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Info - HDD\Agencia APP\Informe de Seguimiento de Riesgos de Corrupción 2020\"/>
    </mc:Choice>
  </mc:AlternateContent>
  <xr:revisionPtr revIDLastSave="0" documentId="13_ncr:1_{3B75A0B3-F037-415A-AAF3-1026BEF5B8EB}" xr6:coauthVersionLast="46" xr6:coauthVersionMax="46" xr10:uidLastSave="{00000000-0000-0000-0000-000000000000}"/>
  <bookViews>
    <workbookView xWindow="-110" yWindow="-110" windowWidth="19420" windowHeight="10420" tabRatio="497" firstSheet="1" activeTab="1" xr2:uid="{00000000-000D-0000-FFFF-FFFF00000000}"/>
  </bookViews>
  <sheets>
    <sheet name="Riesgos Gestión APP" sheetId="5" state="hidden" r:id="rId1"/>
    <sheet name="Riesgos Corrupción " sheetId="6" r:id="rId2"/>
    <sheet name="Riesgo 1" sheetId="7" r:id="rId3"/>
    <sheet name="Formulas" sheetId="3" state="hidden" r:id="rId4"/>
    <sheet name="Conceptos" sheetId="4" r:id="rId5"/>
  </sheets>
  <externalReferences>
    <externalReference r:id="rId6"/>
    <externalReference r:id="rId7"/>
    <externalReference r:id="rId8"/>
    <externalReference r:id="rId9"/>
  </externalReferences>
  <definedNames>
    <definedName name="A_Obj1" localSheetId="4">#REF!</definedName>
    <definedName name="A_Obj1" localSheetId="3">#REF!</definedName>
    <definedName name="A_Obj1" localSheetId="1">#REF!</definedName>
    <definedName name="A_Obj1" localSheetId="0">#REF!</definedName>
    <definedName name="A_Obj1">#REF!</definedName>
    <definedName name="A_Obj2" localSheetId="4">#REF!</definedName>
    <definedName name="A_Obj2" localSheetId="3">#REF!</definedName>
    <definedName name="A_Obj2" localSheetId="1">#REF!</definedName>
    <definedName name="A_Obj2" localSheetId="0">#REF!</definedName>
    <definedName name="A_Obj2">#REF!</definedName>
    <definedName name="A_Obj3" localSheetId="4">#REF!</definedName>
    <definedName name="A_Obj3" localSheetId="3">#REF!</definedName>
    <definedName name="A_Obj3" localSheetId="1">#REF!</definedName>
    <definedName name="A_Obj3" localSheetId="0">#REF!</definedName>
    <definedName name="A_Obj3">#REF!</definedName>
    <definedName name="A_Obj4" localSheetId="4">#REF!</definedName>
    <definedName name="A_Obj4" localSheetId="3">#REF!</definedName>
    <definedName name="A_Obj4" localSheetId="1">#REF!</definedName>
    <definedName name="A_Obj4" localSheetId="0">#REF!</definedName>
    <definedName name="A_Obj4">#REF!</definedName>
    <definedName name="Acc_1" localSheetId="4">#REF!</definedName>
    <definedName name="Acc_1" localSheetId="3">#REF!</definedName>
    <definedName name="Acc_1" localSheetId="1">#REF!</definedName>
    <definedName name="Acc_1" localSheetId="0">#REF!</definedName>
    <definedName name="Acc_1">#REF!</definedName>
    <definedName name="Acc_2" localSheetId="4">#REF!</definedName>
    <definedName name="Acc_2" localSheetId="3">#REF!</definedName>
    <definedName name="Acc_2" localSheetId="1">#REF!</definedName>
    <definedName name="Acc_2" localSheetId="0">#REF!</definedName>
    <definedName name="Acc_2">#REF!</definedName>
    <definedName name="Acc_3" localSheetId="4">#REF!</definedName>
    <definedName name="Acc_3" localSheetId="3">#REF!</definedName>
    <definedName name="Acc_3" localSheetId="1">#REF!</definedName>
    <definedName name="Acc_3" localSheetId="0">#REF!</definedName>
    <definedName name="Acc_3">#REF!</definedName>
    <definedName name="Acc_4" localSheetId="4">#REF!</definedName>
    <definedName name="Acc_4" localSheetId="3">#REF!</definedName>
    <definedName name="Acc_4" localSheetId="1">#REF!</definedName>
    <definedName name="Acc_4" localSheetId="0">#REF!</definedName>
    <definedName name="Acc_4">#REF!</definedName>
    <definedName name="Acc_5" localSheetId="4">#REF!</definedName>
    <definedName name="Acc_5" localSheetId="3">#REF!</definedName>
    <definedName name="Acc_5" localSheetId="1">#REF!</definedName>
    <definedName name="Acc_5" localSheetId="0">#REF!</definedName>
    <definedName name="Acc_5">#REF!</definedName>
    <definedName name="Acc_6" localSheetId="4">#REF!</definedName>
    <definedName name="Acc_6" localSheetId="3">#REF!</definedName>
    <definedName name="Acc_6" localSheetId="1">#REF!</definedName>
    <definedName name="Acc_6" localSheetId="0">#REF!</definedName>
    <definedName name="Acc_6">#REF!</definedName>
    <definedName name="Acc_7" localSheetId="4">#REF!</definedName>
    <definedName name="Acc_7" localSheetId="3">#REF!</definedName>
    <definedName name="Acc_7" localSheetId="1">#REF!</definedName>
    <definedName name="Acc_7" localSheetId="0">#REF!</definedName>
    <definedName name="Acc_7">#REF!</definedName>
    <definedName name="Acc_8" localSheetId="4">#REF!</definedName>
    <definedName name="Acc_8" localSheetId="3">#REF!</definedName>
    <definedName name="Acc_8" localSheetId="1">#REF!</definedName>
    <definedName name="Acc_8" localSheetId="0">#REF!</definedName>
    <definedName name="Acc_8">#REF!</definedName>
    <definedName name="Acc_9" localSheetId="4">#REF!</definedName>
    <definedName name="Acc_9" localSheetId="3">#REF!</definedName>
    <definedName name="Acc_9" localSheetId="1">#REF!</definedName>
    <definedName name="Acc_9" localSheetId="0">#REF!</definedName>
    <definedName name="Acc_9">#REF!</definedName>
    <definedName name="Departamentos" localSheetId="4">#REF!</definedName>
    <definedName name="Departamentos" localSheetId="3">#REF!</definedName>
    <definedName name="Departamentos" localSheetId="1">#REF!</definedName>
    <definedName name="Departamentos" localSheetId="0">#REF!</definedName>
    <definedName name="Departamentos">#REF!</definedName>
    <definedName name="Fuentes" localSheetId="4">#REF!</definedName>
    <definedName name="Fuentes" localSheetId="3">#REF!</definedName>
    <definedName name="Fuentes" localSheetId="1">#REF!</definedName>
    <definedName name="Fuentes" localSheetId="0">#REF!</definedName>
    <definedName name="Fuentes">#REF!</definedName>
    <definedName name="Indicadores" localSheetId="4">#REF!</definedName>
    <definedName name="Indicadores" localSheetId="3">#REF!</definedName>
    <definedName name="Indicadores" localSheetId="1">#REF!</definedName>
    <definedName name="Indicadores" localSheetId="0">#REF!</definedName>
    <definedName name="Indicadores">#REF!</definedName>
    <definedName name="Objetivos" localSheetId="4">#REF!</definedName>
    <definedName name="Objetivos" localSheetId="3">#REF!</definedName>
    <definedName name="Objetivos" localSheetId="1">#REF!</definedName>
    <definedName name="Objetivos" localSheetId="0">#REF!</definedName>
    <definedName name="Objetivos">#REF!</definedName>
  </definedNames>
  <calcPr calcId="181029"/>
</workbook>
</file>

<file path=xl/calcChain.xml><?xml version="1.0" encoding="utf-8"?>
<calcChain xmlns="http://schemas.openxmlformats.org/spreadsheetml/2006/main">
  <c r="E62" i="7" l="1"/>
  <c r="D62" i="7"/>
  <c r="B62" i="7"/>
  <c r="E61" i="7"/>
  <c r="D61" i="7"/>
  <c r="B61" i="7"/>
  <c r="E60" i="7"/>
  <c r="D60" i="7"/>
  <c r="B60" i="7"/>
  <c r="E59" i="7"/>
  <c r="E63" i="7" s="1"/>
  <c r="E64" i="7" s="1"/>
  <c r="E66" i="7" s="1"/>
  <c r="E67" i="7" s="1"/>
  <c r="E68" i="7" s="1"/>
  <c r="E69" i="7" s="1"/>
  <c r="E70" i="7" s="1"/>
  <c r="D59" i="7"/>
  <c r="B59" i="7"/>
  <c r="E58" i="7"/>
  <c r="D58" i="7"/>
  <c r="B58" i="7"/>
  <c r="E57" i="7"/>
  <c r="D57" i="7"/>
  <c r="B57" i="7"/>
  <c r="E56" i="7"/>
  <c r="D56" i="7"/>
  <c r="D63" i="7" s="1"/>
  <c r="D64" i="7" s="1"/>
  <c r="D66" i="7" s="1"/>
  <c r="D67" i="7" s="1"/>
  <c r="D68" i="7" s="1"/>
  <c r="D69" i="7" s="1"/>
  <c r="D70" i="7" s="1"/>
  <c r="B56" i="7"/>
  <c r="B63" i="7" s="1"/>
  <c r="B64" i="7" s="1"/>
  <c r="B66" i="7" s="1"/>
  <c r="B67" i="7" s="1"/>
  <c r="B68" i="7" s="1"/>
  <c r="B69" i="7" s="1"/>
  <c r="B70" i="7" s="1"/>
  <c r="E35" i="7"/>
  <c r="E72" i="7" s="1"/>
  <c r="D35" i="7"/>
  <c r="D72" i="7" s="1"/>
  <c r="B35" i="7"/>
  <c r="E33" i="7"/>
  <c r="E36" i="7" s="1"/>
  <c r="D33" i="7"/>
  <c r="D36" i="7" s="1"/>
  <c r="B33" i="7"/>
  <c r="B36" i="7" s="1"/>
  <c r="E10" i="7"/>
  <c r="D10" i="7"/>
  <c r="B10" i="7"/>
  <c r="AL37" i="5"/>
  <c r="AK37" i="5"/>
  <c r="AJ37" i="5"/>
  <c r="AI37" i="5"/>
  <c r="AH37" i="5"/>
  <c r="AG37" i="5"/>
  <c r="AF37" i="5"/>
  <c r="AZ37" i="5"/>
  <c r="AX36" i="5"/>
  <c r="AL36" i="5"/>
  <c r="AK36" i="5"/>
  <c r="AJ36" i="5"/>
  <c r="AI36" i="5"/>
  <c r="AH36" i="5"/>
  <c r="AG36" i="5"/>
  <c r="AF36" i="5"/>
  <c r="D74" i="7" l="1"/>
  <c r="D75" i="7" s="1"/>
  <c r="D37" i="7"/>
  <c r="E71" i="7"/>
  <c r="E73" i="7" s="1"/>
  <c r="E76" i="7" s="1"/>
  <c r="E74" i="7"/>
  <c r="E75" i="7" s="1"/>
  <c r="E37" i="7"/>
  <c r="E39" i="7" s="1"/>
  <c r="B74" i="7"/>
  <c r="B75" i="7" s="1"/>
  <c r="B37" i="7"/>
  <c r="B39" i="7" s="1"/>
  <c r="D71" i="7"/>
  <c r="D73" i="7" s="1"/>
  <c r="D76" i="7" s="1"/>
  <c r="B72" i="7"/>
  <c r="B71" i="7" s="1"/>
  <c r="B73" i="7" s="1"/>
  <c r="B76" i="7" s="1"/>
  <c r="AM37" i="5"/>
  <c r="AN37" i="5" s="1"/>
  <c r="AP37" i="5" s="1"/>
  <c r="AQ37" i="5" s="1"/>
  <c r="AR37" i="5" s="1"/>
  <c r="AS37" i="5" s="1"/>
  <c r="AU37" i="5" s="1"/>
  <c r="AM36" i="5"/>
  <c r="AN36" i="5" s="1"/>
  <c r="AP36" i="5" s="1"/>
  <c r="AQ36" i="5" s="1"/>
  <c r="AR36" i="5" s="1"/>
  <c r="E77" i="7" l="1"/>
  <c r="B77" i="7"/>
  <c r="E38" i="7"/>
  <c r="B38" i="7"/>
  <c r="D39" i="7"/>
  <c r="D38" i="7"/>
  <c r="D77" i="7"/>
  <c r="AS36" i="5"/>
  <c r="AU36" i="5" s="1"/>
  <c r="AW36" i="5" s="1"/>
  <c r="AZ36" i="5" s="1"/>
  <c r="AY36" i="5"/>
  <c r="M37" i="5" l="1"/>
  <c r="K37" i="5"/>
  <c r="N37" i="5" s="1"/>
  <c r="M36" i="5"/>
  <c r="O36" i="5" s="1"/>
  <c r="K36" i="5"/>
  <c r="AV36" i="5" s="1"/>
  <c r="O37" i="5" l="1"/>
  <c r="N36" i="5"/>
  <c r="AZ35" i="5"/>
  <c r="AX34" i="5"/>
  <c r="AX27" i="5"/>
  <c r="AL35" i="5" l="1"/>
  <c r="AK35" i="5"/>
  <c r="AJ35" i="5"/>
  <c r="AI35" i="5"/>
  <c r="AH35" i="5"/>
  <c r="AG35" i="5"/>
  <c r="AF35" i="5"/>
  <c r="AL34" i="5"/>
  <c r="AK34" i="5"/>
  <c r="AJ34" i="5"/>
  <c r="AI34" i="5"/>
  <c r="AH34" i="5"/>
  <c r="AG34" i="5"/>
  <c r="AF34" i="5"/>
  <c r="M34" i="5"/>
  <c r="K34" i="5"/>
  <c r="AM34" i="5" l="1"/>
  <c r="AN34" i="5" s="1"/>
  <c r="AP34" i="5" s="1"/>
  <c r="AQ34" i="5" s="1"/>
  <c r="O34" i="5"/>
  <c r="AV34" i="5"/>
  <c r="AM35" i="5"/>
  <c r="AN35" i="5" s="1"/>
  <c r="AP35" i="5" s="1"/>
  <c r="AQ35" i="5" s="1"/>
  <c r="N34" i="5"/>
  <c r="AX32" i="5"/>
  <c r="AY32" i="5" s="1"/>
  <c r="AX31" i="5"/>
  <c r="AY31" i="5" s="1"/>
  <c r="AL32" i="5"/>
  <c r="AK32" i="5"/>
  <c r="AJ32" i="5"/>
  <c r="AI32" i="5"/>
  <c r="AH32" i="5"/>
  <c r="AG32" i="5"/>
  <c r="AF32" i="5"/>
  <c r="M32" i="5"/>
  <c r="K32" i="5"/>
  <c r="AV32" i="5" s="1"/>
  <c r="AL31" i="5"/>
  <c r="AK31" i="5"/>
  <c r="AJ31" i="5"/>
  <c r="AI31" i="5"/>
  <c r="AH31" i="5"/>
  <c r="AG31" i="5"/>
  <c r="AF31" i="5"/>
  <c r="M31" i="5"/>
  <c r="K31" i="5"/>
  <c r="AR34" i="5" l="1"/>
  <c r="AY34" i="5" s="1"/>
  <c r="O32" i="5"/>
  <c r="N31" i="5"/>
  <c r="AS34" i="5"/>
  <c r="AU34" i="5" s="1"/>
  <c r="AW34" i="5" s="1"/>
  <c r="O31" i="5"/>
  <c r="N32" i="5"/>
  <c r="AV31" i="5"/>
  <c r="AR27" i="5"/>
  <c r="AS27" i="5" s="1"/>
  <c r="AM32" i="5"/>
  <c r="AN32" i="5" s="1"/>
  <c r="AP32" i="5" s="1"/>
  <c r="AQ32" i="5" s="1"/>
  <c r="AR32" i="5" s="1"/>
  <c r="AS32" i="5" s="1"/>
  <c r="AT32" i="5" s="1"/>
  <c r="AU32" i="5" s="1"/>
  <c r="AW32" i="5" s="1"/>
  <c r="AM31" i="5"/>
  <c r="AN31" i="5" s="1"/>
  <c r="AP31" i="5" s="1"/>
  <c r="AQ31" i="5" s="1"/>
  <c r="AR31" i="5" s="1"/>
  <c r="AS31" i="5" s="1"/>
  <c r="AT31" i="5" s="1"/>
  <c r="AU31" i="5" s="1"/>
  <c r="AW31" i="5" s="1"/>
  <c r="AZ31" i="5" s="1"/>
  <c r="AZ34" i="5" l="1"/>
  <c r="AZ32" i="5"/>
  <c r="BA32" i="5"/>
  <c r="BA31" i="5"/>
  <c r="AF23" i="5" l="1"/>
  <c r="AG23" i="5"/>
  <c r="AH23" i="5"/>
  <c r="AI23" i="5"/>
  <c r="AJ23" i="5"/>
  <c r="AK23" i="5"/>
  <c r="AL23" i="5"/>
  <c r="AF24" i="5"/>
  <c r="AG24" i="5"/>
  <c r="AH24" i="5"/>
  <c r="AI24" i="5"/>
  <c r="AJ24" i="5"/>
  <c r="AK24" i="5"/>
  <c r="AL24" i="5"/>
  <c r="K25" i="5"/>
  <c r="M25" i="5"/>
  <c r="AF25" i="5"/>
  <c r="AG25" i="5"/>
  <c r="AH25" i="5"/>
  <c r="AI25" i="5"/>
  <c r="AJ25" i="5"/>
  <c r="AK25" i="5"/>
  <c r="AL25" i="5"/>
  <c r="AX25" i="5"/>
  <c r="AY25" i="5" s="1"/>
  <c r="AF26" i="5"/>
  <c r="AG26" i="5"/>
  <c r="AH26" i="5"/>
  <c r="AI26" i="5"/>
  <c r="AJ26" i="5"/>
  <c r="AK26" i="5"/>
  <c r="AL26" i="5"/>
  <c r="K27" i="5"/>
  <c r="AV27" i="5" s="1"/>
  <c r="M27" i="5"/>
  <c r="AF27" i="5"/>
  <c r="AG27" i="5"/>
  <c r="AH27" i="5"/>
  <c r="AI27" i="5"/>
  <c r="AJ27" i="5"/>
  <c r="AK27" i="5"/>
  <c r="AL27" i="5"/>
  <c r="AY27" i="5"/>
  <c r="AF28" i="5"/>
  <c r="AG28" i="5"/>
  <c r="AH28" i="5"/>
  <c r="AI28" i="5"/>
  <c r="AJ28" i="5"/>
  <c r="AK28" i="5"/>
  <c r="AL28" i="5"/>
  <c r="AF29" i="5"/>
  <c r="AG29" i="5"/>
  <c r="AH29" i="5"/>
  <c r="AI29" i="5"/>
  <c r="AJ29" i="5"/>
  <c r="AK29" i="5"/>
  <c r="AL29" i="5"/>
  <c r="AL22" i="5"/>
  <c r="AK22" i="5"/>
  <c r="AJ22" i="5"/>
  <c r="AI22" i="5"/>
  <c r="AH22" i="5"/>
  <c r="AG22" i="5"/>
  <c r="AF22" i="5"/>
  <c r="M22" i="5"/>
  <c r="K22" i="5"/>
  <c r="AM23" i="5" l="1"/>
  <c r="AN23" i="5" s="1"/>
  <c r="AP23" i="5" s="1"/>
  <c r="AQ23" i="5" s="1"/>
  <c r="O27" i="5"/>
  <c r="N27" i="5"/>
  <c r="AM27" i="5"/>
  <c r="AM26" i="5"/>
  <c r="AN26" i="5" s="1"/>
  <c r="AP26" i="5" s="1"/>
  <c r="AQ26" i="5" s="1"/>
  <c r="N25" i="5"/>
  <c r="AV25" i="5"/>
  <c r="AM24" i="5"/>
  <c r="AN24" i="5" s="1"/>
  <c r="AP24" i="5" s="1"/>
  <c r="AQ24" i="5" s="1"/>
  <c r="AM28" i="5"/>
  <c r="AN28" i="5" s="1"/>
  <c r="AP28" i="5" s="1"/>
  <c r="AQ28" i="5" s="1"/>
  <c r="AM25" i="5"/>
  <c r="AN25" i="5" s="1"/>
  <c r="AP25" i="5" s="1"/>
  <c r="AQ25" i="5" s="1"/>
  <c r="AM29" i="5"/>
  <c r="AN29" i="5" s="1"/>
  <c r="O25" i="5"/>
  <c r="N22" i="5"/>
  <c r="AR25" i="5" l="1"/>
  <c r="AS25" i="5" s="1"/>
  <c r="AP29" i="5"/>
  <c r="AQ29" i="5" s="1"/>
  <c r="AN27" i="5"/>
  <c r="AP27" i="5" s="1"/>
  <c r="AQ27" i="5" s="1"/>
  <c r="AT27" i="5" s="1"/>
  <c r="BC12" i="6" l="1"/>
  <c r="BD12" i="6"/>
  <c r="BE12" i="6"/>
  <c r="BF12" i="6"/>
  <c r="BG12" i="6"/>
  <c r="BH12" i="6"/>
  <c r="BI12" i="6"/>
  <c r="AH12" i="6"/>
  <c r="BS12" i="6" s="1"/>
  <c r="AF12" i="6"/>
  <c r="AI12" i="6" s="1"/>
  <c r="AJ12" i="6" s="1"/>
  <c r="AL12" i="6" s="1"/>
  <c r="BU12" i="6" l="1"/>
  <c r="BV12" i="6" s="1"/>
  <c r="BJ12" i="6"/>
  <c r="BK12" i="6" s="1"/>
  <c r="BM12" i="6" s="1"/>
  <c r="AK12" i="6"/>
  <c r="BN12" i="6" l="1"/>
  <c r="BO12" i="6" s="1"/>
  <c r="BP12" i="6" s="1"/>
  <c r="BQ12" i="6" s="1"/>
  <c r="BR12" i="6" s="1"/>
  <c r="BT12" i="6" s="1"/>
  <c r="BW12" i="6" l="1"/>
  <c r="BX12" i="6"/>
  <c r="I12" i="6"/>
  <c r="BU17" i="6"/>
  <c r="BV17" i="6" s="1"/>
  <c r="BU18" i="6"/>
  <c r="BV18" i="6" s="1"/>
  <c r="BC16" i="6"/>
  <c r="BD16" i="6"/>
  <c r="BE16" i="6"/>
  <c r="BF16" i="6"/>
  <c r="BG16" i="6"/>
  <c r="BH16" i="6"/>
  <c r="BC17" i="6"/>
  <c r="BD17" i="6"/>
  <c r="BE17" i="6"/>
  <c r="BF17" i="6"/>
  <c r="BG17" i="6"/>
  <c r="BH17" i="6"/>
  <c r="BI17" i="6"/>
  <c r="BS17" i="6"/>
  <c r="BC18" i="6"/>
  <c r="BD18" i="6"/>
  <c r="BE18" i="6"/>
  <c r="BF18" i="6"/>
  <c r="BG18" i="6"/>
  <c r="BH18" i="6"/>
  <c r="BI18" i="6"/>
  <c r="BS18" i="6"/>
  <c r="AF16" i="6"/>
  <c r="AI16" i="6" s="1"/>
  <c r="AJ16" i="6" s="1"/>
  <c r="AH16" i="6"/>
  <c r="BS16" i="6" s="1"/>
  <c r="I16" i="6"/>
  <c r="BJ16" i="6" l="1"/>
  <c r="BK16" i="6" s="1"/>
  <c r="BM16" i="6" s="1"/>
  <c r="BN16" i="6" s="1"/>
  <c r="BO16" i="6" s="1"/>
  <c r="AK16" i="6"/>
  <c r="BU16" i="6"/>
  <c r="BV16" i="6" s="1"/>
  <c r="BJ18" i="6"/>
  <c r="BK18" i="6" s="1"/>
  <c r="BM18" i="6" s="1"/>
  <c r="BN18" i="6" s="1"/>
  <c r="BJ17" i="6"/>
  <c r="BK17" i="6" s="1"/>
  <c r="BM17" i="6" s="1"/>
  <c r="BN17" i="6" s="1"/>
  <c r="AL16" i="6"/>
  <c r="I14" i="6"/>
  <c r="AF14" i="6"/>
  <c r="AH14" i="6"/>
  <c r="BC14" i="6"/>
  <c r="BD14" i="6"/>
  <c r="BE14" i="6"/>
  <c r="BF14" i="6"/>
  <c r="BG14" i="6"/>
  <c r="BH14" i="6"/>
  <c r="BI14" i="6"/>
  <c r="BS14" i="6"/>
  <c r="I13" i="6"/>
  <c r="AF11" i="6"/>
  <c r="AF9" i="6"/>
  <c r="AI9" i="6" s="1"/>
  <c r="AF13" i="6"/>
  <c r="AI13" i="6" s="1"/>
  <c r="AH13" i="6"/>
  <c r="BS13" i="6" s="1"/>
  <c r="BC13" i="6"/>
  <c r="BD13" i="6"/>
  <c r="BE13" i="6"/>
  <c r="BF13" i="6"/>
  <c r="BG13" i="6"/>
  <c r="BH13" i="6"/>
  <c r="BI13" i="6"/>
  <c r="AH11" i="6"/>
  <c r="BC11" i="6"/>
  <c r="BD11" i="6"/>
  <c r="BE11" i="6"/>
  <c r="BF11" i="6"/>
  <c r="BG11" i="6"/>
  <c r="BH11" i="6"/>
  <c r="BI11" i="6"/>
  <c r="BI9" i="6"/>
  <c r="BH9" i="6"/>
  <c r="BG9" i="6"/>
  <c r="BF9" i="6"/>
  <c r="BE9" i="6"/>
  <c r="BD9" i="6"/>
  <c r="BC9" i="6"/>
  <c r="AH9" i="6"/>
  <c r="BI217" i="6"/>
  <c r="BH217" i="6"/>
  <c r="BG217" i="6"/>
  <c r="BF217" i="6"/>
  <c r="BE217" i="6"/>
  <c r="BD217" i="6"/>
  <c r="BC217" i="6"/>
  <c r="BI216" i="6"/>
  <c r="BH216" i="6"/>
  <c r="BG216" i="6"/>
  <c r="BF216" i="6"/>
  <c r="BE216" i="6"/>
  <c r="BD216" i="6"/>
  <c r="BC216" i="6"/>
  <c r="BI215" i="6"/>
  <c r="BH215" i="6"/>
  <c r="BG215" i="6"/>
  <c r="BF215" i="6"/>
  <c r="BE215" i="6"/>
  <c r="BD215" i="6"/>
  <c r="BC215" i="6"/>
  <c r="BI214" i="6"/>
  <c r="BH214" i="6"/>
  <c r="BG214" i="6"/>
  <c r="BF214" i="6"/>
  <c r="BE214" i="6"/>
  <c r="BD214" i="6"/>
  <c r="BC214" i="6"/>
  <c r="BI213" i="6"/>
  <c r="BH213" i="6"/>
  <c r="BG213" i="6"/>
  <c r="BF213" i="6"/>
  <c r="BE213" i="6"/>
  <c r="BD213" i="6"/>
  <c r="BC213" i="6"/>
  <c r="BI212" i="6"/>
  <c r="BH212" i="6"/>
  <c r="BG212" i="6"/>
  <c r="BF212" i="6"/>
  <c r="BE212" i="6"/>
  <c r="BD212" i="6"/>
  <c r="BC212" i="6"/>
  <c r="BI211" i="6"/>
  <c r="BH211" i="6"/>
  <c r="BG211" i="6"/>
  <c r="BF211" i="6"/>
  <c r="BE211" i="6"/>
  <c r="BD211" i="6"/>
  <c r="BC211" i="6"/>
  <c r="BI210" i="6"/>
  <c r="BH210" i="6"/>
  <c r="BG210" i="6"/>
  <c r="BF210" i="6"/>
  <c r="BE210" i="6"/>
  <c r="BD210" i="6"/>
  <c r="BC210" i="6"/>
  <c r="BI209" i="6"/>
  <c r="BH209" i="6"/>
  <c r="BG209" i="6"/>
  <c r="BF209" i="6"/>
  <c r="BE209" i="6"/>
  <c r="BD209" i="6"/>
  <c r="BC209" i="6"/>
  <c r="BI208" i="6"/>
  <c r="BH208" i="6"/>
  <c r="BG208" i="6"/>
  <c r="BF208" i="6"/>
  <c r="BE208" i="6"/>
  <c r="BD208" i="6"/>
  <c r="BC208" i="6"/>
  <c r="AH208" i="6"/>
  <c r="BS208" i="6" s="1"/>
  <c r="AF208" i="6"/>
  <c r="AI208" i="6" s="1"/>
  <c r="I208" i="6"/>
  <c r="BI206" i="6"/>
  <c r="BH206" i="6"/>
  <c r="BG206" i="6"/>
  <c r="BF206" i="6"/>
  <c r="BE206" i="6"/>
  <c r="BD206" i="6"/>
  <c r="BC206" i="6"/>
  <c r="BI205" i="6"/>
  <c r="BH205" i="6"/>
  <c r="BG205" i="6"/>
  <c r="BF205" i="6"/>
  <c r="BE205" i="6"/>
  <c r="BD205" i="6"/>
  <c r="BC205" i="6"/>
  <c r="BI204" i="6"/>
  <c r="BH204" i="6"/>
  <c r="BG204" i="6"/>
  <c r="BF204" i="6"/>
  <c r="BE204" i="6"/>
  <c r="BD204" i="6"/>
  <c r="BC204" i="6"/>
  <c r="BI203" i="6"/>
  <c r="BH203" i="6"/>
  <c r="BG203" i="6"/>
  <c r="BF203" i="6"/>
  <c r="BE203" i="6"/>
  <c r="BD203" i="6"/>
  <c r="BC203" i="6"/>
  <c r="BI202" i="6"/>
  <c r="BH202" i="6"/>
  <c r="BG202" i="6"/>
  <c r="BF202" i="6"/>
  <c r="BE202" i="6"/>
  <c r="BD202" i="6"/>
  <c r="BC202" i="6"/>
  <c r="BI201" i="6"/>
  <c r="BH201" i="6"/>
  <c r="BG201" i="6"/>
  <c r="BF201" i="6"/>
  <c r="BE201" i="6"/>
  <c r="BD201" i="6"/>
  <c r="BC201" i="6"/>
  <c r="BI200" i="6"/>
  <c r="BH200" i="6"/>
  <c r="BG200" i="6"/>
  <c r="BF200" i="6"/>
  <c r="BE200" i="6"/>
  <c r="BD200" i="6"/>
  <c r="BC200" i="6"/>
  <c r="BI199" i="6"/>
  <c r="BH199" i="6"/>
  <c r="BG199" i="6"/>
  <c r="BF199" i="6"/>
  <c r="BE199" i="6"/>
  <c r="BD199" i="6"/>
  <c r="BC199" i="6"/>
  <c r="BI198" i="6"/>
  <c r="BH198" i="6"/>
  <c r="BG198" i="6"/>
  <c r="BF198" i="6"/>
  <c r="BE198" i="6"/>
  <c r="BD198" i="6"/>
  <c r="BC198" i="6"/>
  <c r="BI197" i="6"/>
  <c r="BH197" i="6"/>
  <c r="BG197" i="6"/>
  <c r="BF197" i="6"/>
  <c r="BE197" i="6"/>
  <c r="BD197" i="6"/>
  <c r="BC197" i="6"/>
  <c r="AH197" i="6"/>
  <c r="AF197" i="6"/>
  <c r="AI197" i="6" s="1"/>
  <c r="BU197" i="6" s="1"/>
  <c r="BV197" i="6" s="1"/>
  <c r="I197" i="6"/>
  <c r="BI195" i="6"/>
  <c r="BH195" i="6"/>
  <c r="BG195" i="6"/>
  <c r="BF195" i="6"/>
  <c r="BE195" i="6"/>
  <c r="BD195" i="6"/>
  <c r="BC195" i="6"/>
  <c r="BI194" i="6"/>
  <c r="BH194" i="6"/>
  <c r="BG194" i="6"/>
  <c r="BF194" i="6"/>
  <c r="BE194" i="6"/>
  <c r="BD194" i="6"/>
  <c r="BC194" i="6"/>
  <c r="BI193" i="6"/>
  <c r="BH193" i="6"/>
  <c r="BG193" i="6"/>
  <c r="BF193" i="6"/>
  <c r="BE193" i="6"/>
  <c r="BD193" i="6"/>
  <c r="BC193" i="6"/>
  <c r="BI192" i="6"/>
  <c r="BH192" i="6"/>
  <c r="BG192" i="6"/>
  <c r="BF192" i="6"/>
  <c r="BE192" i="6"/>
  <c r="BD192" i="6"/>
  <c r="BC192" i="6"/>
  <c r="BI191" i="6"/>
  <c r="BH191" i="6"/>
  <c r="BG191" i="6"/>
  <c r="BF191" i="6"/>
  <c r="BE191" i="6"/>
  <c r="BD191" i="6"/>
  <c r="BC191" i="6"/>
  <c r="BI190" i="6"/>
  <c r="BH190" i="6"/>
  <c r="BG190" i="6"/>
  <c r="BF190" i="6"/>
  <c r="BE190" i="6"/>
  <c r="BD190" i="6"/>
  <c r="BC190" i="6"/>
  <c r="BI189" i="6"/>
  <c r="BH189" i="6"/>
  <c r="BG189" i="6"/>
  <c r="BF189" i="6"/>
  <c r="BE189" i="6"/>
  <c r="BD189" i="6"/>
  <c r="BC189" i="6"/>
  <c r="BI188" i="6"/>
  <c r="BH188" i="6"/>
  <c r="BG188" i="6"/>
  <c r="BF188" i="6"/>
  <c r="BE188" i="6"/>
  <c r="BD188" i="6"/>
  <c r="BC188" i="6"/>
  <c r="BI187" i="6"/>
  <c r="BH187" i="6"/>
  <c r="BG187" i="6"/>
  <c r="BF187" i="6"/>
  <c r="BE187" i="6"/>
  <c r="BD187" i="6"/>
  <c r="BC187" i="6"/>
  <c r="BI186" i="6"/>
  <c r="BH186" i="6"/>
  <c r="BG186" i="6"/>
  <c r="BF186" i="6"/>
  <c r="BE186" i="6"/>
  <c r="BD186" i="6"/>
  <c r="BC186" i="6"/>
  <c r="AH186" i="6"/>
  <c r="BS186" i="6" s="1"/>
  <c r="AF186" i="6"/>
  <c r="AI186" i="6" s="1"/>
  <c r="I186" i="6"/>
  <c r="BI184" i="6"/>
  <c r="BH184" i="6"/>
  <c r="BG184" i="6"/>
  <c r="BF184" i="6"/>
  <c r="BE184" i="6"/>
  <c r="BD184" i="6"/>
  <c r="BC184" i="6"/>
  <c r="BI183" i="6"/>
  <c r="BH183" i="6"/>
  <c r="BG183" i="6"/>
  <c r="BF183" i="6"/>
  <c r="BE183" i="6"/>
  <c r="BD183" i="6"/>
  <c r="BC183" i="6"/>
  <c r="BI182" i="6"/>
  <c r="BH182" i="6"/>
  <c r="BG182" i="6"/>
  <c r="BF182" i="6"/>
  <c r="BE182" i="6"/>
  <c r="BD182" i="6"/>
  <c r="BC182" i="6"/>
  <c r="BI181" i="6"/>
  <c r="BH181" i="6"/>
  <c r="BG181" i="6"/>
  <c r="BF181" i="6"/>
  <c r="BE181" i="6"/>
  <c r="BD181" i="6"/>
  <c r="BC181" i="6"/>
  <c r="BI180" i="6"/>
  <c r="BH180" i="6"/>
  <c r="BG180" i="6"/>
  <c r="BF180" i="6"/>
  <c r="BE180" i="6"/>
  <c r="BD180" i="6"/>
  <c r="BC180" i="6"/>
  <c r="BI179" i="6"/>
  <c r="BH179" i="6"/>
  <c r="BG179" i="6"/>
  <c r="BF179" i="6"/>
  <c r="BE179" i="6"/>
  <c r="BD179" i="6"/>
  <c r="BC179" i="6"/>
  <c r="BI178" i="6"/>
  <c r="BH178" i="6"/>
  <c r="BG178" i="6"/>
  <c r="BF178" i="6"/>
  <c r="BE178" i="6"/>
  <c r="BD178" i="6"/>
  <c r="BC178" i="6"/>
  <c r="BI177" i="6"/>
  <c r="BH177" i="6"/>
  <c r="BG177" i="6"/>
  <c r="BF177" i="6"/>
  <c r="BE177" i="6"/>
  <c r="BD177" i="6"/>
  <c r="BC177" i="6"/>
  <c r="BI176" i="6"/>
  <c r="BH176" i="6"/>
  <c r="BG176" i="6"/>
  <c r="BF176" i="6"/>
  <c r="BE176" i="6"/>
  <c r="BD176" i="6"/>
  <c r="BC176" i="6"/>
  <c r="BI175" i="6"/>
  <c r="BH175" i="6"/>
  <c r="BG175" i="6"/>
  <c r="BF175" i="6"/>
  <c r="BE175" i="6"/>
  <c r="BD175" i="6"/>
  <c r="BC175" i="6"/>
  <c r="AH175" i="6"/>
  <c r="BS175" i="6" s="1"/>
  <c r="AF175" i="6"/>
  <c r="AI175" i="6" s="1"/>
  <c r="BU175" i="6" s="1"/>
  <c r="BV175" i="6" s="1"/>
  <c r="I175" i="6"/>
  <c r="BI173" i="6"/>
  <c r="BH173" i="6"/>
  <c r="BG173" i="6"/>
  <c r="BF173" i="6"/>
  <c r="BE173" i="6"/>
  <c r="BD173" i="6"/>
  <c r="BC173" i="6"/>
  <c r="BI172" i="6"/>
  <c r="BH172" i="6"/>
  <c r="BG172" i="6"/>
  <c r="BF172" i="6"/>
  <c r="BE172" i="6"/>
  <c r="BD172" i="6"/>
  <c r="BC172" i="6"/>
  <c r="BI171" i="6"/>
  <c r="BH171" i="6"/>
  <c r="BG171" i="6"/>
  <c r="BF171" i="6"/>
  <c r="BE171" i="6"/>
  <c r="BD171" i="6"/>
  <c r="BC171" i="6"/>
  <c r="BI170" i="6"/>
  <c r="BH170" i="6"/>
  <c r="BG170" i="6"/>
  <c r="BF170" i="6"/>
  <c r="BE170" i="6"/>
  <c r="BD170" i="6"/>
  <c r="BC170" i="6"/>
  <c r="BI169" i="6"/>
  <c r="BH169" i="6"/>
  <c r="BG169" i="6"/>
  <c r="BF169" i="6"/>
  <c r="BE169" i="6"/>
  <c r="BD169" i="6"/>
  <c r="BC169" i="6"/>
  <c r="BI168" i="6"/>
  <c r="BH168" i="6"/>
  <c r="BG168" i="6"/>
  <c r="BF168" i="6"/>
  <c r="BE168" i="6"/>
  <c r="BD168" i="6"/>
  <c r="BC168" i="6"/>
  <c r="BI167" i="6"/>
  <c r="BH167" i="6"/>
  <c r="BG167" i="6"/>
  <c r="BF167" i="6"/>
  <c r="BE167" i="6"/>
  <c r="BD167" i="6"/>
  <c r="BC167" i="6"/>
  <c r="BI166" i="6"/>
  <c r="BH166" i="6"/>
  <c r="BG166" i="6"/>
  <c r="BF166" i="6"/>
  <c r="BE166" i="6"/>
  <c r="BD166" i="6"/>
  <c r="BC166" i="6"/>
  <c r="BI165" i="6"/>
  <c r="BH165" i="6"/>
  <c r="BG165" i="6"/>
  <c r="BF165" i="6"/>
  <c r="BE165" i="6"/>
  <c r="BD165" i="6"/>
  <c r="BC165" i="6"/>
  <c r="BI164" i="6"/>
  <c r="BH164" i="6"/>
  <c r="BG164" i="6"/>
  <c r="BF164" i="6"/>
  <c r="BE164" i="6"/>
  <c r="BD164" i="6"/>
  <c r="BC164" i="6"/>
  <c r="AH164" i="6"/>
  <c r="BS164" i="6" s="1"/>
  <c r="AF164" i="6"/>
  <c r="AI164" i="6" s="1"/>
  <c r="I164" i="6"/>
  <c r="BI162" i="6"/>
  <c r="BH162" i="6"/>
  <c r="BG162" i="6"/>
  <c r="BF162" i="6"/>
  <c r="BE162" i="6"/>
  <c r="BD162" i="6"/>
  <c r="BC162" i="6"/>
  <c r="BI161" i="6"/>
  <c r="BH161" i="6"/>
  <c r="BG161" i="6"/>
  <c r="BF161" i="6"/>
  <c r="BE161" i="6"/>
  <c r="BD161" i="6"/>
  <c r="BC161" i="6"/>
  <c r="BI160" i="6"/>
  <c r="BH160" i="6"/>
  <c r="BG160" i="6"/>
  <c r="BF160" i="6"/>
  <c r="BE160" i="6"/>
  <c r="BD160" i="6"/>
  <c r="BC160" i="6"/>
  <c r="BI159" i="6"/>
  <c r="BH159" i="6"/>
  <c r="BG159" i="6"/>
  <c r="BF159" i="6"/>
  <c r="BE159" i="6"/>
  <c r="BD159" i="6"/>
  <c r="BC159" i="6"/>
  <c r="BI158" i="6"/>
  <c r="BH158" i="6"/>
  <c r="BG158" i="6"/>
  <c r="BF158" i="6"/>
  <c r="BE158" i="6"/>
  <c r="BD158" i="6"/>
  <c r="BC158" i="6"/>
  <c r="BI157" i="6"/>
  <c r="BH157" i="6"/>
  <c r="BG157" i="6"/>
  <c r="BF157" i="6"/>
  <c r="BE157" i="6"/>
  <c r="BD157" i="6"/>
  <c r="BC157" i="6"/>
  <c r="BI156" i="6"/>
  <c r="BH156" i="6"/>
  <c r="BG156" i="6"/>
  <c r="BF156" i="6"/>
  <c r="BE156" i="6"/>
  <c r="BD156" i="6"/>
  <c r="BC156" i="6"/>
  <c r="BI155" i="6"/>
  <c r="BH155" i="6"/>
  <c r="BG155" i="6"/>
  <c r="BF155" i="6"/>
  <c r="BE155" i="6"/>
  <c r="BD155" i="6"/>
  <c r="BC155" i="6"/>
  <c r="BI154" i="6"/>
  <c r="BH154" i="6"/>
  <c r="BG154" i="6"/>
  <c r="BF154" i="6"/>
  <c r="BE154" i="6"/>
  <c r="BD154" i="6"/>
  <c r="BC154" i="6"/>
  <c r="BI153" i="6"/>
  <c r="BH153" i="6"/>
  <c r="BG153" i="6"/>
  <c r="BF153" i="6"/>
  <c r="BE153" i="6"/>
  <c r="BD153" i="6"/>
  <c r="BC153" i="6"/>
  <c r="AH153" i="6"/>
  <c r="BS153" i="6" s="1"/>
  <c r="AF153" i="6"/>
  <c r="AI153" i="6" s="1"/>
  <c r="I153" i="6"/>
  <c r="BI151" i="6"/>
  <c r="BH151" i="6"/>
  <c r="BG151" i="6"/>
  <c r="BF151" i="6"/>
  <c r="BE151" i="6"/>
  <c r="BD151" i="6"/>
  <c r="BC151" i="6"/>
  <c r="BI150" i="6"/>
  <c r="BH150" i="6"/>
  <c r="BG150" i="6"/>
  <c r="BF150" i="6"/>
  <c r="BE150" i="6"/>
  <c r="BD150" i="6"/>
  <c r="BC150" i="6"/>
  <c r="BI149" i="6"/>
  <c r="BH149" i="6"/>
  <c r="BG149" i="6"/>
  <c r="BF149" i="6"/>
  <c r="BE149" i="6"/>
  <c r="BD149" i="6"/>
  <c r="BC149" i="6"/>
  <c r="BI148" i="6"/>
  <c r="BH148" i="6"/>
  <c r="BG148" i="6"/>
  <c r="BF148" i="6"/>
  <c r="BE148" i="6"/>
  <c r="BD148" i="6"/>
  <c r="BC148" i="6"/>
  <c r="BI147" i="6"/>
  <c r="BH147" i="6"/>
  <c r="BG147" i="6"/>
  <c r="BF147" i="6"/>
  <c r="BE147" i="6"/>
  <c r="BD147" i="6"/>
  <c r="BC147" i="6"/>
  <c r="BI146" i="6"/>
  <c r="BH146" i="6"/>
  <c r="BG146" i="6"/>
  <c r="BF146" i="6"/>
  <c r="BE146" i="6"/>
  <c r="BD146" i="6"/>
  <c r="BC146" i="6"/>
  <c r="BI145" i="6"/>
  <c r="BH145" i="6"/>
  <c r="BG145" i="6"/>
  <c r="BF145" i="6"/>
  <c r="BE145" i="6"/>
  <c r="BD145" i="6"/>
  <c r="BC145" i="6"/>
  <c r="BI144" i="6"/>
  <c r="BH144" i="6"/>
  <c r="BG144" i="6"/>
  <c r="BF144" i="6"/>
  <c r="BE144" i="6"/>
  <c r="BD144" i="6"/>
  <c r="BC144" i="6"/>
  <c r="BI143" i="6"/>
  <c r="BH143" i="6"/>
  <c r="BG143" i="6"/>
  <c r="BF143" i="6"/>
  <c r="BE143" i="6"/>
  <c r="BD143" i="6"/>
  <c r="BC143" i="6"/>
  <c r="BI142" i="6"/>
  <c r="BH142" i="6"/>
  <c r="BG142" i="6"/>
  <c r="BF142" i="6"/>
  <c r="BE142" i="6"/>
  <c r="BD142" i="6"/>
  <c r="BC142" i="6"/>
  <c r="AH142" i="6"/>
  <c r="BS142" i="6" s="1"/>
  <c r="AF142" i="6"/>
  <c r="AI142" i="6" s="1"/>
  <c r="I142" i="6"/>
  <c r="BI140" i="6"/>
  <c r="BH140" i="6"/>
  <c r="BG140" i="6"/>
  <c r="BF140" i="6"/>
  <c r="BE140" i="6"/>
  <c r="BD140" i="6"/>
  <c r="BC140" i="6"/>
  <c r="BI139" i="6"/>
  <c r="BH139" i="6"/>
  <c r="BG139" i="6"/>
  <c r="BF139" i="6"/>
  <c r="BE139" i="6"/>
  <c r="BD139" i="6"/>
  <c r="BC139" i="6"/>
  <c r="BI138" i="6"/>
  <c r="BH138" i="6"/>
  <c r="BG138" i="6"/>
  <c r="BF138" i="6"/>
  <c r="BE138" i="6"/>
  <c r="BD138" i="6"/>
  <c r="BC138" i="6"/>
  <c r="BI137" i="6"/>
  <c r="BH137" i="6"/>
  <c r="BG137" i="6"/>
  <c r="BF137" i="6"/>
  <c r="BE137" i="6"/>
  <c r="BD137" i="6"/>
  <c r="BC137" i="6"/>
  <c r="BI136" i="6"/>
  <c r="BH136" i="6"/>
  <c r="BG136" i="6"/>
  <c r="BF136" i="6"/>
  <c r="BE136" i="6"/>
  <c r="BD136" i="6"/>
  <c r="BC136" i="6"/>
  <c r="BI135" i="6"/>
  <c r="BH135" i="6"/>
  <c r="BG135" i="6"/>
  <c r="BF135" i="6"/>
  <c r="BE135" i="6"/>
  <c r="BD135" i="6"/>
  <c r="BC135" i="6"/>
  <c r="BI134" i="6"/>
  <c r="BH134" i="6"/>
  <c r="BG134" i="6"/>
  <c r="BF134" i="6"/>
  <c r="BE134" i="6"/>
  <c r="BD134" i="6"/>
  <c r="BC134" i="6"/>
  <c r="BI133" i="6"/>
  <c r="BH133" i="6"/>
  <c r="BG133" i="6"/>
  <c r="BF133" i="6"/>
  <c r="BE133" i="6"/>
  <c r="BD133" i="6"/>
  <c r="BC133" i="6"/>
  <c r="BI132" i="6"/>
  <c r="BH132" i="6"/>
  <c r="BG132" i="6"/>
  <c r="BF132" i="6"/>
  <c r="BE132" i="6"/>
  <c r="BD132" i="6"/>
  <c r="BC132" i="6"/>
  <c r="BI131" i="6"/>
  <c r="BH131" i="6"/>
  <c r="BG131" i="6"/>
  <c r="BF131" i="6"/>
  <c r="BE131" i="6"/>
  <c r="BD131" i="6"/>
  <c r="BC131" i="6"/>
  <c r="AH131" i="6"/>
  <c r="AF131" i="6"/>
  <c r="AI131" i="6" s="1"/>
  <c r="I131" i="6"/>
  <c r="BI129" i="6"/>
  <c r="BH129" i="6"/>
  <c r="BG129" i="6"/>
  <c r="BF129" i="6"/>
  <c r="BE129" i="6"/>
  <c r="BD129" i="6"/>
  <c r="BC129" i="6"/>
  <c r="BI128" i="6"/>
  <c r="BH128" i="6"/>
  <c r="BG128" i="6"/>
  <c r="BF128" i="6"/>
  <c r="BE128" i="6"/>
  <c r="BD128" i="6"/>
  <c r="BC128" i="6"/>
  <c r="BI127" i="6"/>
  <c r="BH127" i="6"/>
  <c r="BG127" i="6"/>
  <c r="BF127" i="6"/>
  <c r="BE127" i="6"/>
  <c r="BD127" i="6"/>
  <c r="BC127" i="6"/>
  <c r="BI126" i="6"/>
  <c r="BH126" i="6"/>
  <c r="BG126" i="6"/>
  <c r="BF126" i="6"/>
  <c r="BE126" i="6"/>
  <c r="BD126" i="6"/>
  <c r="BC126" i="6"/>
  <c r="BI125" i="6"/>
  <c r="BH125" i="6"/>
  <c r="BG125" i="6"/>
  <c r="BF125" i="6"/>
  <c r="BE125" i="6"/>
  <c r="BD125" i="6"/>
  <c r="BC125" i="6"/>
  <c r="BI124" i="6"/>
  <c r="BH124" i="6"/>
  <c r="BG124" i="6"/>
  <c r="BF124" i="6"/>
  <c r="BE124" i="6"/>
  <c r="BD124" i="6"/>
  <c r="BC124" i="6"/>
  <c r="BI123" i="6"/>
  <c r="BH123" i="6"/>
  <c r="BG123" i="6"/>
  <c r="BF123" i="6"/>
  <c r="BE123" i="6"/>
  <c r="BD123" i="6"/>
  <c r="BC123" i="6"/>
  <c r="BI122" i="6"/>
  <c r="BH122" i="6"/>
  <c r="BG122" i="6"/>
  <c r="BF122" i="6"/>
  <c r="BE122" i="6"/>
  <c r="BD122" i="6"/>
  <c r="BC122" i="6"/>
  <c r="BI121" i="6"/>
  <c r="BH121" i="6"/>
  <c r="BG121" i="6"/>
  <c r="BF121" i="6"/>
  <c r="BE121" i="6"/>
  <c r="BD121" i="6"/>
  <c r="BC121" i="6"/>
  <c r="BI120" i="6"/>
  <c r="BH120" i="6"/>
  <c r="BG120" i="6"/>
  <c r="BF120" i="6"/>
  <c r="BE120" i="6"/>
  <c r="BD120" i="6"/>
  <c r="BC120" i="6"/>
  <c r="AH120" i="6"/>
  <c r="BS120" i="6" s="1"/>
  <c r="AF120" i="6"/>
  <c r="AI120" i="6" s="1"/>
  <c r="I120" i="6"/>
  <c r="BI118" i="6"/>
  <c r="BH118" i="6"/>
  <c r="BG118" i="6"/>
  <c r="BF118" i="6"/>
  <c r="BE118" i="6"/>
  <c r="BD118" i="6"/>
  <c r="BC118" i="6"/>
  <c r="BI117" i="6"/>
  <c r="BH117" i="6"/>
  <c r="BG117" i="6"/>
  <c r="BF117" i="6"/>
  <c r="BE117" i="6"/>
  <c r="BD117" i="6"/>
  <c r="BC117" i="6"/>
  <c r="BI116" i="6"/>
  <c r="BH116" i="6"/>
  <c r="BG116" i="6"/>
  <c r="BF116" i="6"/>
  <c r="BE116" i="6"/>
  <c r="BD116" i="6"/>
  <c r="BC116" i="6"/>
  <c r="BI115" i="6"/>
  <c r="BH115" i="6"/>
  <c r="BG115" i="6"/>
  <c r="BF115" i="6"/>
  <c r="BE115" i="6"/>
  <c r="BD115" i="6"/>
  <c r="BC115" i="6"/>
  <c r="BI114" i="6"/>
  <c r="BH114" i="6"/>
  <c r="BG114" i="6"/>
  <c r="BF114" i="6"/>
  <c r="BE114" i="6"/>
  <c r="BD114" i="6"/>
  <c r="BC114" i="6"/>
  <c r="BI113" i="6"/>
  <c r="BH113" i="6"/>
  <c r="BG113" i="6"/>
  <c r="BF113" i="6"/>
  <c r="BE113" i="6"/>
  <c r="BD113" i="6"/>
  <c r="BC113" i="6"/>
  <c r="BI112" i="6"/>
  <c r="BH112" i="6"/>
  <c r="BG112" i="6"/>
  <c r="BF112" i="6"/>
  <c r="BE112" i="6"/>
  <c r="BD112" i="6"/>
  <c r="BC112" i="6"/>
  <c r="BI111" i="6"/>
  <c r="BH111" i="6"/>
  <c r="BG111" i="6"/>
  <c r="BF111" i="6"/>
  <c r="BE111" i="6"/>
  <c r="BD111" i="6"/>
  <c r="BC111" i="6"/>
  <c r="BI110" i="6"/>
  <c r="BH110" i="6"/>
  <c r="BG110" i="6"/>
  <c r="BF110" i="6"/>
  <c r="BE110" i="6"/>
  <c r="BD110" i="6"/>
  <c r="BC110" i="6"/>
  <c r="BI109" i="6"/>
  <c r="BH109" i="6"/>
  <c r="BG109" i="6"/>
  <c r="BF109" i="6"/>
  <c r="BE109" i="6"/>
  <c r="BD109" i="6"/>
  <c r="BC109" i="6"/>
  <c r="AH109" i="6"/>
  <c r="BS109" i="6" s="1"/>
  <c r="AF109" i="6"/>
  <c r="AI109" i="6" s="1"/>
  <c r="BU109" i="6" s="1"/>
  <c r="BV109" i="6" s="1"/>
  <c r="I109" i="6"/>
  <c r="BI107" i="6"/>
  <c r="BH107" i="6"/>
  <c r="BG107" i="6"/>
  <c r="BF107" i="6"/>
  <c r="BE107" i="6"/>
  <c r="BD107" i="6"/>
  <c r="BC107" i="6"/>
  <c r="BI106" i="6"/>
  <c r="BH106" i="6"/>
  <c r="BG106" i="6"/>
  <c r="BF106" i="6"/>
  <c r="BE106" i="6"/>
  <c r="BD106" i="6"/>
  <c r="BC106" i="6"/>
  <c r="BI105" i="6"/>
  <c r="BH105" i="6"/>
  <c r="BG105" i="6"/>
  <c r="BF105" i="6"/>
  <c r="BE105" i="6"/>
  <c r="BD105" i="6"/>
  <c r="BC105" i="6"/>
  <c r="BI104" i="6"/>
  <c r="BH104" i="6"/>
  <c r="BG104" i="6"/>
  <c r="BF104" i="6"/>
  <c r="BE104" i="6"/>
  <c r="BD104" i="6"/>
  <c r="BC104" i="6"/>
  <c r="BI103" i="6"/>
  <c r="BH103" i="6"/>
  <c r="BG103" i="6"/>
  <c r="BF103" i="6"/>
  <c r="BE103" i="6"/>
  <c r="BD103" i="6"/>
  <c r="BC103" i="6"/>
  <c r="BI102" i="6"/>
  <c r="BH102" i="6"/>
  <c r="BG102" i="6"/>
  <c r="BF102" i="6"/>
  <c r="BE102" i="6"/>
  <c r="BD102" i="6"/>
  <c r="BC102" i="6"/>
  <c r="BI101" i="6"/>
  <c r="BH101" i="6"/>
  <c r="BG101" i="6"/>
  <c r="BF101" i="6"/>
  <c r="BE101" i="6"/>
  <c r="BD101" i="6"/>
  <c r="BC101" i="6"/>
  <c r="BI100" i="6"/>
  <c r="BH100" i="6"/>
  <c r="BG100" i="6"/>
  <c r="BF100" i="6"/>
  <c r="BE100" i="6"/>
  <c r="BD100" i="6"/>
  <c r="BC100" i="6"/>
  <c r="BI99" i="6"/>
  <c r="BH99" i="6"/>
  <c r="BG99" i="6"/>
  <c r="BF99" i="6"/>
  <c r="BE99" i="6"/>
  <c r="BD99" i="6"/>
  <c r="BC99" i="6"/>
  <c r="BI98" i="6"/>
  <c r="BH98" i="6"/>
  <c r="BG98" i="6"/>
  <c r="BF98" i="6"/>
  <c r="BE98" i="6"/>
  <c r="BD98" i="6"/>
  <c r="BC98" i="6"/>
  <c r="AH98" i="6"/>
  <c r="BS98" i="6" s="1"/>
  <c r="AF98" i="6"/>
  <c r="AI98" i="6" s="1"/>
  <c r="I98" i="6"/>
  <c r="BI96" i="6"/>
  <c r="BH96" i="6"/>
  <c r="BG96" i="6"/>
  <c r="BF96" i="6"/>
  <c r="BE96" i="6"/>
  <c r="BD96" i="6"/>
  <c r="BC96" i="6"/>
  <c r="BI95" i="6"/>
  <c r="BH95" i="6"/>
  <c r="BG95" i="6"/>
  <c r="BF95" i="6"/>
  <c r="BE95" i="6"/>
  <c r="BD95" i="6"/>
  <c r="BC95" i="6"/>
  <c r="BI94" i="6"/>
  <c r="BH94" i="6"/>
  <c r="BG94" i="6"/>
  <c r="BF94" i="6"/>
  <c r="BE94" i="6"/>
  <c r="BD94" i="6"/>
  <c r="BC94" i="6"/>
  <c r="BI93" i="6"/>
  <c r="BH93" i="6"/>
  <c r="BG93" i="6"/>
  <c r="BF93" i="6"/>
  <c r="BE93" i="6"/>
  <c r="BD93" i="6"/>
  <c r="BC93" i="6"/>
  <c r="BI92" i="6"/>
  <c r="BH92" i="6"/>
  <c r="BG92" i="6"/>
  <c r="BF92" i="6"/>
  <c r="BE92" i="6"/>
  <c r="BD92" i="6"/>
  <c r="BC92" i="6"/>
  <c r="BI91" i="6"/>
  <c r="BH91" i="6"/>
  <c r="BG91" i="6"/>
  <c r="BF91" i="6"/>
  <c r="BE91" i="6"/>
  <c r="BD91" i="6"/>
  <c r="BC91" i="6"/>
  <c r="BI90" i="6"/>
  <c r="BH90" i="6"/>
  <c r="BG90" i="6"/>
  <c r="BF90" i="6"/>
  <c r="BE90" i="6"/>
  <c r="BD90" i="6"/>
  <c r="BC90" i="6"/>
  <c r="BI89" i="6"/>
  <c r="BH89" i="6"/>
  <c r="BG89" i="6"/>
  <c r="BF89" i="6"/>
  <c r="BE89" i="6"/>
  <c r="BD89" i="6"/>
  <c r="BC89" i="6"/>
  <c r="BI88" i="6"/>
  <c r="BH88" i="6"/>
  <c r="BG88" i="6"/>
  <c r="BF88" i="6"/>
  <c r="BE88" i="6"/>
  <c r="BD88" i="6"/>
  <c r="BC88" i="6"/>
  <c r="BI87" i="6"/>
  <c r="BH87" i="6"/>
  <c r="BG87" i="6"/>
  <c r="BF87" i="6"/>
  <c r="BE87" i="6"/>
  <c r="BD87" i="6"/>
  <c r="BC87" i="6"/>
  <c r="AH87" i="6"/>
  <c r="AF87" i="6"/>
  <c r="AI87" i="6" s="1"/>
  <c r="I87" i="6"/>
  <c r="BI85" i="6"/>
  <c r="BH85" i="6"/>
  <c r="BG85" i="6"/>
  <c r="BF85" i="6"/>
  <c r="BE85" i="6"/>
  <c r="BD85" i="6"/>
  <c r="BC85" i="6"/>
  <c r="BI84" i="6"/>
  <c r="BH84" i="6"/>
  <c r="BG84" i="6"/>
  <c r="BF84" i="6"/>
  <c r="BE84" i="6"/>
  <c r="BD84" i="6"/>
  <c r="BC84" i="6"/>
  <c r="BI83" i="6"/>
  <c r="BH83" i="6"/>
  <c r="BG83" i="6"/>
  <c r="BF83" i="6"/>
  <c r="BE83" i="6"/>
  <c r="BD83" i="6"/>
  <c r="BC83" i="6"/>
  <c r="BI82" i="6"/>
  <c r="BH82" i="6"/>
  <c r="BG82" i="6"/>
  <c r="BF82" i="6"/>
  <c r="BE82" i="6"/>
  <c r="BD82" i="6"/>
  <c r="BC82" i="6"/>
  <c r="BI81" i="6"/>
  <c r="BH81" i="6"/>
  <c r="BG81" i="6"/>
  <c r="BF81" i="6"/>
  <c r="BE81" i="6"/>
  <c r="BD81" i="6"/>
  <c r="BC81" i="6"/>
  <c r="BI80" i="6"/>
  <c r="BH80" i="6"/>
  <c r="BG80" i="6"/>
  <c r="BF80" i="6"/>
  <c r="BE80" i="6"/>
  <c r="BD80" i="6"/>
  <c r="BC80" i="6"/>
  <c r="BI79" i="6"/>
  <c r="BH79" i="6"/>
  <c r="BG79" i="6"/>
  <c r="BF79" i="6"/>
  <c r="BE79" i="6"/>
  <c r="BD79" i="6"/>
  <c r="BC79" i="6"/>
  <c r="BI78" i="6"/>
  <c r="BH78" i="6"/>
  <c r="BG78" i="6"/>
  <c r="BF78" i="6"/>
  <c r="BE78" i="6"/>
  <c r="BD78" i="6"/>
  <c r="BC78" i="6"/>
  <c r="BI77" i="6"/>
  <c r="BH77" i="6"/>
  <c r="BG77" i="6"/>
  <c r="BF77" i="6"/>
  <c r="BE77" i="6"/>
  <c r="BD77" i="6"/>
  <c r="BC77" i="6"/>
  <c r="BI76" i="6"/>
  <c r="BH76" i="6"/>
  <c r="BG76" i="6"/>
  <c r="BF76" i="6"/>
  <c r="BE76" i="6"/>
  <c r="BD76" i="6"/>
  <c r="BC76" i="6"/>
  <c r="AH76" i="6"/>
  <c r="AF76" i="6"/>
  <c r="AI76" i="6" s="1"/>
  <c r="BU76" i="6" s="1"/>
  <c r="BV76" i="6" s="1"/>
  <c r="I76" i="6"/>
  <c r="BI74" i="6"/>
  <c r="BH74" i="6"/>
  <c r="BG74" i="6"/>
  <c r="BF74" i="6"/>
  <c r="BE74" i="6"/>
  <c r="BD74" i="6"/>
  <c r="BC74" i="6"/>
  <c r="BI73" i="6"/>
  <c r="BH73" i="6"/>
  <c r="BG73" i="6"/>
  <c r="BF73" i="6"/>
  <c r="BE73" i="6"/>
  <c r="BD73" i="6"/>
  <c r="BC73" i="6"/>
  <c r="BI72" i="6"/>
  <c r="BH72" i="6"/>
  <c r="BG72" i="6"/>
  <c r="BF72" i="6"/>
  <c r="BE72" i="6"/>
  <c r="BD72" i="6"/>
  <c r="BC72" i="6"/>
  <c r="BI71" i="6"/>
  <c r="BH71" i="6"/>
  <c r="BG71" i="6"/>
  <c r="BF71" i="6"/>
  <c r="BE71" i="6"/>
  <c r="BD71" i="6"/>
  <c r="BC71" i="6"/>
  <c r="BI70" i="6"/>
  <c r="BH70" i="6"/>
  <c r="BG70" i="6"/>
  <c r="BF70" i="6"/>
  <c r="BE70" i="6"/>
  <c r="BD70" i="6"/>
  <c r="BC70" i="6"/>
  <c r="BI69" i="6"/>
  <c r="BH69" i="6"/>
  <c r="BG69" i="6"/>
  <c r="BF69" i="6"/>
  <c r="BE69" i="6"/>
  <c r="BD69" i="6"/>
  <c r="BC69" i="6"/>
  <c r="BI68" i="6"/>
  <c r="BH68" i="6"/>
  <c r="BG68" i="6"/>
  <c r="BF68" i="6"/>
  <c r="BE68" i="6"/>
  <c r="BD68" i="6"/>
  <c r="BC68" i="6"/>
  <c r="BI67" i="6"/>
  <c r="BH67" i="6"/>
  <c r="BG67" i="6"/>
  <c r="BF67" i="6"/>
  <c r="BE67" i="6"/>
  <c r="BD67" i="6"/>
  <c r="BC67" i="6"/>
  <c r="BI66" i="6"/>
  <c r="BH66" i="6"/>
  <c r="BG66" i="6"/>
  <c r="BF66" i="6"/>
  <c r="BE66" i="6"/>
  <c r="BD66" i="6"/>
  <c r="BC66" i="6"/>
  <c r="BI65" i="6"/>
  <c r="BH65" i="6"/>
  <c r="BG65" i="6"/>
  <c r="BF65" i="6"/>
  <c r="BE65" i="6"/>
  <c r="BD65" i="6"/>
  <c r="BC65" i="6"/>
  <c r="AH65" i="6"/>
  <c r="BS65" i="6" s="1"/>
  <c r="AF65" i="6"/>
  <c r="AI65" i="6" s="1"/>
  <c r="I65" i="6"/>
  <c r="BI63" i="6"/>
  <c r="BH63" i="6"/>
  <c r="BG63" i="6"/>
  <c r="BF63" i="6"/>
  <c r="BE63" i="6"/>
  <c r="BD63" i="6"/>
  <c r="BC63" i="6"/>
  <c r="BI62" i="6"/>
  <c r="BH62" i="6"/>
  <c r="BG62" i="6"/>
  <c r="BF62" i="6"/>
  <c r="BE62" i="6"/>
  <c r="BD62" i="6"/>
  <c r="BC62" i="6"/>
  <c r="BI61" i="6"/>
  <c r="BH61" i="6"/>
  <c r="BG61" i="6"/>
  <c r="BF61" i="6"/>
  <c r="BE61" i="6"/>
  <c r="BD61" i="6"/>
  <c r="BC61" i="6"/>
  <c r="BI60" i="6"/>
  <c r="BH60" i="6"/>
  <c r="BG60" i="6"/>
  <c r="BF60" i="6"/>
  <c r="BE60" i="6"/>
  <c r="BD60" i="6"/>
  <c r="BC60" i="6"/>
  <c r="BI59" i="6"/>
  <c r="BH59" i="6"/>
  <c r="BG59" i="6"/>
  <c r="BF59" i="6"/>
  <c r="BE59" i="6"/>
  <c r="BD59" i="6"/>
  <c r="BC59" i="6"/>
  <c r="BI58" i="6"/>
  <c r="BH58" i="6"/>
  <c r="BG58" i="6"/>
  <c r="BF58" i="6"/>
  <c r="BE58" i="6"/>
  <c r="BD58" i="6"/>
  <c r="BC58" i="6"/>
  <c r="BI57" i="6"/>
  <c r="BH57" i="6"/>
  <c r="BG57" i="6"/>
  <c r="BF57" i="6"/>
  <c r="BE57" i="6"/>
  <c r="BD57" i="6"/>
  <c r="BC57" i="6"/>
  <c r="BI56" i="6"/>
  <c r="BH56" i="6"/>
  <c r="BG56" i="6"/>
  <c r="BF56" i="6"/>
  <c r="BE56" i="6"/>
  <c r="BD56" i="6"/>
  <c r="BC56" i="6"/>
  <c r="BI55" i="6"/>
  <c r="BH55" i="6"/>
  <c r="BG55" i="6"/>
  <c r="BF55" i="6"/>
  <c r="BE55" i="6"/>
  <c r="BD55" i="6"/>
  <c r="BC55" i="6"/>
  <c r="BI54" i="6"/>
  <c r="BH54" i="6"/>
  <c r="BG54" i="6"/>
  <c r="BF54" i="6"/>
  <c r="BE54" i="6"/>
  <c r="BD54" i="6"/>
  <c r="BC54" i="6"/>
  <c r="AH54" i="6"/>
  <c r="BS54" i="6" s="1"/>
  <c r="AF54" i="6"/>
  <c r="AI54" i="6" s="1"/>
  <c r="AJ54" i="6" s="1"/>
  <c r="I54" i="6"/>
  <c r="BI52" i="6"/>
  <c r="BH52" i="6"/>
  <c r="BG52" i="6"/>
  <c r="BF52" i="6"/>
  <c r="BE52" i="6"/>
  <c r="BD52" i="6"/>
  <c r="BC52" i="6"/>
  <c r="BI51" i="6"/>
  <c r="BH51" i="6"/>
  <c r="BG51" i="6"/>
  <c r="BF51" i="6"/>
  <c r="BE51" i="6"/>
  <c r="BD51" i="6"/>
  <c r="BC51" i="6"/>
  <c r="BI50" i="6"/>
  <c r="BH50" i="6"/>
  <c r="BG50" i="6"/>
  <c r="BF50" i="6"/>
  <c r="BE50" i="6"/>
  <c r="BD50" i="6"/>
  <c r="BC50" i="6"/>
  <c r="BI49" i="6"/>
  <c r="BH49" i="6"/>
  <c r="BG49" i="6"/>
  <c r="BF49" i="6"/>
  <c r="BE49" i="6"/>
  <c r="BD49" i="6"/>
  <c r="BC49" i="6"/>
  <c r="BI48" i="6"/>
  <c r="BH48" i="6"/>
  <c r="BG48" i="6"/>
  <c r="BF48" i="6"/>
  <c r="BE48" i="6"/>
  <c r="BD48" i="6"/>
  <c r="BC48" i="6"/>
  <c r="BI47" i="6"/>
  <c r="BH47" i="6"/>
  <c r="BG47" i="6"/>
  <c r="BF47" i="6"/>
  <c r="BE47" i="6"/>
  <c r="BD47" i="6"/>
  <c r="BC47" i="6"/>
  <c r="BI46" i="6"/>
  <c r="BH46" i="6"/>
  <c r="BG46" i="6"/>
  <c r="BF46" i="6"/>
  <c r="BE46" i="6"/>
  <c r="BD46" i="6"/>
  <c r="BC46" i="6"/>
  <c r="BI45" i="6"/>
  <c r="BH45" i="6"/>
  <c r="BG45" i="6"/>
  <c r="BF45" i="6"/>
  <c r="BE45" i="6"/>
  <c r="BD45" i="6"/>
  <c r="BC45" i="6"/>
  <c r="BI44" i="6"/>
  <c r="BH44" i="6"/>
  <c r="BG44" i="6"/>
  <c r="BF44" i="6"/>
  <c r="BE44" i="6"/>
  <c r="BD44" i="6"/>
  <c r="BC44" i="6"/>
  <c r="BI43" i="6"/>
  <c r="BH43" i="6"/>
  <c r="BG43" i="6"/>
  <c r="BF43" i="6"/>
  <c r="BE43" i="6"/>
  <c r="BD43" i="6"/>
  <c r="BC43" i="6"/>
  <c r="AH43" i="6"/>
  <c r="AF43" i="6"/>
  <c r="AI43" i="6" s="1"/>
  <c r="BU43" i="6" s="1"/>
  <c r="BV43" i="6" s="1"/>
  <c r="I43" i="6"/>
  <c r="BI41" i="6"/>
  <c r="BH41" i="6"/>
  <c r="BG41" i="6"/>
  <c r="BF41" i="6"/>
  <c r="BE41" i="6"/>
  <c r="BD41" i="6"/>
  <c r="BC41" i="6"/>
  <c r="BI40" i="6"/>
  <c r="BH40" i="6"/>
  <c r="BG40" i="6"/>
  <c r="BF40" i="6"/>
  <c r="BE40" i="6"/>
  <c r="BD40" i="6"/>
  <c r="BC40" i="6"/>
  <c r="BI39" i="6"/>
  <c r="BH39" i="6"/>
  <c r="BG39" i="6"/>
  <c r="BF39" i="6"/>
  <c r="BE39" i="6"/>
  <c r="BD39" i="6"/>
  <c r="BC39" i="6"/>
  <c r="BI38" i="6"/>
  <c r="BH38" i="6"/>
  <c r="BG38" i="6"/>
  <c r="BF38" i="6"/>
  <c r="BE38" i="6"/>
  <c r="BD38" i="6"/>
  <c r="BC38" i="6"/>
  <c r="BI37" i="6"/>
  <c r="BH37" i="6"/>
  <c r="BG37" i="6"/>
  <c r="BF37" i="6"/>
  <c r="BE37" i="6"/>
  <c r="BD37" i="6"/>
  <c r="BC37" i="6"/>
  <c r="BI36" i="6"/>
  <c r="BH36" i="6"/>
  <c r="BG36" i="6"/>
  <c r="BF36" i="6"/>
  <c r="BE36" i="6"/>
  <c r="BD36" i="6"/>
  <c r="BC36" i="6"/>
  <c r="BI35" i="6"/>
  <c r="BH35" i="6"/>
  <c r="BG35" i="6"/>
  <c r="BF35" i="6"/>
  <c r="BE35" i="6"/>
  <c r="BD35" i="6"/>
  <c r="BC35" i="6"/>
  <c r="BI34" i="6"/>
  <c r="BH34" i="6"/>
  <c r="BG34" i="6"/>
  <c r="BF34" i="6"/>
  <c r="BE34" i="6"/>
  <c r="BD34" i="6"/>
  <c r="BC34" i="6"/>
  <c r="BI33" i="6"/>
  <c r="BH33" i="6"/>
  <c r="BG33" i="6"/>
  <c r="BF33" i="6"/>
  <c r="BE33" i="6"/>
  <c r="BD33" i="6"/>
  <c r="BC33" i="6"/>
  <c r="BI32" i="6"/>
  <c r="BH32" i="6"/>
  <c r="BG32" i="6"/>
  <c r="BF32" i="6"/>
  <c r="BE32" i="6"/>
  <c r="BD32" i="6"/>
  <c r="BC32" i="6"/>
  <c r="AH32" i="6"/>
  <c r="BS32" i="6" s="1"/>
  <c r="AF32" i="6"/>
  <c r="AI32" i="6" s="1"/>
  <c r="I32" i="6"/>
  <c r="BI30" i="6"/>
  <c r="BH30" i="6"/>
  <c r="BG30" i="6"/>
  <c r="BF30" i="6"/>
  <c r="BE30" i="6"/>
  <c r="BD30" i="6"/>
  <c r="BC30" i="6"/>
  <c r="BI29" i="6"/>
  <c r="BH29" i="6"/>
  <c r="BG29" i="6"/>
  <c r="BF29" i="6"/>
  <c r="BE29" i="6"/>
  <c r="BD29" i="6"/>
  <c r="BC29" i="6"/>
  <c r="BI28" i="6"/>
  <c r="BH28" i="6"/>
  <c r="BG28" i="6"/>
  <c r="BF28" i="6"/>
  <c r="BE28" i="6"/>
  <c r="BD28" i="6"/>
  <c r="BC28" i="6"/>
  <c r="BI27" i="6"/>
  <c r="BH27" i="6"/>
  <c r="BG27" i="6"/>
  <c r="BF27" i="6"/>
  <c r="BE27" i="6"/>
  <c r="BD27" i="6"/>
  <c r="BC27" i="6"/>
  <c r="BI26" i="6"/>
  <c r="BH26" i="6"/>
  <c r="BG26" i="6"/>
  <c r="BF26" i="6"/>
  <c r="BE26" i="6"/>
  <c r="BD26" i="6"/>
  <c r="BC26" i="6"/>
  <c r="BI25" i="6"/>
  <c r="BH25" i="6"/>
  <c r="BG25" i="6"/>
  <c r="BF25" i="6"/>
  <c r="BE25" i="6"/>
  <c r="BD25" i="6"/>
  <c r="BC25" i="6"/>
  <c r="BI24" i="6"/>
  <c r="BH24" i="6"/>
  <c r="BG24" i="6"/>
  <c r="BF24" i="6"/>
  <c r="BE24" i="6"/>
  <c r="BD24" i="6"/>
  <c r="BC24" i="6"/>
  <c r="BI23" i="6"/>
  <c r="BH23" i="6"/>
  <c r="BG23" i="6"/>
  <c r="BF23" i="6"/>
  <c r="BE23" i="6"/>
  <c r="BD23" i="6"/>
  <c r="BC23" i="6"/>
  <c r="BI22" i="6"/>
  <c r="BH22" i="6"/>
  <c r="BG22" i="6"/>
  <c r="BF22" i="6"/>
  <c r="BE22" i="6"/>
  <c r="BD22" i="6"/>
  <c r="BC22" i="6"/>
  <c r="BI21" i="6"/>
  <c r="BH21" i="6"/>
  <c r="BG21" i="6"/>
  <c r="BF21" i="6"/>
  <c r="BE21" i="6"/>
  <c r="BD21" i="6"/>
  <c r="BC21" i="6"/>
  <c r="AH21" i="6"/>
  <c r="BS21" i="6" s="1"/>
  <c r="AF21" i="6"/>
  <c r="AI21" i="6" s="1"/>
  <c r="AJ21" i="6" s="1"/>
  <c r="I21" i="6"/>
  <c r="BI19" i="6"/>
  <c r="BH19" i="6"/>
  <c r="BG19" i="6"/>
  <c r="BF19" i="6"/>
  <c r="BE19" i="6"/>
  <c r="BD19" i="6"/>
  <c r="BC19" i="6"/>
  <c r="I11" i="6"/>
  <c r="I9" i="6"/>
  <c r="AI11" i="6" l="1"/>
  <c r="AJ11" i="6" s="1"/>
  <c r="AI14" i="6"/>
  <c r="BU14" i="6" s="1"/>
  <c r="BV14" i="6" s="1"/>
  <c r="AJ9" i="6"/>
  <c r="AL9" i="6" s="1"/>
  <c r="BU9" i="6"/>
  <c r="BV9" i="6" s="1"/>
  <c r="BJ13" i="6"/>
  <c r="BK13" i="6" s="1"/>
  <c r="BM13" i="6" s="1"/>
  <c r="BN13" i="6" s="1"/>
  <c r="BJ14" i="6"/>
  <c r="BK14" i="6" s="1"/>
  <c r="BM14" i="6" s="1"/>
  <c r="BN14" i="6" s="1"/>
  <c r="BO14" i="6" s="1"/>
  <c r="AL54" i="6"/>
  <c r="BJ70" i="6"/>
  <c r="BK70" i="6" s="1"/>
  <c r="BM70" i="6" s="1"/>
  <c r="BN70" i="6" s="1"/>
  <c r="BJ93" i="6"/>
  <c r="BK93" i="6" s="1"/>
  <c r="BM93" i="6" s="1"/>
  <c r="BN93" i="6" s="1"/>
  <c r="BJ102" i="6"/>
  <c r="BK102" i="6" s="1"/>
  <c r="BM102" i="6" s="1"/>
  <c r="BN102" i="6" s="1"/>
  <c r="BJ106" i="6"/>
  <c r="BK106" i="6" s="1"/>
  <c r="BM106" i="6" s="1"/>
  <c r="BN106" i="6" s="1"/>
  <c r="BJ120" i="6"/>
  <c r="BK120" i="6" s="1"/>
  <c r="BM120" i="6" s="1"/>
  <c r="BN120" i="6" s="1"/>
  <c r="BJ175" i="6"/>
  <c r="BK175" i="6" s="1"/>
  <c r="BM175" i="6" s="1"/>
  <c r="BN175" i="6" s="1"/>
  <c r="BJ199" i="6"/>
  <c r="BK199" i="6" s="1"/>
  <c r="BM199" i="6" s="1"/>
  <c r="BN199" i="6" s="1"/>
  <c r="BJ200" i="6"/>
  <c r="BK200" i="6" s="1"/>
  <c r="BM200" i="6" s="1"/>
  <c r="BN200" i="6" s="1"/>
  <c r="BJ39" i="6"/>
  <c r="BK39" i="6" s="1"/>
  <c r="BM39" i="6" s="1"/>
  <c r="BN39" i="6" s="1"/>
  <c r="BJ40" i="6"/>
  <c r="BK40" i="6" s="1"/>
  <c r="BM40" i="6" s="1"/>
  <c r="BN40" i="6" s="1"/>
  <c r="BJ72" i="6"/>
  <c r="BK72" i="6" s="1"/>
  <c r="BM72" i="6" s="1"/>
  <c r="BN72" i="6" s="1"/>
  <c r="BJ95" i="6"/>
  <c r="BK95" i="6" s="1"/>
  <c r="BM95" i="6" s="1"/>
  <c r="BN95" i="6" s="1"/>
  <c r="BJ109" i="6"/>
  <c r="BK109" i="6" s="1"/>
  <c r="BM109" i="6" s="1"/>
  <c r="BN109" i="6" s="1"/>
  <c r="BJ121" i="6"/>
  <c r="BK121" i="6" s="1"/>
  <c r="BM121" i="6" s="1"/>
  <c r="BN121" i="6" s="1"/>
  <c r="BJ176" i="6"/>
  <c r="BK176" i="6" s="1"/>
  <c r="BM176" i="6" s="1"/>
  <c r="BN176" i="6" s="1"/>
  <c r="BJ178" i="6"/>
  <c r="BK178" i="6" s="1"/>
  <c r="BM178" i="6" s="1"/>
  <c r="BN178" i="6" s="1"/>
  <c r="BJ179" i="6"/>
  <c r="BK179" i="6" s="1"/>
  <c r="BM179" i="6" s="1"/>
  <c r="BN179" i="6" s="1"/>
  <c r="BJ180" i="6"/>
  <c r="BK180" i="6" s="1"/>
  <c r="BM180" i="6" s="1"/>
  <c r="BN180" i="6" s="1"/>
  <c r="BJ182" i="6"/>
  <c r="BK182" i="6" s="1"/>
  <c r="BM182" i="6" s="1"/>
  <c r="BN182" i="6" s="1"/>
  <c r="BJ217" i="6"/>
  <c r="BK217" i="6" s="1"/>
  <c r="BM217" i="6" s="1"/>
  <c r="BN217" i="6" s="1"/>
  <c r="BJ205" i="6"/>
  <c r="BK205" i="6" s="1"/>
  <c r="BM205" i="6" s="1"/>
  <c r="BN205" i="6" s="1"/>
  <c r="BJ28" i="6"/>
  <c r="BK28" i="6" s="1"/>
  <c r="BM28" i="6" s="1"/>
  <c r="BN28" i="6" s="1"/>
  <c r="BJ82" i="6"/>
  <c r="BK82" i="6" s="1"/>
  <c r="BM82" i="6" s="1"/>
  <c r="BN82" i="6" s="1"/>
  <c r="BJ85" i="6"/>
  <c r="BK85" i="6" s="1"/>
  <c r="BM85" i="6" s="1"/>
  <c r="BN85" i="6" s="1"/>
  <c r="BJ114" i="6"/>
  <c r="BK114" i="6" s="1"/>
  <c r="BM114" i="6" s="1"/>
  <c r="BN114" i="6" s="1"/>
  <c r="BJ143" i="6"/>
  <c r="BK143" i="6" s="1"/>
  <c r="BM143" i="6" s="1"/>
  <c r="BN143" i="6" s="1"/>
  <c r="BJ144" i="6"/>
  <c r="BK144" i="6" s="1"/>
  <c r="BM144" i="6" s="1"/>
  <c r="BN144" i="6" s="1"/>
  <c r="BJ147" i="6"/>
  <c r="BK147" i="6" s="1"/>
  <c r="BM147" i="6" s="1"/>
  <c r="BN147" i="6" s="1"/>
  <c r="BJ172" i="6"/>
  <c r="BK172" i="6" s="1"/>
  <c r="BM172" i="6" s="1"/>
  <c r="BN172" i="6" s="1"/>
  <c r="BJ188" i="6"/>
  <c r="BK188" i="6" s="1"/>
  <c r="BM188" i="6" s="1"/>
  <c r="BN188" i="6" s="1"/>
  <c r="BJ44" i="6"/>
  <c r="BK44" i="6" s="1"/>
  <c r="BM44" i="6" s="1"/>
  <c r="BN44" i="6" s="1"/>
  <c r="BJ54" i="6"/>
  <c r="BK54" i="6" s="1"/>
  <c r="BM54" i="6" s="1"/>
  <c r="BN54" i="6" s="1"/>
  <c r="BJ79" i="6"/>
  <c r="BK79" i="6" s="1"/>
  <c r="BM79" i="6" s="1"/>
  <c r="BN79" i="6" s="1"/>
  <c r="BU54" i="6"/>
  <c r="BV54" i="6" s="1"/>
  <c r="BJ22" i="6"/>
  <c r="BK22" i="6" s="1"/>
  <c r="BM22" i="6" s="1"/>
  <c r="BN22" i="6" s="1"/>
  <c r="BJ29" i="6"/>
  <c r="BK29" i="6" s="1"/>
  <c r="BM29" i="6" s="1"/>
  <c r="BN29" i="6" s="1"/>
  <c r="BJ30" i="6"/>
  <c r="BK30" i="6" s="1"/>
  <c r="BM30" i="6" s="1"/>
  <c r="BN30" i="6" s="1"/>
  <c r="BJ34" i="6"/>
  <c r="BK34" i="6" s="1"/>
  <c r="BM34" i="6" s="1"/>
  <c r="BN34" i="6" s="1"/>
  <c r="BJ45" i="6"/>
  <c r="BK45" i="6" s="1"/>
  <c r="BM45" i="6" s="1"/>
  <c r="BN45" i="6" s="1"/>
  <c r="BJ46" i="6"/>
  <c r="BK46" i="6" s="1"/>
  <c r="BM46" i="6" s="1"/>
  <c r="BN46" i="6" s="1"/>
  <c r="BJ52" i="6"/>
  <c r="BK52" i="6" s="1"/>
  <c r="BM52" i="6" s="1"/>
  <c r="BN52" i="6" s="1"/>
  <c r="BJ58" i="6"/>
  <c r="BK58" i="6" s="1"/>
  <c r="BM58" i="6" s="1"/>
  <c r="BN58" i="6" s="1"/>
  <c r="BJ62" i="6"/>
  <c r="BK62" i="6" s="1"/>
  <c r="BM62" i="6" s="1"/>
  <c r="BN62" i="6" s="1"/>
  <c r="BJ73" i="6"/>
  <c r="BK73" i="6" s="1"/>
  <c r="BM73" i="6" s="1"/>
  <c r="BN73" i="6" s="1"/>
  <c r="AJ76" i="6"/>
  <c r="AL76" i="6" s="1"/>
  <c r="BJ80" i="6"/>
  <c r="BK80" i="6" s="1"/>
  <c r="BM80" i="6" s="1"/>
  <c r="BN80" i="6" s="1"/>
  <c r="BJ83" i="6"/>
  <c r="BK83" i="6" s="1"/>
  <c r="BM83" i="6" s="1"/>
  <c r="BN83" i="6" s="1"/>
  <c r="BJ89" i="6"/>
  <c r="BK89" i="6" s="1"/>
  <c r="BM89" i="6" s="1"/>
  <c r="BN89" i="6" s="1"/>
  <c r="BJ91" i="6"/>
  <c r="BK91" i="6" s="1"/>
  <c r="BM91" i="6" s="1"/>
  <c r="BN91" i="6" s="1"/>
  <c r="BJ94" i="6"/>
  <c r="BK94" i="6" s="1"/>
  <c r="BM94" i="6" s="1"/>
  <c r="BN94" i="6" s="1"/>
  <c r="BJ96" i="6"/>
  <c r="BK96" i="6" s="1"/>
  <c r="BM96" i="6" s="1"/>
  <c r="BN96" i="6" s="1"/>
  <c r="BJ98" i="6"/>
  <c r="BK98" i="6" s="1"/>
  <c r="BM98" i="6" s="1"/>
  <c r="BN98" i="6" s="1"/>
  <c r="BJ113" i="6"/>
  <c r="BK113" i="6" s="1"/>
  <c r="BM113" i="6" s="1"/>
  <c r="BN113" i="6" s="1"/>
  <c r="BJ118" i="6"/>
  <c r="BK118" i="6" s="1"/>
  <c r="BM118" i="6" s="1"/>
  <c r="BN118" i="6" s="1"/>
  <c r="BJ123" i="6"/>
  <c r="BK123" i="6" s="1"/>
  <c r="BM123" i="6" s="1"/>
  <c r="BN123" i="6" s="1"/>
  <c r="BJ124" i="6"/>
  <c r="BK124" i="6" s="1"/>
  <c r="BM124" i="6" s="1"/>
  <c r="BN124" i="6" s="1"/>
  <c r="BJ137" i="6"/>
  <c r="BK137" i="6" s="1"/>
  <c r="BM137" i="6" s="1"/>
  <c r="BN137" i="6" s="1"/>
  <c r="BJ138" i="6"/>
  <c r="BK138" i="6" s="1"/>
  <c r="BM138" i="6" s="1"/>
  <c r="BN138" i="6" s="1"/>
  <c r="BJ139" i="6"/>
  <c r="BK139" i="6" s="1"/>
  <c r="BM139" i="6" s="1"/>
  <c r="BN139" i="6" s="1"/>
  <c r="BJ140" i="6"/>
  <c r="BK140" i="6" s="1"/>
  <c r="BM140" i="6" s="1"/>
  <c r="BN140" i="6" s="1"/>
  <c r="BJ142" i="6"/>
  <c r="BK142" i="6" s="1"/>
  <c r="BM142" i="6" s="1"/>
  <c r="BN142" i="6" s="1"/>
  <c r="BJ166" i="6"/>
  <c r="BK166" i="6" s="1"/>
  <c r="BM166" i="6" s="1"/>
  <c r="BN166" i="6" s="1"/>
  <c r="BJ173" i="6"/>
  <c r="BK173" i="6" s="1"/>
  <c r="BM173" i="6" s="1"/>
  <c r="BN173" i="6" s="1"/>
  <c r="BJ183" i="6"/>
  <c r="BK183" i="6" s="1"/>
  <c r="BM183" i="6" s="1"/>
  <c r="BN183" i="6" s="1"/>
  <c r="BJ184" i="6"/>
  <c r="BK184" i="6" s="1"/>
  <c r="BM184" i="6" s="1"/>
  <c r="BN184" i="6" s="1"/>
  <c r="BJ186" i="6"/>
  <c r="BK186" i="6" s="1"/>
  <c r="BM186" i="6" s="1"/>
  <c r="BN186" i="6" s="1"/>
  <c r="BJ189" i="6"/>
  <c r="BK189" i="6" s="1"/>
  <c r="BM189" i="6" s="1"/>
  <c r="BN189" i="6" s="1"/>
  <c r="BJ190" i="6"/>
  <c r="BK190" i="6" s="1"/>
  <c r="BM190" i="6" s="1"/>
  <c r="BN190" i="6" s="1"/>
  <c r="BJ197" i="6"/>
  <c r="BK197" i="6" s="1"/>
  <c r="BM197" i="6" s="1"/>
  <c r="BN197" i="6" s="1"/>
  <c r="BJ201" i="6"/>
  <c r="BK201" i="6" s="1"/>
  <c r="BM201" i="6" s="1"/>
  <c r="BN201" i="6" s="1"/>
  <c r="BJ206" i="6"/>
  <c r="BK206" i="6" s="1"/>
  <c r="BM206" i="6" s="1"/>
  <c r="BN206" i="6" s="1"/>
  <c r="BJ211" i="6"/>
  <c r="BK211" i="6" s="1"/>
  <c r="BM211" i="6" s="1"/>
  <c r="BN211" i="6" s="1"/>
  <c r="BJ24" i="6"/>
  <c r="BK24" i="6" s="1"/>
  <c r="BM24" i="6" s="1"/>
  <c r="BN24" i="6" s="1"/>
  <c r="BJ32" i="6"/>
  <c r="BK32" i="6" s="1"/>
  <c r="BM32" i="6" s="1"/>
  <c r="BN32" i="6" s="1"/>
  <c r="BJ35" i="6"/>
  <c r="BK35" i="6" s="1"/>
  <c r="BM35" i="6" s="1"/>
  <c r="BN35" i="6" s="1"/>
  <c r="BJ36" i="6"/>
  <c r="BK36" i="6" s="1"/>
  <c r="BM36" i="6" s="1"/>
  <c r="BN36" i="6" s="1"/>
  <c r="BJ43" i="6"/>
  <c r="BK43" i="6" s="1"/>
  <c r="BM43" i="6" s="1"/>
  <c r="BN43" i="6" s="1"/>
  <c r="BJ47" i="6"/>
  <c r="BK47" i="6" s="1"/>
  <c r="BM47" i="6" s="1"/>
  <c r="BN47" i="6" s="1"/>
  <c r="BJ48" i="6"/>
  <c r="BK48" i="6" s="1"/>
  <c r="BM48" i="6" s="1"/>
  <c r="BN48" i="6" s="1"/>
  <c r="BJ74" i="6"/>
  <c r="BK74" i="6" s="1"/>
  <c r="BM74" i="6" s="1"/>
  <c r="BN74" i="6" s="1"/>
  <c r="BJ77" i="6"/>
  <c r="BK77" i="6" s="1"/>
  <c r="BM77" i="6" s="1"/>
  <c r="BN77" i="6" s="1"/>
  <c r="BJ84" i="6"/>
  <c r="BK84" i="6" s="1"/>
  <c r="BM84" i="6" s="1"/>
  <c r="BN84" i="6" s="1"/>
  <c r="BJ87" i="6"/>
  <c r="BK87" i="6" s="1"/>
  <c r="BM87" i="6" s="1"/>
  <c r="BN87" i="6" s="1"/>
  <c r="BJ90" i="6"/>
  <c r="BK90" i="6" s="1"/>
  <c r="BM90" i="6" s="1"/>
  <c r="BN90" i="6" s="1"/>
  <c r="BJ92" i="6"/>
  <c r="BK92" i="6" s="1"/>
  <c r="BM92" i="6" s="1"/>
  <c r="BN92" i="6" s="1"/>
  <c r="BJ101" i="6"/>
  <c r="BK101" i="6" s="1"/>
  <c r="BM101" i="6" s="1"/>
  <c r="BN101" i="6" s="1"/>
  <c r="BJ105" i="6"/>
  <c r="BK105" i="6" s="1"/>
  <c r="BM105" i="6" s="1"/>
  <c r="BN105" i="6" s="1"/>
  <c r="BJ112" i="6"/>
  <c r="BK112" i="6" s="1"/>
  <c r="BM112" i="6" s="1"/>
  <c r="BN112" i="6" s="1"/>
  <c r="BJ117" i="6"/>
  <c r="BK117" i="6" s="1"/>
  <c r="BM117" i="6" s="1"/>
  <c r="BN117" i="6" s="1"/>
  <c r="BJ127" i="6"/>
  <c r="BK127" i="6" s="1"/>
  <c r="BM127" i="6" s="1"/>
  <c r="BN127" i="6" s="1"/>
  <c r="BJ128" i="6"/>
  <c r="BK128" i="6" s="1"/>
  <c r="BM128" i="6" s="1"/>
  <c r="BN128" i="6" s="1"/>
  <c r="BJ133" i="6"/>
  <c r="BK133" i="6" s="1"/>
  <c r="BM133" i="6" s="1"/>
  <c r="BN133" i="6" s="1"/>
  <c r="BJ134" i="6"/>
  <c r="BK134" i="6" s="1"/>
  <c r="BM134" i="6" s="1"/>
  <c r="BN134" i="6" s="1"/>
  <c r="BJ135" i="6"/>
  <c r="BK135" i="6" s="1"/>
  <c r="BM135" i="6" s="1"/>
  <c r="BN135" i="6" s="1"/>
  <c r="BJ136" i="6"/>
  <c r="BK136" i="6" s="1"/>
  <c r="BM136" i="6" s="1"/>
  <c r="BN136" i="6" s="1"/>
  <c r="BJ146" i="6"/>
  <c r="BK146" i="6" s="1"/>
  <c r="BM146" i="6" s="1"/>
  <c r="BN146" i="6" s="1"/>
  <c r="BJ149" i="6"/>
  <c r="BK149" i="6" s="1"/>
  <c r="BM149" i="6" s="1"/>
  <c r="BN149" i="6" s="1"/>
  <c r="BJ155" i="6"/>
  <c r="BK155" i="6" s="1"/>
  <c r="BM155" i="6" s="1"/>
  <c r="BN155" i="6" s="1"/>
  <c r="BJ157" i="6"/>
  <c r="BK157" i="6" s="1"/>
  <c r="BM157" i="6" s="1"/>
  <c r="BN157" i="6" s="1"/>
  <c r="BJ159" i="6"/>
  <c r="BK159" i="6" s="1"/>
  <c r="BM159" i="6" s="1"/>
  <c r="BN159" i="6" s="1"/>
  <c r="BJ161" i="6"/>
  <c r="BK161" i="6" s="1"/>
  <c r="BM161" i="6" s="1"/>
  <c r="BN161" i="6" s="1"/>
  <c r="BJ165" i="6"/>
  <c r="BK165" i="6" s="1"/>
  <c r="BM165" i="6" s="1"/>
  <c r="BN165" i="6" s="1"/>
  <c r="BJ168" i="6"/>
  <c r="BK168" i="6" s="1"/>
  <c r="BM168" i="6" s="1"/>
  <c r="BN168" i="6" s="1"/>
  <c r="BJ192" i="6"/>
  <c r="BK192" i="6" s="1"/>
  <c r="BM192" i="6" s="1"/>
  <c r="BN192" i="6" s="1"/>
  <c r="BJ202" i="6"/>
  <c r="BK202" i="6" s="1"/>
  <c r="BM202" i="6" s="1"/>
  <c r="BN202" i="6" s="1"/>
  <c r="BJ209" i="6"/>
  <c r="BK209" i="6" s="1"/>
  <c r="BM209" i="6" s="1"/>
  <c r="BN209" i="6" s="1"/>
  <c r="BJ210" i="6"/>
  <c r="BK210" i="6" s="1"/>
  <c r="BM210" i="6" s="1"/>
  <c r="BN210" i="6" s="1"/>
  <c r="BJ212" i="6"/>
  <c r="BK212" i="6" s="1"/>
  <c r="BM212" i="6" s="1"/>
  <c r="BN212" i="6" s="1"/>
  <c r="BJ215" i="6"/>
  <c r="BK215" i="6" s="1"/>
  <c r="BM215" i="6" s="1"/>
  <c r="BN215" i="6" s="1"/>
  <c r="BJ25" i="6"/>
  <c r="BK25" i="6" s="1"/>
  <c r="BM25" i="6" s="1"/>
  <c r="BN25" i="6" s="1"/>
  <c r="BJ26" i="6"/>
  <c r="BK26" i="6" s="1"/>
  <c r="BM26" i="6" s="1"/>
  <c r="BN26" i="6" s="1"/>
  <c r="BJ38" i="6"/>
  <c r="BK38" i="6" s="1"/>
  <c r="BM38" i="6" s="1"/>
  <c r="BN38" i="6" s="1"/>
  <c r="BJ49" i="6"/>
  <c r="BK49" i="6" s="1"/>
  <c r="BM49" i="6" s="1"/>
  <c r="BN49" i="6" s="1"/>
  <c r="BJ50" i="6"/>
  <c r="BK50" i="6" s="1"/>
  <c r="BM50" i="6" s="1"/>
  <c r="BN50" i="6" s="1"/>
  <c r="BJ55" i="6"/>
  <c r="BK55" i="6" s="1"/>
  <c r="BM55" i="6" s="1"/>
  <c r="BN55" i="6" s="1"/>
  <c r="BJ56" i="6"/>
  <c r="BK56" i="6" s="1"/>
  <c r="BM56" i="6" s="1"/>
  <c r="BN56" i="6" s="1"/>
  <c r="BJ59" i="6"/>
  <c r="BK59" i="6" s="1"/>
  <c r="BM59" i="6" s="1"/>
  <c r="BN59" i="6" s="1"/>
  <c r="BJ60" i="6"/>
  <c r="BK60" i="6" s="1"/>
  <c r="BM60" i="6" s="1"/>
  <c r="BN60" i="6" s="1"/>
  <c r="BJ63" i="6"/>
  <c r="BK63" i="6" s="1"/>
  <c r="BM63" i="6" s="1"/>
  <c r="BN63" i="6" s="1"/>
  <c r="BJ66" i="6"/>
  <c r="BK66" i="6" s="1"/>
  <c r="BM66" i="6" s="1"/>
  <c r="BN66" i="6" s="1"/>
  <c r="BJ68" i="6"/>
  <c r="BK68" i="6" s="1"/>
  <c r="BM68" i="6" s="1"/>
  <c r="BN68" i="6" s="1"/>
  <c r="BJ69" i="6"/>
  <c r="BK69" i="6" s="1"/>
  <c r="BM69" i="6" s="1"/>
  <c r="BN69" i="6" s="1"/>
  <c r="BJ76" i="6"/>
  <c r="BK76" i="6" s="1"/>
  <c r="BM76" i="6" s="1"/>
  <c r="BN76" i="6" s="1"/>
  <c r="BJ78" i="6"/>
  <c r="BK78" i="6" s="1"/>
  <c r="BM78" i="6" s="1"/>
  <c r="BN78" i="6" s="1"/>
  <c r="BJ81" i="6"/>
  <c r="BK81" i="6" s="1"/>
  <c r="BM81" i="6" s="1"/>
  <c r="BN81" i="6" s="1"/>
  <c r="BJ88" i="6"/>
  <c r="BK88" i="6" s="1"/>
  <c r="BM88" i="6" s="1"/>
  <c r="BN88" i="6" s="1"/>
  <c r="BJ99" i="6"/>
  <c r="BK99" i="6" s="1"/>
  <c r="BM99" i="6" s="1"/>
  <c r="BN99" i="6" s="1"/>
  <c r="BJ103" i="6"/>
  <c r="BK103" i="6" s="1"/>
  <c r="BM103" i="6" s="1"/>
  <c r="BN103" i="6" s="1"/>
  <c r="BJ107" i="6"/>
  <c r="BK107" i="6" s="1"/>
  <c r="BM107" i="6" s="1"/>
  <c r="BN107" i="6" s="1"/>
  <c r="AJ109" i="6"/>
  <c r="AL109" i="6" s="1"/>
  <c r="BJ110" i="6"/>
  <c r="BK110" i="6" s="1"/>
  <c r="BM110" i="6" s="1"/>
  <c r="BN110" i="6" s="1"/>
  <c r="BJ116" i="6"/>
  <c r="BK116" i="6" s="1"/>
  <c r="BM116" i="6" s="1"/>
  <c r="BN116" i="6" s="1"/>
  <c r="BJ131" i="6"/>
  <c r="BK131" i="6" s="1"/>
  <c r="BM131" i="6" s="1"/>
  <c r="BN131" i="6" s="1"/>
  <c r="BJ132" i="6"/>
  <c r="BK132" i="6" s="1"/>
  <c r="BM132" i="6" s="1"/>
  <c r="BN132" i="6" s="1"/>
  <c r="BJ145" i="6"/>
  <c r="BK145" i="6" s="1"/>
  <c r="BM145" i="6" s="1"/>
  <c r="BN145" i="6" s="1"/>
  <c r="BJ148" i="6"/>
  <c r="BK148" i="6" s="1"/>
  <c r="BM148" i="6" s="1"/>
  <c r="BN148" i="6" s="1"/>
  <c r="BJ153" i="6"/>
  <c r="BK153" i="6" s="1"/>
  <c r="BM153" i="6" s="1"/>
  <c r="BN153" i="6" s="1"/>
  <c r="BJ154" i="6"/>
  <c r="BK154" i="6" s="1"/>
  <c r="BM154" i="6" s="1"/>
  <c r="BN154" i="6" s="1"/>
  <c r="BJ158" i="6"/>
  <c r="BK158" i="6" s="1"/>
  <c r="BM158" i="6" s="1"/>
  <c r="BN158" i="6" s="1"/>
  <c r="BJ162" i="6"/>
  <c r="BK162" i="6" s="1"/>
  <c r="BM162" i="6" s="1"/>
  <c r="BN162" i="6" s="1"/>
  <c r="BJ169" i="6"/>
  <c r="BK169" i="6" s="1"/>
  <c r="BM169" i="6" s="1"/>
  <c r="BN169" i="6" s="1"/>
  <c r="BJ170" i="6"/>
  <c r="BK170" i="6" s="1"/>
  <c r="BM170" i="6" s="1"/>
  <c r="BN170" i="6" s="1"/>
  <c r="AJ175" i="6"/>
  <c r="AL175" i="6" s="1"/>
  <c r="BJ193" i="6"/>
  <c r="BK193" i="6" s="1"/>
  <c r="BM193" i="6" s="1"/>
  <c r="BN193" i="6" s="1"/>
  <c r="BJ194" i="6"/>
  <c r="BK194" i="6" s="1"/>
  <c r="BM194" i="6" s="1"/>
  <c r="BN194" i="6" s="1"/>
  <c r="BJ198" i="6"/>
  <c r="BK198" i="6" s="1"/>
  <c r="BM198" i="6" s="1"/>
  <c r="BN198" i="6" s="1"/>
  <c r="BJ203" i="6"/>
  <c r="BK203" i="6" s="1"/>
  <c r="BM203" i="6" s="1"/>
  <c r="BN203" i="6" s="1"/>
  <c r="BJ204" i="6"/>
  <c r="BK204" i="6" s="1"/>
  <c r="BM204" i="6" s="1"/>
  <c r="BN204" i="6" s="1"/>
  <c r="BJ208" i="6"/>
  <c r="BK208" i="6" s="1"/>
  <c r="BM208" i="6" s="1"/>
  <c r="BN208" i="6" s="1"/>
  <c r="BJ213" i="6"/>
  <c r="BK213" i="6" s="1"/>
  <c r="BM213" i="6" s="1"/>
  <c r="BN213" i="6" s="1"/>
  <c r="BJ214" i="6"/>
  <c r="BK214" i="6" s="1"/>
  <c r="BM214" i="6" s="1"/>
  <c r="BN214" i="6" s="1"/>
  <c r="BJ216" i="6"/>
  <c r="BK216" i="6" s="1"/>
  <c r="BM216" i="6" s="1"/>
  <c r="BN216" i="6" s="1"/>
  <c r="AJ13" i="6"/>
  <c r="AK13" i="6" s="1"/>
  <c r="BU13" i="6"/>
  <c r="BV13" i="6" s="1"/>
  <c r="BJ11" i="6"/>
  <c r="BK11" i="6" s="1"/>
  <c r="BM11" i="6" s="1"/>
  <c r="BJ19" i="6"/>
  <c r="BK19" i="6" s="1"/>
  <c r="BM19" i="6" s="1"/>
  <c r="BN19" i="6" s="1"/>
  <c r="BJ9" i="6"/>
  <c r="BK9" i="6" s="1"/>
  <c r="AK21" i="6"/>
  <c r="AL21" i="6"/>
  <c r="BS9" i="6"/>
  <c r="BS11" i="6"/>
  <c r="BJ23" i="6"/>
  <c r="BK23" i="6" s="1"/>
  <c r="BM23" i="6" s="1"/>
  <c r="BN23" i="6" s="1"/>
  <c r="BJ27" i="6"/>
  <c r="BK27" i="6" s="1"/>
  <c r="BM27" i="6" s="1"/>
  <c r="BN27" i="6" s="1"/>
  <c r="BS43" i="6"/>
  <c r="BU65" i="6"/>
  <c r="BV65" i="6" s="1"/>
  <c r="AJ65" i="6"/>
  <c r="BS76" i="6"/>
  <c r="BU32" i="6"/>
  <c r="BV32" i="6" s="1"/>
  <c r="AJ32" i="6"/>
  <c r="BU21" i="6"/>
  <c r="BV21" i="6" s="1"/>
  <c r="BJ21" i="6"/>
  <c r="BK21" i="6" s="1"/>
  <c r="BM21" i="6" s="1"/>
  <c r="BN21" i="6" s="1"/>
  <c r="BJ33" i="6"/>
  <c r="BK33" i="6" s="1"/>
  <c r="BM33" i="6" s="1"/>
  <c r="BN33" i="6" s="1"/>
  <c r="BJ37" i="6"/>
  <c r="BK37" i="6" s="1"/>
  <c r="BM37" i="6" s="1"/>
  <c r="BN37" i="6" s="1"/>
  <c r="BJ41" i="6"/>
  <c r="BK41" i="6" s="1"/>
  <c r="BM41" i="6" s="1"/>
  <c r="BN41" i="6" s="1"/>
  <c r="BU87" i="6"/>
  <c r="BV87" i="6" s="1"/>
  <c r="AJ87" i="6"/>
  <c r="AL87" i="6" s="1"/>
  <c r="BU98" i="6"/>
  <c r="BV98" i="6" s="1"/>
  <c r="AJ98" i="6"/>
  <c r="AL98" i="6" s="1"/>
  <c r="BU120" i="6"/>
  <c r="BV120" i="6" s="1"/>
  <c r="AJ120" i="6"/>
  <c r="BU186" i="6"/>
  <c r="BV186" i="6" s="1"/>
  <c r="AJ186" i="6"/>
  <c r="BU142" i="6"/>
  <c r="BV142" i="6" s="1"/>
  <c r="AJ142" i="6"/>
  <c r="AL142" i="6" s="1"/>
  <c r="AJ43" i="6"/>
  <c r="AL43" i="6" s="1"/>
  <c r="BJ67" i="6"/>
  <c r="BK67" i="6" s="1"/>
  <c r="BM67" i="6" s="1"/>
  <c r="BN67" i="6" s="1"/>
  <c r="BJ71" i="6"/>
  <c r="BK71" i="6" s="1"/>
  <c r="BM71" i="6" s="1"/>
  <c r="BN71" i="6" s="1"/>
  <c r="BS87" i="6"/>
  <c r="AK54" i="6"/>
  <c r="BJ51" i="6"/>
  <c r="BK51" i="6" s="1"/>
  <c r="BM51" i="6" s="1"/>
  <c r="BN51" i="6" s="1"/>
  <c r="BJ57" i="6"/>
  <c r="BK57" i="6" s="1"/>
  <c r="BM57" i="6" s="1"/>
  <c r="BN57" i="6" s="1"/>
  <c r="BJ61" i="6"/>
  <c r="BK61" i="6" s="1"/>
  <c r="BM61" i="6" s="1"/>
  <c r="BN61" i="6" s="1"/>
  <c r="BJ65" i="6"/>
  <c r="BK65" i="6" s="1"/>
  <c r="BM65" i="6" s="1"/>
  <c r="BN65" i="6" s="1"/>
  <c r="BJ100" i="6"/>
  <c r="BK100" i="6" s="1"/>
  <c r="BM100" i="6" s="1"/>
  <c r="BN100" i="6" s="1"/>
  <c r="BJ104" i="6"/>
  <c r="BK104" i="6" s="1"/>
  <c r="BM104" i="6" s="1"/>
  <c r="BN104" i="6" s="1"/>
  <c r="BS131" i="6"/>
  <c r="BJ122" i="6"/>
  <c r="BK122" i="6" s="1"/>
  <c r="BM122" i="6" s="1"/>
  <c r="BN122" i="6" s="1"/>
  <c r="BJ125" i="6"/>
  <c r="BK125" i="6" s="1"/>
  <c r="BM125" i="6" s="1"/>
  <c r="BN125" i="6" s="1"/>
  <c r="BJ126" i="6"/>
  <c r="BK126" i="6" s="1"/>
  <c r="BM126" i="6" s="1"/>
  <c r="BN126" i="6" s="1"/>
  <c r="BJ129" i="6"/>
  <c r="BK129" i="6" s="1"/>
  <c r="BM129" i="6" s="1"/>
  <c r="BN129" i="6" s="1"/>
  <c r="BJ111" i="6"/>
  <c r="BK111" i="6" s="1"/>
  <c r="BM111" i="6" s="1"/>
  <c r="BN111" i="6" s="1"/>
  <c r="BJ115" i="6"/>
  <c r="BK115" i="6" s="1"/>
  <c r="BM115" i="6" s="1"/>
  <c r="BN115" i="6" s="1"/>
  <c r="BU131" i="6"/>
  <c r="BV131" i="6" s="1"/>
  <c r="AJ131" i="6"/>
  <c r="AL131" i="6" s="1"/>
  <c r="BU164" i="6"/>
  <c r="BV164" i="6" s="1"/>
  <c r="AJ164" i="6"/>
  <c r="AL164" i="6" s="1"/>
  <c r="BU208" i="6"/>
  <c r="BV208" i="6" s="1"/>
  <c r="AJ208" i="6"/>
  <c r="AL208" i="6" s="1"/>
  <c r="BJ187" i="6"/>
  <c r="BK187" i="6" s="1"/>
  <c r="BM187" i="6" s="1"/>
  <c r="BN187" i="6" s="1"/>
  <c r="BJ191" i="6"/>
  <c r="BK191" i="6" s="1"/>
  <c r="BM191" i="6" s="1"/>
  <c r="BN191" i="6" s="1"/>
  <c r="BJ195" i="6"/>
  <c r="BK195" i="6" s="1"/>
  <c r="BM195" i="6" s="1"/>
  <c r="BN195" i="6" s="1"/>
  <c r="BJ150" i="6"/>
  <c r="BK150" i="6" s="1"/>
  <c r="BM150" i="6" s="1"/>
  <c r="BN150" i="6" s="1"/>
  <c r="BJ156" i="6"/>
  <c r="BK156" i="6" s="1"/>
  <c r="BM156" i="6" s="1"/>
  <c r="BN156" i="6" s="1"/>
  <c r="BJ160" i="6"/>
  <c r="BK160" i="6" s="1"/>
  <c r="BM160" i="6" s="1"/>
  <c r="BN160" i="6" s="1"/>
  <c r="BJ164" i="6"/>
  <c r="BK164" i="6" s="1"/>
  <c r="BM164" i="6" s="1"/>
  <c r="BN164" i="6" s="1"/>
  <c r="BJ167" i="6"/>
  <c r="BK167" i="6" s="1"/>
  <c r="BM167" i="6" s="1"/>
  <c r="BN167" i="6" s="1"/>
  <c r="BJ171" i="6"/>
  <c r="BK171" i="6" s="1"/>
  <c r="BM171" i="6" s="1"/>
  <c r="BN171" i="6" s="1"/>
  <c r="BJ151" i="6"/>
  <c r="BK151" i="6" s="1"/>
  <c r="BM151" i="6" s="1"/>
  <c r="BN151" i="6" s="1"/>
  <c r="BU153" i="6"/>
  <c r="BV153" i="6" s="1"/>
  <c r="AJ153" i="6"/>
  <c r="AL153" i="6" s="1"/>
  <c r="BJ177" i="6"/>
  <c r="BK177" i="6" s="1"/>
  <c r="BM177" i="6" s="1"/>
  <c r="BN177" i="6" s="1"/>
  <c r="BJ181" i="6"/>
  <c r="BK181" i="6" s="1"/>
  <c r="BM181" i="6" s="1"/>
  <c r="BN181" i="6" s="1"/>
  <c r="BS197" i="6"/>
  <c r="AJ197" i="6"/>
  <c r="AL197" i="6" s="1"/>
  <c r="AK9" i="6" l="1"/>
  <c r="AK11" i="6"/>
  <c r="AL11" i="6"/>
  <c r="BN11" i="6"/>
  <c r="BO11" i="6" s="1"/>
  <c r="BP11" i="6" s="1"/>
  <c r="BQ11" i="6" s="1"/>
  <c r="BR11" i="6" s="1"/>
  <c r="BT11" i="6" s="1"/>
  <c r="AK109" i="6"/>
  <c r="AJ14" i="6"/>
  <c r="BO17" i="6"/>
  <c r="BP17" i="6" s="1"/>
  <c r="BQ17" i="6" s="1"/>
  <c r="BR17" i="6" s="1"/>
  <c r="BT17" i="6" s="1"/>
  <c r="BO13" i="6"/>
  <c r="BP13" i="6" s="1"/>
  <c r="BQ13" i="6" s="1"/>
  <c r="BR13" i="6" s="1"/>
  <c r="BT13" i="6" s="1"/>
  <c r="BW13" i="6" s="1"/>
  <c r="BO131" i="6"/>
  <c r="BP131" i="6" s="1"/>
  <c r="BQ131" i="6" s="1"/>
  <c r="BO87" i="6"/>
  <c r="BP87" i="6" s="1"/>
  <c r="BQ87" i="6" s="1"/>
  <c r="AK175" i="6"/>
  <c r="AK142" i="6"/>
  <c r="BO18" i="6"/>
  <c r="BP18" i="6" s="1"/>
  <c r="BQ18" i="6" s="1"/>
  <c r="BR18" i="6" s="1"/>
  <c r="BT18" i="6" s="1"/>
  <c r="BP16" i="6"/>
  <c r="BQ16" i="6" s="1"/>
  <c r="BR16" i="6" s="1"/>
  <c r="BT16" i="6" s="1"/>
  <c r="BO186" i="6"/>
  <c r="BP186" i="6" s="1"/>
  <c r="BQ186" i="6" s="1"/>
  <c r="BR186" i="6" s="1"/>
  <c r="BT186" i="6" s="1"/>
  <c r="BW186" i="6" s="1"/>
  <c r="BO142" i="6"/>
  <c r="BP142" i="6" s="1"/>
  <c r="BQ142" i="6" s="1"/>
  <c r="BR142" i="6" s="1"/>
  <c r="BT142" i="6" s="1"/>
  <c r="BW142" i="6" s="1"/>
  <c r="BO175" i="6"/>
  <c r="BP175" i="6" s="1"/>
  <c r="BQ175" i="6" s="1"/>
  <c r="BR175" i="6" s="1"/>
  <c r="BT175" i="6" s="1"/>
  <c r="BW175" i="6" s="1"/>
  <c r="AK76" i="6"/>
  <c r="BO197" i="6"/>
  <c r="BP197" i="6" s="1"/>
  <c r="BQ197" i="6" s="1"/>
  <c r="BR197" i="6" s="1"/>
  <c r="BT197" i="6" s="1"/>
  <c r="BO76" i="6"/>
  <c r="BP76" i="6" s="1"/>
  <c r="BQ76" i="6" s="1"/>
  <c r="BR76" i="6" s="1"/>
  <c r="BT76" i="6" s="1"/>
  <c r="BO208" i="6"/>
  <c r="BP208" i="6" s="1"/>
  <c r="BQ208" i="6" s="1"/>
  <c r="BR208" i="6" s="1"/>
  <c r="BT208" i="6" s="1"/>
  <c r="BW208" i="6" s="1"/>
  <c r="BO43" i="6"/>
  <c r="BP43" i="6" s="1"/>
  <c r="BQ43" i="6" s="1"/>
  <c r="BR43" i="6" s="1"/>
  <c r="BT43" i="6" s="1"/>
  <c r="AK164" i="6"/>
  <c r="BO120" i="6"/>
  <c r="BP120" i="6" s="1"/>
  <c r="BQ120" i="6" s="1"/>
  <c r="BR120" i="6" s="1"/>
  <c r="BT120" i="6" s="1"/>
  <c r="BW120" i="6" s="1"/>
  <c r="BO21" i="6"/>
  <c r="BP21" i="6" s="1"/>
  <c r="BQ21" i="6" s="1"/>
  <c r="BR21" i="6" s="1"/>
  <c r="BT21" i="6" s="1"/>
  <c r="BW21" i="6" s="1"/>
  <c r="BP14" i="6"/>
  <c r="BQ14" i="6" s="1"/>
  <c r="BR14" i="6" s="1"/>
  <c r="BT14" i="6" s="1"/>
  <c r="BX14" i="6" s="1"/>
  <c r="BM9" i="6"/>
  <c r="BN9" i="6" s="1"/>
  <c r="BO32" i="6"/>
  <c r="BP32" i="6" s="1"/>
  <c r="BQ32" i="6" s="1"/>
  <c r="BR32" i="6" s="1"/>
  <c r="BT32" i="6" s="1"/>
  <c r="BW32" i="6" s="1"/>
  <c r="BO153" i="6"/>
  <c r="BP153" i="6" s="1"/>
  <c r="BQ153" i="6" s="1"/>
  <c r="BR153" i="6" s="1"/>
  <c r="BT153" i="6" s="1"/>
  <c r="BW153" i="6" s="1"/>
  <c r="BO109" i="6"/>
  <c r="BP109" i="6" s="1"/>
  <c r="BQ109" i="6" s="1"/>
  <c r="BR109" i="6" s="1"/>
  <c r="BT109" i="6" s="1"/>
  <c r="BX109" i="6" s="1"/>
  <c r="BO54" i="6"/>
  <c r="BP54" i="6" s="1"/>
  <c r="BQ54" i="6" s="1"/>
  <c r="BR54" i="6" s="1"/>
  <c r="BT54" i="6" s="1"/>
  <c r="BW54" i="6" s="1"/>
  <c r="BR87" i="6"/>
  <c r="BT87" i="6" s="1"/>
  <c r="BX87" i="6" s="1"/>
  <c r="BO98" i="6"/>
  <c r="BP98" i="6" s="1"/>
  <c r="BQ98" i="6" s="1"/>
  <c r="BR98" i="6" s="1"/>
  <c r="BT98" i="6" s="1"/>
  <c r="BW98" i="6" s="1"/>
  <c r="AL13" i="6"/>
  <c r="BU11" i="6"/>
  <c r="BV11" i="6" s="1"/>
  <c r="AL65" i="6"/>
  <c r="AK65" i="6"/>
  <c r="AL120" i="6"/>
  <c r="AK120" i="6"/>
  <c r="AL32" i="6"/>
  <c r="AK32" i="6"/>
  <c r="AK153" i="6"/>
  <c r="BR131" i="6"/>
  <c r="BT131" i="6" s="1"/>
  <c r="BW131" i="6" s="1"/>
  <c r="AK98" i="6"/>
  <c r="AK43" i="6"/>
  <c r="AK208" i="6"/>
  <c r="BO164" i="6"/>
  <c r="BP164" i="6" s="1"/>
  <c r="BQ164" i="6" s="1"/>
  <c r="BR164" i="6" s="1"/>
  <c r="BT164" i="6" s="1"/>
  <c r="BW164" i="6" s="1"/>
  <c r="AK131" i="6"/>
  <c r="BO65" i="6"/>
  <c r="BP65" i="6" s="1"/>
  <c r="BQ65" i="6" s="1"/>
  <c r="BR65" i="6" s="1"/>
  <c r="BT65" i="6" s="1"/>
  <c r="BW65" i="6" s="1"/>
  <c r="AL186" i="6"/>
  <c r="AK186" i="6"/>
  <c r="AK87" i="6"/>
  <c r="AK197" i="6"/>
  <c r="BX21" i="6" l="1"/>
  <c r="BX142" i="6"/>
  <c r="BX16" i="6"/>
  <c r="BW16" i="6"/>
  <c r="BW14" i="6"/>
  <c r="BX120" i="6"/>
  <c r="BX32" i="6"/>
  <c r="BX54" i="6"/>
  <c r="BW11" i="6"/>
  <c r="BX186" i="6"/>
  <c r="AK14" i="6"/>
  <c r="AL14" i="6"/>
  <c r="BW18" i="6"/>
  <c r="BX18" i="6"/>
  <c r="BO9" i="6"/>
  <c r="BP9" i="6" s="1"/>
  <c r="BQ9" i="6" s="1"/>
  <c r="BR9" i="6" s="1"/>
  <c r="BT9" i="6" s="1"/>
  <c r="BW17" i="6"/>
  <c r="BX17" i="6"/>
  <c r="BX13" i="6"/>
  <c r="BX175" i="6"/>
  <c r="BW87" i="6"/>
  <c r="BX153" i="6"/>
  <c r="BW43" i="6"/>
  <c r="BX43" i="6"/>
  <c r="BX98" i="6"/>
  <c r="BX208" i="6"/>
  <c r="BW109" i="6"/>
  <c r="BW197" i="6"/>
  <c r="BX197" i="6"/>
  <c r="BW76" i="6"/>
  <c r="BX76" i="6"/>
  <c r="BX11" i="6"/>
  <c r="BX131" i="6"/>
  <c r="BX65" i="6"/>
  <c r="BX164" i="6"/>
  <c r="BW9" i="6" l="1"/>
  <c r="BX9" i="6"/>
  <c r="AX16" i="5"/>
  <c r="AY16" i="5" s="1"/>
  <c r="AJ17" i="5"/>
  <c r="AJ18" i="5"/>
  <c r="AK17" i="5"/>
  <c r="AL17" i="5"/>
  <c r="AK18" i="5"/>
  <c r="AL18" i="5"/>
  <c r="AG17" i="5"/>
  <c r="AH17" i="5"/>
  <c r="AI17" i="5"/>
  <c r="AG18" i="5"/>
  <c r="AH18" i="5"/>
  <c r="AI18" i="5"/>
  <c r="AG19" i="5"/>
  <c r="AH19" i="5"/>
  <c r="AI19" i="5"/>
  <c r="AF17" i="5"/>
  <c r="AF18" i="5"/>
  <c r="M16" i="5"/>
  <c r="M15" i="5"/>
  <c r="K16" i="5"/>
  <c r="AV16" i="5" s="1"/>
  <c r="AX14" i="5"/>
  <c r="AY14" i="5" s="1"/>
  <c r="M14" i="5"/>
  <c r="M11" i="5"/>
  <c r="M9" i="5"/>
  <c r="K15" i="5"/>
  <c r="K14" i="5"/>
  <c r="AV14" i="5" s="1"/>
  <c r="K11" i="5"/>
  <c r="AV11" i="5" s="1"/>
  <c r="K9" i="5"/>
  <c r="N9" i="5" s="1"/>
  <c r="AX11" i="5"/>
  <c r="AY11" i="5" s="1"/>
  <c r="AX15" i="5"/>
  <c r="AY15" i="5" s="1"/>
  <c r="AF10" i="5"/>
  <c r="AG10" i="5"/>
  <c r="AH10" i="5"/>
  <c r="AI10" i="5"/>
  <c r="AJ10" i="5"/>
  <c r="AK10" i="5"/>
  <c r="AL10" i="5"/>
  <c r="AF11" i="5"/>
  <c r="AG11" i="5"/>
  <c r="AH11" i="5"/>
  <c r="AI11" i="5"/>
  <c r="AJ11" i="5"/>
  <c r="AK11" i="5"/>
  <c r="AL11" i="5"/>
  <c r="AF12" i="5"/>
  <c r="AG12" i="5"/>
  <c r="AH12" i="5"/>
  <c r="AI12" i="5"/>
  <c r="AJ12" i="5"/>
  <c r="AK12" i="5"/>
  <c r="AL12" i="5"/>
  <c r="AF13" i="5"/>
  <c r="AG13" i="5"/>
  <c r="AH13" i="5"/>
  <c r="AI13" i="5"/>
  <c r="AJ13" i="5"/>
  <c r="AK13" i="5"/>
  <c r="AL13" i="5"/>
  <c r="AF14" i="5"/>
  <c r="AG14" i="5"/>
  <c r="AH14" i="5"/>
  <c r="AI14" i="5"/>
  <c r="AJ14" i="5"/>
  <c r="AK14" i="5"/>
  <c r="AL14" i="5"/>
  <c r="AF15" i="5"/>
  <c r="AG15" i="5"/>
  <c r="AH15" i="5"/>
  <c r="AI15" i="5"/>
  <c r="AJ15" i="5"/>
  <c r="AK15" i="5"/>
  <c r="AL15" i="5"/>
  <c r="AF16" i="5"/>
  <c r="AG16" i="5"/>
  <c r="AH16" i="5"/>
  <c r="AI16" i="5"/>
  <c r="AJ16" i="5"/>
  <c r="AK16" i="5"/>
  <c r="AL16" i="5"/>
  <c r="AF19" i="5"/>
  <c r="AJ19" i="5"/>
  <c r="AK19" i="5"/>
  <c r="AL19" i="5"/>
  <c r="AF20" i="5"/>
  <c r="AG20" i="5"/>
  <c r="AH20" i="5"/>
  <c r="AI20" i="5"/>
  <c r="AJ20" i="5"/>
  <c r="AK20" i="5"/>
  <c r="AL20" i="5"/>
  <c r="AL9" i="5"/>
  <c r="AK9" i="5"/>
  <c r="AJ9" i="5"/>
  <c r="AI9" i="5"/>
  <c r="AH9" i="5"/>
  <c r="AG9" i="5"/>
  <c r="AF9" i="5"/>
  <c r="AM17" i="5" l="1"/>
  <c r="AN17" i="5" s="1"/>
  <c r="AP17" i="5" s="1"/>
  <c r="AQ17" i="5" s="1"/>
  <c r="AM18" i="5"/>
  <c r="AN18" i="5" s="1"/>
  <c r="AP18" i="5" s="1"/>
  <c r="AQ18" i="5" s="1"/>
  <c r="N16" i="5"/>
  <c r="O11" i="5"/>
  <c r="O16" i="5"/>
  <c r="O15" i="5"/>
  <c r="O9" i="5"/>
  <c r="O14" i="5"/>
  <c r="N14" i="5"/>
  <c r="N15" i="5"/>
  <c r="AV15" i="5"/>
  <c r="N11" i="5"/>
  <c r="AM19" i="5"/>
  <c r="AN19" i="5" s="1"/>
  <c r="AP19" i="5" s="1"/>
  <c r="AQ19" i="5" s="1"/>
  <c r="AM13" i="5"/>
  <c r="AN13" i="5" s="1"/>
  <c r="AP13" i="5" s="1"/>
  <c r="AQ13" i="5" s="1"/>
  <c r="AM16" i="5"/>
  <c r="AN16" i="5" s="1"/>
  <c r="AP16" i="5" s="1"/>
  <c r="AQ16" i="5" s="1"/>
  <c r="AM12" i="5"/>
  <c r="AN12" i="5" s="1"/>
  <c r="AP12" i="5" s="1"/>
  <c r="AQ12" i="5" s="1"/>
  <c r="AM15" i="5"/>
  <c r="AN15" i="5" s="1"/>
  <c r="AP15" i="5" s="1"/>
  <c r="AM11" i="5"/>
  <c r="AN11" i="5" s="1"/>
  <c r="AP11" i="5" s="1"/>
  <c r="AQ11" i="5" s="1"/>
  <c r="AM20" i="5"/>
  <c r="AN20" i="5" s="1"/>
  <c r="AP20" i="5" s="1"/>
  <c r="AQ20" i="5" s="1"/>
  <c r="AM10" i="5"/>
  <c r="AN10" i="5" s="1"/>
  <c r="AP10" i="5" s="1"/>
  <c r="AQ10" i="5" s="1"/>
  <c r="AM14" i="5"/>
  <c r="AN14" i="5" s="1"/>
  <c r="AP14" i="5" s="1"/>
  <c r="AQ14" i="5" s="1"/>
  <c r="AR14" i="5" s="1"/>
  <c r="AS14" i="5" s="1"/>
  <c r="AT14" i="5" s="1"/>
  <c r="AU14" i="5" s="1"/>
  <c r="AW14" i="5" s="1"/>
  <c r="AZ14" i="5" s="1"/>
  <c r="AL248" i="5"/>
  <c r="AK248" i="5"/>
  <c r="AJ248" i="5"/>
  <c r="AI248" i="5"/>
  <c r="AH248" i="5"/>
  <c r="AG248" i="5"/>
  <c r="AF248" i="5"/>
  <c r="AL247" i="5"/>
  <c r="AK247" i="5"/>
  <c r="AJ247" i="5"/>
  <c r="AI247" i="5"/>
  <c r="AH247" i="5"/>
  <c r="AG247" i="5"/>
  <c r="AF247" i="5"/>
  <c r="AL246" i="5"/>
  <c r="AK246" i="5"/>
  <c r="AJ246" i="5"/>
  <c r="AI246" i="5"/>
  <c r="AH246" i="5"/>
  <c r="AG246" i="5"/>
  <c r="AF246" i="5"/>
  <c r="AL245" i="5"/>
  <c r="AK245" i="5"/>
  <c r="AJ245" i="5"/>
  <c r="AI245" i="5"/>
  <c r="AH245" i="5"/>
  <c r="AG245" i="5"/>
  <c r="AF245" i="5"/>
  <c r="AL244" i="5"/>
  <c r="AK244" i="5"/>
  <c r="AJ244" i="5"/>
  <c r="AI244" i="5"/>
  <c r="AH244" i="5"/>
  <c r="AG244" i="5"/>
  <c r="AF244" i="5"/>
  <c r="AL243" i="5"/>
  <c r="AK243" i="5"/>
  <c r="AJ243" i="5"/>
  <c r="AI243" i="5"/>
  <c r="AH243" i="5"/>
  <c r="AG243" i="5"/>
  <c r="AF243" i="5"/>
  <c r="AL242" i="5"/>
  <c r="AK242" i="5"/>
  <c r="AJ242" i="5"/>
  <c r="AI242" i="5"/>
  <c r="AH242" i="5"/>
  <c r="AG242" i="5"/>
  <c r="AF242" i="5"/>
  <c r="AL241" i="5"/>
  <c r="AK241" i="5"/>
  <c r="AJ241" i="5"/>
  <c r="AI241" i="5"/>
  <c r="AH241" i="5"/>
  <c r="AG241" i="5"/>
  <c r="AF241" i="5"/>
  <c r="AL240" i="5"/>
  <c r="AK240" i="5"/>
  <c r="AJ240" i="5"/>
  <c r="AI240" i="5"/>
  <c r="AH240" i="5"/>
  <c r="AG240" i="5"/>
  <c r="AF240" i="5"/>
  <c r="AX239" i="5"/>
  <c r="AY239" i="5" s="1"/>
  <c r="AL239" i="5"/>
  <c r="AK239" i="5"/>
  <c r="AJ239" i="5"/>
  <c r="AI239" i="5"/>
  <c r="AH239" i="5"/>
  <c r="AG239" i="5"/>
  <c r="AF239" i="5"/>
  <c r="M239" i="5"/>
  <c r="K239" i="5"/>
  <c r="AL237" i="5"/>
  <c r="AK237" i="5"/>
  <c r="AJ237" i="5"/>
  <c r="AI237" i="5"/>
  <c r="AH237" i="5"/>
  <c r="AG237" i="5"/>
  <c r="AF237" i="5"/>
  <c r="AL236" i="5"/>
  <c r="AK236" i="5"/>
  <c r="AJ236" i="5"/>
  <c r="AI236" i="5"/>
  <c r="AH236" i="5"/>
  <c r="AG236" i="5"/>
  <c r="AF236" i="5"/>
  <c r="AL235" i="5"/>
  <c r="AK235" i="5"/>
  <c r="AJ235" i="5"/>
  <c r="AI235" i="5"/>
  <c r="AH235" i="5"/>
  <c r="AG235" i="5"/>
  <c r="AF235" i="5"/>
  <c r="AL234" i="5"/>
  <c r="AK234" i="5"/>
  <c r="AJ234" i="5"/>
  <c r="AI234" i="5"/>
  <c r="AH234" i="5"/>
  <c r="AG234" i="5"/>
  <c r="AF234" i="5"/>
  <c r="AL233" i="5"/>
  <c r="AK233" i="5"/>
  <c r="AJ233" i="5"/>
  <c r="AI233" i="5"/>
  <c r="AH233" i="5"/>
  <c r="AG233" i="5"/>
  <c r="AF233" i="5"/>
  <c r="AL232" i="5"/>
  <c r="AK232" i="5"/>
  <c r="AJ232" i="5"/>
  <c r="AI232" i="5"/>
  <c r="AH232" i="5"/>
  <c r="AG232" i="5"/>
  <c r="AF232" i="5"/>
  <c r="AL231" i="5"/>
  <c r="AK231" i="5"/>
  <c r="AJ231" i="5"/>
  <c r="AI231" i="5"/>
  <c r="AH231" i="5"/>
  <c r="AG231" i="5"/>
  <c r="AF231" i="5"/>
  <c r="AL230" i="5"/>
  <c r="AK230" i="5"/>
  <c r="AJ230" i="5"/>
  <c r="AI230" i="5"/>
  <c r="AH230" i="5"/>
  <c r="AG230" i="5"/>
  <c r="AF230" i="5"/>
  <c r="AL229" i="5"/>
  <c r="AK229" i="5"/>
  <c r="AJ229" i="5"/>
  <c r="AI229" i="5"/>
  <c r="AH229" i="5"/>
  <c r="AG229" i="5"/>
  <c r="AF229" i="5"/>
  <c r="AX228" i="5"/>
  <c r="AY228" i="5" s="1"/>
  <c r="AL228" i="5"/>
  <c r="AK228" i="5"/>
  <c r="AJ228" i="5"/>
  <c r="AI228" i="5"/>
  <c r="AH228" i="5"/>
  <c r="AG228" i="5"/>
  <c r="AF228" i="5"/>
  <c r="M228" i="5"/>
  <c r="K228" i="5"/>
  <c r="AL226" i="5"/>
  <c r="AK226" i="5"/>
  <c r="AJ226" i="5"/>
  <c r="AI226" i="5"/>
  <c r="AH226" i="5"/>
  <c r="AG226" i="5"/>
  <c r="AF226" i="5"/>
  <c r="AL225" i="5"/>
  <c r="AK225" i="5"/>
  <c r="AJ225" i="5"/>
  <c r="AI225" i="5"/>
  <c r="AH225" i="5"/>
  <c r="AG225" i="5"/>
  <c r="AF225" i="5"/>
  <c r="AL224" i="5"/>
  <c r="AK224" i="5"/>
  <c r="AJ224" i="5"/>
  <c r="AI224" i="5"/>
  <c r="AH224" i="5"/>
  <c r="AG224" i="5"/>
  <c r="AF224" i="5"/>
  <c r="AL223" i="5"/>
  <c r="AK223" i="5"/>
  <c r="AJ223" i="5"/>
  <c r="AI223" i="5"/>
  <c r="AH223" i="5"/>
  <c r="AG223" i="5"/>
  <c r="AF223" i="5"/>
  <c r="AL222" i="5"/>
  <c r="AK222" i="5"/>
  <c r="AJ222" i="5"/>
  <c r="AI222" i="5"/>
  <c r="AH222" i="5"/>
  <c r="AG222" i="5"/>
  <c r="AF222" i="5"/>
  <c r="AL221" i="5"/>
  <c r="AK221" i="5"/>
  <c r="AJ221" i="5"/>
  <c r="AI221" i="5"/>
  <c r="AH221" i="5"/>
  <c r="AG221" i="5"/>
  <c r="AF221" i="5"/>
  <c r="AL220" i="5"/>
  <c r="AK220" i="5"/>
  <c r="AJ220" i="5"/>
  <c r="AI220" i="5"/>
  <c r="AH220" i="5"/>
  <c r="AG220" i="5"/>
  <c r="AF220" i="5"/>
  <c r="AL219" i="5"/>
  <c r="AK219" i="5"/>
  <c r="AJ219" i="5"/>
  <c r="AI219" i="5"/>
  <c r="AH219" i="5"/>
  <c r="AG219" i="5"/>
  <c r="AF219" i="5"/>
  <c r="AL218" i="5"/>
  <c r="AK218" i="5"/>
  <c r="AJ218" i="5"/>
  <c r="AI218" i="5"/>
  <c r="AH218" i="5"/>
  <c r="AG218" i="5"/>
  <c r="AF218" i="5"/>
  <c r="AX217" i="5"/>
  <c r="AY217" i="5" s="1"/>
  <c r="AL217" i="5"/>
  <c r="AK217" i="5"/>
  <c r="AJ217" i="5"/>
  <c r="AI217" i="5"/>
  <c r="AH217" i="5"/>
  <c r="AG217" i="5"/>
  <c r="AF217" i="5"/>
  <c r="M217" i="5"/>
  <c r="K217" i="5"/>
  <c r="AL215" i="5"/>
  <c r="AK215" i="5"/>
  <c r="AJ215" i="5"/>
  <c r="AI215" i="5"/>
  <c r="AH215" i="5"/>
  <c r="AG215" i="5"/>
  <c r="AF215" i="5"/>
  <c r="AL214" i="5"/>
  <c r="AK214" i="5"/>
  <c r="AJ214" i="5"/>
  <c r="AI214" i="5"/>
  <c r="AH214" i="5"/>
  <c r="AG214" i="5"/>
  <c r="AF214" i="5"/>
  <c r="AL213" i="5"/>
  <c r="AK213" i="5"/>
  <c r="AJ213" i="5"/>
  <c r="AI213" i="5"/>
  <c r="AH213" i="5"/>
  <c r="AG213" i="5"/>
  <c r="AF213" i="5"/>
  <c r="AL212" i="5"/>
  <c r="AK212" i="5"/>
  <c r="AJ212" i="5"/>
  <c r="AI212" i="5"/>
  <c r="AH212" i="5"/>
  <c r="AG212" i="5"/>
  <c r="AF212" i="5"/>
  <c r="AL211" i="5"/>
  <c r="AK211" i="5"/>
  <c r="AJ211" i="5"/>
  <c r="AI211" i="5"/>
  <c r="AH211" i="5"/>
  <c r="AG211" i="5"/>
  <c r="AF211" i="5"/>
  <c r="AL210" i="5"/>
  <c r="AK210" i="5"/>
  <c r="AJ210" i="5"/>
  <c r="AI210" i="5"/>
  <c r="AH210" i="5"/>
  <c r="AG210" i="5"/>
  <c r="AF210" i="5"/>
  <c r="AL209" i="5"/>
  <c r="AK209" i="5"/>
  <c r="AJ209" i="5"/>
  <c r="AI209" i="5"/>
  <c r="AH209" i="5"/>
  <c r="AG209" i="5"/>
  <c r="AF209" i="5"/>
  <c r="AL208" i="5"/>
  <c r="AK208" i="5"/>
  <c r="AJ208" i="5"/>
  <c r="AI208" i="5"/>
  <c r="AH208" i="5"/>
  <c r="AG208" i="5"/>
  <c r="AF208" i="5"/>
  <c r="AL207" i="5"/>
  <c r="AK207" i="5"/>
  <c r="AJ207" i="5"/>
  <c r="AI207" i="5"/>
  <c r="AH207" i="5"/>
  <c r="AG207" i="5"/>
  <c r="AF207" i="5"/>
  <c r="AX206" i="5"/>
  <c r="AY206" i="5" s="1"/>
  <c r="AL206" i="5"/>
  <c r="AK206" i="5"/>
  <c r="AJ206" i="5"/>
  <c r="AI206" i="5"/>
  <c r="AH206" i="5"/>
  <c r="AG206" i="5"/>
  <c r="AF206" i="5"/>
  <c r="M206" i="5"/>
  <c r="K206" i="5"/>
  <c r="AL204" i="5"/>
  <c r="AK204" i="5"/>
  <c r="AJ204" i="5"/>
  <c r="AI204" i="5"/>
  <c r="AH204" i="5"/>
  <c r="AG204" i="5"/>
  <c r="AF204" i="5"/>
  <c r="AL203" i="5"/>
  <c r="AK203" i="5"/>
  <c r="AJ203" i="5"/>
  <c r="AI203" i="5"/>
  <c r="AH203" i="5"/>
  <c r="AG203" i="5"/>
  <c r="AF203" i="5"/>
  <c r="AL202" i="5"/>
  <c r="AK202" i="5"/>
  <c r="AJ202" i="5"/>
  <c r="AI202" i="5"/>
  <c r="AH202" i="5"/>
  <c r="AG202" i="5"/>
  <c r="AF202" i="5"/>
  <c r="AL201" i="5"/>
  <c r="AK201" i="5"/>
  <c r="AJ201" i="5"/>
  <c r="AI201" i="5"/>
  <c r="AH201" i="5"/>
  <c r="AG201" i="5"/>
  <c r="AF201" i="5"/>
  <c r="AL200" i="5"/>
  <c r="AK200" i="5"/>
  <c r="AJ200" i="5"/>
  <c r="AI200" i="5"/>
  <c r="AH200" i="5"/>
  <c r="AG200" i="5"/>
  <c r="AF200" i="5"/>
  <c r="AL199" i="5"/>
  <c r="AK199" i="5"/>
  <c r="AJ199" i="5"/>
  <c r="AI199" i="5"/>
  <c r="AH199" i="5"/>
  <c r="AG199" i="5"/>
  <c r="AF199" i="5"/>
  <c r="AL198" i="5"/>
  <c r="AK198" i="5"/>
  <c r="AJ198" i="5"/>
  <c r="AI198" i="5"/>
  <c r="AH198" i="5"/>
  <c r="AG198" i="5"/>
  <c r="AF198" i="5"/>
  <c r="AL197" i="5"/>
  <c r="AK197" i="5"/>
  <c r="AJ197" i="5"/>
  <c r="AI197" i="5"/>
  <c r="AH197" i="5"/>
  <c r="AG197" i="5"/>
  <c r="AF197" i="5"/>
  <c r="AL196" i="5"/>
  <c r="AK196" i="5"/>
  <c r="AJ196" i="5"/>
  <c r="AI196" i="5"/>
  <c r="AH196" i="5"/>
  <c r="AG196" i="5"/>
  <c r="AF196" i="5"/>
  <c r="AX195" i="5"/>
  <c r="AY195" i="5" s="1"/>
  <c r="AL195" i="5"/>
  <c r="AK195" i="5"/>
  <c r="AJ195" i="5"/>
  <c r="AI195" i="5"/>
  <c r="AH195" i="5"/>
  <c r="AG195" i="5"/>
  <c r="AF195" i="5"/>
  <c r="M195" i="5"/>
  <c r="K195" i="5"/>
  <c r="AL193" i="5"/>
  <c r="AK193" i="5"/>
  <c r="AJ193" i="5"/>
  <c r="AI193" i="5"/>
  <c r="AH193" i="5"/>
  <c r="AG193" i="5"/>
  <c r="AF193" i="5"/>
  <c r="AL192" i="5"/>
  <c r="AK192" i="5"/>
  <c r="AJ192" i="5"/>
  <c r="AI192" i="5"/>
  <c r="AH192" i="5"/>
  <c r="AG192" i="5"/>
  <c r="AF192" i="5"/>
  <c r="AL191" i="5"/>
  <c r="AK191" i="5"/>
  <c r="AJ191" i="5"/>
  <c r="AI191" i="5"/>
  <c r="AH191" i="5"/>
  <c r="AG191" i="5"/>
  <c r="AF191" i="5"/>
  <c r="AL190" i="5"/>
  <c r="AK190" i="5"/>
  <c r="AJ190" i="5"/>
  <c r="AI190" i="5"/>
  <c r="AH190" i="5"/>
  <c r="AG190" i="5"/>
  <c r="AF190" i="5"/>
  <c r="AL189" i="5"/>
  <c r="AK189" i="5"/>
  <c r="AJ189" i="5"/>
  <c r="AI189" i="5"/>
  <c r="AH189" i="5"/>
  <c r="AG189" i="5"/>
  <c r="AF189" i="5"/>
  <c r="AL188" i="5"/>
  <c r="AK188" i="5"/>
  <c r="AJ188" i="5"/>
  <c r="AI188" i="5"/>
  <c r="AH188" i="5"/>
  <c r="AG188" i="5"/>
  <c r="AF188" i="5"/>
  <c r="AL187" i="5"/>
  <c r="AK187" i="5"/>
  <c r="AJ187" i="5"/>
  <c r="AI187" i="5"/>
  <c r="AH187" i="5"/>
  <c r="AG187" i="5"/>
  <c r="AF187" i="5"/>
  <c r="AL186" i="5"/>
  <c r="AK186" i="5"/>
  <c r="AJ186" i="5"/>
  <c r="AI186" i="5"/>
  <c r="AH186" i="5"/>
  <c r="AG186" i="5"/>
  <c r="AF186" i="5"/>
  <c r="AL185" i="5"/>
  <c r="AK185" i="5"/>
  <c r="AJ185" i="5"/>
  <c r="AI185" i="5"/>
  <c r="AH185" i="5"/>
  <c r="AG185" i="5"/>
  <c r="AF185" i="5"/>
  <c r="AX184" i="5"/>
  <c r="AY184" i="5" s="1"/>
  <c r="AL184" i="5"/>
  <c r="AK184" i="5"/>
  <c r="AJ184" i="5"/>
  <c r="AI184" i="5"/>
  <c r="AH184" i="5"/>
  <c r="AG184" i="5"/>
  <c r="AF184" i="5"/>
  <c r="M184" i="5"/>
  <c r="K184" i="5"/>
  <c r="AV184" i="5" s="1"/>
  <c r="AL182" i="5"/>
  <c r="AK182" i="5"/>
  <c r="AJ182" i="5"/>
  <c r="AI182" i="5"/>
  <c r="AH182" i="5"/>
  <c r="AG182" i="5"/>
  <c r="AF182" i="5"/>
  <c r="AL181" i="5"/>
  <c r="AK181" i="5"/>
  <c r="AJ181" i="5"/>
  <c r="AI181" i="5"/>
  <c r="AH181" i="5"/>
  <c r="AG181" i="5"/>
  <c r="AF181" i="5"/>
  <c r="AL180" i="5"/>
  <c r="AK180" i="5"/>
  <c r="AJ180" i="5"/>
  <c r="AI180" i="5"/>
  <c r="AH180" i="5"/>
  <c r="AG180" i="5"/>
  <c r="AF180" i="5"/>
  <c r="AL179" i="5"/>
  <c r="AK179" i="5"/>
  <c r="AJ179" i="5"/>
  <c r="AI179" i="5"/>
  <c r="AH179" i="5"/>
  <c r="AG179" i="5"/>
  <c r="AF179" i="5"/>
  <c r="AL178" i="5"/>
  <c r="AK178" i="5"/>
  <c r="AJ178" i="5"/>
  <c r="AI178" i="5"/>
  <c r="AH178" i="5"/>
  <c r="AG178" i="5"/>
  <c r="AF178" i="5"/>
  <c r="AL177" i="5"/>
  <c r="AK177" i="5"/>
  <c r="AJ177" i="5"/>
  <c r="AI177" i="5"/>
  <c r="AH177" i="5"/>
  <c r="AG177" i="5"/>
  <c r="AF177" i="5"/>
  <c r="AL176" i="5"/>
  <c r="AK176" i="5"/>
  <c r="AJ176" i="5"/>
  <c r="AI176" i="5"/>
  <c r="AH176" i="5"/>
  <c r="AG176" i="5"/>
  <c r="AF176" i="5"/>
  <c r="AL175" i="5"/>
  <c r="AK175" i="5"/>
  <c r="AJ175" i="5"/>
  <c r="AI175" i="5"/>
  <c r="AH175" i="5"/>
  <c r="AG175" i="5"/>
  <c r="AF175" i="5"/>
  <c r="AL174" i="5"/>
  <c r="AK174" i="5"/>
  <c r="AJ174" i="5"/>
  <c r="AI174" i="5"/>
  <c r="AH174" i="5"/>
  <c r="AG174" i="5"/>
  <c r="AF174" i="5"/>
  <c r="AX173" i="5"/>
  <c r="AY173" i="5" s="1"/>
  <c r="AL173" i="5"/>
  <c r="AK173" i="5"/>
  <c r="AJ173" i="5"/>
  <c r="AI173" i="5"/>
  <c r="AH173" i="5"/>
  <c r="AG173" i="5"/>
  <c r="AF173" i="5"/>
  <c r="M173" i="5"/>
  <c r="K173" i="5"/>
  <c r="AL171" i="5"/>
  <c r="AK171" i="5"/>
  <c r="AJ171" i="5"/>
  <c r="AI171" i="5"/>
  <c r="AH171" i="5"/>
  <c r="AG171" i="5"/>
  <c r="AF171" i="5"/>
  <c r="AL170" i="5"/>
  <c r="AK170" i="5"/>
  <c r="AJ170" i="5"/>
  <c r="AI170" i="5"/>
  <c r="AH170" i="5"/>
  <c r="AG170" i="5"/>
  <c r="AF170" i="5"/>
  <c r="AL169" i="5"/>
  <c r="AK169" i="5"/>
  <c r="AJ169" i="5"/>
  <c r="AI169" i="5"/>
  <c r="AH169" i="5"/>
  <c r="AG169" i="5"/>
  <c r="AF169" i="5"/>
  <c r="AL168" i="5"/>
  <c r="AK168" i="5"/>
  <c r="AJ168" i="5"/>
  <c r="AI168" i="5"/>
  <c r="AH168" i="5"/>
  <c r="AG168" i="5"/>
  <c r="AF168" i="5"/>
  <c r="AL167" i="5"/>
  <c r="AK167" i="5"/>
  <c r="AJ167" i="5"/>
  <c r="AI167" i="5"/>
  <c r="AH167" i="5"/>
  <c r="AG167" i="5"/>
  <c r="AF167" i="5"/>
  <c r="AL166" i="5"/>
  <c r="AK166" i="5"/>
  <c r="AJ166" i="5"/>
  <c r="AI166" i="5"/>
  <c r="AH166" i="5"/>
  <c r="AG166" i="5"/>
  <c r="AF166" i="5"/>
  <c r="AL165" i="5"/>
  <c r="AK165" i="5"/>
  <c r="AJ165" i="5"/>
  <c r="AI165" i="5"/>
  <c r="AH165" i="5"/>
  <c r="AG165" i="5"/>
  <c r="AF165" i="5"/>
  <c r="AL164" i="5"/>
  <c r="AK164" i="5"/>
  <c r="AJ164" i="5"/>
  <c r="AI164" i="5"/>
  <c r="AH164" i="5"/>
  <c r="AG164" i="5"/>
  <c r="AF164" i="5"/>
  <c r="AL163" i="5"/>
  <c r="AK163" i="5"/>
  <c r="AJ163" i="5"/>
  <c r="AI163" i="5"/>
  <c r="AH163" i="5"/>
  <c r="AG163" i="5"/>
  <c r="AF163" i="5"/>
  <c r="AX162" i="5"/>
  <c r="AY162" i="5" s="1"/>
  <c r="AL162" i="5"/>
  <c r="AK162" i="5"/>
  <c r="AJ162" i="5"/>
  <c r="AI162" i="5"/>
  <c r="AH162" i="5"/>
  <c r="AG162" i="5"/>
  <c r="AF162" i="5"/>
  <c r="M162" i="5"/>
  <c r="K162" i="5"/>
  <c r="AL160" i="5"/>
  <c r="AK160" i="5"/>
  <c r="AJ160" i="5"/>
  <c r="AI160" i="5"/>
  <c r="AH160" i="5"/>
  <c r="AG160" i="5"/>
  <c r="AF160" i="5"/>
  <c r="AL159" i="5"/>
  <c r="AK159" i="5"/>
  <c r="AJ159" i="5"/>
  <c r="AI159" i="5"/>
  <c r="AH159" i="5"/>
  <c r="AG159" i="5"/>
  <c r="AF159" i="5"/>
  <c r="AL158" i="5"/>
  <c r="AK158" i="5"/>
  <c r="AJ158" i="5"/>
  <c r="AI158" i="5"/>
  <c r="AH158" i="5"/>
  <c r="AG158" i="5"/>
  <c r="AF158" i="5"/>
  <c r="AL157" i="5"/>
  <c r="AK157" i="5"/>
  <c r="AJ157" i="5"/>
  <c r="AI157" i="5"/>
  <c r="AH157" i="5"/>
  <c r="AG157" i="5"/>
  <c r="AF157" i="5"/>
  <c r="AL156" i="5"/>
  <c r="AK156" i="5"/>
  <c r="AJ156" i="5"/>
  <c r="AI156" i="5"/>
  <c r="AH156" i="5"/>
  <c r="AG156" i="5"/>
  <c r="AF156" i="5"/>
  <c r="AL155" i="5"/>
  <c r="AK155" i="5"/>
  <c r="AJ155" i="5"/>
  <c r="AI155" i="5"/>
  <c r="AH155" i="5"/>
  <c r="AG155" i="5"/>
  <c r="AF155" i="5"/>
  <c r="AL154" i="5"/>
  <c r="AK154" i="5"/>
  <c r="AJ154" i="5"/>
  <c r="AI154" i="5"/>
  <c r="AH154" i="5"/>
  <c r="AG154" i="5"/>
  <c r="AF154" i="5"/>
  <c r="AL153" i="5"/>
  <c r="AK153" i="5"/>
  <c r="AJ153" i="5"/>
  <c r="AI153" i="5"/>
  <c r="AH153" i="5"/>
  <c r="AG153" i="5"/>
  <c r="AF153" i="5"/>
  <c r="AL152" i="5"/>
  <c r="AK152" i="5"/>
  <c r="AJ152" i="5"/>
  <c r="AI152" i="5"/>
  <c r="AH152" i="5"/>
  <c r="AG152" i="5"/>
  <c r="AF152" i="5"/>
  <c r="AX151" i="5"/>
  <c r="AY151" i="5" s="1"/>
  <c r="AL151" i="5"/>
  <c r="AK151" i="5"/>
  <c r="AJ151" i="5"/>
  <c r="AI151" i="5"/>
  <c r="AH151" i="5"/>
  <c r="AG151" i="5"/>
  <c r="AF151" i="5"/>
  <c r="M151" i="5"/>
  <c r="K151" i="5"/>
  <c r="AV151" i="5" s="1"/>
  <c r="AL149" i="5"/>
  <c r="AK149" i="5"/>
  <c r="AJ149" i="5"/>
  <c r="AI149" i="5"/>
  <c r="AH149" i="5"/>
  <c r="AG149" i="5"/>
  <c r="AF149" i="5"/>
  <c r="AL148" i="5"/>
  <c r="AK148" i="5"/>
  <c r="AJ148" i="5"/>
  <c r="AI148" i="5"/>
  <c r="AH148" i="5"/>
  <c r="AG148" i="5"/>
  <c r="AF148" i="5"/>
  <c r="AL147" i="5"/>
  <c r="AK147" i="5"/>
  <c r="AJ147" i="5"/>
  <c r="AI147" i="5"/>
  <c r="AH147" i="5"/>
  <c r="AG147" i="5"/>
  <c r="AF147" i="5"/>
  <c r="AL146" i="5"/>
  <c r="AK146" i="5"/>
  <c r="AJ146" i="5"/>
  <c r="AI146" i="5"/>
  <c r="AH146" i="5"/>
  <c r="AG146" i="5"/>
  <c r="AF146" i="5"/>
  <c r="AL145" i="5"/>
  <c r="AK145" i="5"/>
  <c r="AJ145" i="5"/>
  <c r="AI145" i="5"/>
  <c r="AH145" i="5"/>
  <c r="AG145" i="5"/>
  <c r="AF145" i="5"/>
  <c r="AL144" i="5"/>
  <c r="AK144" i="5"/>
  <c r="AJ144" i="5"/>
  <c r="AI144" i="5"/>
  <c r="AH144" i="5"/>
  <c r="AG144" i="5"/>
  <c r="AF144" i="5"/>
  <c r="AL143" i="5"/>
  <c r="AK143" i="5"/>
  <c r="AJ143" i="5"/>
  <c r="AI143" i="5"/>
  <c r="AH143" i="5"/>
  <c r="AG143" i="5"/>
  <c r="AF143" i="5"/>
  <c r="AL142" i="5"/>
  <c r="AK142" i="5"/>
  <c r="AJ142" i="5"/>
  <c r="AI142" i="5"/>
  <c r="AH142" i="5"/>
  <c r="AG142" i="5"/>
  <c r="AF142" i="5"/>
  <c r="AL141" i="5"/>
  <c r="AK141" i="5"/>
  <c r="AJ141" i="5"/>
  <c r="AI141" i="5"/>
  <c r="AH141" i="5"/>
  <c r="AG141" i="5"/>
  <c r="AF141" i="5"/>
  <c r="AX140" i="5"/>
  <c r="AY140" i="5" s="1"/>
  <c r="AL140" i="5"/>
  <c r="AK140" i="5"/>
  <c r="AJ140" i="5"/>
  <c r="AI140" i="5"/>
  <c r="AH140" i="5"/>
  <c r="AG140" i="5"/>
  <c r="AF140" i="5"/>
  <c r="M140" i="5"/>
  <c r="K140" i="5"/>
  <c r="AL138" i="5"/>
  <c r="AK138" i="5"/>
  <c r="AJ138" i="5"/>
  <c r="AI138" i="5"/>
  <c r="AH138" i="5"/>
  <c r="AG138" i="5"/>
  <c r="AF138" i="5"/>
  <c r="AL137" i="5"/>
  <c r="AK137" i="5"/>
  <c r="AJ137" i="5"/>
  <c r="AI137" i="5"/>
  <c r="AH137" i="5"/>
  <c r="AG137" i="5"/>
  <c r="AF137" i="5"/>
  <c r="AL136" i="5"/>
  <c r="AK136" i="5"/>
  <c r="AJ136" i="5"/>
  <c r="AI136" i="5"/>
  <c r="AH136" i="5"/>
  <c r="AG136" i="5"/>
  <c r="AF136" i="5"/>
  <c r="AL135" i="5"/>
  <c r="AK135" i="5"/>
  <c r="AJ135" i="5"/>
  <c r="AI135" i="5"/>
  <c r="AH135" i="5"/>
  <c r="AG135" i="5"/>
  <c r="AF135" i="5"/>
  <c r="AL134" i="5"/>
  <c r="AK134" i="5"/>
  <c r="AJ134" i="5"/>
  <c r="AI134" i="5"/>
  <c r="AH134" i="5"/>
  <c r="AG134" i="5"/>
  <c r="AF134" i="5"/>
  <c r="AL133" i="5"/>
  <c r="AK133" i="5"/>
  <c r="AJ133" i="5"/>
  <c r="AI133" i="5"/>
  <c r="AH133" i="5"/>
  <c r="AG133" i="5"/>
  <c r="AF133" i="5"/>
  <c r="AL132" i="5"/>
  <c r="AK132" i="5"/>
  <c r="AJ132" i="5"/>
  <c r="AI132" i="5"/>
  <c r="AH132" i="5"/>
  <c r="AG132" i="5"/>
  <c r="AF132" i="5"/>
  <c r="AL131" i="5"/>
  <c r="AK131" i="5"/>
  <c r="AJ131" i="5"/>
  <c r="AI131" i="5"/>
  <c r="AH131" i="5"/>
  <c r="AG131" i="5"/>
  <c r="AF131" i="5"/>
  <c r="AL130" i="5"/>
  <c r="AK130" i="5"/>
  <c r="AJ130" i="5"/>
  <c r="AI130" i="5"/>
  <c r="AH130" i="5"/>
  <c r="AG130" i="5"/>
  <c r="AF130" i="5"/>
  <c r="AX129" i="5"/>
  <c r="AY129" i="5" s="1"/>
  <c r="AL129" i="5"/>
  <c r="AK129" i="5"/>
  <c r="AJ129" i="5"/>
  <c r="AI129" i="5"/>
  <c r="AH129" i="5"/>
  <c r="AG129" i="5"/>
  <c r="AF129" i="5"/>
  <c r="M129" i="5"/>
  <c r="K129" i="5"/>
  <c r="AV129" i="5" s="1"/>
  <c r="AL127" i="5"/>
  <c r="AK127" i="5"/>
  <c r="AJ127" i="5"/>
  <c r="AI127" i="5"/>
  <c r="AH127" i="5"/>
  <c r="AG127" i="5"/>
  <c r="AF127" i="5"/>
  <c r="AL126" i="5"/>
  <c r="AK126" i="5"/>
  <c r="AJ126" i="5"/>
  <c r="AI126" i="5"/>
  <c r="AH126" i="5"/>
  <c r="AG126" i="5"/>
  <c r="AF126" i="5"/>
  <c r="AL125" i="5"/>
  <c r="AK125" i="5"/>
  <c r="AJ125" i="5"/>
  <c r="AI125" i="5"/>
  <c r="AH125" i="5"/>
  <c r="AG125" i="5"/>
  <c r="AF125" i="5"/>
  <c r="AL124" i="5"/>
  <c r="AK124" i="5"/>
  <c r="AJ124" i="5"/>
  <c r="AI124" i="5"/>
  <c r="AH124" i="5"/>
  <c r="AG124" i="5"/>
  <c r="AF124" i="5"/>
  <c r="AL123" i="5"/>
  <c r="AK123" i="5"/>
  <c r="AJ123" i="5"/>
  <c r="AI123" i="5"/>
  <c r="AH123" i="5"/>
  <c r="AG123" i="5"/>
  <c r="AF123" i="5"/>
  <c r="AL122" i="5"/>
  <c r="AK122" i="5"/>
  <c r="AJ122" i="5"/>
  <c r="AI122" i="5"/>
  <c r="AH122" i="5"/>
  <c r="AG122" i="5"/>
  <c r="AF122" i="5"/>
  <c r="AL121" i="5"/>
  <c r="AK121" i="5"/>
  <c r="AJ121" i="5"/>
  <c r="AI121" i="5"/>
  <c r="AH121" i="5"/>
  <c r="AG121" i="5"/>
  <c r="AF121" i="5"/>
  <c r="AL120" i="5"/>
  <c r="AK120" i="5"/>
  <c r="AJ120" i="5"/>
  <c r="AI120" i="5"/>
  <c r="AH120" i="5"/>
  <c r="AG120" i="5"/>
  <c r="AF120" i="5"/>
  <c r="AL119" i="5"/>
  <c r="AK119" i="5"/>
  <c r="AJ119" i="5"/>
  <c r="AI119" i="5"/>
  <c r="AH119" i="5"/>
  <c r="AG119" i="5"/>
  <c r="AF119" i="5"/>
  <c r="AX118" i="5"/>
  <c r="AY118" i="5" s="1"/>
  <c r="AL118" i="5"/>
  <c r="AK118" i="5"/>
  <c r="AJ118" i="5"/>
  <c r="AI118" i="5"/>
  <c r="AH118" i="5"/>
  <c r="AG118" i="5"/>
  <c r="AF118" i="5"/>
  <c r="M118" i="5"/>
  <c r="K118" i="5"/>
  <c r="AX107" i="5"/>
  <c r="AY107" i="5" s="1"/>
  <c r="AL107" i="5"/>
  <c r="AK107" i="5"/>
  <c r="AJ107" i="5"/>
  <c r="AI107" i="5"/>
  <c r="AH107" i="5"/>
  <c r="AG107" i="5"/>
  <c r="AF107" i="5"/>
  <c r="M107" i="5"/>
  <c r="K107" i="5"/>
  <c r="AX96" i="5"/>
  <c r="AY96" i="5" s="1"/>
  <c r="AV96" i="5"/>
  <c r="AY63" i="5"/>
  <c r="AX22" i="5"/>
  <c r="AY22" i="5" s="1"/>
  <c r="AX9" i="5"/>
  <c r="AY9" i="5" s="1"/>
  <c r="AR16" i="5" l="1"/>
  <c r="AS16" i="5" s="1"/>
  <c r="AT16" i="5" s="1"/>
  <c r="AU16" i="5" s="1"/>
  <c r="AW16" i="5" s="1"/>
  <c r="AZ16" i="5" s="1"/>
  <c r="O151" i="5"/>
  <c r="AP209" i="5"/>
  <c r="AQ209" i="5" s="1"/>
  <c r="AP221" i="5"/>
  <c r="AQ221" i="5" s="1"/>
  <c r="AP225" i="5"/>
  <c r="AQ225" i="5" s="1"/>
  <c r="AP228" i="5"/>
  <c r="AQ228" i="5" s="1"/>
  <c r="AP240" i="5"/>
  <c r="AQ240" i="5" s="1"/>
  <c r="AP244" i="5"/>
  <c r="AQ244" i="5" s="1"/>
  <c r="AP245" i="5"/>
  <c r="AQ245" i="5" s="1"/>
  <c r="AP248" i="5"/>
  <c r="AQ248" i="5" s="1"/>
  <c r="AR11" i="5"/>
  <c r="AS11" i="5" s="1"/>
  <c r="AT11" i="5" s="1"/>
  <c r="AU11" i="5" s="1"/>
  <c r="AW11" i="5" s="1"/>
  <c r="AP241" i="5"/>
  <c r="AQ241" i="5" s="1"/>
  <c r="AQ15" i="5"/>
  <c r="AR15" i="5" s="1"/>
  <c r="AS15" i="5" s="1"/>
  <c r="AT15" i="5" s="1"/>
  <c r="AU15" i="5" s="1"/>
  <c r="AW15" i="5" s="1"/>
  <c r="AZ15" i="5" s="1"/>
  <c r="BA14" i="5"/>
  <c r="AP213" i="5"/>
  <c r="AQ213" i="5" s="1"/>
  <c r="O140" i="5"/>
  <c r="O129" i="5"/>
  <c r="AP151" i="5"/>
  <c r="AQ151" i="5" s="1"/>
  <c r="AP152" i="5"/>
  <c r="AQ152" i="5" s="1"/>
  <c r="AP153" i="5"/>
  <c r="AQ153" i="5" s="1"/>
  <c r="O184" i="5"/>
  <c r="AP185" i="5"/>
  <c r="AQ185" i="5" s="1"/>
  <c r="AP186" i="5"/>
  <c r="AQ186" i="5" s="1"/>
  <c r="AP189" i="5"/>
  <c r="AQ189" i="5" s="1"/>
  <c r="AP190" i="5"/>
  <c r="AQ190" i="5" s="1"/>
  <c r="AP193" i="5"/>
  <c r="AQ193" i="5" s="1"/>
  <c r="AP206" i="5"/>
  <c r="AQ206" i="5" s="1"/>
  <c r="AP164" i="5"/>
  <c r="AQ164" i="5" s="1"/>
  <c r="AP143" i="5"/>
  <c r="AQ143" i="5" s="1"/>
  <c r="AP144" i="5"/>
  <c r="AQ144" i="5" s="1"/>
  <c r="AP147" i="5"/>
  <c r="AQ147" i="5" s="1"/>
  <c r="AP200" i="5"/>
  <c r="AQ200" i="5" s="1"/>
  <c r="AP201" i="5"/>
  <c r="AQ201" i="5" s="1"/>
  <c r="AM107" i="5"/>
  <c r="AN107" i="5" s="1"/>
  <c r="AP107" i="5" s="1"/>
  <c r="AQ107" i="5" s="1"/>
  <c r="AP108" i="5"/>
  <c r="AQ108" i="5" s="1"/>
  <c r="AP109" i="5"/>
  <c r="AQ109" i="5" s="1"/>
  <c r="AP112" i="5"/>
  <c r="AQ112" i="5" s="1"/>
  <c r="AP113" i="5"/>
  <c r="AQ113" i="5" s="1"/>
  <c r="AP116" i="5"/>
  <c r="AQ116" i="5" s="1"/>
  <c r="N118" i="5"/>
  <c r="AP133" i="5"/>
  <c r="AQ133" i="5" s="1"/>
  <c r="AP137" i="5"/>
  <c r="AQ137" i="5" s="1"/>
  <c r="AP141" i="5"/>
  <c r="AQ141" i="5" s="1"/>
  <c r="AP145" i="5"/>
  <c r="AQ145" i="5" s="1"/>
  <c r="AP148" i="5"/>
  <c r="AQ148" i="5" s="1"/>
  <c r="AP156" i="5"/>
  <c r="AQ156" i="5" s="1"/>
  <c r="AP157" i="5"/>
  <c r="AQ157" i="5" s="1"/>
  <c r="AP163" i="5"/>
  <c r="AQ163" i="5" s="1"/>
  <c r="AP169" i="5"/>
  <c r="AQ169" i="5" s="1"/>
  <c r="AP171" i="5"/>
  <c r="AQ171" i="5" s="1"/>
  <c r="AP174" i="5"/>
  <c r="AQ174" i="5" s="1"/>
  <c r="AP176" i="5"/>
  <c r="AQ176" i="5" s="1"/>
  <c r="AP177" i="5"/>
  <c r="AQ177" i="5" s="1"/>
  <c r="AP178" i="5"/>
  <c r="AQ178" i="5" s="1"/>
  <c r="AP180" i="5"/>
  <c r="AQ180" i="5" s="1"/>
  <c r="AP181" i="5"/>
  <c r="AQ181" i="5" s="1"/>
  <c r="AP182" i="5"/>
  <c r="AQ182" i="5" s="1"/>
  <c r="AP184" i="5"/>
  <c r="AQ184" i="5" s="1"/>
  <c r="AP199" i="5"/>
  <c r="AQ199" i="5" s="1"/>
  <c r="AP207" i="5"/>
  <c r="AQ207" i="5" s="1"/>
  <c r="AP208" i="5"/>
  <c r="AQ208" i="5" s="1"/>
  <c r="AP211" i="5"/>
  <c r="AQ211" i="5" s="1"/>
  <c r="AP212" i="5"/>
  <c r="AQ212" i="5" s="1"/>
  <c r="AP215" i="5"/>
  <c r="AQ215" i="5" s="1"/>
  <c r="AP220" i="5"/>
  <c r="AQ220" i="5" s="1"/>
  <c r="AP224" i="5"/>
  <c r="AQ224" i="5" s="1"/>
  <c r="AP239" i="5"/>
  <c r="AQ239" i="5" s="1"/>
  <c r="AM22" i="5"/>
  <c r="AN22" i="5" s="1"/>
  <c r="AP22" i="5" s="1"/>
  <c r="AQ22" i="5" s="1"/>
  <c r="AR22" i="5" s="1"/>
  <c r="AS22" i="5" s="1"/>
  <c r="AP118" i="5"/>
  <c r="AQ118" i="5" s="1"/>
  <c r="AP119" i="5"/>
  <c r="AQ119" i="5" s="1"/>
  <c r="AP120" i="5"/>
  <c r="AQ120" i="5" s="1"/>
  <c r="AP121" i="5"/>
  <c r="AQ121" i="5" s="1"/>
  <c r="AP123" i="5"/>
  <c r="AQ123" i="5" s="1"/>
  <c r="AP124" i="5"/>
  <c r="AQ124" i="5" s="1"/>
  <c r="AP125" i="5"/>
  <c r="AQ125" i="5" s="1"/>
  <c r="AP127" i="5"/>
  <c r="AQ127" i="5" s="1"/>
  <c r="AP129" i="5"/>
  <c r="AQ129" i="5" s="1"/>
  <c r="AP149" i="5"/>
  <c r="AQ149" i="5" s="1"/>
  <c r="AP154" i="5"/>
  <c r="AQ154" i="5" s="1"/>
  <c r="AP155" i="5"/>
  <c r="AQ155" i="5" s="1"/>
  <c r="AP160" i="5"/>
  <c r="AQ160" i="5" s="1"/>
  <c r="AP168" i="5"/>
  <c r="AQ168" i="5" s="1"/>
  <c r="AP173" i="5"/>
  <c r="AQ173" i="5" s="1"/>
  <c r="AP188" i="5"/>
  <c r="AQ188" i="5" s="1"/>
  <c r="AP192" i="5"/>
  <c r="AQ192" i="5" s="1"/>
  <c r="AP195" i="5"/>
  <c r="AQ195" i="5" s="1"/>
  <c r="AP196" i="5"/>
  <c r="AQ196" i="5" s="1"/>
  <c r="AP197" i="5"/>
  <c r="AQ197" i="5" s="1"/>
  <c r="AP204" i="5"/>
  <c r="AQ204" i="5" s="1"/>
  <c r="AP218" i="5"/>
  <c r="AQ218" i="5" s="1"/>
  <c r="AP219" i="5"/>
  <c r="AQ219" i="5" s="1"/>
  <c r="AP222" i="5"/>
  <c r="AQ222" i="5" s="1"/>
  <c r="AP223" i="5"/>
  <c r="AQ223" i="5" s="1"/>
  <c r="AP226" i="5"/>
  <c r="AQ226" i="5" s="1"/>
  <c r="AP231" i="5"/>
  <c r="AQ231" i="5" s="1"/>
  <c r="AP235" i="5"/>
  <c r="AQ235" i="5" s="1"/>
  <c r="AP243" i="5"/>
  <c r="AQ243" i="5" s="1"/>
  <c r="AP247" i="5"/>
  <c r="AQ247" i="5" s="1"/>
  <c r="AM9" i="5"/>
  <c r="AN9" i="5" s="1"/>
  <c r="AP9" i="5" s="1"/>
  <c r="AQ9" i="5" s="1"/>
  <c r="AR9" i="5" s="1"/>
  <c r="AS9" i="5" s="1"/>
  <c r="AT9" i="5" s="1"/>
  <c r="N107" i="5"/>
  <c r="N129" i="5"/>
  <c r="AP130" i="5"/>
  <c r="AQ130" i="5" s="1"/>
  <c r="AP131" i="5"/>
  <c r="AQ131" i="5" s="1"/>
  <c r="AP134" i="5"/>
  <c r="AQ134" i="5" s="1"/>
  <c r="AP135" i="5"/>
  <c r="AQ135" i="5" s="1"/>
  <c r="AP138" i="5"/>
  <c r="AQ138" i="5" s="1"/>
  <c r="N151" i="5"/>
  <c r="AP158" i="5"/>
  <c r="AQ158" i="5" s="1"/>
  <c r="AP159" i="5"/>
  <c r="AQ159" i="5" s="1"/>
  <c r="AP165" i="5"/>
  <c r="AQ165" i="5" s="1"/>
  <c r="AP167" i="5"/>
  <c r="AQ167" i="5" s="1"/>
  <c r="AP175" i="5"/>
  <c r="AQ175" i="5" s="1"/>
  <c r="AP179" i="5"/>
  <c r="AQ179" i="5" s="1"/>
  <c r="AP187" i="5"/>
  <c r="AQ187" i="5" s="1"/>
  <c r="AP191" i="5"/>
  <c r="AQ191" i="5" s="1"/>
  <c r="AP203" i="5"/>
  <c r="AQ203" i="5" s="1"/>
  <c r="O206" i="5"/>
  <c r="AP217" i="5"/>
  <c r="AQ217" i="5" s="1"/>
  <c r="AP229" i="5"/>
  <c r="AQ229" i="5" s="1"/>
  <c r="AP230" i="5"/>
  <c r="AQ230" i="5" s="1"/>
  <c r="AP233" i="5"/>
  <c r="AQ233" i="5" s="1"/>
  <c r="AP234" i="5"/>
  <c r="AQ234" i="5" s="1"/>
  <c r="AP237" i="5"/>
  <c r="AQ237" i="5" s="1"/>
  <c r="AP242" i="5"/>
  <c r="AQ242" i="5" s="1"/>
  <c r="AP246" i="5"/>
  <c r="AQ246" i="5" s="1"/>
  <c r="AV22" i="5"/>
  <c r="O22" i="5"/>
  <c r="AV9" i="5"/>
  <c r="AV162" i="5"/>
  <c r="N162" i="5"/>
  <c r="O107" i="5"/>
  <c r="AV107" i="5"/>
  <c r="AP110" i="5"/>
  <c r="AQ110" i="5" s="1"/>
  <c r="AP114" i="5"/>
  <c r="AQ114" i="5" s="1"/>
  <c r="AV140" i="5"/>
  <c r="N140" i="5"/>
  <c r="O162" i="5"/>
  <c r="AV173" i="5"/>
  <c r="N173" i="5"/>
  <c r="AP111" i="5"/>
  <c r="AQ111" i="5" s="1"/>
  <c r="AP115" i="5"/>
  <c r="AQ115" i="5" s="1"/>
  <c r="O118" i="5"/>
  <c r="AV118" i="5"/>
  <c r="AV228" i="5"/>
  <c r="N228" i="5"/>
  <c r="AP122" i="5"/>
  <c r="AQ122" i="5" s="1"/>
  <c r="AP126" i="5"/>
  <c r="AQ126" i="5" s="1"/>
  <c r="AP132" i="5"/>
  <c r="AQ132" i="5" s="1"/>
  <c r="AP136" i="5"/>
  <c r="AQ136" i="5" s="1"/>
  <c r="AP142" i="5"/>
  <c r="AQ142" i="5" s="1"/>
  <c r="AP146" i="5"/>
  <c r="AQ146" i="5" s="1"/>
  <c r="O173" i="5"/>
  <c r="AV195" i="5"/>
  <c r="N195" i="5"/>
  <c r="AP140" i="5"/>
  <c r="AQ140" i="5" s="1"/>
  <c r="AP162" i="5"/>
  <c r="AQ162" i="5" s="1"/>
  <c r="AP166" i="5"/>
  <c r="AQ166" i="5" s="1"/>
  <c r="AP170" i="5"/>
  <c r="AQ170" i="5" s="1"/>
  <c r="O195" i="5"/>
  <c r="O228" i="5"/>
  <c r="AP210" i="5"/>
  <c r="AQ210" i="5" s="1"/>
  <c r="AP214" i="5"/>
  <c r="AQ214" i="5" s="1"/>
  <c r="AV217" i="5"/>
  <c r="N217" i="5"/>
  <c r="AP232" i="5"/>
  <c r="AQ232" i="5" s="1"/>
  <c r="AP236" i="5"/>
  <c r="AQ236" i="5" s="1"/>
  <c r="AV239" i="5"/>
  <c r="N239" i="5"/>
  <c r="N184" i="5"/>
  <c r="AP198" i="5"/>
  <c r="AQ198" i="5" s="1"/>
  <c r="AP202" i="5"/>
  <c r="AQ202" i="5" s="1"/>
  <c r="AV206" i="5"/>
  <c r="N206" i="5"/>
  <c r="O217" i="5"/>
  <c r="O239" i="5"/>
  <c r="BA11" i="5" l="1"/>
  <c r="AZ11" i="5"/>
  <c r="AT25" i="5"/>
  <c r="AU25" i="5" s="1"/>
  <c r="AW25" i="5" s="1"/>
  <c r="AZ25" i="5" s="1"/>
  <c r="AU27" i="5"/>
  <c r="AW27" i="5" s="1"/>
  <c r="AZ27" i="5" s="1"/>
  <c r="BA16" i="5"/>
  <c r="AT22" i="5"/>
  <c r="AU22" i="5" s="1"/>
  <c r="AW22" i="5" s="1"/>
  <c r="AZ22" i="5" s="1"/>
  <c r="AU9" i="5"/>
  <c r="AW9" i="5" s="1"/>
  <c r="AZ9" i="5" s="1"/>
  <c r="BA15" i="5"/>
  <c r="AR184" i="5"/>
  <c r="AS184" i="5" s="1"/>
  <c r="AT184" i="5" s="1"/>
  <c r="AU184" i="5" s="1"/>
  <c r="AW184" i="5" s="1"/>
  <c r="AZ184" i="5" s="1"/>
  <c r="AR151" i="5"/>
  <c r="AS151" i="5" s="1"/>
  <c r="AT151" i="5" s="1"/>
  <c r="AU151" i="5" s="1"/>
  <c r="AW151" i="5" s="1"/>
  <c r="AZ151" i="5" s="1"/>
  <c r="AR195" i="5"/>
  <c r="AS195" i="5" s="1"/>
  <c r="AT195" i="5" s="1"/>
  <c r="AU195" i="5" s="1"/>
  <c r="AW195" i="5" s="1"/>
  <c r="AR206" i="5"/>
  <c r="AS206" i="5" s="1"/>
  <c r="AT206" i="5" s="1"/>
  <c r="AU206" i="5" s="1"/>
  <c r="AW206" i="5" s="1"/>
  <c r="AZ206" i="5" s="1"/>
  <c r="AR239" i="5"/>
  <c r="AS239" i="5" s="1"/>
  <c r="AT239" i="5" s="1"/>
  <c r="AU239" i="5" s="1"/>
  <c r="AW239" i="5" s="1"/>
  <c r="AZ239" i="5" s="1"/>
  <c r="AR118" i="5"/>
  <c r="AS118" i="5" s="1"/>
  <c r="AT118" i="5" s="1"/>
  <c r="AU118" i="5" s="1"/>
  <c r="AW118" i="5" s="1"/>
  <c r="AR107" i="5"/>
  <c r="AS107" i="5" s="1"/>
  <c r="AT107" i="5" s="1"/>
  <c r="AU107" i="5" s="1"/>
  <c r="AW107" i="5" s="1"/>
  <c r="AR228" i="5"/>
  <c r="AS228" i="5" s="1"/>
  <c r="AT228" i="5" s="1"/>
  <c r="AU228" i="5" s="1"/>
  <c r="AW228" i="5" s="1"/>
  <c r="AR129" i="5"/>
  <c r="AS129" i="5" s="1"/>
  <c r="AT129" i="5" s="1"/>
  <c r="AU129" i="5" s="1"/>
  <c r="AW129" i="5" s="1"/>
  <c r="AZ129" i="5" s="1"/>
  <c r="AT96" i="5"/>
  <c r="AU96" i="5" s="1"/>
  <c r="AW96" i="5" s="1"/>
  <c r="BA96" i="5" s="1"/>
  <c r="AR217" i="5"/>
  <c r="AS217" i="5" s="1"/>
  <c r="AT217" i="5" s="1"/>
  <c r="AU217" i="5" s="1"/>
  <c r="AW217" i="5" s="1"/>
  <c r="AR173" i="5"/>
  <c r="AS173" i="5" s="1"/>
  <c r="AT173" i="5" s="1"/>
  <c r="AU173" i="5" s="1"/>
  <c r="AW173" i="5" s="1"/>
  <c r="AR162" i="5"/>
  <c r="AS162" i="5" s="1"/>
  <c r="AT162" i="5" s="1"/>
  <c r="AU162" i="5" s="1"/>
  <c r="AW162" i="5" s="1"/>
  <c r="AR140" i="5"/>
  <c r="AS140" i="5" s="1"/>
  <c r="AT140" i="5" s="1"/>
  <c r="AU140" i="5" s="1"/>
  <c r="AW140" i="5" s="1"/>
  <c r="BA27" i="5" l="1"/>
  <c r="BA25" i="5"/>
  <c r="BA9" i="5"/>
  <c r="BA184" i="5"/>
  <c r="BA129" i="5"/>
  <c r="BA151" i="5"/>
  <c r="AZ173" i="5"/>
  <c r="BA173" i="5"/>
  <c r="AZ217" i="5"/>
  <c r="BA217" i="5"/>
  <c r="AZ63" i="5"/>
  <c r="BA63" i="5"/>
  <c r="BA206" i="5"/>
  <c r="AZ96" i="5"/>
  <c r="BA239" i="5"/>
  <c r="AZ140" i="5"/>
  <c r="BA140" i="5"/>
  <c r="AZ162" i="5"/>
  <c r="BA162" i="5"/>
  <c r="AZ228" i="5"/>
  <c r="BA228" i="5"/>
  <c r="AZ52" i="5"/>
  <c r="BA52" i="5"/>
  <c r="AZ195" i="5"/>
  <c r="BA195" i="5"/>
  <c r="BA107" i="5"/>
  <c r="AZ107" i="5"/>
  <c r="BA118" i="5"/>
  <c r="AZ118" i="5"/>
  <c r="BA2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1"/>
            <color rgb="FF000000"/>
            <rFont val="Calibri"/>
            <family val="2"/>
          </rPr>
          <t xml:space="preserve">
Se escribe el nombre del proceso tal como aparece en la caracterizacón del proceso en herramienta Isolución</t>
        </r>
      </text>
    </comment>
    <comment ref="B8" authorId="0" shapeId="0" xr:uid="{00000000-0006-0000-0000-000002000000}">
      <text>
        <r>
          <rPr>
            <sz val="11"/>
            <color rgb="FF000000"/>
            <rFont val="Calibri"/>
            <family val="2"/>
          </rPr>
          <t>Registrar el objetivo que se encuentra en la ultima versión de la caracterización de cada proceso.</t>
        </r>
      </text>
    </comment>
    <comment ref="D8" authorId="0" shapeId="0" xr:uid="{00000000-0006-0000-0000-000003000000}">
      <text>
        <r>
          <rPr>
            <sz val="11"/>
            <color rgb="FF000000"/>
            <rFont val="Calibri"/>
            <family val="2"/>
          </rPr>
          <t>Cargo direccionador del proceso, el cual se encuentra en la caracterización del proceso como responsable(s).</t>
        </r>
      </text>
    </comment>
    <comment ref="E8" authorId="0" shapeId="0" xr:uid="{00000000-0006-0000-0000-00000400000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F8" authorId="0" shapeId="0" xr:uid="{00000000-0006-0000-0000-000005000000}">
      <text>
        <r>
          <rPr>
            <sz val="11"/>
            <color rgb="FF000000"/>
            <rFont val="Calibri"/>
            <family val="2"/>
          </rPr>
          <t>Según lista desplegable, y definir según descripción de las tipologías (pestaña "Conceptos").</t>
        </r>
      </text>
    </comment>
    <comment ref="G8" authorId="0" shapeId="0" xr:uid="{00000000-0006-0000-0000-000006000000}">
      <text>
        <r>
          <rPr>
            <sz val="11"/>
            <color rgb="FF000000"/>
            <rFont val="Calibri"/>
            <family val="2"/>
          </rPr>
          <t xml:space="preserve">Causas del riesgo 
</t>
        </r>
        <r>
          <rPr>
            <sz val="11"/>
            <color rgb="FF000000"/>
            <rFont val="Calibri"/>
            <family val="2"/>
          </rPr>
          <t xml:space="preserve">La causa Son los Medios, circunstancias, situaciones o agentes generadores del riesgo.  Son uno de los aspectos a eliminar o mitigar para que el riesgo no se materialice; esto se logra mediante la definición de controles efectivos. 
</t>
        </r>
        <r>
          <rPr>
            <sz val="11"/>
            <color rgb="FF000000"/>
            <rFont val="Calibri"/>
            <family val="2"/>
          </rPr>
          <t xml:space="preserve">
</t>
        </r>
        <r>
          <rPr>
            <sz val="11"/>
            <color rgb="FF000000"/>
            <rFont val="Calibri"/>
            <family val="2"/>
          </rPr>
          <t xml:space="preserve">I M P O R TA N T E
</t>
        </r>
        <r>
          <rPr>
            <sz val="11"/>
            <color rgb="FF000000"/>
            <rFont val="Calibri"/>
            <family val="2"/>
          </rPr>
          <t xml:space="preserve">* Para cada causa debe existir un control.
</t>
        </r>
        <r>
          <rPr>
            <sz val="11"/>
            <color rgb="FF000000"/>
            <rFont val="Calibri"/>
            <family val="2"/>
          </rPr>
          <t xml:space="preserve">* Las causas se deben trabajar de manera separada (no
</t>
        </r>
        <r>
          <rPr>
            <sz val="11"/>
            <color rgb="FF000000"/>
            <rFont val="Calibri"/>
            <family val="2"/>
          </rPr>
          <t xml:space="preserve">se deben combinar en una misma columna o renglón).
</t>
        </r>
        <r>
          <rPr>
            <sz val="11"/>
            <color rgb="FF000000"/>
            <rFont val="Calibri"/>
            <family val="2"/>
          </rPr>
          <t xml:space="preserve">* Un control puede ser tan eficiente que me ayude
</t>
        </r>
        <r>
          <rPr>
            <sz val="11"/>
            <color rgb="FF000000"/>
            <rFont val="Calibri"/>
            <family val="2"/>
          </rPr>
          <t xml:space="preserve">a mitigar varias causas, en estos casos se repite
</t>
        </r>
        <r>
          <rPr>
            <sz val="11"/>
            <color rgb="FF000000"/>
            <rFont val="Calibri"/>
            <family val="2"/>
          </rPr>
          <t xml:space="preserve">el control, asociado de manera independiente a la
</t>
        </r>
        <r>
          <rPr>
            <sz val="11"/>
            <color rgb="FF000000"/>
            <rFont val="Calibri"/>
            <family val="2"/>
          </rPr>
          <t>causa específica.</t>
        </r>
      </text>
    </comment>
    <comment ref="H8" authorId="0" shapeId="0" xr:uid="{00000000-0006-0000-0000-00000700000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I8" authorId="0" shapeId="0" xr:uid="{00000000-0006-0000-0000-000008000000}">
      <text>
        <r>
          <rPr>
            <sz val="11"/>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
La estructura de la descripción del riesgos debe ser:
Riesgo+Cuasas+Consecuencia
ver ejemplo en pestaña "Conceptos".</t>
        </r>
      </text>
    </comment>
    <comment ref="J8" authorId="0" shapeId="0" xr:uid="{00000000-0006-0000-0000-00000900000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K8" authorId="0" shapeId="0" xr:uid="{00000000-0006-0000-0000-00000A000000}">
      <text>
        <r>
          <rPr>
            <sz val="11"/>
            <color rgb="FF000000"/>
            <rFont val="Calibri"/>
            <family val="2"/>
          </rPr>
          <t xml:space="preserve">campo calculado automaticamente.
Nota: no modificar manualmente.
</t>
        </r>
      </text>
    </comment>
    <comment ref="L8" authorId="0" shapeId="0" xr:uid="{00000000-0006-0000-0000-00000B00000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El direccionador o lider del proceso, podrá ajustar el impacto de acuerdo a la complejidad y naturalez del mismo.</t>
        </r>
      </text>
    </comment>
    <comment ref="M8" authorId="0" shapeId="0" xr:uid="{00000000-0006-0000-0000-00000C000000}">
      <text>
        <r>
          <rPr>
            <sz val="11"/>
            <color rgb="FF000000"/>
            <rFont val="Calibri"/>
            <family val="2"/>
          </rPr>
          <t xml:space="preserve">campo calculado automaticamente.
Nota: no modificar manualmente.
</t>
        </r>
      </text>
    </comment>
    <comment ref="N8" authorId="0" shapeId="0" xr:uid="{00000000-0006-0000-0000-00000D000000}">
      <text>
        <r>
          <rPr>
            <sz val="11"/>
            <color rgb="FF000000"/>
            <rFont val="Calibri"/>
            <family val="2"/>
          </rPr>
          <t xml:space="preserve">
Ubicación del riesgo en la zona de calor, campo calculado automaticamente.
Nota: no modificar manualmente.</t>
        </r>
      </text>
    </comment>
    <comment ref="O8" authorId="0" shapeId="0" xr:uid="{00000000-0006-0000-0000-00000E000000}">
      <text>
        <r>
          <rPr>
            <sz val="11"/>
            <color rgb="FF000000"/>
            <rFont val="Calibri"/>
            <family val="2"/>
          </rPr>
          <t xml:space="preserve">campo calculado automaticamente.
Nota: no modificar manualmente.
</t>
        </r>
      </text>
    </comment>
    <comment ref="Q8" authorId="0" shapeId="0" xr:uid="{00000000-0006-0000-0000-00000F000000}">
      <text>
        <r>
          <rPr>
            <sz val="11"/>
            <color rgb="FF000000"/>
            <rFont val="Calibri"/>
            <family val="2"/>
          </rPr>
          <t>Debe tener definido el responsable de llevar a cabo la actividad de control; registrar cargos, no nombres propios.</t>
        </r>
      </text>
    </comment>
    <comment ref="R8" authorId="0" shapeId="0" xr:uid="{00000000-0006-0000-0000-000010000000}">
      <text>
        <r>
          <rPr>
            <sz val="11"/>
            <color rgb="FF000000"/>
            <rFont val="Calibri"/>
            <family val="2"/>
          </rPr>
          <t>Debe tener una periodicidad definida para su
ejecución.</t>
        </r>
      </text>
    </comment>
    <comment ref="S8" authorId="0" shapeId="0" xr:uid="{00000000-0006-0000-0000-000011000000}">
      <text>
        <r>
          <rPr>
            <sz val="11"/>
            <color rgb="FF000000"/>
            <rFont val="Calibri"/>
            <family val="2"/>
          </rPr>
          <t xml:space="preserve">Debe indicar cuál es el propósito del control.
</t>
        </r>
      </text>
    </comment>
    <comment ref="T8" authorId="0" shapeId="0" xr:uid="{00000000-0006-0000-0000-000012000000}">
      <text>
        <r>
          <rPr>
            <sz val="11"/>
            <color rgb="FF000000"/>
            <rFont val="Calibri"/>
            <family val="2"/>
          </rPr>
          <t>Debe establecer el cómo se realiza la actividad
de control.</t>
        </r>
      </text>
    </comment>
    <comment ref="U8" authorId="0" shapeId="0" xr:uid="{00000000-0006-0000-0000-000013000000}">
      <text>
        <r>
          <rPr>
            <sz val="11"/>
            <color rgb="FF000000"/>
            <rFont val="Calibri"/>
            <family val="2"/>
          </rPr>
          <t>Debe indicar qué pasa con las observaciones o
desviaciones resultantes de ejecutar el control.</t>
        </r>
      </text>
    </comment>
    <comment ref="V8" authorId="0" shapeId="0" xr:uid="{00000000-0006-0000-0000-000014000000}">
      <text>
        <r>
          <rPr>
            <sz val="11"/>
            <color rgb="FF000000"/>
            <rFont val="Calibri"/>
            <family val="2"/>
          </rPr>
          <t xml:space="preserve">Debe dejar evidencia de la ejecución del control.
</t>
        </r>
      </text>
    </comment>
    <comment ref="W8" authorId="0" shapeId="0" xr:uid="{00000000-0006-0000-0000-000015000000}">
      <text>
        <r>
          <rPr>
            <sz val="11"/>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X8" authorId="0" shapeId="0" xr:uid="{00000000-0006-0000-0000-00001600000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N8" authorId="0" shapeId="0" xr:uid="{00000000-0006-0000-0000-000017000000}">
      <text>
        <r>
          <rPr>
            <sz val="11"/>
            <color rgb="FF000000"/>
            <rFont val="Calibri"/>
            <family val="2"/>
          </rPr>
          <t>Calificación del Diseño
Fuerte = Calificación entre 96 y 100.
Moderado = Calificación entre 86 y 95.
Débil = Calificación entre 0 y 85.
campo calculado automaticamente.</t>
        </r>
      </text>
    </comment>
    <comment ref="AO8" authorId="0" shapeId="0" xr:uid="{00000000-0006-0000-0000-00001800000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P8" authorId="0" shapeId="0" xr:uid="{00000000-0006-0000-0000-00001900000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Z8" authorId="0" shapeId="0" xr:uid="{00000000-0006-0000-0000-00001A000000}">
      <text>
        <r>
          <rPr>
            <sz val="11"/>
            <color rgb="FF000000"/>
            <rFont val="Calibri"/>
            <family val="2"/>
          </rPr>
          <t xml:space="preserve">Elcy del Carmen Montoya Perez:
</t>
        </r>
      </text>
    </comment>
    <comment ref="BB8" authorId="0" shapeId="0" xr:uid="{00000000-0006-0000-0000-00001B000000}">
      <text>
        <r>
          <rPr>
            <sz val="11"/>
            <color rgb="FF000000"/>
            <rFont val="Calibri"/>
            <family val="2"/>
          </rPr>
          <t xml:space="preserve">Cada cuatro neses se debe realizar el análisis del comportamiento de los riesgos. SI ó NO  se materializaron
</t>
        </r>
      </text>
    </comment>
    <comment ref="BC8" authorId="0" shapeId="0" xr:uid="{00000000-0006-0000-0000-00001C00000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E8" authorId="0" shapeId="0" xr:uid="{00000000-0006-0000-0000-00001D000000}">
      <text>
        <r>
          <rPr>
            <sz val="11"/>
            <color rgb="FF000000"/>
            <rFont val="Calibri"/>
            <family val="2"/>
          </rPr>
          <t xml:space="preserve">Registrar el número de la acción correctiva registrada en la hrramienta en Isolución, categoria de riesgos
</t>
        </r>
      </text>
    </comment>
    <comment ref="BF8" authorId="0" shapeId="0" xr:uid="{00000000-0006-0000-0000-00001E000000}">
      <text>
        <r>
          <rPr>
            <sz val="11"/>
            <color rgb="FF000000"/>
            <rFont val="Calibri"/>
            <family val="2"/>
          </rPr>
          <t xml:space="preserve">Cada cuatro neses se debe realizar el análisis del comportamiento de los riesgos. SI ó NO  se materializaron
</t>
        </r>
      </text>
    </comment>
    <comment ref="BG8" authorId="0" shapeId="0" xr:uid="{00000000-0006-0000-0000-00001F00000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H8" authorId="0" shapeId="0" xr:uid="{00000000-0006-0000-0000-00002000000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BI8" authorId="0" shapeId="0" xr:uid="{00000000-0006-0000-0000-000021000000}">
      <text>
        <r>
          <rPr>
            <sz val="11"/>
            <color rgb="FF000000"/>
            <rFont val="Calibri"/>
            <family val="2"/>
          </rPr>
          <t xml:space="preserve">Registrar el número de la acción correctiva registrada en la hrramienta en Isolución, categoria de riesgos
</t>
        </r>
      </text>
    </comment>
    <comment ref="BJ8" authorId="0" shapeId="0" xr:uid="{00000000-0006-0000-0000-000022000000}">
      <text>
        <r>
          <rPr>
            <sz val="11"/>
            <color rgb="FF000000"/>
            <rFont val="Calibri"/>
            <family val="2"/>
          </rPr>
          <t xml:space="preserve">Cada cuatro neses se debe realizar el análisis del comportamiento de los riesgos. SI ó NO  se materializaron
</t>
        </r>
      </text>
    </comment>
    <comment ref="BK8" authorId="0" shapeId="0" xr:uid="{00000000-0006-0000-0000-00002300000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L8" authorId="0" shapeId="0" xr:uid="{00000000-0006-0000-0000-00002400000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BM8" authorId="0" shapeId="0" xr:uid="{00000000-0006-0000-0000-000025000000}">
      <text>
        <r>
          <rPr>
            <sz val="11"/>
            <color rgb="FF000000"/>
            <rFont val="Calibri"/>
            <family val="2"/>
          </rPr>
          <t xml:space="preserve">Registrar el número de la acción correctiva registrada en la hrramienta en Isolución, categoria de riesgos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100-000001000000}">
      <text>
        <r>
          <rPr>
            <sz val="11"/>
            <color rgb="FF000000"/>
            <rFont val="Calibri"/>
            <family val="2"/>
          </rPr>
          <t>Registrar el objetivo que se encuentra en la ultima versión de la caracterización de cada proceso.</t>
        </r>
      </text>
    </comment>
    <comment ref="C8" authorId="0" shapeId="0" xr:uid="{00000000-0006-0000-0100-000002000000}">
      <text>
        <r>
          <rPr>
            <sz val="11"/>
            <color rgb="FF000000"/>
            <rFont val="Calibri"/>
            <family val="2"/>
          </rPr>
          <t>Cargo direccionador del proceso, el cual se encuentra en la caracterización del proceso como responsable(s).</t>
        </r>
      </text>
    </comment>
    <comment ref="D8" authorId="0" shapeId="0" xr:uid="{00000000-0006-0000-0100-00000300000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I8" authorId="0" shapeId="0" xr:uid="{00000000-0006-0000-0100-000004000000}">
      <text>
        <r>
          <rPr>
            <sz val="11"/>
            <color rgb="FF000000"/>
            <rFont val="Calibri"/>
            <family val="2"/>
          </rPr>
          <t>Según lista desplegable, y definir según descripción de las tipologías (pestaña "Conceptos").</t>
        </r>
      </text>
    </comment>
    <comment ref="J8" authorId="0" shapeId="0" xr:uid="{00000000-0006-0000-0100-00000500000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K8" authorId="0" shapeId="0" xr:uid="{00000000-0006-0000-0100-00000600000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L8" authorId="0" shapeId="0" xr:uid="{00000000-0006-0000-0100-00000700000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G8" authorId="0" shapeId="0" xr:uid="{00000000-0006-0000-0100-00000800000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I8" authorId="0" shapeId="0" xr:uid="{00000000-0006-0000-0100-00000900000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J8" authorId="0" shapeId="0" xr:uid="{00000000-0006-0000-0100-00000A000000}">
      <text>
        <r>
          <rPr>
            <sz val="11"/>
            <color rgb="FF000000"/>
            <rFont val="Calibri"/>
            <family val="2"/>
          </rPr>
          <t xml:space="preserve">campo calculado automaticamente.
Nota: no modificar manualmente.
</t>
        </r>
      </text>
    </comment>
    <comment ref="AK8" authorId="0" shapeId="0" xr:uid="{00000000-0006-0000-0100-00000B000000}">
      <text>
        <r>
          <rPr>
            <sz val="11"/>
            <color rgb="FF000000"/>
            <rFont val="Calibri"/>
            <family val="2"/>
          </rPr>
          <t xml:space="preserve">
Ubicación del riesgo en la zona de calor, campo calculado automaticamente.
Nota: no modificar manualmente.</t>
        </r>
      </text>
    </comment>
    <comment ref="AL8" authorId="0" shapeId="0" xr:uid="{00000000-0006-0000-0100-00000C000000}">
      <text>
        <r>
          <rPr>
            <sz val="11"/>
            <color rgb="FF000000"/>
            <rFont val="Calibri"/>
            <family val="2"/>
          </rPr>
          <t xml:space="preserve">campo calculado automaticamente.
Nota: no modificar manualmente.
</t>
        </r>
      </text>
    </comment>
    <comment ref="AN8" authorId="0" shapeId="0" xr:uid="{00000000-0006-0000-0100-00000D000000}">
      <text>
        <r>
          <rPr>
            <sz val="11"/>
            <color rgb="FF000000"/>
            <rFont val="Calibri"/>
            <family val="2"/>
          </rPr>
          <t>Debe tener definido el responsable de llevar a cabo la actividad de control; registrar cargos, no nombres propios.</t>
        </r>
      </text>
    </comment>
    <comment ref="AO8" authorId="0" shapeId="0" xr:uid="{00000000-0006-0000-0100-00000E000000}">
      <text>
        <r>
          <rPr>
            <sz val="11"/>
            <color rgb="FF000000"/>
            <rFont val="Calibri"/>
            <family val="2"/>
          </rPr>
          <t>Debe tener una periodicidad definida para su
ejecución.</t>
        </r>
      </text>
    </comment>
    <comment ref="AP8" authorId="0" shapeId="0" xr:uid="{00000000-0006-0000-0100-00000F000000}">
      <text>
        <r>
          <rPr>
            <sz val="11"/>
            <color rgb="FF000000"/>
            <rFont val="Calibri"/>
            <family val="2"/>
          </rPr>
          <t xml:space="preserve">Debe indicar cuál es el propósito del control.
</t>
        </r>
      </text>
    </comment>
    <comment ref="AQ8" authorId="0" shapeId="0" xr:uid="{00000000-0006-0000-0100-000010000000}">
      <text>
        <r>
          <rPr>
            <sz val="11"/>
            <color rgb="FF000000"/>
            <rFont val="Calibri"/>
            <family val="2"/>
          </rPr>
          <t>Debe establecer el cómo se realiza la actividad
de control.</t>
        </r>
      </text>
    </comment>
    <comment ref="AR8" authorId="0" shapeId="0" xr:uid="{00000000-0006-0000-0100-000011000000}">
      <text>
        <r>
          <rPr>
            <sz val="11"/>
            <color rgb="FF000000"/>
            <rFont val="Calibri"/>
            <family val="2"/>
          </rPr>
          <t>Debe indicar qué pasa con las observaciones o
desviaciones resultantes de ejecutar el control.</t>
        </r>
      </text>
    </comment>
    <comment ref="AS8" authorId="0" shapeId="0" xr:uid="{00000000-0006-0000-0100-000012000000}">
      <text>
        <r>
          <rPr>
            <sz val="11"/>
            <color rgb="FF000000"/>
            <rFont val="Calibri"/>
            <family val="2"/>
          </rPr>
          <t xml:space="preserve">Debe dejar evidencia de la ejecución del control.
</t>
        </r>
      </text>
    </comment>
    <comment ref="AT8" authorId="0" shapeId="0" xr:uid="{00000000-0006-0000-0100-00001300000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U8" authorId="0" shapeId="0" xr:uid="{00000000-0006-0000-0100-00001400000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BK8" authorId="0" shapeId="0" xr:uid="{00000000-0006-0000-0100-000015000000}">
      <text>
        <r>
          <rPr>
            <sz val="11"/>
            <color rgb="FF000000"/>
            <rFont val="Calibri"/>
            <family val="2"/>
          </rPr>
          <t>Calificación del Diseño
Fuerte = Calificación entre 96 y 100.
Moderado = Calificación entre 86 y 95.
Débil = Calificación entre 0 y 85.
campo calculado automaticamente.</t>
        </r>
      </text>
    </comment>
    <comment ref="BL8" authorId="0" shapeId="0" xr:uid="{00000000-0006-0000-0100-00001600000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BM8" authorId="0" shapeId="0" xr:uid="{00000000-0006-0000-0100-00001700000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BW8" authorId="0" shapeId="0" xr:uid="{00000000-0006-0000-0100-000018000000}">
      <text>
        <r>
          <rPr>
            <sz val="11"/>
            <color rgb="FF000000"/>
            <rFont val="Calibri"/>
            <family val="2"/>
          </rPr>
          <t xml:space="preserve">Elcy del Carmen Montoya Perez:
</t>
        </r>
      </text>
    </comment>
    <comment ref="BY8" authorId="0" shapeId="0" xr:uid="{00000000-0006-0000-0100-000019000000}">
      <text>
        <r>
          <rPr>
            <sz val="11"/>
            <color rgb="FF000000"/>
            <rFont val="Calibri"/>
            <family val="2"/>
          </rPr>
          <t xml:space="preserve">Cada cuatro neses se debe realizar el análisis del comportamiento de los riesgos. SI ó NO  se materializaron
</t>
        </r>
      </text>
    </comment>
    <comment ref="BZ8" authorId="0" shapeId="0" xr:uid="{00000000-0006-0000-0100-00001A00000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CB8" authorId="0" shapeId="0" xr:uid="{00000000-0006-0000-0100-00001B000000}">
      <text>
        <r>
          <rPr>
            <sz val="11"/>
            <color rgb="FF000000"/>
            <rFont val="Calibri"/>
            <family val="2"/>
          </rPr>
          <t xml:space="preserve">Registrar el número de la acción correctiva registrada en la hrramienta en Isolución, categoria de riesgos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75DDAC3D-A769-419A-BFE9-B39B6B0F6A7E}">
      <text>
        <r>
          <rPr>
            <sz val="11"/>
            <color rgb="FF000000"/>
            <rFont val="Calibri"/>
            <family val="2"/>
          </rPr>
          <t>Registrar el objetivo que se encuentra en la ultima versión de la caracterización de cada proceso.</t>
        </r>
      </text>
    </comment>
    <comment ref="A4" authorId="0" shapeId="0" xr:uid="{075330AB-DD2B-4E6D-9685-A02EFE2AE227}">
      <text>
        <r>
          <rPr>
            <sz val="11"/>
            <color rgb="FF000000"/>
            <rFont val="Calibri"/>
            <family val="2"/>
          </rPr>
          <t>Cargo direccionador del proceso, el cual se encuentra en la caracterización del proceso como responsable(s).</t>
        </r>
      </text>
    </comment>
    <comment ref="A5" authorId="0" shapeId="0" xr:uid="{F2A16E2C-38A6-40BF-B0C3-0C825F99C287}">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A10" authorId="0" shapeId="0" xr:uid="{248DC923-E26A-4BA3-85E6-AAF859D7DBEB}">
      <text>
        <r>
          <rPr>
            <sz val="11"/>
            <color rgb="FF000000"/>
            <rFont val="Calibri"/>
            <family val="2"/>
          </rPr>
          <t>Según lista desplegable, y definir según descripción de las tipologías (pestaña "Conceptos").</t>
        </r>
      </text>
    </comment>
    <comment ref="A11" authorId="0" shapeId="0" xr:uid="{34EC7515-5F68-4ADD-87BC-59EB8762F058}">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A12" authorId="0" shapeId="0" xr:uid="{496D90F0-3AF4-45CF-895A-84686063BD09}">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A13" authorId="0" shapeId="0" xr:uid="{69BC48A2-A108-4440-BF84-8EFB1A1B543F}">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34" authorId="0" shapeId="0" xr:uid="{ECAAF27E-D7F0-421B-A7A1-D3B8F803886D}">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36" authorId="0" shapeId="0" xr:uid="{7AA82863-BFDE-4817-B540-6B5994F10D0C}">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37" authorId="0" shapeId="0" xr:uid="{8643EA48-35E1-436A-A150-ED4A85903594}">
      <text>
        <r>
          <rPr>
            <sz val="11"/>
            <color rgb="FF000000"/>
            <rFont val="Calibri"/>
            <family val="2"/>
          </rPr>
          <t xml:space="preserve">campo calculado automaticamente.
Nota: no modificar manualmente.
</t>
        </r>
      </text>
    </comment>
    <comment ref="A38" authorId="0" shapeId="0" xr:uid="{DC9F02CA-30E4-40EA-9C8F-B8C338E4FF00}">
      <text>
        <r>
          <rPr>
            <sz val="11"/>
            <color rgb="FF000000"/>
            <rFont val="Calibri"/>
            <family val="2"/>
          </rPr>
          <t xml:space="preserve">
Ubicación del riesgo en la zona de calor, campo calculado automaticamente.
Nota: no modificar manualmente.</t>
        </r>
      </text>
    </comment>
    <comment ref="A39" authorId="0" shapeId="0" xr:uid="{14120117-B091-4847-AEFC-62C8739322D6}">
      <text>
        <r>
          <rPr>
            <sz val="11"/>
            <color rgb="FF000000"/>
            <rFont val="Calibri"/>
            <family val="2"/>
          </rPr>
          <t xml:space="preserve">campo calculado automaticamente.
Nota: no modificar manualmente.
</t>
        </r>
      </text>
    </comment>
    <comment ref="A41" authorId="0" shapeId="0" xr:uid="{E1F8A7FE-5718-45CC-8B6F-0109574DCD5D}">
      <text>
        <r>
          <rPr>
            <sz val="11"/>
            <color rgb="FF000000"/>
            <rFont val="Calibri"/>
            <family val="2"/>
          </rPr>
          <t>Debe tener definido el responsable de llevar a cabo la actividad de control; registrar cargos, no nombres propios.</t>
        </r>
      </text>
    </comment>
    <comment ref="A42" authorId="0" shapeId="0" xr:uid="{1934C5A7-9898-4944-8D2D-E196740D65E6}">
      <text>
        <r>
          <rPr>
            <sz val="11"/>
            <color rgb="FF000000"/>
            <rFont val="Calibri"/>
            <family val="2"/>
          </rPr>
          <t>Debe tener una periodicidad definida para su
ejecución.</t>
        </r>
      </text>
    </comment>
    <comment ref="A43" authorId="0" shapeId="0" xr:uid="{987BA7FA-B9BA-44B8-ADBF-7C6538A5D1E1}">
      <text>
        <r>
          <rPr>
            <sz val="11"/>
            <color rgb="FF000000"/>
            <rFont val="Calibri"/>
            <family val="2"/>
          </rPr>
          <t xml:space="preserve">Debe indicar cuál es el propósito del control.
</t>
        </r>
      </text>
    </comment>
    <comment ref="A44" authorId="0" shapeId="0" xr:uid="{5ED54F8F-1ABE-4612-9DA7-3882857372DD}">
      <text>
        <r>
          <rPr>
            <sz val="11"/>
            <color rgb="FF000000"/>
            <rFont val="Calibri"/>
            <family val="2"/>
          </rPr>
          <t>Debe establecer el cómo se realiza la actividad
de control.</t>
        </r>
      </text>
    </comment>
    <comment ref="A45" authorId="0" shapeId="0" xr:uid="{BA102341-DF01-42E5-A544-9B06D0CCDF93}">
      <text>
        <r>
          <rPr>
            <sz val="11"/>
            <color rgb="FF000000"/>
            <rFont val="Calibri"/>
            <family val="2"/>
          </rPr>
          <t>Debe indicar qué pasa con las observaciones o
desviaciones resultantes de ejecutar el control.</t>
        </r>
      </text>
    </comment>
    <comment ref="A46" authorId="0" shapeId="0" xr:uid="{2605A5B2-FA14-40CC-8D2A-32AB65857AD0}">
      <text>
        <r>
          <rPr>
            <sz val="11"/>
            <color rgb="FF000000"/>
            <rFont val="Calibri"/>
            <family val="2"/>
          </rPr>
          <t xml:space="preserve">Debe dejar evidencia de la ejecución del control.
</t>
        </r>
      </text>
    </comment>
    <comment ref="A47" authorId="0" shapeId="0" xr:uid="{0B394B8F-0228-4451-89A8-2E309801B4BB}">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48" authorId="0" shapeId="0" xr:uid="{2EC4B666-62AC-4BFD-8F6C-A1E4FBA65F58}">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64" authorId="0" shapeId="0" xr:uid="{E934D3F7-ED9C-4086-8ABC-5E10381A23E6}">
      <text>
        <r>
          <rPr>
            <sz val="11"/>
            <color rgb="FF000000"/>
            <rFont val="Calibri"/>
            <family val="2"/>
          </rPr>
          <t>Calificación del Diseño
Fuerte = Calificación entre 96 y 100.
Moderado = Calificación entre 86 y 95.
Débil = Calificación entre 0 y 85.
campo calculado automaticamente.</t>
        </r>
      </text>
    </comment>
    <comment ref="A65" authorId="0" shapeId="0" xr:uid="{F35E3B40-8BAC-46D2-B346-9241183F295C}">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66" authorId="0" shapeId="0" xr:uid="{F74C018F-1F7E-412D-8EC1-3EB396337E71}">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76" authorId="0" shapeId="0" xr:uid="{589A4AA0-E2CE-48E4-977A-D5872DFFC5D9}">
      <text>
        <r>
          <rPr>
            <sz val="11"/>
            <color rgb="FF000000"/>
            <rFont val="Calibri"/>
            <family val="2"/>
          </rPr>
          <t xml:space="preserve">Elcy del Carmen Montoya Perez:
</t>
        </r>
      </text>
    </comment>
    <comment ref="A78" authorId="0" shapeId="0" xr:uid="{83499434-7E0D-4729-8676-7A75BB80746B}">
      <text>
        <r>
          <rPr>
            <sz val="11"/>
            <color rgb="FF000000"/>
            <rFont val="Calibri"/>
            <family val="2"/>
          </rPr>
          <t xml:space="preserve">Cada cuatro neses se debe realizar el análisis del comportamiento de los riesgos. SI ó NO  se materializaron
</t>
        </r>
      </text>
    </comment>
    <comment ref="A79" authorId="0" shapeId="0" xr:uid="{D30B7969-F7D5-4393-B5E6-9F3D6644020A}">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A81" authorId="0" shapeId="0" xr:uid="{0AD08A5C-B211-4FE9-9BA0-54FE42206F3E}">
      <text>
        <r>
          <rPr>
            <sz val="11"/>
            <color rgb="FF000000"/>
            <rFont val="Calibri"/>
            <family val="2"/>
          </rPr>
          <t xml:space="preserve">Registrar el número de la acción correctiva registrada en la hrramienta en Isolución, categoria de riesgos
</t>
        </r>
      </text>
    </comment>
  </commentList>
</comments>
</file>

<file path=xl/sharedStrings.xml><?xml version="1.0" encoding="utf-8"?>
<sst xmlns="http://schemas.openxmlformats.org/spreadsheetml/2006/main" count="1540" uniqueCount="520">
  <si>
    <t>ANALISIS DE RIESGOS</t>
  </si>
  <si>
    <t>EVALUACIÓN DE RIESGOS</t>
  </si>
  <si>
    <t>SEGUIMIENTO - AUTOEVALUACIÓN DE RIESGOS</t>
  </si>
  <si>
    <t>CRITERIOS DE EVALUACIÓN DEL CONTROL</t>
  </si>
  <si>
    <t>Primer Monitoreo y Revisión</t>
  </si>
  <si>
    <t>Segundo Monitoreo y Revisión</t>
  </si>
  <si>
    <t>Tercer Monitoreo y Revisión</t>
  </si>
  <si>
    <t>DISEÑO DE CONTROLES</t>
  </si>
  <si>
    <t>1.Responsable</t>
  </si>
  <si>
    <t>2.Periodicidad</t>
  </si>
  <si>
    <t>3. Propósito</t>
  </si>
  <si>
    <t>4. Cómo se realiza la actividad de control</t>
  </si>
  <si>
    <t>5. Qué pasa con las observaciones o desviaciones</t>
  </si>
  <si>
    <t>6. Evidencia de la ejecución del control</t>
  </si>
  <si>
    <t>Avance de monitoreo 
a 30 de abril</t>
  </si>
  <si>
    <t>Avance de monitoreo 
a 31 de agosto</t>
  </si>
  <si>
    <t>Avance de monitoreo 
a 31 de diciembre</t>
  </si>
  <si>
    <t>PROCESO</t>
  </si>
  <si>
    <t>OBJETIVO DEL PROCESO</t>
  </si>
  <si>
    <t>LÍDER DEL PROCESO</t>
  </si>
  <si>
    <t>RIESGO</t>
  </si>
  <si>
    <t>TIPOLOGÍA DEL RIESGO</t>
  </si>
  <si>
    <t>CAUSAS</t>
  </si>
  <si>
    <t>CONSECUENCIAS</t>
  </si>
  <si>
    <t>DESCRIPCIÓN DEL RIESGO</t>
  </si>
  <si>
    <t>PROBABILIDAD RIESGO INHERENTE</t>
  </si>
  <si>
    <t>Nivel P</t>
  </si>
  <si>
    <t xml:space="preserve"> IMPACTO RIESGO INHERENTE</t>
  </si>
  <si>
    <t>Nivel I</t>
  </si>
  <si>
    <t>NIVEL O ZONA DE RIESGO INHERENTE</t>
  </si>
  <si>
    <t>Valor Zona de Riesgo</t>
  </si>
  <si>
    <t>Tratamiento del Riesgo</t>
  </si>
  <si>
    <t>Responsable de Ejecutar el Control</t>
  </si>
  <si>
    <t>Periodicidad de Ejecución del Control</t>
  </si>
  <si>
    <t>Proposito del Control</t>
  </si>
  <si>
    <t>Como lo realiza</t>
  </si>
  <si>
    <t>Que se realiza con las desviaciones y observaciones resultante de la ejecución del control</t>
  </si>
  <si>
    <t>Evidencia Ejecución del Control</t>
  </si>
  <si>
    <t>DESCRIPCIÓN CONTROL</t>
  </si>
  <si>
    <t>NATURALEZA DEL CONTROL</t>
  </si>
  <si>
    <t>¿Existe un responsable asignado a la ejecución del control?</t>
  </si>
  <si>
    <t xml:space="preserve">  ¿El responsable tiene autoridad y adecuada segregación de funciones en la ejecución del control?</t>
  </si>
  <si>
    <t>¿La oportunidad en que se ejecuta el control ayuda a prevenir la mitigación del riesgo o a detectar la materialización del riesgo de manera oportuna?</t>
  </si>
  <si>
    <t xml:space="preserve">¿Las actividades que se desarrollan en el control realmente buscan por si sola prevenir o detectar las causas que
pueden dar origen al riesgo, ejemplo Verificar, Validar Cotejar, Comparar, Revisar, etc.?
</t>
  </si>
  <si>
    <t>¿La fuente de información que se utiliza en el desarrollo del control, es información confiable que permita mitigar el riesgo?</t>
  </si>
  <si>
    <t>¿Las observaciones, desviaciones o diferencias identificadas como resultados de la ejecución del control son investigadas y resueltas de manera oportuna?</t>
  </si>
  <si>
    <t>¿Se deja evidencia o rastro de la ejecución del control, que permita a cualquier tercero con la evidencia, llegar a la misma conclusión?.</t>
  </si>
  <si>
    <t>Sumatoría Puntaje Valoración de los controles</t>
  </si>
  <si>
    <t>RANGO DE CALIFICACIÓN DEL DISEÑO</t>
  </si>
  <si>
    <t>RANGO DE CALIFICACIÓN DE LA EJECUCIÓN</t>
  </si>
  <si>
    <t>SOLIDEZ INDIVIDUAL DE CADA CONTROL</t>
  </si>
  <si>
    <t>VALOR SOLIDÉZ DEL CONJUNTO DE CONTROLES</t>
  </si>
  <si>
    <t>TEXTO SOLIDÉZ DEL CONJUNTO DE CONTROLES</t>
  </si>
  <si>
    <t># DE COLUMNAS EN EL MAPA DE CALOR QUE SE DESPLAZA EN EL EJE DE LA PROBABILIDAD</t>
  </si>
  <si>
    <t>PROBABILIDAD RIESGO RESIDUAL</t>
  </si>
  <si>
    <t>Nivel P Inherente</t>
  </si>
  <si>
    <t>IMPACTO RIESGO RESIDUAL</t>
  </si>
  <si>
    <t>ZONA DE RIESGO RESIDUAL</t>
  </si>
  <si>
    <t>Materializó</t>
  </si>
  <si>
    <t>Por que</t>
  </si>
  <si>
    <t>Observación</t>
  </si>
  <si>
    <t>Acción a tomar</t>
  </si>
  <si>
    <t>Hacienda Pública</t>
  </si>
  <si>
    <t>Financiero</t>
  </si>
  <si>
    <t>RARA VEZ</t>
  </si>
  <si>
    <t>MENOR</t>
  </si>
  <si>
    <t>Reducir</t>
  </si>
  <si>
    <t>Preventivo</t>
  </si>
  <si>
    <t>Asignado</t>
  </si>
  <si>
    <t>Adecuado</t>
  </si>
  <si>
    <t>Oportuna</t>
  </si>
  <si>
    <t>Prevenir</t>
  </si>
  <si>
    <t>Confiable</t>
  </si>
  <si>
    <t>Se investigan y se resuelven oportunamente</t>
  </si>
  <si>
    <t>Completa</t>
  </si>
  <si>
    <t>Fuerte</t>
  </si>
  <si>
    <t>POSIBLE</t>
  </si>
  <si>
    <t>MAYOR</t>
  </si>
  <si>
    <t>CASI SEGURO</t>
  </si>
  <si>
    <t>INSIGNIFICANTE</t>
  </si>
  <si>
    <t>Moderado</t>
  </si>
  <si>
    <t>IMPROBABLE</t>
  </si>
  <si>
    <t>MODERADO</t>
  </si>
  <si>
    <t>Operativo</t>
  </si>
  <si>
    <t>CATASTROFICO</t>
  </si>
  <si>
    <t>Acción y Omisión</t>
  </si>
  <si>
    <t>Uso del Poder</t>
  </si>
  <si>
    <t>Desviar la gestión de lo público</t>
  </si>
  <si>
    <t>Beneficio particular</t>
  </si>
  <si>
    <t>1.  ¿Afectar al grupo de funcionarios del proceso?</t>
  </si>
  <si>
    <t>2.  ¿Afectar el cumplimiento de metas y objetivos de la dependencia?</t>
  </si>
  <si>
    <t>3.  ¿Afectar el cumplimiento de misión de la Entidad?</t>
  </si>
  <si>
    <t>4.  ¿Afectar el cumplimiento de la misión del sector al que pertenece la Entidad?</t>
  </si>
  <si>
    <t>5.  ¿Generar pérdida de confianza de la Entidad, afectando su reputación?</t>
  </si>
  <si>
    <t>6.  ¿Generar pérdida de recursos económicos?</t>
  </si>
  <si>
    <t>7.  ¿Afectar la generación de los productos o la prestación de servicios?</t>
  </si>
  <si>
    <t>8.  ¿Dar lugar al detrimento de calidad de vida de la comunidad por la pérdida del bien o servicios o los recursos públicos?</t>
  </si>
  <si>
    <t>9.  ¿Generar pérdida de información de la Entidad?</t>
  </si>
  <si>
    <t>10.  ¿Generar intervención de los órganos de control, de la Fiscalía, u otro ente?</t>
  </si>
  <si>
    <t>11.  ¿Dar lugar a procesos sancionatorios?</t>
  </si>
  <si>
    <t>12.  ¿Dar lugar a procesos disciplinarios?</t>
  </si>
  <si>
    <t>13.  ¿Dar lugar a procesos fiscales?</t>
  </si>
  <si>
    <t>14.  ¿Dar lugar a procesos penales?</t>
  </si>
  <si>
    <t>15.  ¿Generar pérdida de credibilidad del sector?</t>
  </si>
  <si>
    <t>16.  ¿Ocasionar lesiones físicas o pérdida de vidas humanas?</t>
  </si>
  <si>
    <t>17.  ¿Afectar la imagen regional?</t>
  </si>
  <si>
    <t>18.  ¿Afectar la imagen nacional?</t>
  </si>
  <si>
    <t>19,¿Generar daño ambiental?</t>
  </si>
  <si>
    <t>TOTAL RESPUESTAS AFIRMATIVAS</t>
  </si>
  <si>
    <t>Si</t>
  </si>
  <si>
    <t>No</t>
  </si>
  <si>
    <t>Compartir</t>
  </si>
  <si>
    <t>Probabilidad</t>
  </si>
  <si>
    <t>Impacto</t>
  </si>
  <si>
    <t>Riesgo Inherente y Residual</t>
  </si>
  <si>
    <t>Impacto Riesgos Corrupción</t>
  </si>
  <si>
    <t>Solidéz Indivudual de Cada Control</t>
  </si>
  <si>
    <t>Preguntas Valoración de los controles</t>
  </si>
  <si>
    <t>Puntaje  Controles</t>
  </si>
  <si>
    <t>Probabilidad Residual</t>
  </si>
  <si>
    <t>Descripción</t>
  </si>
  <si>
    <t>Puntaje</t>
  </si>
  <si>
    <t>Concatenar</t>
  </si>
  <si>
    <t>Zona de Calor</t>
  </si>
  <si>
    <t>Tipología del Riesgo</t>
  </si>
  <si>
    <t>Proceso</t>
  </si>
  <si>
    <t>Naturaleza del Control</t>
  </si>
  <si>
    <t>Opción Manejo del Riesgo</t>
  </si>
  <si>
    <t>Si / No</t>
  </si>
  <si>
    <t>Numero</t>
  </si>
  <si>
    <t>Concepto</t>
  </si>
  <si>
    <t>Rango Calificación de la Ejecución</t>
  </si>
  <si>
    <t>Formula</t>
  </si>
  <si>
    <t>Resultado</t>
  </si>
  <si>
    <t>Valor</t>
  </si>
  <si>
    <t>Respuesta</t>
  </si>
  <si>
    <t>11</t>
  </si>
  <si>
    <t>BAJO</t>
  </si>
  <si>
    <t>Ambiental</t>
  </si>
  <si>
    <t>Administracion Bienes Muebles e Inmuebles</t>
  </si>
  <si>
    <t>Fuerte+Fuerte</t>
  </si>
  <si>
    <t>Gestión de la Información</t>
  </si>
  <si>
    <t>12</t>
  </si>
  <si>
    <t>Cumplimiento</t>
  </si>
  <si>
    <t>Adquisición de Bienes y Servicios</t>
  </si>
  <si>
    <t>Detectivo</t>
  </si>
  <si>
    <t>Fuerte+Moderado</t>
  </si>
  <si>
    <t>No asignado</t>
  </si>
  <si>
    <t>Inadecuado</t>
  </si>
  <si>
    <t>Inoportuna</t>
  </si>
  <si>
    <t>Detectar</t>
  </si>
  <si>
    <t>No confiable</t>
  </si>
  <si>
    <t>No se investigan y se resuelven oportunamente</t>
  </si>
  <si>
    <t>Incompleta</t>
  </si>
  <si>
    <t>Gestión Integral del Talento Humano</t>
  </si>
  <si>
    <t>13</t>
  </si>
  <si>
    <t>Estratégico</t>
  </si>
  <si>
    <t>Catastro</t>
  </si>
  <si>
    <t>Transferir</t>
  </si>
  <si>
    <t>Sin Autoevaluación</t>
  </si>
  <si>
    <t>Débil</t>
  </si>
  <si>
    <t>Fuerte+Débil</t>
  </si>
  <si>
    <t>No es un control</t>
  </si>
  <si>
    <t>No existe</t>
  </si>
  <si>
    <t>Servicio a la Ciudadanía</t>
  </si>
  <si>
    <t>PROBABLE</t>
  </si>
  <si>
    <t>14</t>
  </si>
  <si>
    <t>ALTO</t>
  </si>
  <si>
    <t>Comunicaciones</t>
  </si>
  <si>
    <t>Moderado+Fuerte</t>
  </si>
  <si>
    <t>Gestión Social del Riesgo</t>
  </si>
  <si>
    <t>15</t>
  </si>
  <si>
    <t>Imagen o Reputacional</t>
  </si>
  <si>
    <t>Control Urbanístico</t>
  </si>
  <si>
    <t>Moderado+Moderado</t>
  </si>
  <si>
    <t>Gestión Ambiental</t>
  </si>
  <si>
    <t>21</t>
  </si>
  <si>
    <t>Desarrollo Económico</t>
  </si>
  <si>
    <t>Moderado+Débil</t>
  </si>
  <si>
    <t>22</t>
  </si>
  <si>
    <t>Seguridad Digital</t>
  </si>
  <si>
    <t>Direccionamiento Estratégico</t>
  </si>
  <si>
    <t>Débil+Fuerte</t>
  </si>
  <si>
    <t>23</t>
  </si>
  <si>
    <t>Tecnológico</t>
  </si>
  <si>
    <t>Educación</t>
  </si>
  <si>
    <t>Débil+Moderado</t>
  </si>
  <si>
    <t>Infraestructura Física</t>
  </si>
  <si>
    <t>24</t>
  </si>
  <si>
    <t>Corrupción</t>
  </si>
  <si>
    <t>Evaluación y Mejora</t>
  </si>
  <si>
    <t>Débil+Débil</t>
  </si>
  <si>
    <t>Gestión Cultural</t>
  </si>
  <si>
    <t>25</t>
  </si>
  <si>
    <t>EXTREMO</t>
  </si>
  <si>
    <t>Fortalecimiento de la Ciudadania</t>
  </si>
  <si>
    <t>Movilidad</t>
  </si>
  <si>
    <t>31</t>
  </si>
  <si>
    <t>Gestión del Riesgo de Desastres</t>
  </si>
  <si>
    <t>32</t>
  </si>
  <si>
    <t>33</t>
  </si>
  <si>
    <t>Gestion de la informacion</t>
  </si>
  <si>
    <t>Tecnología de la información y de las comunicaciones</t>
  </si>
  <si>
    <t>34</t>
  </si>
  <si>
    <t>Gestion de la Seguridad</t>
  </si>
  <si>
    <t>35</t>
  </si>
  <si>
    <t>41</t>
  </si>
  <si>
    <t>Gestion Integral del Talento Humano</t>
  </si>
  <si>
    <t>Servicios Públicos Domiciliarios y no Domiciliarios</t>
  </si>
  <si>
    <t>42</t>
  </si>
  <si>
    <t>Gestion Juridica</t>
  </si>
  <si>
    <t>Gestión de la Seguridad</t>
  </si>
  <si>
    <t>43</t>
  </si>
  <si>
    <t>Mantenimiento Bienes Muebles e Inmuebles</t>
  </si>
  <si>
    <t>44</t>
  </si>
  <si>
    <t>Gobierno Local</t>
  </si>
  <si>
    <t>45</t>
  </si>
  <si>
    <t>Hacienda Publica</t>
  </si>
  <si>
    <t>Fortalecimiento de la Ciudadanía</t>
  </si>
  <si>
    <t>51</t>
  </si>
  <si>
    <t>52</t>
  </si>
  <si>
    <t>Gestión Jurídica</t>
  </si>
  <si>
    <t>53</t>
  </si>
  <si>
    <t>54</t>
  </si>
  <si>
    <t>Ninguno</t>
  </si>
  <si>
    <t>Administración Bienes Muebles e Inmuebles</t>
  </si>
  <si>
    <t>55</t>
  </si>
  <si>
    <t>Salud</t>
  </si>
  <si>
    <t>Servicio a la Ciudadania</t>
  </si>
  <si>
    <t>Servicios Publicos Domiciliarios y No Domiciliarios</t>
  </si>
  <si>
    <t>Tecnologia de la informacion y de las comunicaciones</t>
  </si>
  <si>
    <t>CRITERIOS DE IMPACTO INHERENTE RIESGOS DE GESTIÓN</t>
  </si>
  <si>
    <t>Nivel</t>
  </si>
  <si>
    <t>Consecuencias</t>
  </si>
  <si>
    <t>Catastrofico</t>
  </si>
  <si>
    <t xml:space="preserve"> - Intervención por parte de un ente de control u otro ente regulador.
- Perdida de información critica para el proceso que no se puede recuperar.
- Incumplimiento en las metas y objetivos del proceso, afectando el plan de desarrollo.
- Imagen Institucional afectada en el orden territorial, regional o nacional por la no prestación de los servicios a los usuarios o ciudadanos.
- Criterio direccionador del proceso.</t>
  </si>
  <si>
    <t>Mayor</t>
  </si>
  <si>
    <t xml:space="preserve"> - Intervención por parte de un ente de control u otro ente regulador.
-Perdida de información critica para el proceso que no se puede recuperar.
- Incumplimiento en las metas y objetivos del proceso, afectando el presupuesto del proceso.
- Imagen Institucional afectada en el orden territorial, regional o nacional.
por restrasos en la prestación de los servicios a los usuarios o ciudadanos.
- Criterio direccionador del proceso.</t>
  </si>
  <si>
    <t xml:space="preserve">  - Intervención por parte de un ente de control u otro ente regulador.
- Inoportunidad en la información ocasionando retrasos en la atención a los usuarios o ciudadanos.
-Reclamaciones o quejas de los usuarios o ciudadanos, que podrían implicar una denuncia o demanda.
-Reprocesos de actividades y aumento de la carga operativa.
-Criterio del direccionador del proceso.</t>
  </si>
  <si>
    <t>Menor</t>
  </si>
  <si>
    <t xml:space="preserve"> - No hay intervenciones de los entes de control u otro ente regualdor.
- No se afecta la imagen institucional.
- No hay incumplimiento de objetivos y metas del proceso.
- hay reclamaciones o quejas de los usuarios o ciudadanos.
- Hay reproceso de actividades y aumento en la carga opertiva.
- Criterio direccionador del proceso.
</t>
  </si>
  <si>
    <t>Insignificante</t>
  </si>
  <si>
    <t xml:space="preserve"> - No hay intervenciones de los entes de control u otro ente regualdor.
- no se afecta la imagen institucional.
- No hay incumplimiento de objetivos y metas del proceso.
- No hay reclamaciones o quejas de los usuarios o ciudadanos.
- Criterio direccionador del proceso.</t>
  </si>
  <si>
    <t>Ejemplo redacción de controles</t>
  </si>
  <si>
    <t>Compras y Contratación</t>
  </si>
  <si>
    <t>Adquirir los Bienes y Servicios que la Agencia APP requiera, acatando la normatividad legal y bajo los principios de
transparencia, responsabilidad y eficiencia.</t>
  </si>
  <si>
    <t>Director(a) técnica(o)</t>
  </si>
  <si>
    <t>Falta de personal calificado.</t>
  </si>
  <si>
    <t>Alto número de contratación asignado a una sola dependencia.</t>
  </si>
  <si>
    <t>Ejecución no satisfactoria de los contratos.
Detrimento patrimonial
Investigaciones y sanciones disciplinarias.
No se cumple el objetivo del proceso.</t>
  </si>
  <si>
    <t xml:space="preserve">Quien tiene la posibilidad de ejercer presión, asigna a pocas personas la supervisión de contratos, con el fin de controlar y manipular las decisiones para obtener beneficios personales o favorecer intereses de terceros. </t>
  </si>
  <si>
    <t>Comité de Contratación</t>
  </si>
  <si>
    <t xml:space="preserve">Verificar el cumplimiento de los procesos, procedimientos y en general las normas de contratación de tal manera que prevalezca el interés general  y se actúe con probidad en el manejo de los recursos públicos. </t>
  </si>
  <si>
    <t xml:space="preserve">En cada Comité de Contratación, los integrates verifican los requisitos de la contratación, la necesidad, la coherencia de la misma con el Plan de Desarrollo y los proyectos que la soportan., además del presupuesto. Con base en las normas contractuales vigentes. </t>
  </si>
  <si>
    <t xml:space="preserve">Se devuelve el proceso contractual para que sea ajustado por parte de los dueños de los proyectos. </t>
  </si>
  <si>
    <t xml:space="preserve">Actas de comités de contratación. </t>
  </si>
  <si>
    <t>MAPA Y PLAN DE TRATAMIENTO DE RIESGOS</t>
  </si>
  <si>
    <t>IDENTIFICACIÓN DEL RIESGO</t>
  </si>
  <si>
    <t>Mensual</t>
  </si>
  <si>
    <t>´´</t>
  </si>
  <si>
    <t>Factores como el incumplimiento en los requisitos técnicos y legales para la selección de las entidades financieras con las que se establecerán negociaciones o acuerdos, carencia de controles en los procesos operativos, posibilidad de incumplimiento del emisor o la contraparte con las obligaciones contractuales y la falta de idoneidad del personal pueden ocacionar un riesgo de pérdida ecónomica en la gestión del portafolio de inversiones del Municipio de Medellín , lo cual puede generar detrimento patrimonial, disminución de los rendimientos de los excedentes de liquidez para proyectos de la ciudad y baja calificación de riesgo del Municipio de Medellín.</t>
  </si>
  <si>
    <t xml:space="preserve">, </t>
  </si>
  <si>
    <t>FECHA:</t>
  </si>
  <si>
    <t>CÓDIGO:</t>
  </si>
  <si>
    <t>VERSIÓN:</t>
  </si>
  <si>
    <t>Gestión Financiera</t>
  </si>
  <si>
    <t xml:space="preserve">TESORERÍA: gestionar y organizar los recursos monetarios de la Agencia APP, garantizando un control adecuado de las previsiones de
pago y cobro de manera transparente y eficiente.
GESTIÓN CONTABLE: proporcionar información financiera y contable, de forma oportuna, veraz y confiable conforme a los principios de la
contabilidad pública y lineamientos de la contaduría General de la Nación, además de las normas que rigen en materia contable
y tributaria con el fin de contribuir a la toma de decisiones.
PRESUPUESTO: garantizar los recursos financieros de la Agencia APP, mediante la gestión de los ingresos, egresos y deuda, aplicando las
herramientas presupuestales, el modelo contable vigente, la fiscalización, el recaudo y cobranza, para el cumplimiento del plan
financiero del Plan Estratégico Institucional.
</t>
  </si>
  <si>
    <t>DIRECTOR 
TÉCNICO</t>
  </si>
  <si>
    <t>Posibilidad de equivocarse en el proceso de la planeación de la ejecución del presupuesto</t>
  </si>
  <si>
    <t>Mala planeación de los proyectos y servicios a adquirir durante la vigencia</t>
  </si>
  <si>
    <t>Falta de seguimiento a los lineamientos establecidos por la Secretaría de Hacienda del  Municipio de Medellín.</t>
  </si>
  <si>
    <t>Recursos insuficientes para lograr los objetivos de la entidad.
*Requerir recursos adicionales para el presupuesto.
*Sobreejecución del presupuesto.
*Incumplimiento en los objetivos y metas institucionales.</t>
  </si>
  <si>
    <t>Profesional de presupuesto</t>
  </si>
  <si>
    <t xml:space="preserve">Anual </t>
  </si>
  <si>
    <t>mitigar el riesgo de equivocarse en el proceso de planear la ejecución del presupuesto</t>
  </si>
  <si>
    <t>Para los recursos de funcionamiento elabora el borrador  con datos históricos y los techos y este es validado por la Directora o Director Técnico, esto se realiza una vez al año antes de enviar el proyecto a la Secretaría de Hacienda. Para los recursos de Inversión los subdirectores envían las necesidades de cada proyecto, en un formato de excel, con base en las metas del Plan de  Desarrollo, estas metas son revisadas en el Comité Directivo entre septiembre y octubre.</t>
  </si>
  <si>
    <t xml:space="preserve">Se comunica a los responsables para su corrección antes de enviar a la Dirección de Planeación. </t>
  </si>
  <si>
    <t xml:space="preserve">Correos electrónicos, oficios, actas del Comité Directivo, borrador del presupuesto. </t>
  </si>
  <si>
    <t xml:space="preserve">Anual entre junio y julio </t>
  </si>
  <si>
    <t xml:space="preserve">Verifica  entre junio y julio de cada vigencia que la Secretaría de Hacienda envíe el correo con el  cronograma y el techo de transferencia de los recursos ordinarios, con base en el cronograma se realiza el primer borrador que se remite a la Dirección Técnica para revisión. Una vez esté validado, en septiembre se envía a la Secretaría de Hacienda para su aprobación.  </t>
  </si>
  <si>
    <t xml:space="preserve">Realizar con oportunidad el proyecto de presupuesto minimizando las desviaciones en el mismo. .  </t>
  </si>
  <si>
    <t>Se comunica a los responsables para su corrección antes de enviar a la Secretaría de Hacienda</t>
  </si>
  <si>
    <t xml:space="preserve">Correo electrónico a la Dirección Técnica con el borrador del presupuesto. 
Correo del presupuesto enviado a la Secretaría de Hacienda. </t>
  </si>
  <si>
    <t>Indebida administración de los recursos financieros asociado al proceso de Gestión financiera</t>
  </si>
  <si>
    <t>Mala formulación de los objetivos de los proyectos.</t>
  </si>
  <si>
    <t>*Deficiente formulación de los estudios previos.</t>
  </si>
  <si>
    <t>*Contratación de personal no idóneo para realizar las actividades.</t>
  </si>
  <si>
    <t xml:space="preserve">Investigaciones disciplinarias, sanciones, multas, desviación de fondos </t>
  </si>
  <si>
    <t xml:space="preserve">Subdirectores </t>
  </si>
  <si>
    <t>Subdirectores/Director (a) Técnico(a)/ Director (a) General</t>
  </si>
  <si>
    <t>Cada cuatro años al inicio de cada administración.</t>
  </si>
  <si>
    <t xml:space="preserve">Lograr eficacia y coherencia en la formulación de los objetivos de los proyectos vinculados con el Plan de Desarrollo. </t>
  </si>
  <si>
    <t xml:space="preserve">En el momento de hacer la inscripción en el Banco de Programas y Proyectos del Plan de Desarrollo al inicio de cada administración, cada Líder de Proyecto lo  formula  alineado con el Plan de Desarrollo y este es revisado por el Subdirector responsable del tema. </t>
  </si>
  <si>
    <t>Permanente, en cada sesión cuando aplique</t>
  </si>
  <si>
    <t>Verificar que la contratación esté asociada a un proyecto de inversión</t>
  </si>
  <si>
    <t xml:space="preserve"> El Comité de Contratación en la revisión que realiza a los estudios previos, verifican que la contratación esté asociada a un proyecto de inversión, en caso de no existir dicha relación se comunica en el comité y se ajusta si es el caso.</t>
  </si>
  <si>
    <t xml:space="preserve">Permanente, cada que se requiera una contratación de personal </t>
  </si>
  <si>
    <t>Validar la idoneidad del personal que se requiere para satisifacer necesidades específicas de la Agencia APP</t>
  </si>
  <si>
    <t>El Director/Subdirector que tiene la necesidad de la contratación verifica que la persona o el profesional cumplan con el perfil requerido para satisfacer la necesidad</t>
  </si>
  <si>
    <t xml:space="preserve">Los subdirectores realizan las observaciones y devuelven el documento al Líder de Proyecto para que ajuste.  </t>
  </si>
  <si>
    <t xml:space="preserve">Correos electrónicos, las diferentes versiones de los documentos.  </t>
  </si>
  <si>
    <t xml:space="preserve">En caso de no existir esa relación entre la contratación y los proyectos de inversión se comunica en el Comité y se ajusta si es el caso.  </t>
  </si>
  <si>
    <t>como evidencia queda el acta del comité y la relación del proyecto en los estudios previos</t>
  </si>
  <si>
    <t>Se valida con el equipo que tiene la necesidad y se buscan otros profesionales</t>
  </si>
  <si>
    <t>Verificación de la idoneidad en los estudios previos.</t>
  </si>
  <si>
    <t>Posibilidad de incumplir la presentación de los estados e información financiera de la Agencia APP a los entes reguladores de la misma</t>
  </si>
  <si>
    <t>Realizar ordenes de pago sin que las facturas cumplan con la normatividad vigente</t>
  </si>
  <si>
    <t>Incumplimiento del cronograma interno de pagos de contratos de prestación de servicios y de pagos a proveedores)</t>
  </si>
  <si>
    <t>Sanciones disciplinarias.
Baja calificación de la Contraloría General de Medellín.
Sanciones de ley e intereses moratorios</t>
  </si>
  <si>
    <t>Desconocimiento de los requisitos por parte de los apoyos a la supervisión y/o de quienes recepcionan las facturas</t>
  </si>
  <si>
    <t>Pagos errados
Soportes documentales que no coinciden con los pagos realizados</t>
  </si>
  <si>
    <t>Director Técnico</t>
  </si>
  <si>
    <t>Para los contratos de prestación de servicios de apoyo a la gestión cada mes.
Para los demás tipos de contrato una vez al año antes del cierre de vigencia</t>
  </si>
  <si>
    <t>mitigar el riesgo de incumplir la presentación de los estados financieros,</t>
  </si>
  <si>
    <t>Profesional Contable</t>
  </si>
  <si>
    <t>Permanente en todas las facturas</t>
  </si>
  <si>
    <t>Evitar reprocesos en la generación de órdenes de pago</t>
  </si>
  <si>
    <t xml:space="preserve">1-. una vez al año antes del cierre de vigencia, la Dirección Técnica envía comunicación a los apoyos a la supervisión, informando las fechas límites de presentación de documentos y facturas para la causación de la respectiva obligación.
2.Cada mes para los contratos de prestación de servicios de apoyo a la gestión la Dirección técnica envía correo electrónico recordando las fechas límites de recepción de facturas. 
</t>
  </si>
  <si>
    <t>No se realiza ningna acción</t>
  </si>
  <si>
    <t xml:space="preserve">Diligencia la lista de chequeo con los requisitos de la facturación exigidos por la DIAN, la cual es verificada contra la factura  recepcionada y se adjunta con la firma de quien verificó. </t>
  </si>
  <si>
    <t>Devolución de la factura</t>
  </si>
  <si>
    <t xml:space="preserve"> Circular anual de pagos y los correos mensuales.  </t>
  </si>
  <si>
    <t xml:space="preserve"> la lista de chequeo que se archiva con la orden de pago.  </t>
  </si>
  <si>
    <t>Asignación indebida de rubros, fondos y proyectos en los contratos</t>
  </si>
  <si>
    <t>Diferencias en presupuesto de contratista y proyectos.</t>
  </si>
  <si>
    <t>*Desconocimiento de normas presupuestales.</t>
  </si>
  <si>
    <t xml:space="preserve">*Falta de continuidad de Responsable del Proyecto.
Para la causa falta de continuidad de responsable del proyecto, no ha sido fácil identicar controles. (aunque están documentados los procedimeintos, hay un nivel de experticia que se requiere para realizar esta labor y esa se adquiere con el tiempo. </t>
  </si>
  <si>
    <t>Mala ejecución presupuestal.
Hallazgo administrativo de la Contraloría</t>
  </si>
  <si>
    <t xml:space="preserve"> profesional contable 
 profesional de presupuesto</t>
  </si>
  <si>
    <t>En el momento de ejecutar el presupuesto verifican con el subdirector  en el marco del Comité de Contratación</t>
  </si>
  <si>
    <t xml:space="preserve"> Evitar errores en el presupuesto procurando exactitud en la destinación del mismo</t>
  </si>
  <si>
    <t xml:space="preserve">El profesional contable y el profesional de presupuesto, en el momento de ejecutar el presupuesto verifican con el subdirector  en el marco del Comité de Contratación el proyecto a ejecutar y revisan los fondos que se verán afectados; una vez identificados los fondos, se procede a ejecutar el presupuesto. </t>
  </si>
  <si>
    <t>No se aprueba en el Comité de Contratación y se comunica para que se revisen los fondos por los que se cubrirá la necesidad.</t>
  </si>
  <si>
    <t xml:space="preserve">Como evidencia de ese control  quedan el CDP y el Registro Presupuestal que llevan la firma del profesional de presupuesto como responsable de la elaboración y del Director técnico como responsable de la revisión, y lo aprueba la Diretora General como Ordenadora del Gasto).  </t>
  </si>
  <si>
    <t>el profesional de presupuesto</t>
  </si>
  <si>
    <t>Permanente</t>
  </si>
  <si>
    <t xml:space="preserve"> realizar un seguimiento al presupuesto, </t>
  </si>
  <si>
    <t>en archivo de excel para el seguimiento al presupuesto se registra la información de los CDP, Registro Presupuestal, las órdenes de pago, los pagos,el disponible de cada proyecto por fondo. En el se evidencia que los proyectos  estén bien ejecutados.</t>
  </si>
  <si>
    <t xml:space="preserve">Para comunicar las fallas, el profesional de presupuesto, parametriza el archivo de excel de tal manera que identifica las diferencias y esto permite realizar la corección) </t>
  </si>
  <si>
    <t>Archivo del excel de Seguimiento a la ejecución presupuestal</t>
  </si>
  <si>
    <t xml:space="preserve"> Profesional de Presupuesto 
Director Técnico</t>
  </si>
  <si>
    <t>Los primeros cinco días hábiles de cada mes</t>
  </si>
  <si>
    <t>Procurar precisión y exactitud en el presupuesto</t>
  </si>
  <si>
    <t xml:space="preserve">El profesional de Presupuesto y el  Director Técnico se reunen a verificar la ejecución del mes, evaluando rubro por rubro, cuales fueron los movimientos y la causa del mismo. </t>
  </si>
  <si>
    <t>Se hacen ajustes a lo que tenga lugar</t>
  </si>
  <si>
    <t xml:space="preserve">impresión del archivo de excel  firmado por el profesional de presupuesto y el Director Técnico. Este archivo se publica en  la página de la Contraloría General de Medellín, en Gestión Transparente. </t>
  </si>
  <si>
    <t xml:space="preserve">Profesional de Presupuesto </t>
  </si>
  <si>
    <t>Conciliar el presupuesto con contabilidad</t>
  </si>
  <si>
    <t>Cada mes el Profesional de Presupuesto verifica en el sistema contable ARIES, que el presupuesto esté conciliado con la contabilidad, genera un informe del sistema y revisa, en caso de existir diferencias, el Profesional de Presupuesto le informa al Profesional Contable la diferencia y este procede a realizar el ajuste.</t>
  </si>
  <si>
    <t xml:space="preserve">En caso de existir diferencias, el Profesional de Presupuesto le informa al Profesional Contable la diferencia y este procede a realizar el ajuste, la evidencia de la comunicación de la falla es que se puede continuar con la ejecución del proceso de cierre. </t>
  </si>
  <si>
    <t xml:space="preserve">Informe del Sistema Aries y revisa, la evidencia del control es el archivo de excel exportado. En caso de existir diferencias, el profesional de presupuesto le informa al profesional contable la diferencia y este procede a realizar el ajuste, la evidencia de la comunicación de la falla es que se puede continuar con la ejecución del proceso de cierre. </t>
  </si>
  <si>
    <t>Estudios previos o de factibilidad manipulados por personal interesado en el futuro proceso de contratación.</t>
  </si>
  <si>
    <t>Interaccion indebida de terceros, como sobornos
Afinidades politicas, afinidades familiares, amiguismo, clientelismo.</t>
  </si>
  <si>
    <t>Incumplimiento del objeto de los contratos.
Detrimento patrimonial
Investigaciones penales y disciplinarias</t>
  </si>
  <si>
    <t>Comité de supervisión y apoyo a la contratación</t>
  </si>
  <si>
    <t xml:space="preserve">Permanente en cada contratación. </t>
  </si>
  <si>
    <t>En cada Comité de Contratación se revisan los requisitos de la contratación, además se exige al rol Técnico la elaboración de docuementos que permitan la investigación y análisis del mercado para contar con diferentes ofertas.</t>
  </si>
  <si>
    <t>El proceso contractual debe ser ajustado conforme a las observaciones del Comité</t>
  </si>
  <si>
    <t>Posibilidad de actuar en el marco de las competencias y en materia sancionatoria sin el fundamento legal favoreciendo intereses particulares</t>
  </si>
  <si>
    <t>Interaccion indebida de terceros, como sobornos.
Afinidades politicas, afinidades familiares, amiguismo, clientelismo.</t>
  </si>
  <si>
    <t>Responsabilidad fiscal, penal y disciplinaria.
Afectación de imagen y credibilidad de la entidad.</t>
  </si>
  <si>
    <t xml:space="preserve">Comité de supervisión y apoyo a la contratación
Equipo Jurídico
Comité de Conciliación
</t>
  </si>
  <si>
    <t>Cada que se requiera</t>
  </si>
  <si>
    <t>Actas de Comité de Supervisión y Apoyo a la Contratación y el Comité de Conciliación</t>
  </si>
  <si>
    <t>Prevenir el daño antijurídico y realizar la representación a la Agencia APP, mediante el cumplimiento de la normativa vigente
para garantizar que la actuación de la Entidad se ajuste al Estado Social de Derecho.</t>
  </si>
  <si>
    <t xml:space="preserve">
Posibilidad de actuar en la asignación indebida de rubros, fondos y proyectos en los contratos a cambio de beneficios indebidos para servidores públicos</t>
  </si>
  <si>
    <t>Revisar en cada proceso de contratación la correcta asignación de rubros y fondos a cada servicio o bien a contratar</t>
  </si>
  <si>
    <t>Director (a) General</t>
  </si>
  <si>
    <t>Analizar, formular, definir y evaluar el Marco Estratégico, Plan Estratégico Institucional, el Modelo de Operación por Procesos,
Modelo Integrado de Planeación y Gestión de la Agencia APP.</t>
  </si>
  <si>
    <t>Posibilidad de plantear proyectos que no estén alineados con el plan estratégico institucional, favoreciendo intereses particulares</t>
  </si>
  <si>
    <t>Clientelismo</t>
  </si>
  <si>
    <t xml:space="preserve">Se revisa en cada comité de contratación el cumplimiento de los requisitos de la misma cuando surge una necesidad,  en la adjudicación de la contratación, cuando hay posibles incumplimientos. Cada uno de los integrantes de acuerdo con su rol evalua los detalles de la contratación de acuerdo con su rol y verifica el cumplimiento de los requisitos. </t>
  </si>
  <si>
    <t>*Búsqueda de beneficios propios con estudios previos que buscan favorecer al contratista.</t>
  </si>
  <si>
    <t>*Afectación de la imagen institucional
*Investigaciones disciplinarias, fiscales o penales.
*Detrimento patrimonial</t>
  </si>
  <si>
    <t>Imposibilidad de adquirir los bienes y/o servicios que requiera la Agencia, cumpliendo las normas y los principios de  la  contratación, dada la posibilidad de actuar en la asignación indebidad de rubros, fondos y proyectos en los contratos, buscando beneficios propios o de contratistas ,  Lo que acarrería  posible afectación de la imagen institucional, investigaciones disciplinarias, fiscales, penales, detrimento patrimonial.</t>
  </si>
  <si>
    <t xml:space="preserve">En cada comité de contratación se verifica que el proceso cuente con los recursos necesarios, la existencia del Certificado de Disponibilidad Presupuestal. </t>
  </si>
  <si>
    <t xml:space="preserve">Actas de comités de contratación.
Certificado de Disponibilidad Presupuestal.  </t>
  </si>
  <si>
    <t xml:space="preserve">Cada que se presente una situación a analizar, en los comités respectivos, el equipo jurídico analiza la documentación y en los Comités en los que haya lugar , se deja la evidencia de la revisión y el análisis en las actas. </t>
  </si>
  <si>
    <t xml:space="preserve">Imposibilidad de analizar, formular, definir y evaluar el Marco Estratégico, Plan Estratégico Institucional, el Modelo de Operación por Procesos, Modelo Integrado de Planeación y Gestión de la Agencia APP, por plantear proyectos que no estén alineados con el plan estratégico institucional, favoreciendo intereses particulares, a causa del clientelismo, ocasionando incumplimiento de los objetivos intitucionales.  </t>
  </si>
  <si>
    <t>Gestión de compras y contratación</t>
  </si>
  <si>
    <t>Contrataciones sin el cumplimiento de los requisitos de ley, con la posibilidad de incumplir entre otros los principios de la misma.</t>
  </si>
  <si>
    <t>Investigaciones disciplinarias, penales
Sanciones disciplinarias, pecuniarias, penales.
No se cumple el objetivo del proceso.</t>
  </si>
  <si>
    <t>Cada vez que se reuna el comité de Contratación 
Cada que se analice una necesidad de contratación</t>
  </si>
  <si>
    <t xml:space="preserve">Desconocimiento de la normatividad (mala interpretación de la norma) y </t>
  </si>
  <si>
    <t>Falta de personal idóneo en las áreas encargadas de elaborar estudios y documentos soporte</t>
  </si>
  <si>
    <t>Diversas interpretaciones de la norma</t>
  </si>
  <si>
    <t xml:space="preserve">Profesionales de Apoyo a la Gestión de Compras </t>
  </si>
  <si>
    <t>Evitar que se realicen contrataciones sin el cumplimiento de los requisitos de Ley.</t>
  </si>
  <si>
    <t>En la etapa precontractual del proceso, verifican que en cada una de las etapas del mismo se cumplan con los documentos requeridos por la Ley y por las políticas internas de operación</t>
  </si>
  <si>
    <t>Las fallas se comunican mediante llamadas o correos electrónico al responsable del proceso o al contratista.</t>
  </si>
  <si>
    <t>como evidencia del control queda  la lista de chequeo diligenciada y firmada por quien verificó.</t>
  </si>
  <si>
    <t>Comité de Contratación y Apoyo a la Supervisión</t>
  </si>
  <si>
    <t>Cada vez que se requiera la intervención del Comité de Contratación y Apoyo a la Supervisión</t>
  </si>
  <si>
    <t xml:space="preserve">Unificar criterios  que permitan minimizar el riesgo de contratar sin el lleno de los requisitos
</t>
  </si>
  <si>
    <t xml:space="preserve">El comité de Contratación y apoyo a la supervisión, en caso de presentarse diferencia de conceptos, emite directriz  con respecto a la decisión a tomar.
</t>
  </si>
  <si>
    <t xml:space="preserve">Se unifican criterios que permitan minimizar el riesgo de contratar sien caso de presentarse diferencia de conceptos, emite directriz  con respecto a la decisión a tomar. 
</t>
  </si>
  <si>
    <t xml:space="preserve">La evidencia de la decisión, queda consignada en el acta de dicho comité. 
</t>
  </si>
  <si>
    <t xml:space="preserve">Rol Técnico, Rol Logístico </t>
  </si>
  <si>
    <t>Verificar que el personal a Contratar sea idoneo conforme al rol que deberá desempeñar</t>
  </si>
  <si>
    <t>Se comunica mediante correo electrónico antes de aprobar. En caso que el personal a contratar  no cumpla con los requisitos de idoneidad</t>
  </si>
  <si>
    <t xml:space="preserve">Como evidencia del control queda el acta del Comité y el Certificado de Idoneidad. </t>
  </si>
  <si>
    <t>Pagos a proveedores sin el cumplimiento de las obligaciones contractuales (terminación de contratos)</t>
  </si>
  <si>
    <t xml:space="preserve">No vigilar el cumplimiento de lo pactado en los contratos.
</t>
  </si>
  <si>
    <t>Falta de procedimiento o no aplicación de procedimiento establecido</t>
  </si>
  <si>
    <t>Detrimento patrimonial
Investigaciones disciplinarias, penales
Sanciones disciplinarias, pecuniarias, penales
No se cumple el objetivo del proceso.</t>
  </si>
  <si>
    <t>Supervisor del Contrato
Profesional Contable</t>
  </si>
  <si>
    <t>Cada vez que se requiera hacer un pago</t>
  </si>
  <si>
    <t xml:space="preserve">Vigilar el cumplimiento de lo pactado en los contratos para evitar el pago a proveedores sin el cumplimiento de las obligaciones contractuales </t>
  </si>
  <si>
    <t>El supervisor del contrato elabora informe de supervisión en el que consigna el cumplimiento o no de las actividades y productos, el Profesional  Contable verifica que esté el informe con el recibo a satisfacción suscritos por el supervisor.</t>
  </si>
  <si>
    <t>La información queda registrada en el Informe de Supervisión, y cualquier desviación debe ser comunicada al contratista</t>
  </si>
  <si>
    <t xml:space="preserve">Profesional Contable 
Director Técnico </t>
  </si>
  <si>
    <t xml:space="preserve">
Para prevenir la causa de no aplicación del procedimiento</t>
  </si>
  <si>
    <t xml:space="preserve">
Profesional Contable elabora la orden de pago, el Director Técnico verifica que el informe de supervisión y el acta de recibo a satisfacción se encuentren en los anexos de la misma</t>
  </si>
  <si>
    <t>Se valida con el Supervisor del Contrato la ausencia de la información y se hace el requerimiento de entregar esta.</t>
  </si>
  <si>
    <t>Posibilidad de presentarse Inoportunidad en la entrega de estudios previos y demás documentos asociados a la gestión contractual institucional y deficiencia en su contenido</t>
  </si>
  <si>
    <t xml:space="preserve">No se cumple con el objeto de la contratación.
Procesos de selección retrasados
</t>
  </si>
  <si>
    <t>Cada mes revisar el cumplimiento de Plan Anual de Adquisiciones</t>
  </si>
  <si>
    <t xml:space="preserve">Generar alertas que permitan hacer seguimiento al cumplimiento de Plan Anual de Adquisiciones, verificando las fechas de inicio de los procesos del mes siguiente </t>
  </si>
  <si>
    <t>Profesional de Apoyo a la Gestión de Compras y Contratación</t>
  </si>
  <si>
    <t xml:space="preserve">Cada mes el Profesional de Apoyo a la Gestión de Compras y Contratación realiza seguimiento a la planeación de la contratación, mediante el cumplimiento de Plan Anual de Adquisiciones, verificando las fechas de inicio de los procesos del mes siguiente y envía una alerta sobre el proceso por correo electrónico al subdirector responsable en el plan y al Profesional de Apoyo a la Dirección General, el Apoyo a la Dirección General incluye el tema en la agenda del Comité Directivo para que el caso sea analizado. </t>
  </si>
  <si>
    <t>En caso de existir fallas, estas se cumunicarán también mediante correo electrónico.</t>
  </si>
  <si>
    <t xml:space="preserve"> La evidencia del control  son los correos electrónicos enviados cada mes y las Actas del Comité Directivo.   </t>
  </si>
  <si>
    <t>Comité de Contratación  y Apoyo a la Supervisión
*Profesional de Apoyo a la Gestión de compras y Contratación</t>
  </si>
  <si>
    <t xml:space="preserve">Cada mes </t>
  </si>
  <si>
    <t>En caso de no recibir respuesta del primer correo electrónico de alerta enviado por el rofesional de Apoyo a la Gestión de compras y Contratación a los supervisores de Contrato, el caso se revisa en el Comité de Contratación y Apoyo a al Supervisión y este envía correo de alerta</t>
  </si>
  <si>
    <t xml:space="preserve"> Comité Directivo</t>
  </si>
  <si>
    <t>cada que se requiera</t>
  </si>
  <si>
    <t>Verificar el estado de la necesidades de contratación, y en caso de ser necesario ajustar el Plan Anual de Adquisiciones</t>
  </si>
  <si>
    <t xml:space="preserve">Como evidencia queda el acta del Comité Directivo y en caso de aplicar, los cambios al Plan. </t>
  </si>
  <si>
    <t>Se ajusta el Plan Anual de Adquisiciones</t>
  </si>
  <si>
    <t>DIRECTOR (A) 
TÉCNICO (A)</t>
  </si>
  <si>
    <t xml:space="preserve">Revisar en el Comité de Directivo la planeación de la contratación para verificar el estado de la necesidad y avances. para informar por escrito al rol logístico, los cambios al Plan Anual de Adquisiciones. </t>
  </si>
  <si>
    <t xml:space="preserve">Como evidencia quedan Informe y el recibo a satisfacción. </t>
  </si>
  <si>
    <t>Evidencia queda la orden de pago firmada suscrita por el Director Técnico. 
Acta de recibo a satisfacción</t>
  </si>
  <si>
    <t>Revisar la ejecución del plan anual de adquisiciones en el marco del Comité de Contratación y Apoyo a la Supervisión para revisar la planeación de la contratación, y presentar el estado del cumplimiento al mismo.</t>
  </si>
  <si>
    <t xml:space="preserve">cada mes el Profesional de Apoyo a la Gestión de compras y Contratación revisar la ejecución del plan anual de adquisiciones y envía correo electrónico a los responsables de contratación los próximos procesos a iniciar conforme el Plan Anul de Adquisiciones. Luego presenta este seguimiento al Comité de Contratación y Apoyo a la Supervisión, y en caso de no recibir respuesta del correo electrónico en mención, se envía correo electrónico con alerta por parte del Comité a la Subdirección responsable de la contratación.    
 </t>
  </si>
  <si>
    <t xml:space="preserve"> Se envía correo de parte del Comité a la Subdirección responsable de la contratación. Como evidencia queda el acta del Comité de Contratación y los correos, estos últimos en caso de aplicar.   
 </t>
  </si>
  <si>
    <t>Cada que se requiere hacer una contratación, el Rol Técnico define el perfil de la necesidad y el Rol Logístico en primera instancia verifica que este se ajuste a la misma, a su vez  se  elabora el Certificado de Idoneidad y experiencia. El Rol Técnico aprueba el Estudio de Idoneidad y experiencia.</t>
  </si>
  <si>
    <t xml:space="preserve">Falta de seguimiento a la Planeación de la contratación. 
Fractura en los canales de comunicación. 
</t>
  </si>
  <si>
    <t xml:space="preserve">falta de seguimiento a la planeación de la contratación. Fracturas en los canales de comunicación. </t>
  </si>
  <si>
    <t xml:space="preserve">A esta fecha no se tenían en cuenta estos controles, se han ido mejorando a medida que se ha avanzado en la Entidad en el tema de riesgos. </t>
  </si>
  <si>
    <t xml:space="preserve">Debe tenerse en cuenta todo el proceso de contratación como un tema estratégico, la efectividad de los controles es un asunto que poco a poco se está incorporando en la Entidad. Todo lo relacionado con la contratación debe comunicarse desde la importancia de la planeación mas allá de un asunto de trámite. </t>
  </si>
  <si>
    <t xml:space="preserve">Citar mensualmente a Comité de Contratación ampliado, esto es vincular a los subdirectores o a quien estos deleguen, y en dicho comité verificar con cada uno si se requiere actualizar el plan de adquisiciones. 
Ejecutar los controles establecidos para evitar que este riesgo se siga materializando. </t>
  </si>
  <si>
    <t>Adquirir los Bienes y Servicios que la Agencia APP requiera, acatando la normativa y bajo los principios de transparencia, responsabilidad y eficiencia.</t>
  </si>
  <si>
    <t>Subdirector
Comité Directivo</t>
  </si>
  <si>
    <t>Semanal</t>
  </si>
  <si>
    <t>Prevenir la posibilidad de favorecer intereses particulares</t>
  </si>
  <si>
    <t>Se devuleve para ajustes y no se aprueban.
En caso que el proyecto no se apruebe o se devuelva, es necesario que esta información quede registrada en el acta.</t>
  </si>
  <si>
    <t>Informe e elegibilidad
Acta de los Comités Directivos</t>
  </si>
  <si>
    <t>El informe de elegibilidad es una herramienta que permite identificar la alineación de cada proyecto que se formula con el Plan de Desarrollo.</t>
  </si>
  <si>
    <t>GESTIÓN JURÍDICA</t>
  </si>
  <si>
    <t>Posibilidad de ejercer incorrectamente la defensa judicial de la entidad</t>
  </si>
  <si>
    <t>Vencimiento de términos
Incumplimiento en la presentación de informes de procesos litigiosos.</t>
  </si>
  <si>
    <t>No exite control</t>
  </si>
  <si>
    <t>No existe control</t>
  </si>
  <si>
    <t xml:space="preserve">No existe control para este riesgo, se asume y de llegarse a presentar una Acción Judicial  se proyectarían los documentos necesariosque permitan contratar un abogado con el perfil requerido para representar a la entidad.       </t>
  </si>
  <si>
    <t xml:space="preserve"> No contar con los profesionales idóneos para representar a la entidad                        </t>
  </si>
  <si>
    <t>Ninguna</t>
  </si>
  <si>
    <t xml:space="preserve">Posibilidad de violación al debido proceso en el desarrollo de procedimientos administrativos. </t>
  </si>
  <si>
    <t xml:space="preserve">Desconocmiento del procedimiento y de la norma.
Normas ambiguas con diferentes posibilidades de interpretación
</t>
  </si>
  <si>
    <t xml:space="preserve">Para controlar el desconocimiento del procedimiento y de la norma,  y prevenir la posibilidad de violación al debido proceso, los profesionales de apoyo jurídico en equipo con el profesional de Desarrollo Organizacional,  ajustan  los procedimientos adinistrativos  de tal manera que incluyan los criterios de calidad y responsables de cada una de las actividades, el documento oficial se socializará y como evidencia quedan los listados de asistencia, </t>
  </si>
  <si>
    <t>profesionales de apoyo jurídico</t>
  </si>
  <si>
    <t>Prevenir la posibilidad de violación al debido proceso</t>
  </si>
  <si>
    <t>Listados de asistencia</t>
  </si>
  <si>
    <t>Prevención del daño
antijurídico de la Agencia APP, además de conceptualizar jurídicamente los proyectos y
brindar acompañamiento a las diferentes subdirecciones en la elaboración jurídica de
pliegos, contratos y estudios previos.</t>
  </si>
  <si>
    <t>DIRECCIONAMIENTO ESTRATÉGICO</t>
  </si>
  <si>
    <t>DIRECTOR (A) GENERAL</t>
  </si>
  <si>
    <t>Interrupción en la continuidad de los proyectos de la Institución</t>
  </si>
  <si>
    <t>Cambios de  legislación.</t>
  </si>
  <si>
    <t>Cambios de gobierno</t>
  </si>
  <si>
    <t>1.No se logran los objetivos inicialmente planteados en la Institución.
2.Reprocesos.
3.Incumplimiento de las metas del Plan de Desarrollo y Plan de Acción.</t>
  </si>
  <si>
    <t>Los Subdirectores y Director (a) Técnico (a)</t>
  </si>
  <si>
    <t>Antes de finalizar cada gobierno (cada 4 años)</t>
  </si>
  <si>
    <t xml:space="preserve">Realizar empalme riguroso entre el el gobierno entrante y saliente, de tal manera que se socialicen las bondades de los proyectos en curso para crear conciencia des u continuidad. 
</t>
  </si>
  <si>
    <t xml:space="preserve">Realizar el empalme antes de finalizar cada gobierno, donde los Subdirectores deben preparar la información para socializar el estado y la importancia estratégica de cada proyecto para crear conciencia de su continuidad. </t>
  </si>
  <si>
    <t>No se tiene previsto</t>
  </si>
  <si>
    <t>Actas de las reuniones de empalme y los formatos de la información e informe de gestión</t>
  </si>
  <si>
    <t>Abogados de cada subdirección</t>
  </si>
  <si>
    <t xml:space="preserve">Dos veces al año (se propone junio y noviembre) </t>
  </si>
  <si>
    <t xml:space="preserve">Monitorear la normativa nacional y municipal, para revisar los posibles cambios que puedan afectar el avance de los proyectos para su analisis por los Directores y se tomen decisiones al respecto si hay lugar a ello. </t>
  </si>
  <si>
    <t>Monitorear dos veces al año la normativa nacional y municipal, para revisar los posibles cambios que puedan afectar el avance de los proyectos, para presentar un informe consolidado a los Subdirectores y se tomen decisiones si hay lugar a ello.</t>
  </si>
  <si>
    <t xml:space="preserve">Informe consolidado y las actas del Comité Directivo con el análisis de la información. </t>
  </si>
  <si>
    <t>Desviación en el logro de los objetivos institucionales.</t>
  </si>
  <si>
    <t>1.Falta de claridad en la definición de metas e indicadores.</t>
  </si>
  <si>
    <t>No se logran los objetivos inicialmente planteados en la Institución.
Incumplimiento de las metas del Plan de Desarrollo y Plan de Acción.</t>
  </si>
  <si>
    <t>Poca efectividad y eficiencia de los proyectos</t>
  </si>
  <si>
    <t>falta de idoneidad de los profesionales</t>
  </si>
  <si>
    <t>Líder de proyecto.</t>
  </si>
  <si>
    <t>Cada que se tiene una idea de proyecto</t>
  </si>
  <si>
    <t>Identificar la viabilidad de un proyecto verificando la definición de metas e indicadores</t>
  </si>
  <si>
    <t>Cada líder de proyecto realiza un informe de IDEA, identificando el cumplimiento de metas. Este informe se lleva al Comité Directivo para ser analizado y tomar la decisión de si el proyecto es viable o no, en todo caso verificando la definición de metas e indicadores</t>
  </si>
  <si>
    <t xml:space="preserve">Actas del comité directivo con la decisisón y los informes de Idea. </t>
  </si>
  <si>
    <t xml:space="preserve">Actas del Comité Directivo ocn la deciisón y los informes  de IDEA. </t>
  </si>
  <si>
    <t>Subdirector Gestión Alianzas Público Privadas</t>
  </si>
  <si>
    <t>Cada que ingresa personal a la Subdirección de Gestión de Alianzas Público Privadas</t>
  </si>
  <si>
    <t>Capacitar al personal que ingresa a la Subdirección de Gestión de Alianzas Público Privadas en el curso de APP gestionado por el BID</t>
  </si>
  <si>
    <t>Inscripción del personal en el curso</t>
  </si>
  <si>
    <t>Verificar la inscripción del personal en el curso</t>
  </si>
  <si>
    <t>Inscripción en el curso.</t>
  </si>
  <si>
    <t xml:space="preserve">Imposibilidad de adquirir los bienes y/o servicios que requiera la Agencia, cumpliendo las normas y los principios de  la  contratación, dada la interacción de terceros por afinidades políticas, familiares, amiguismo, clietelismo, soborno; en los diferentes procesos de contratación. Lo que accarería  posibles incumplimientos, detrimento patrimonial, investigaciones penales y disciplinarias. </t>
  </si>
  <si>
    <t xml:space="preserve">
Se revisa en cada comité de contratación el cumplimiento de los requisitos de contratación en los documentos de cada estudio previo.  Cada uno de los integrantes de acuerdo con su rol evalua los detalles de la contratación  y verifica el cumplimiento de los requisitos. Para las contrataciones directas queda como evidencia además del acta del comité, el Certificado de Idoneidad y  experiencia. para las demás modalidades de contratación queda como evidencia el Informe de evaluación de requisitos habilitantes y experiencia. </t>
  </si>
  <si>
    <t>Conforme al bien o servicio a contratar, se revisa los fondos y rubros presupuestales correspondientes</t>
  </si>
  <si>
    <t xml:space="preserve">Imposibilidad de Prevenir el daño antijurídico y realizar la representación a la Agencia APP, mediante el cumplimiento de la normativa vigente
para garantizar que la actuación de la Entidad se ajuste al Estado Social de Derecho. Lo anterior por una interacción indebida de terceros, como sobornos, afinidades politicas, afinidades familiares, amiguismo, clientelismo y que pudiera sobrevenir en responsabilidades fiscales, penales, disciplinarias, afectación de la imagen y credibilidad de la Agencia. </t>
  </si>
  <si>
    <t xml:space="preserve">
Evitar el favorecimiento de intereses particulares en el marco de las competencias</t>
  </si>
  <si>
    <t xml:space="preserve">
El Comité de Supervisión y Apoyo a la Contratación y el Comité de  Conciliación luego de estudiar las situaciones, recomiendan a la Agencia APP las  actuaciones para evitar favorecer intereses particulares y se posibilite la actuacion en el marco de las competencias y el fundamento legal</t>
  </si>
  <si>
    <t xml:space="preserve">Se realizan los ajustes a los que haya lugar en la documentación, luego del análisis por parte del equipo responsable. </t>
  </si>
  <si>
    <t>No se logran los objetivos institucionales.</t>
  </si>
  <si>
    <t>Los proyectos previo a su contratación deben contar con un documento de análisis de elegibilidad donde se justifique la realización del mismo y adicional se relacione la alineación del proyecto con el Plan Estratégico Institucional.  
El Informe de elegibilidad es aprobado por cada Subdirector
El Acta del Comité Directivo es realizada por la Dirección General o quien se delegue.</t>
  </si>
  <si>
    <t xml:space="preserve">Al no materializarse el riesgo, no aplica esta respuesta. </t>
  </si>
  <si>
    <t>Sumatoria Puntaje Valoración de los controles</t>
  </si>
  <si>
    <t xml:space="preserve">Concentrar las labores de supervisión de múltiples contratos en poco personal, con el fin obtener beneficios particulares.
</t>
  </si>
  <si>
    <t xml:space="preserve">Si bien no se materializó el riesgo, se recomienda actualizar los riesgos de la Agencia en todos sus procesos, incluyendo riesgos de corrupción y de gestión. 
Deben seguirse fortaleciendo los controles y revisar la redacción del riesgo. 
Se recomienda fortalecer la comunicación en torno a la cultura de riesgos en la Entidad, materializar estrategias de socialización, sensibilizar frente a la importancia de hacer una adecuada gestión de riesgos con base en los lineamientos de la Función Pública, logrando el entendimiento del modelo de Líneas de Defensa en todos los niveles de la Agencia. </t>
  </si>
  <si>
    <t xml:space="preserve">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t>
  </si>
  <si>
    <t>Avance de monitoreo 
a 31 de Diciembre</t>
  </si>
  <si>
    <t>Entrevista y Verificación</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</si>
  <si>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En varios informes se ha manifestado la actualización de los procesos y paralelamente la actualización de los riesgos.  Se debe implmentar un plan de contigencia con esta,actividad.  Seguir participando en las Feria de la Transparenca mitiga el riesgo debido a la divulgación del Plan de Adquisiciones con los diferentes proveedores</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</si>
  <si>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Asignar responsables, se pudo apreciar que en el PAAC existen actividades asignadas a personas que no existen en la Agencia.</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</si>
  <si>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Se dejaron actividad pendientes de cumplir en un 100% del PAAC, se recomienda la socialización con todo el personal y con las personas involucraas en el proceso.</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</si>
  <si>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Se presento un impacto pero finalizando el periodo, se alerta sobre trazabilidad.</t>
  </si>
  <si>
    <t>Se evidenció que en todas las subdirecciones no aplica el análisis de elegibilidad, por lo que se sugiere actualizar de acuerdo con la realidad e identificar otros ccntroles que puedan aplicarse. 
Si bien no se materializó el riesgo, se recomienda actualizar los riesgos de la Agencia en todos sus procesos, incluyendo riesgos de corrupción y de gestión. 
Deben seguirse fortaleciendo los controles y revisar la redacción del riesgo. 
Se recomienda fortalecer la comunicación en torno a la cultura de riesgos en la Entidad, materializar estrategias de socialización, sensiblizar frente a la importancia de hacer una adecuada gestión de riesgos con base en los lineamientos de la Función Pública, logrando el entendimiento del modelo de Líneas de Defensa en todos los niveles de la Agencia.   Importante sensibilizar el Direccionamiento Estrategico, pues la construcción y aprobación fue finalizando el tercer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</si>
</sst>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ont>
    <font>
      <sz val="11"/>
      <name val="Calibri"/>
      <family val="2"/>
    </font>
    <font>
      <b/>
      <sz val="18"/>
      <color rgb="FF000000"/>
      <name val="Calibri"/>
      <family val="2"/>
    </font>
    <font>
      <b/>
      <sz val="11"/>
      <color rgb="FF000000"/>
      <name val="Calibri"/>
      <family val="2"/>
    </font>
    <font>
      <sz val="11"/>
      <name val="Tahoma"/>
      <family val="2"/>
    </font>
    <font>
      <sz val="10"/>
      <name val="Tahoma"/>
      <family val="2"/>
    </font>
    <font>
      <sz val="11"/>
      <color rgb="FF000000"/>
      <name val="Tahoma"/>
      <family val="2"/>
    </font>
    <font>
      <sz val="9"/>
      <name val="Tahoma"/>
      <family val="2"/>
    </font>
    <font>
      <b/>
      <sz val="25"/>
      <name val="Tahoma"/>
      <family val="2"/>
    </font>
    <font>
      <b/>
      <sz val="16"/>
      <name val="Tahoma"/>
      <family val="2"/>
    </font>
    <font>
      <b/>
      <sz val="10"/>
      <name val="Tahoma"/>
      <family val="2"/>
    </font>
    <font>
      <b/>
      <sz val="18"/>
      <name val="Tahoma"/>
      <family val="2"/>
    </font>
    <font>
      <b/>
      <sz val="14"/>
      <name val="Tahoma"/>
      <family val="2"/>
    </font>
    <font>
      <sz val="18"/>
      <name val="Tahoma"/>
      <family val="2"/>
    </font>
    <font>
      <sz val="18"/>
      <color rgb="FF000000"/>
      <name val="Tahoma"/>
      <family val="2"/>
    </font>
    <font>
      <sz val="16"/>
      <name val="Tahoma"/>
      <family val="2"/>
    </font>
    <font>
      <sz val="14"/>
      <name val="Tahoma"/>
      <family val="2"/>
    </font>
    <font>
      <sz val="11"/>
      <color rgb="FF000000"/>
      <name val="Calibri"/>
      <family val="2"/>
    </font>
    <font>
      <sz val="30"/>
      <name val="Tahoma"/>
      <family val="2"/>
    </font>
    <font>
      <b/>
      <sz val="30"/>
      <name val="Tahoma"/>
      <family val="2"/>
    </font>
    <font>
      <sz val="10"/>
      <color rgb="FF000000"/>
      <name val="Tahoma"/>
      <family val="2"/>
    </font>
    <font>
      <b/>
      <sz val="11"/>
      <name val="Tahoma"/>
      <family val="2"/>
    </font>
    <font>
      <sz val="16"/>
      <color rgb="FF000000"/>
      <name val="Tahoma"/>
      <family val="2"/>
    </font>
    <font>
      <sz val="12"/>
      <name val="Tahoma"/>
      <family val="2"/>
    </font>
    <font>
      <sz val="11"/>
      <color rgb="FF000000"/>
      <name val="Calibri"/>
      <family val="2"/>
    </font>
    <font>
      <sz val="18"/>
      <color rgb="FF000000"/>
      <name val="Calibri"/>
      <family val="2"/>
    </font>
    <font>
      <sz val="48"/>
      <name val="Tahoma"/>
      <family val="2"/>
    </font>
    <font>
      <sz val="20"/>
      <name val="Tahoma"/>
      <family val="2"/>
    </font>
    <font>
      <sz val="18"/>
      <color rgb="FFFF0000"/>
      <name val="Tahoma"/>
      <family val="2"/>
    </font>
    <font>
      <b/>
      <sz val="12"/>
      <color rgb="FF000000"/>
      <name val="Tahoma"/>
      <family val="2"/>
    </font>
    <font>
      <b/>
      <sz val="12"/>
      <name val="Tahoma"/>
      <family val="2"/>
    </font>
    <font>
      <sz val="12"/>
      <color rgb="FF000000"/>
      <name val="Tahoma"/>
      <family val="2"/>
    </font>
  </fonts>
  <fills count="27">
    <fill>
      <patternFill patternType="none"/>
    </fill>
    <fill>
      <patternFill patternType="gray125"/>
    </fill>
    <fill>
      <patternFill patternType="solid">
        <fgColor rgb="FFE2EFD9"/>
        <bgColor rgb="FFE2EFD9"/>
      </patternFill>
    </fill>
    <fill>
      <patternFill patternType="solid">
        <fgColor rgb="FFFEF2CB"/>
        <bgColor rgb="FFFEF2CB"/>
      </patternFill>
    </fill>
    <fill>
      <patternFill patternType="solid">
        <fgColor rgb="FFDEEAF6"/>
        <bgColor rgb="FFDEEAF6"/>
      </patternFill>
    </fill>
    <fill>
      <patternFill patternType="solid">
        <fgColor rgb="FFECECEC"/>
        <bgColor rgb="FFECECEC"/>
      </patternFill>
    </fill>
    <fill>
      <patternFill patternType="solid">
        <fgColor rgb="FF7DFB5B"/>
        <bgColor rgb="FF7DFB5B"/>
      </patternFill>
    </fill>
    <fill>
      <patternFill patternType="solid">
        <fgColor rgb="FFFFFFFF"/>
        <bgColor rgb="FFFFFFFF"/>
      </patternFill>
    </fill>
    <fill>
      <patternFill patternType="solid">
        <fgColor rgb="FF000000"/>
        <bgColor rgb="FF000000"/>
      </patternFill>
    </fill>
    <fill>
      <patternFill patternType="solid">
        <fgColor rgb="FF262626"/>
        <bgColor rgb="FF262626"/>
      </patternFill>
    </fill>
    <fill>
      <patternFill patternType="solid">
        <fgColor rgb="FFFFC000"/>
        <bgColor rgb="FFFFC000"/>
      </patternFill>
    </fill>
    <fill>
      <patternFill patternType="solid">
        <fgColor rgb="FFFBE4D5"/>
        <bgColor rgb="FFFBE4D5"/>
      </patternFill>
    </fill>
    <fill>
      <patternFill patternType="solid">
        <fgColor rgb="FFFFE598"/>
        <bgColor rgb="FFFFE598"/>
      </patternFill>
    </fill>
    <fill>
      <patternFill patternType="solid">
        <fgColor rgb="FFFFFF00"/>
        <bgColor rgb="FFFFFF00"/>
      </patternFill>
    </fill>
    <fill>
      <patternFill patternType="solid">
        <fgColor rgb="FFD6DCE4"/>
        <bgColor rgb="FFD6DCE4"/>
      </patternFill>
    </fill>
    <fill>
      <patternFill patternType="solid">
        <fgColor rgb="FFDADADA"/>
        <bgColor rgb="FFDADADA"/>
      </patternFill>
    </fill>
    <fill>
      <patternFill patternType="solid">
        <fgColor rgb="FFB4C6E7"/>
        <bgColor rgb="FFB4C6E7"/>
      </patternFill>
    </fill>
    <fill>
      <patternFill patternType="solid">
        <fgColor rgb="FFC5E0B3"/>
        <bgColor rgb="FFC5E0B3"/>
      </patternFill>
    </fill>
    <fill>
      <patternFill patternType="solid">
        <fgColor theme="0" tint="-0.14999847407452621"/>
        <bgColor indexed="64"/>
      </patternFill>
    </fill>
    <fill>
      <patternFill patternType="solid">
        <fgColor theme="0" tint="-0.14999847407452621"/>
        <bgColor rgb="FF009999"/>
      </patternFill>
    </fill>
    <fill>
      <patternFill patternType="solid">
        <fgColor theme="1"/>
        <bgColor indexed="64"/>
      </patternFill>
    </fill>
    <fill>
      <patternFill patternType="solid">
        <fgColor theme="1"/>
        <bgColor rgb="FFFFFFFF"/>
      </patternFill>
    </fill>
    <fill>
      <patternFill patternType="solid">
        <fgColor theme="7" tint="0.79998168889431442"/>
        <bgColor indexed="64"/>
      </patternFill>
    </fill>
    <fill>
      <patternFill patternType="solid">
        <fgColor theme="0"/>
        <bgColor rgb="FFFFFFFF"/>
      </patternFill>
    </fill>
    <fill>
      <patternFill patternType="solid">
        <fgColor theme="0"/>
        <bgColor indexed="64"/>
      </patternFill>
    </fill>
    <fill>
      <patternFill patternType="solid">
        <fgColor theme="1" tint="0.14999847407452621"/>
        <bgColor rgb="FFFFFFFF"/>
      </patternFill>
    </fill>
    <fill>
      <patternFill patternType="solid">
        <fgColor theme="1" tint="0.14999847407452621"/>
        <bgColor indexed="64"/>
      </patternFill>
    </fill>
  </fills>
  <borders count="8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thin">
        <color indexed="64"/>
      </left>
      <right/>
      <top style="thin">
        <color indexed="64"/>
      </top>
      <bottom style="medium">
        <color indexed="64"/>
      </bottom>
      <diagonal/>
    </border>
    <border>
      <left style="thin">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top/>
      <bottom style="medium">
        <color indexed="64"/>
      </bottom>
      <diagonal/>
    </border>
    <border>
      <left style="thin">
        <color rgb="FF000000"/>
      </left>
      <right style="thin">
        <color rgb="FF000000"/>
      </right>
      <top style="medium">
        <color indexed="64"/>
      </top>
      <bottom/>
      <diagonal/>
    </border>
    <border>
      <left style="thin">
        <color indexed="64"/>
      </left>
      <right style="thin">
        <color rgb="FF000000"/>
      </right>
      <top style="medium">
        <color indexed="64"/>
      </top>
      <bottom/>
      <diagonal/>
    </border>
    <border>
      <left style="thin">
        <color rgb="FF000000"/>
      </left>
      <right style="thin">
        <color indexed="64"/>
      </right>
      <top style="medium">
        <color indexed="64"/>
      </top>
      <bottom/>
      <diagonal/>
    </border>
    <border>
      <left style="thin">
        <color rgb="FF000000"/>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rgb="FF000000"/>
      </left>
      <right style="thin">
        <color indexed="64"/>
      </right>
      <top/>
      <bottom style="thin">
        <color indexed="64"/>
      </bottom>
      <diagonal/>
    </border>
    <border>
      <left/>
      <right style="thin">
        <color rgb="FF000000"/>
      </right>
      <top style="medium">
        <color indexed="64"/>
      </top>
      <bottom/>
      <diagonal/>
    </border>
    <border>
      <left/>
      <right style="thin">
        <color rgb="FF000000"/>
      </right>
      <top style="thin">
        <color rgb="FF000000"/>
      </top>
      <bottom style="medium">
        <color indexed="64"/>
      </bottom>
      <diagonal/>
    </border>
    <border>
      <left style="thin">
        <color rgb="FF000000"/>
      </left>
      <right style="thin">
        <color indexed="64"/>
      </right>
      <top/>
      <bottom style="medium">
        <color indexed="64"/>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rgb="FF000000"/>
      </right>
      <top/>
      <bottom style="thin">
        <color indexed="64"/>
      </bottom>
      <diagonal/>
    </border>
    <border>
      <left style="thin">
        <color indexed="64"/>
      </left>
      <right style="thin">
        <color rgb="FF000000"/>
      </right>
      <top style="medium">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medium">
        <color rgb="FF000000"/>
      </top>
      <bottom style="thin">
        <color indexed="64"/>
      </bottom>
      <diagonal/>
    </border>
    <border>
      <left style="thin">
        <color rgb="FF000000"/>
      </left>
      <right/>
      <top style="medium">
        <color rgb="FF000000"/>
      </top>
      <bottom style="thin">
        <color indexed="64"/>
      </bottom>
      <diagonal/>
    </border>
    <border>
      <left style="thin">
        <color rgb="FF000000"/>
      </left>
      <right style="thin">
        <color rgb="FF000000"/>
      </right>
      <top style="medium">
        <color rgb="FF000000"/>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style="medium">
        <color indexed="64"/>
      </bottom>
      <diagonal/>
    </border>
    <border>
      <left style="thin">
        <color rgb="FF000000"/>
      </left>
      <right style="thin">
        <color indexed="64"/>
      </right>
      <top style="thin">
        <color rgb="FF000000"/>
      </top>
      <bottom/>
      <diagonal/>
    </border>
    <border>
      <left/>
      <right style="thin">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medium">
        <color indexed="64"/>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style="thin">
        <color rgb="FF000000"/>
      </left>
      <right/>
      <top style="medium">
        <color indexed="64"/>
      </top>
      <bottom/>
      <diagonal/>
    </border>
    <border>
      <left style="thin">
        <color indexed="64"/>
      </left>
      <right/>
      <top style="thin">
        <color indexed="64"/>
      </top>
      <bottom/>
      <diagonal/>
    </border>
  </borders>
  <cellStyleXfs count="3">
    <xf numFmtId="0" fontId="0" fillId="0" borderId="0"/>
    <xf numFmtId="0" fontId="17" fillId="0" borderId="13"/>
    <xf numFmtId="0" fontId="24" fillId="0" borderId="13"/>
  </cellStyleXfs>
  <cellXfs count="615">
    <xf numFmtId="0" fontId="0" fillId="0" borderId="0" xfId="0" applyFont="1" applyAlignment="1"/>
    <xf numFmtId="0" fontId="0" fillId="0" borderId="0" xfId="0" applyFont="1"/>
    <xf numFmtId="0" fontId="3" fillId="4" borderId="11"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1" borderId="11" xfId="0" applyFont="1" applyFill="1" applyBorder="1"/>
    <xf numFmtId="0" fontId="3" fillId="15"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15" borderId="11" xfId="0" applyFont="1" applyFill="1" applyBorder="1"/>
    <xf numFmtId="0" fontId="3" fillId="17" borderId="11" xfId="0" applyFont="1" applyFill="1" applyBorder="1"/>
    <xf numFmtId="0" fontId="3" fillId="11" borderId="11" xfId="0" applyFont="1" applyFill="1" applyBorder="1" applyAlignment="1">
      <alignment horizontal="center" vertical="center"/>
    </xf>
    <xf numFmtId="0" fontId="3" fillId="12" borderId="11" xfId="0" applyFont="1" applyFill="1" applyBorder="1" applyAlignment="1">
      <alignment horizontal="center" vertical="center"/>
    </xf>
    <xf numFmtId="0" fontId="3" fillId="16" borderId="11" xfId="0" applyFont="1" applyFill="1" applyBorder="1"/>
    <xf numFmtId="0" fontId="3" fillId="13" borderId="11" xfId="0" applyFont="1" applyFill="1" applyBorder="1" applyAlignment="1">
      <alignment horizontal="center" vertical="center"/>
    </xf>
    <xf numFmtId="0" fontId="0" fillId="0" borderId="11" xfId="0" applyFont="1" applyBorder="1"/>
    <xf numFmtId="0" fontId="3" fillId="14" borderId="11" xfId="0" applyFont="1" applyFill="1" applyBorder="1"/>
    <xf numFmtId="0" fontId="3" fillId="4" borderId="9" xfId="0" applyFont="1" applyFill="1" applyBorder="1" applyAlignment="1">
      <alignment horizontal="center" vertical="center" wrapText="1"/>
    </xf>
    <xf numFmtId="0" fontId="0" fillId="0" borderId="11" xfId="0" applyFont="1" applyBorder="1" applyAlignment="1">
      <alignment horizontal="center" vertical="center"/>
    </xf>
    <xf numFmtId="49" fontId="0" fillId="0" borderId="11" xfId="0" applyNumberFormat="1" applyFont="1" applyBorder="1"/>
    <xf numFmtId="0" fontId="0" fillId="0" borderId="3" xfId="0" applyFont="1" applyBorder="1"/>
    <xf numFmtId="0" fontId="3" fillId="2" borderId="11"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1" xfId="0" applyFont="1" applyBorder="1" applyAlignment="1">
      <alignment horizontal="left" vertical="top" wrapText="1"/>
    </xf>
    <xf numFmtId="0" fontId="0" fillId="0" borderId="11" xfId="0" applyFont="1" applyBorder="1" applyAlignment="1">
      <alignment vertical="top" wrapText="1"/>
    </xf>
    <xf numFmtId="0" fontId="6" fillId="0" borderId="13" xfId="1" applyFont="1" applyFill="1" applyAlignment="1"/>
    <xf numFmtId="0" fontId="6" fillId="0" borderId="13" xfId="1" applyFont="1" applyAlignment="1"/>
    <xf numFmtId="0" fontId="9" fillId="2" borderId="12" xfId="1" applyFont="1" applyFill="1" applyBorder="1" applyAlignment="1">
      <alignment vertical="center"/>
    </xf>
    <xf numFmtId="0" fontId="9" fillId="2" borderId="14" xfId="1" applyFont="1" applyFill="1" applyBorder="1" applyAlignment="1">
      <alignment vertical="center"/>
    </xf>
    <xf numFmtId="0" fontId="9" fillId="2" borderId="12" xfId="1" applyFont="1" applyFill="1" applyBorder="1" applyAlignment="1">
      <alignment horizontal="center" vertical="center"/>
    </xf>
    <xf numFmtId="0" fontId="9" fillId="2" borderId="15" xfId="1" applyFont="1" applyFill="1" applyBorder="1" applyAlignment="1">
      <alignment horizontal="center" vertical="center"/>
    </xf>
    <xf numFmtId="0" fontId="11" fillId="3" borderId="12" xfId="1" applyFont="1" applyFill="1" applyBorder="1" applyAlignment="1">
      <alignment vertical="center"/>
    </xf>
    <xf numFmtId="0" fontId="11" fillId="3" borderId="14" xfId="1" applyFont="1" applyFill="1" applyBorder="1" applyAlignment="1">
      <alignment horizontal="center" vertical="center"/>
    </xf>
    <xf numFmtId="0" fontId="11" fillId="4" borderId="9" xfId="1" applyFont="1" applyFill="1" applyBorder="1" applyAlignment="1">
      <alignment vertical="center"/>
    </xf>
    <xf numFmtId="0" fontId="11" fillId="4" borderId="9" xfId="1" applyFont="1" applyFill="1" applyBorder="1" applyAlignment="1">
      <alignment vertical="center" wrapText="1"/>
    </xf>
    <xf numFmtId="0" fontId="11" fillId="4" borderId="12" xfId="1" applyFont="1" applyFill="1" applyBorder="1" applyAlignment="1">
      <alignment vertical="center" wrapText="1"/>
    </xf>
    <xf numFmtId="0" fontId="11" fillId="4" borderId="12" xfId="1" applyFont="1" applyFill="1" applyBorder="1" applyAlignment="1">
      <alignment horizontal="center" vertical="center" wrapText="1"/>
    </xf>
    <xf numFmtId="0" fontId="12" fillId="4" borderId="12" xfId="1" applyFont="1" applyFill="1" applyBorder="1" applyAlignment="1">
      <alignment vertical="center" wrapText="1"/>
    </xf>
    <xf numFmtId="0" fontId="13" fillId="7" borderId="11" xfId="1" applyFont="1" applyFill="1" applyBorder="1" applyAlignment="1">
      <alignment vertical="center" wrapText="1"/>
    </xf>
    <xf numFmtId="0" fontId="15" fillId="7" borderId="11" xfId="1" applyFont="1" applyFill="1" applyBorder="1" applyAlignment="1">
      <alignment horizontal="left" vertical="top" wrapText="1"/>
    </xf>
    <xf numFmtId="0" fontId="22" fillId="0" borderId="11" xfId="1" applyFont="1" applyBorder="1" applyAlignment="1">
      <alignment horizontal="left" vertical="top" wrapText="1"/>
    </xf>
    <xf numFmtId="0" fontId="15" fillId="0" borderId="11" xfId="1" applyFont="1" applyBorder="1" applyAlignment="1">
      <alignment horizontal="left" vertical="top" wrapText="1"/>
    </xf>
    <xf numFmtId="0" fontId="13" fillId="7" borderId="11" xfId="1" applyFont="1" applyFill="1" applyBorder="1" applyAlignment="1">
      <alignment horizontal="center" vertical="center" wrapText="1"/>
    </xf>
    <xf numFmtId="0" fontId="13" fillId="0" borderId="11" xfId="1" applyFont="1" applyBorder="1" applyAlignment="1">
      <alignment horizontal="center" vertical="center" wrapText="1"/>
    </xf>
    <xf numFmtId="0" fontId="5" fillId="0" borderId="11" xfId="1" applyFont="1" applyBorder="1" applyAlignment="1">
      <alignment horizontal="center" vertical="center" wrapText="1"/>
    </xf>
    <xf numFmtId="0" fontId="15" fillId="7" borderId="11" xfId="1" applyFont="1" applyFill="1" applyBorder="1" applyAlignment="1">
      <alignment horizontal="left" vertical="center" wrapText="1"/>
    </xf>
    <xf numFmtId="0" fontId="15" fillId="0" borderId="11" xfId="1" applyFont="1" applyBorder="1" applyAlignment="1">
      <alignment horizontal="left" vertical="center" wrapText="1"/>
    </xf>
    <xf numFmtId="0" fontId="13" fillId="8" borderId="13" xfId="1" applyFont="1" applyFill="1" applyBorder="1"/>
    <xf numFmtId="0" fontId="15" fillId="8" borderId="13" xfId="1" applyFont="1" applyFill="1" applyBorder="1"/>
    <xf numFmtId="0" fontId="13" fillId="8" borderId="13" xfId="1" applyFont="1" applyFill="1" applyBorder="1" applyAlignment="1">
      <alignment horizontal="center" vertical="center"/>
    </xf>
    <xf numFmtId="0" fontId="5" fillId="8" borderId="13" xfId="1" applyFont="1" applyFill="1" applyBorder="1"/>
    <xf numFmtId="0" fontId="13" fillId="7" borderId="11" xfId="1" applyFont="1" applyFill="1" applyBorder="1" applyAlignment="1">
      <alignment vertical="top" wrapText="1"/>
    </xf>
    <xf numFmtId="0" fontId="15" fillId="7" borderId="11" xfId="1" applyFont="1" applyFill="1" applyBorder="1" applyAlignment="1">
      <alignment vertical="center" wrapText="1"/>
    </xf>
    <xf numFmtId="0" fontId="23" fillId="7" borderId="11" xfId="1" applyFont="1" applyFill="1" applyBorder="1" applyAlignment="1">
      <alignment horizontal="left" vertical="center" wrapText="1"/>
    </xf>
    <xf numFmtId="0" fontId="23" fillId="8" borderId="13" xfId="1" applyFont="1" applyFill="1" applyBorder="1"/>
    <xf numFmtId="0" fontId="15" fillId="0" borderId="13" xfId="1" applyFont="1"/>
    <xf numFmtId="0" fontId="15" fillId="0" borderId="13" xfId="1" applyFont="1" applyAlignment="1">
      <alignment textRotation="90"/>
    </xf>
    <xf numFmtId="0" fontId="13" fillId="0" borderId="13" xfId="1" applyFont="1"/>
    <xf numFmtId="0" fontId="11" fillId="0" borderId="13" xfId="1" applyFont="1" applyAlignment="1">
      <alignment horizontal="center" vertical="center"/>
    </xf>
    <xf numFmtId="49" fontId="15" fillId="0" borderId="13" xfId="1" applyNumberFormat="1" applyFont="1"/>
    <xf numFmtId="49" fontId="23" fillId="0" borderId="13" xfId="1" applyNumberFormat="1" applyFont="1"/>
    <xf numFmtId="49" fontId="13" fillId="0" borderId="13" xfId="1" applyNumberFormat="1" applyFont="1" applyAlignment="1">
      <alignment horizontal="center" vertical="center"/>
    </xf>
    <xf numFmtId="49" fontId="13" fillId="0" borderId="13" xfId="1" applyNumberFormat="1" applyFont="1"/>
    <xf numFmtId="0" fontId="7" fillId="0" borderId="13" xfId="1" applyFont="1"/>
    <xf numFmtId="49" fontId="7" fillId="0" borderId="13" xfId="1" applyNumberFormat="1" applyFont="1"/>
    <xf numFmtId="0" fontId="13" fillId="7" borderId="10" xfId="1" applyFont="1" applyFill="1" applyBorder="1" applyAlignment="1">
      <alignment horizontal="center" vertical="center" wrapText="1"/>
    </xf>
    <xf numFmtId="0" fontId="4" fillId="0" borderId="12" xfId="1" applyFont="1" applyBorder="1"/>
    <xf numFmtId="0" fontId="4" fillId="0" borderId="9" xfId="1" applyFont="1" applyBorder="1"/>
    <xf numFmtId="0" fontId="15" fillId="7" borderId="10" xfId="1" applyFont="1" applyFill="1" applyBorder="1" applyAlignment="1">
      <alignment horizontal="center" vertical="center" wrapText="1"/>
    </xf>
    <xf numFmtId="0" fontId="13" fillId="7" borderId="18" xfId="1" applyFont="1" applyFill="1" applyBorder="1" applyAlignment="1">
      <alignment vertical="center" wrapText="1"/>
    </xf>
    <xf numFmtId="0" fontId="15" fillId="7" borderId="19" xfId="1" applyFont="1" applyFill="1" applyBorder="1" applyAlignment="1">
      <alignment vertical="center" wrapText="1"/>
    </xf>
    <xf numFmtId="0" fontId="13" fillId="7" borderId="26" xfId="1" applyFont="1" applyFill="1" applyBorder="1" applyAlignment="1">
      <alignment vertical="center" wrapText="1"/>
    </xf>
    <xf numFmtId="0" fontId="13" fillId="0" borderId="1" xfId="1" applyFont="1" applyBorder="1" applyAlignment="1">
      <alignment horizontal="center" vertical="center" wrapText="1"/>
    </xf>
    <xf numFmtId="0" fontId="13" fillId="7" borderId="9" xfId="1" applyFont="1" applyFill="1" applyBorder="1" applyAlignment="1">
      <alignment horizontal="center" vertical="center" wrapText="1"/>
    </xf>
    <xf numFmtId="0" fontId="13" fillId="0" borderId="9" xfId="1" applyFont="1" applyBorder="1" applyAlignment="1">
      <alignment horizontal="center" vertical="center" wrapText="1"/>
    </xf>
    <xf numFmtId="0" fontId="13" fillId="7" borderId="44" xfId="1" applyFont="1" applyFill="1" applyBorder="1" applyAlignment="1">
      <alignment vertical="center" wrapText="1"/>
    </xf>
    <xf numFmtId="0" fontId="15" fillId="7" borderId="45" xfId="1" applyFont="1" applyFill="1" applyBorder="1" applyAlignment="1">
      <alignment vertical="center" wrapText="1"/>
    </xf>
    <xf numFmtId="0" fontId="15" fillId="7" borderId="48" xfId="1" applyFont="1" applyFill="1" applyBorder="1" applyAlignment="1">
      <alignment horizontal="left" vertical="center" wrapText="1"/>
    </xf>
    <xf numFmtId="0" fontId="15" fillId="0" borderId="48" xfId="1" applyFont="1" applyBorder="1" applyAlignment="1">
      <alignment horizontal="left" vertical="center" wrapText="1"/>
    </xf>
    <xf numFmtId="0" fontId="13" fillId="7" borderId="48" xfId="1" applyFont="1" applyFill="1" applyBorder="1" applyAlignment="1">
      <alignment horizontal="center" vertical="center" wrapText="1"/>
    </xf>
    <xf numFmtId="0" fontId="13" fillId="0" borderId="48" xfId="1" applyFont="1" applyBorder="1" applyAlignment="1">
      <alignment horizontal="center" vertical="center" wrapText="1"/>
    </xf>
    <xf numFmtId="0" fontId="13" fillId="0" borderId="49" xfId="1" applyFont="1" applyBorder="1" applyAlignment="1">
      <alignment horizontal="center" vertical="center" wrapText="1"/>
    </xf>
    <xf numFmtId="0" fontId="13" fillId="0" borderId="12" xfId="1" applyFont="1" applyBorder="1" applyAlignment="1"/>
    <xf numFmtId="0" fontId="13" fillId="7" borderId="9" xfId="1" applyFont="1" applyFill="1" applyBorder="1" applyAlignment="1">
      <alignment horizontal="left" vertical="center" wrapText="1"/>
    </xf>
    <xf numFmtId="0" fontId="13" fillId="0" borderId="9" xfId="1" applyFont="1" applyBorder="1" applyAlignment="1">
      <alignment horizontal="left" vertical="center" wrapText="1"/>
    </xf>
    <xf numFmtId="0" fontId="13" fillId="7" borderId="11" xfId="1" applyFont="1" applyFill="1" applyBorder="1" applyAlignment="1">
      <alignment horizontal="left" vertical="center" wrapText="1"/>
    </xf>
    <xf numFmtId="0" fontId="13" fillId="0" borderId="9" xfId="1" applyFont="1" applyBorder="1" applyAlignment="1"/>
    <xf numFmtId="0" fontId="13" fillId="7" borderId="8" xfId="1" applyFont="1" applyFill="1" applyBorder="1" applyAlignment="1">
      <alignment horizontal="left" vertical="center" wrapText="1"/>
    </xf>
    <xf numFmtId="0" fontId="13" fillId="7" borderId="18" xfId="1" applyFont="1" applyFill="1" applyBorder="1" applyAlignment="1">
      <alignment horizontal="left" vertical="center" wrapText="1"/>
    </xf>
    <xf numFmtId="0" fontId="13" fillId="7" borderId="42" xfId="1" applyFont="1" applyFill="1" applyBorder="1" applyAlignment="1">
      <alignment vertical="center" wrapText="1"/>
    </xf>
    <xf numFmtId="0" fontId="11" fillId="7" borderId="46" xfId="1" applyFont="1" applyFill="1" applyBorder="1" applyAlignment="1">
      <alignment vertical="center" wrapText="1"/>
    </xf>
    <xf numFmtId="0" fontId="13" fillId="0" borderId="47" xfId="1" applyFont="1" applyBorder="1" applyAlignment="1">
      <alignment vertical="center" wrapText="1"/>
    </xf>
    <xf numFmtId="0" fontId="13" fillId="7" borderId="48" xfId="1" applyFont="1" applyFill="1" applyBorder="1" applyAlignment="1">
      <alignment horizontal="left" vertical="center" wrapText="1"/>
    </xf>
    <xf numFmtId="0" fontId="13" fillId="0" borderId="26" xfId="1" applyFont="1" applyBorder="1" applyAlignment="1">
      <alignment horizontal="center" vertical="center" wrapText="1"/>
    </xf>
    <xf numFmtId="0" fontId="13" fillId="0" borderId="38" xfId="1" applyFont="1" applyBorder="1" applyAlignment="1">
      <alignment vertical="center" wrapText="1"/>
    </xf>
    <xf numFmtId="0" fontId="13" fillId="7" borderId="43" xfId="1" applyFont="1" applyFill="1" applyBorder="1" applyAlignment="1">
      <alignment vertical="center" wrapText="1"/>
    </xf>
    <xf numFmtId="0" fontId="13" fillId="7" borderId="59" xfId="1" applyFont="1" applyFill="1" applyBorder="1" applyAlignment="1">
      <alignment horizontal="left" vertical="center" wrapText="1"/>
    </xf>
    <xf numFmtId="0" fontId="13" fillId="7" borderId="62" xfId="1" applyFont="1" applyFill="1" applyBorder="1" applyAlignment="1">
      <alignment vertical="center" wrapText="1"/>
    </xf>
    <xf numFmtId="0" fontId="13" fillId="0" borderId="61" xfId="1" applyFont="1" applyBorder="1" applyAlignment="1">
      <alignment vertical="center" wrapText="1"/>
    </xf>
    <xf numFmtId="0" fontId="13" fillId="0" borderId="42" xfId="1" applyFont="1" applyBorder="1" applyAlignment="1">
      <alignment horizontal="center" vertical="center"/>
    </xf>
    <xf numFmtId="0" fontId="13" fillId="0" borderId="47" xfId="1" applyFont="1" applyBorder="1" applyAlignment="1">
      <alignment horizontal="center" vertical="center" wrapText="1"/>
    </xf>
    <xf numFmtId="0" fontId="13" fillId="0" borderId="42" xfId="1" applyFont="1" applyBorder="1" applyAlignment="1">
      <alignment vertical="center" wrapText="1"/>
    </xf>
    <xf numFmtId="0" fontId="13" fillId="0" borderId="42" xfId="1" applyFont="1" applyBorder="1" applyAlignment="1">
      <alignment horizontal="center" vertical="center" wrapText="1"/>
    </xf>
    <xf numFmtId="0" fontId="13" fillId="0" borderId="42" xfId="1" applyFont="1" applyBorder="1" applyAlignment="1">
      <alignment vertical="center"/>
    </xf>
    <xf numFmtId="0" fontId="13" fillId="0" borderId="42" xfId="1" applyFont="1" applyBorder="1" applyAlignment="1"/>
    <xf numFmtId="0" fontId="13" fillId="7" borderId="65" xfId="1" applyFont="1" applyFill="1" applyBorder="1" applyAlignment="1">
      <alignment vertical="center" wrapText="1"/>
    </xf>
    <xf numFmtId="0" fontId="11" fillId="7" borderId="47" xfId="1" applyFont="1" applyFill="1" applyBorder="1" applyAlignment="1">
      <alignment horizontal="center" vertical="center" wrapText="1"/>
    </xf>
    <xf numFmtId="0" fontId="13" fillId="7" borderId="47" xfId="1" applyFont="1" applyFill="1" applyBorder="1" applyAlignment="1">
      <alignment horizontal="left" vertical="center" wrapText="1"/>
    </xf>
    <xf numFmtId="0" fontId="13" fillId="7" borderId="47" xfId="1" applyFont="1" applyFill="1" applyBorder="1" applyAlignment="1">
      <alignment horizontal="center" vertical="center" wrapText="1"/>
    </xf>
    <xf numFmtId="0" fontId="11" fillId="0" borderId="47" xfId="1" applyFont="1" applyBorder="1" applyAlignment="1">
      <alignment vertical="center" wrapText="1"/>
    </xf>
    <xf numFmtId="0" fontId="13" fillId="0" borderId="66" xfId="1" applyFont="1" applyBorder="1" applyAlignment="1">
      <alignment horizontal="center" vertical="center"/>
    </xf>
    <xf numFmtId="0" fontId="13" fillId="0" borderId="66" xfId="1" applyFont="1" applyBorder="1" applyAlignment="1">
      <alignment horizontal="center" vertical="center" wrapText="1"/>
    </xf>
    <xf numFmtId="0" fontId="13" fillId="0" borderId="66" xfId="1" applyFont="1" applyBorder="1" applyAlignment="1">
      <alignment vertical="center"/>
    </xf>
    <xf numFmtId="0" fontId="13" fillId="7" borderId="66" xfId="1" applyFont="1" applyFill="1" applyBorder="1" applyAlignment="1">
      <alignment vertical="center" wrapText="1"/>
    </xf>
    <xf numFmtId="0" fontId="13" fillId="0" borderId="66" xfId="1" applyFont="1" applyBorder="1" applyAlignment="1"/>
    <xf numFmtId="0" fontId="13" fillId="7" borderId="67" xfId="1" applyFont="1" applyFill="1" applyBorder="1" applyAlignment="1">
      <alignment vertical="center" wrapText="1"/>
    </xf>
    <xf numFmtId="0" fontId="13" fillId="7" borderId="66" xfId="1" applyFont="1" applyFill="1" applyBorder="1" applyAlignment="1">
      <alignment horizontal="center" vertical="center" wrapText="1"/>
    </xf>
    <xf numFmtId="0" fontId="11" fillId="7" borderId="64" xfId="1" applyFont="1" applyFill="1" applyBorder="1" applyAlignment="1">
      <alignment vertical="center" wrapText="1"/>
    </xf>
    <xf numFmtId="0" fontId="11" fillId="7" borderId="61" xfId="1" applyFont="1" applyFill="1" applyBorder="1" applyAlignment="1">
      <alignment horizontal="center" vertical="center" wrapText="1"/>
    </xf>
    <xf numFmtId="0" fontId="13" fillId="7" borderId="61" xfId="1" applyFont="1" applyFill="1" applyBorder="1" applyAlignment="1">
      <alignment horizontal="left" vertical="center" wrapText="1"/>
    </xf>
    <xf numFmtId="0" fontId="13" fillId="7" borderId="61" xfId="1" applyFont="1" applyFill="1" applyBorder="1" applyAlignment="1">
      <alignment horizontal="center" vertical="center" wrapText="1"/>
    </xf>
    <xf numFmtId="0" fontId="13" fillId="0" borderId="61" xfId="1" applyFont="1" applyBorder="1" applyAlignment="1">
      <alignment horizontal="center" vertical="center" wrapText="1"/>
    </xf>
    <xf numFmtId="0" fontId="13" fillId="0" borderId="66" xfId="1" applyFont="1" applyBorder="1" applyAlignment="1">
      <alignment vertical="center" wrapText="1"/>
    </xf>
    <xf numFmtId="0" fontId="11" fillId="7" borderId="61" xfId="1" applyFont="1" applyFill="1" applyBorder="1" applyAlignment="1">
      <alignment vertical="center" wrapText="1"/>
    </xf>
    <xf numFmtId="0" fontId="11" fillId="0" borderId="61" xfId="1" applyFont="1" applyBorder="1" applyAlignment="1">
      <alignment vertical="center" wrapText="1"/>
    </xf>
    <xf numFmtId="0" fontId="13" fillId="0" borderId="68" xfId="1" applyFont="1" applyBorder="1" applyAlignment="1">
      <alignment horizontal="center" vertical="center" wrapText="1"/>
    </xf>
    <xf numFmtId="0" fontId="13" fillId="0" borderId="69" xfId="1" applyFont="1" applyBorder="1" applyAlignment="1">
      <alignment horizontal="center" vertical="center" wrapText="1"/>
    </xf>
    <xf numFmtId="0" fontId="13" fillId="0" borderId="63" xfId="1" applyFont="1" applyBorder="1" applyAlignment="1">
      <alignment horizontal="center" vertical="center" wrapText="1"/>
    </xf>
    <xf numFmtId="0" fontId="6" fillId="0" borderId="13" xfId="2" applyFont="1" applyAlignment="1"/>
    <xf numFmtId="0" fontId="15" fillId="7" borderId="21" xfId="2" applyFont="1" applyFill="1" applyBorder="1" applyAlignment="1">
      <alignment vertical="center" wrapText="1"/>
    </xf>
    <xf numFmtId="0" fontId="5" fillId="0" borderId="21" xfId="2" applyFont="1" applyBorder="1" applyAlignment="1">
      <alignment horizontal="center" vertical="center" wrapText="1"/>
    </xf>
    <xf numFmtId="0" fontId="15" fillId="7" borderId="11" xfId="2" applyFont="1" applyFill="1" applyBorder="1" applyAlignment="1">
      <alignment vertical="center" wrapText="1"/>
    </xf>
    <xf numFmtId="0" fontId="5" fillId="0" borderId="11" xfId="2" applyFont="1" applyBorder="1" applyAlignment="1">
      <alignment horizontal="center" vertical="center" wrapText="1"/>
    </xf>
    <xf numFmtId="0" fontId="13" fillId="7" borderId="21" xfId="2" applyFont="1" applyFill="1" applyBorder="1" applyAlignment="1">
      <alignment vertical="center" wrapText="1"/>
    </xf>
    <xf numFmtId="0" fontId="13" fillId="7" borderId="21" xfId="2" applyFont="1" applyFill="1" applyBorder="1" applyAlignment="1">
      <alignment horizontal="center" vertical="center" wrapText="1"/>
    </xf>
    <xf numFmtId="0" fontId="13" fillId="0" borderId="21" xfId="2" applyFont="1" applyBorder="1" applyAlignment="1">
      <alignment horizontal="center" vertical="center" wrapText="1"/>
    </xf>
    <xf numFmtId="0" fontId="4" fillId="0" borderId="12" xfId="2" applyFont="1" applyBorder="1"/>
    <xf numFmtId="0" fontId="4" fillId="0" borderId="12" xfId="2" applyFont="1" applyBorder="1" applyAlignment="1"/>
    <xf numFmtId="0" fontId="16" fillId="7" borderId="21" xfId="2" applyFont="1" applyFill="1" applyBorder="1" applyAlignment="1">
      <alignment horizontal="left" vertical="center" wrapText="1"/>
    </xf>
    <xf numFmtId="0" fontId="13" fillId="7" borderId="11" xfId="2" applyFont="1" applyFill="1" applyBorder="1" applyAlignment="1">
      <alignment vertical="center" wrapText="1"/>
    </xf>
    <xf numFmtId="0" fontId="13" fillId="7" borderId="11" xfId="2" applyFont="1" applyFill="1" applyBorder="1" applyAlignment="1">
      <alignment horizontal="center" vertical="center" wrapText="1"/>
    </xf>
    <xf numFmtId="0" fontId="13" fillId="0" borderId="11" xfId="2" applyFont="1" applyBorder="1" applyAlignment="1">
      <alignment horizontal="center" vertical="center" wrapText="1"/>
    </xf>
    <xf numFmtId="0" fontId="16" fillId="7" borderId="11" xfId="2" applyFont="1" applyFill="1" applyBorder="1" applyAlignment="1">
      <alignment horizontal="left" vertical="center" wrapText="1"/>
    </xf>
    <xf numFmtId="0" fontId="4" fillId="0" borderId="23" xfId="2" applyFont="1" applyBorder="1"/>
    <xf numFmtId="0" fontId="4" fillId="0" borderId="23" xfId="2" applyFont="1" applyBorder="1" applyAlignment="1"/>
    <xf numFmtId="0" fontId="16" fillId="7" borderId="24" xfId="2" applyFont="1" applyFill="1" applyBorder="1" applyAlignment="1">
      <alignment horizontal="left" vertical="center" wrapText="1"/>
    </xf>
    <xf numFmtId="0" fontId="13" fillId="7" borderId="24" xfId="2" applyFont="1" applyFill="1" applyBorder="1" applyAlignment="1">
      <alignment vertical="center" wrapText="1"/>
    </xf>
    <xf numFmtId="0" fontId="13" fillId="7" borderId="24" xfId="2" applyFont="1" applyFill="1" applyBorder="1" applyAlignment="1">
      <alignment horizontal="center" vertical="center" wrapText="1"/>
    </xf>
    <xf numFmtId="0" fontId="13" fillId="0" borderId="24" xfId="2" applyFont="1" applyBorder="1" applyAlignment="1">
      <alignment horizontal="center" vertical="center" wrapText="1"/>
    </xf>
    <xf numFmtId="0" fontId="5" fillId="0" borderId="24" xfId="2" applyFont="1" applyBorder="1" applyAlignment="1">
      <alignment horizontal="center" vertical="center" wrapText="1"/>
    </xf>
    <xf numFmtId="0" fontId="13" fillId="9" borderId="13" xfId="2" applyFont="1" applyFill="1" applyBorder="1"/>
    <xf numFmtId="0" fontId="15" fillId="9" borderId="13" xfId="2" applyFont="1" applyFill="1" applyBorder="1"/>
    <xf numFmtId="0" fontId="14" fillId="9" borderId="13" xfId="2" applyFont="1" applyFill="1" applyBorder="1"/>
    <xf numFmtId="0" fontId="16" fillId="9" borderId="13" xfId="2" applyFont="1" applyFill="1" applyBorder="1"/>
    <xf numFmtId="0" fontId="5" fillId="9" borderId="13" xfId="2" applyFont="1" applyFill="1" applyBorder="1"/>
    <xf numFmtId="0" fontId="13" fillId="7" borderId="20" xfId="2" applyFont="1" applyFill="1" applyBorder="1" applyAlignment="1">
      <alignment horizontal="center" vertical="center" wrapText="1"/>
    </xf>
    <xf numFmtId="0" fontId="15" fillId="7" borderId="24" xfId="2" applyFont="1" applyFill="1" applyBorder="1" applyAlignment="1">
      <alignment vertical="center" wrapText="1"/>
    </xf>
    <xf numFmtId="0" fontId="13" fillId="8" borderId="13" xfId="2" applyFont="1" applyFill="1" applyBorder="1"/>
    <xf numFmtId="0" fontId="15" fillId="8" borderId="13" xfId="2" applyFont="1" applyFill="1" applyBorder="1"/>
    <xf numFmtId="0" fontId="14" fillId="8" borderId="13" xfId="2" applyFont="1" applyFill="1" applyBorder="1"/>
    <xf numFmtId="0" fontId="16" fillId="8" borderId="13" xfId="2" applyFont="1" applyFill="1" applyBorder="1"/>
    <xf numFmtId="0" fontId="5" fillId="8" borderId="13" xfId="2" applyFont="1" applyFill="1" applyBorder="1"/>
    <xf numFmtId="0" fontId="11" fillId="7" borderId="71" xfId="2" applyFont="1" applyFill="1" applyBorder="1" applyAlignment="1">
      <alignment vertical="center" wrapText="1"/>
    </xf>
    <xf numFmtId="0" fontId="13" fillId="0" borderId="71" xfId="2" applyFont="1" applyBorder="1" applyAlignment="1">
      <alignment vertical="center" wrapText="1"/>
    </xf>
    <xf numFmtId="0" fontId="13" fillId="0" borderId="71" xfId="2" applyFont="1" applyBorder="1" applyAlignment="1">
      <alignment horizontal="center" vertical="center" wrapText="1"/>
    </xf>
    <xf numFmtId="0" fontId="4" fillId="0" borderId="25" xfId="2" applyFont="1" applyBorder="1" applyAlignment="1"/>
    <xf numFmtId="0" fontId="10" fillId="0" borderId="72" xfId="2" applyFont="1" applyBorder="1" applyAlignment="1">
      <alignment vertical="center" wrapText="1"/>
    </xf>
    <xf numFmtId="0" fontId="6" fillId="20" borderId="13" xfId="2" applyFont="1" applyFill="1" applyAlignment="1"/>
    <xf numFmtId="0" fontId="13" fillId="7" borderId="12" xfId="2" applyFont="1" applyFill="1" applyBorder="1" applyAlignment="1">
      <alignment vertical="center" wrapText="1"/>
    </xf>
    <xf numFmtId="0" fontId="13" fillId="7" borderId="23" xfId="2" applyFont="1" applyFill="1" applyBorder="1" applyAlignment="1">
      <alignment vertical="center" wrapText="1"/>
    </xf>
    <xf numFmtId="0" fontId="13" fillId="0" borderId="10" xfId="1" applyFont="1" applyBorder="1" applyAlignment="1">
      <alignment vertical="center" wrapText="1"/>
    </xf>
    <xf numFmtId="0" fontId="4" fillId="0" borderId="12" xfId="1" applyFont="1" applyBorder="1" applyAlignment="1"/>
    <xf numFmtId="0" fontId="4" fillId="0" borderId="9" xfId="1" applyFont="1" applyBorder="1" applyAlignment="1"/>
    <xf numFmtId="0" fontId="11" fillId="7" borderId="10" xfId="1" applyFont="1" applyFill="1" applyBorder="1" applyAlignment="1">
      <alignment vertical="center" wrapText="1"/>
    </xf>
    <xf numFmtId="0" fontId="10" fillId="0" borderId="10" xfId="1" applyFont="1" applyBorder="1" applyAlignment="1">
      <alignment vertical="center" wrapText="1"/>
    </xf>
    <xf numFmtId="0" fontId="5" fillId="0" borderId="10" xfId="1" applyFont="1" applyBorder="1" applyAlignment="1">
      <alignment vertical="center" wrapText="1"/>
    </xf>
    <xf numFmtId="0" fontId="11" fillId="7" borderId="75" xfId="1" applyFont="1" applyFill="1" applyBorder="1" applyAlignment="1">
      <alignment vertical="center" wrapText="1"/>
    </xf>
    <xf numFmtId="0" fontId="13" fillId="0" borderId="75" xfId="1" applyFont="1" applyBorder="1" applyAlignment="1">
      <alignment vertical="center" wrapText="1"/>
    </xf>
    <xf numFmtId="0" fontId="4" fillId="0" borderId="12" xfId="1" applyFont="1" applyFill="1" applyBorder="1" applyAlignment="1"/>
    <xf numFmtId="0" fontId="5" fillId="0" borderId="12" xfId="1" applyFont="1" applyFill="1" applyBorder="1" applyAlignment="1">
      <alignment vertical="center" wrapText="1"/>
    </xf>
    <xf numFmtId="0" fontId="5" fillId="0" borderId="9" xfId="1" applyFont="1" applyFill="1" applyBorder="1" applyAlignment="1">
      <alignment horizontal="center" vertical="center" wrapText="1"/>
    </xf>
    <xf numFmtId="0" fontId="13" fillId="23" borderId="75" xfId="1" applyFont="1" applyFill="1" applyBorder="1" applyAlignment="1">
      <alignment vertical="top" wrapText="1"/>
    </xf>
    <xf numFmtId="0" fontId="13" fillId="23" borderId="9" xfId="1" applyFont="1" applyFill="1" applyBorder="1" applyAlignment="1">
      <alignment vertical="top" wrapText="1"/>
    </xf>
    <xf numFmtId="0" fontId="13" fillId="23" borderId="11" xfId="1" applyFont="1" applyFill="1" applyBorder="1" applyAlignment="1">
      <alignment vertical="top" wrapText="1"/>
    </xf>
    <xf numFmtId="0" fontId="4" fillId="24" borderId="12" xfId="1" applyFont="1" applyFill="1" applyBorder="1" applyAlignment="1"/>
    <xf numFmtId="0" fontId="13" fillId="24" borderId="9" xfId="1" applyFont="1" applyFill="1" applyBorder="1" applyAlignment="1">
      <alignment vertical="top" wrapText="1"/>
    </xf>
    <xf numFmtId="0" fontId="13" fillId="23" borderId="75" xfId="1" applyFont="1" applyFill="1" applyBorder="1" applyAlignment="1">
      <alignment vertical="center" wrapText="1"/>
    </xf>
    <xf numFmtId="0" fontId="4" fillId="24" borderId="12" xfId="1" applyFont="1" applyFill="1" applyBorder="1"/>
    <xf numFmtId="0" fontId="4" fillId="24" borderId="9" xfId="1" applyFont="1" applyFill="1" applyBorder="1"/>
    <xf numFmtId="0" fontId="4" fillId="24" borderId="9" xfId="1" applyFont="1" applyFill="1" applyBorder="1" applyAlignment="1"/>
    <xf numFmtId="0" fontId="15" fillId="23" borderId="11" xfId="1" applyFont="1" applyFill="1" applyBorder="1" applyAlignment="1">
      <alignment horizontal="left" vertical="center" wrapText="1"/>
    </xf>
    <xf numFmtId="0" fontId="15" fillId="24" borderId="11" xfId="1" applyFont="1" applyFill="1" applyBorder="1" applyAlignment="1">
      <alignment horizontal="left" vertical="center" wrapText="1"/>
    </xf>
    <xf numFmtId="0" fontId="13" fillId="23" borderId="11" xfId="1" applyFont="1" applyFill="1" applyBorder="1" applyAlignment="1">
      <alignment horizontal="center" vertical="center" wrapText="1"/>
    </xf>
    <xf numFmtId="0" fontId="13" fillId="24" borderId="11" xfId="1" applyFont="1" applyFill="1" applyBorder="1" applyAlignment="1">
      <alignment horizontal="center" vertical="center" wrapText="1"/>
    </xf>
    <xf numFmtId="0" fontId="15" fillId="23" borderId="11" xfId="1" applyFont="1" applyFill="1" applyBorder="1" applyAlignment="1">
      <alignment horizontal="left" vertical="top" wrapText="1"/>
    </xf>
    <xf numFmtId="0" fontId="15" fillId="23" borderId="48" xfId="1" applyFont="1" applyFill="1" applyBorder="1" applyAlignment="1">
      <alignment horizontal="left" vertical="center" wrapText="1"/>
    </xf>
    <xf numFmtId="0" fontId="15" fillId="24" borderId="48" xfId="1" applyFont="1" applyFill="1" applyBorder="1" applyAlignment="1">
      <alignment horizontal="left" vertical="center" wrapText="1"/>
    </xf>
    <xf numFmtId="0" fontId="13" fillId="23" borderId="48" xfId="1" applyFont="1" applyFill="1" applyBorder="1" applyAlignment="1">
      <alignment horizontal="center" vertical="center" wrapText="1"/>
    </xf>
    <xf numFmtId="0" fontId="13" fillId="24" borderId="48" xfId="1" applyFont="1" applyFill="1" applyBorder="1" applyAlignment="1">
      <alignment horizontal="center" vertical="center" wrapText="1"/>
    </xf>
    <xf numFmtId="0" fontId="15" fillId="0" borderId="11" xfId="1" applyFont="1" applyFill="1" applyBorder="1" applyAlignment="1">
      <alignment horizontal="left" vertical="center" wrapText="1"/>
    </xf>
    <xf numFmtId="0" fontId="13" fillId="0" borderId="11" xfId="1" applyFont="1" applyFill="1" applyBorder="1" applyAlignment="1">
      <alignment horizontal="center" vertical="center" wrapText="1"/>
    </xf>
    <xf numFmtId="0" fontId="13" fillId="0" borderId="12" xfId="1" applyFont="1" applyBorder="1" applyAlignment="1">
      <alignment horizontal="center" vertical="center" wrapText="1"/>
    </xf>
    <xf numFmtId="0" fontId="13" fillId="7" borderId="9" xfId="1" applyFont="1" applyFill="1" applyBorder="1" applyAlignment="1">
      <alignment horizontal="center" vertical="center" wrapText="1"/>
    </xf>
    <xf numFmtId="0" fontId="5" fillId="0" borderId="9" xfId="1" applyFont="1" applyBorder="1" applyAlignment="1">
      <alignment horizontal="center" vertical="center" wrapText="1"/>
    </xf>
    <xf numFmtId="0" fontId="13" fillId="21" borderId="13" xfId="1" applyFont="1" applyFill="1" applyBorder="1" applyAlignment="1">
      <alignment vertical="center" wrapText="1"/>
    </xf>
    <xf numFmtId="0" fontId="13" fillId="23" borderId="70" xfId="1" applyFont="1" applyFill="1" applyBorder="1" applyAlignment="1">
      <alignment vertical="center" wrapText="1"/>
    </xf>
    <xf numFmtId="0" fontId="13" fillId="23" borderId="82" xfId="1" applyFont="1" applyFill="1" applyBorder="1" applyAlignment="1">
      <alignment vertical="center" wrapText="1"/>
    </xf>
    <xf numFmtId="0" fontId="11" fillId="7" borderId="82" xfId="1" applyFont="1" applyFill="1" applyBorder="1" applyAlignment="1">
      <alignment vertical="center" wrapText="1"/>
    </xf>
    <xf numFmtId="0" fontId="13" fillId="0" borderId="82" xfId="1" applyFont="1" applyBorder="1" applyAlignment="1">
      <alignment vertical="center" wrapText="1"/>
    </xf>
    <xf numFmtId="0" fontId="13" fillId="0" borderId="9" xfId="1" applyFont="1" applyFill="1" applyBorder="1" applyAlignment="1">
      <alignment horizontal="left" vertical="center" wrapText="1"/>
    </xf>
    <xf numFmtId="0" fontId="13" fillId="24" borderId="82" xfId="1" applyFont="1" applyFill="1" applyBorder="1" applyAlignment="1">
      <alignment vertical="center" wrapText="1"/>
    </xf>
    <xf numFmtId="0" fontId="11" fillId="23" borderId="82" xfId="1" applyFont="1" applyFill="1" applyBorder="1" applyAlignment="1">
      <alignment vertical="center" wrapText="1"/>
    </xf>
    <xf numFmtId="0" fontId="13" fillId="0" borderId="82" xfId="1" applyFont="1" applyFill="1" applyBorder="1" applyAlignment="1">
      <alignment horizontal="left" vertical="center" wrapText="1"/>
    </xf>
    <xf numFmtId="0" fontId="13" fillId="23" borderId="82" xfId="1" applyFont="1" applyFill="1" applyBorder="1" applyAlignment="1">
      <alignment horizontal="center" vertical="center" wrapText="1"/>
    </xf>
    <xf numFmtId="0" fontId="13" fillId="24" borderId="82" xfId="1" applyFont="1" applyFill="1" applyBorder="1" applyAlignment="1">
      <alignment horizontal="center" vertical="center" wrapText="1"/>
    </xf>
    <xf numFmtId="0" fontId="27" fillId="25" borderId="13" xfId="1" applyFont="1" applyFill="1" applyBorder="1" applyAlignment="1">
      <alignment horizontal="center" vertical="center" wrapText="1"/>
    </xf>
    <xf numFmtId="0" fontId="27" fillId="25" borderId="15" xfId="1" applyFont="1" applyFill="1" applyBorder="1" applyAlignment="1">
      <alignment horizontal="center" vertical="center" wrapText="1"/>
    </xf>
    <xf numFmtId="0" fontId="13" fillId="25" borderId="12" xfId="1" applyFont="1" applyFill="1" applyBorder="1" applyAlignment="1">
      <alignment horizontal="center" vertical="center" wrapText="1"/>
    </xf>
    <xf numFmtId="0" fontId="13" fillId="25" borderId="12" xfId="1" applyFont="1" applyFill="1" applyBorder="1" applyAlignment="1">
      <alignment horizontal="left" vertical="center" wrapText="1"/>
    </xf>
    <xf numFmtId="0" fontId="11" fillId="25" borderId="12" xfId="1" applyFont="1" applyFill="1" applyBorder="1" applyAlignment="1">
      <alignment horizontal="center" vertical="center" wrapText="1"/>
    </xf>
    <xf numFmtId="0" fontId="13" fillId="26" borderId="12" xfId="1" applyFont="1" applyFill="1" applyBorder="1" applyAlignment="1">
      <alignment horizontal="center" vertical="center" wrapText="1"/>
    </xf>
    <xf numFmtId="0" fontId="15" fillId="25" borderId="12" xfId="1" applyFont="1" applyFill="1" applyBorder="1" applyAlignment="1">
      <alignment horizontal="left" vertical="center" wrapText="1"/>
    </xf>
    <xf numFmtId="0" fontId="15" fillId="26" borderId="12" xfId="1" applyFont="1" applyFill="1" applyBorder="1" applyAlignment="1">
      <alignment horizontal="left" vertical="center" wrapText="1"/>
    </xf>
    <xf numFmtId="0" fontId="10" fillId="26" borderId="12" xfId="1" applyFont="1" applyFill="1" applyBorder="1" applyAlignment="1">
      <alignment horizontal="center" vertical="center" wrapText="1"/>
    </xf>
    <xf numFmtId="0" fontId="5" fillId="26" borderId="12" xfId="1" applyFont="1" applyFill="1" applyBorder="1" applyAlignment="1">
      <alignment horizontal="center" vertical="center" wrapText="1"/>
    </xf>
    <xf numFmtId="0" fontId="5" fillId="26" borderId="14" xfId="1" applyFont="1" applyFill="1" applyBorder="1" applyAlignment="1">
      <alignment horizontal="center" vertical="center" wrapText="1"/>
    </xf>
    <xf numFmtId="0" fontId="4" fillId="26" borderId="13" xfId="1" applyFont="1" applyFill="1" applyBorder="1" applyAlignment="1">
      <alignment horizontal="center"/>
    </xf>
    <xf numFmtId="0" fontId="5" fillId="26" borderId="15" xfId="1" applyFont="1" applyFill="1" applyBorder="1" applyAlignment="1">
      <alignment horizontal="center" vertical="center" wrapText="1"/>
    </xf>
    <xf numFmtId="0" fontId="5" fillId="26" borderId="13" xfId="1" applyFont="1" applyFill="1" applyBorder="1" applyAlignment="1">
      <alignment horizontal="center" vertical="center" wrapText="1"/>
    </xf>
    <xf numFmtId="0" fontId="6" fillId="26" borderId="13" xfId="1" applyFont="1" applyFill="1" applyAlignment="1"/>
    <xf numFmtId="0" fontId="11" fillId="6" borderId="12" xfId="1" applyFont="1" applyFill="1" applyBorder="1" applyAlignment="1">
      <alignment horizontal="center" vertical="center" wrapText="1"/>
    </xf>
    <xf numFmtId="0" fontId="11" fillId="6" borderId="14" xfId="1" applyFont="1" applyFill="1" applyBorder="1" applyAlignment="1">
      <alignment horizontal="center" vertical="center" wrapText="1"/>
    </xf>
    <xf numFmtId="0" fontId="11" fillId="6" borderId="13"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11" fillId="3" borderId="12" xfId="1" applyFont="1" applyFill="1" applyBorder="1" applyAlignment="1">
      <alignment vertical="center" wrapText="1"/>
    </xf>
    <xf numFmtId="0" fontId="11" fillId="3" borderId="14" xfId="1" applyFont="1" applyFill="1" applyBorder="1" applyAlignment="1">
      <alignment horizontal="center" vertical="center" wrapText="1"/>
    </xf>
    <xf numFmtId="0" fontId="11" fillId="6" borderId="15" xfId="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4" fillId="0" borderId="13" xfId="1" applyFont="1" applyAlignment="1"/>
    <xf numFmtId="0" fontId="13" fillId="24" borderId="74" xfId="1" applyFont="1" applyFill="1" applyBorder="1" applyAlignment="1">
      <alignment vertical="center" wrapText="1"/>
    </xf>
    <xf numFmtId="0" fontId="13" fillId="23" borderId="11" xfId="1" applyFont="1" applyFill="1" applyBorder="1" applyAlignment="1">
      <alignment vertical="center" wrapText="1"/>
    </xf>
    <xf numFmtId="0" fontId="28" fillId="0" borderId="82" xfId="1" applyFont="1" applyBorder="1" applyAlignment="1">
      <alignment vertical="center" wrapText="1"/>
    </xf>
    <xf numFmtId="0" fontId="13" fillId="24" borderId="75" xfId="1" applyFont="1" applyFill="1" applyBorder="1" applyAlignment="1">
      <alignment horizontal="center" vertical="center" wrapText="1"/>
    </xf>
    <xf numFmtId="0" fontId="13" fillId="24" borderId="75" xfId="1" applyFont="1" applyFill="1" applyBorder="1" applyAlignment="1">
      <alignment vertical="center" wrapText="1"/>
    </xf>
    <xf numFmtId="0" fontId="13" fillId="24" borderId="70" xfId="1" applyFont="1" applyFill="1" applyBorder="1" applyAlignment="1">
      <alignment horizontal="center" vertical="center" wrapText="1"/>
    </xf>
    <xf numFmtId="0" fontId="13" fillId="24" borderId="74" xfId="1" applyFont="1" applyFill="1" applyBorder="1" applyAlignment="1">
      <alignment horizontal="center" vertical="center" wrapText="1"/>
    </xf>
    <xf numFmtId="0" fontId="10" fillId="0" borderId="75" xfId="1" applyFont="1" applyBorder="1" applyAlignment="1">
      <alignment vertical="center" wrapText="1"/>
    </xf>
    <xf numFmtId="0" fontId="4" fillId="26" borderId="12" xfId="1" applyFont="1" applyFill="1" applyBorder="1" applyAlignment="1"/>
    <xf numFmtId="0" fontId="13" fillId="25" borderId="12" xfId="1" applyFont="1" applyFill="1" applyBorder="1" applyAlignment="1">
      <alignment vertical="center" wrapText="1"/>
    </xf>
    <xf numFmtId="0" fontId="13" fillId="25" borderId="70" xfId="1" applyFont="1" applyFill="1" applyBorder="1" applyAlignment="1">
      <alignment vertical="center" wrapText="1"/>
    </xf>
    <xf numFmtId="0" fontId="13" fillId="25" borderId="11" xfId="1" applyFont="1" applyFill="1" applyBorder="1" applyAlignment="1">
      <alignment vertical="top" wrapText="1"/>
    </xf>
    <xf numFmtId="0" fontId="11" fillId="25" borderId="70" xfId="1" applyFont="1" applyFill="1" applyBorder="1" applyAlignment="1">
      <alignment vertical="center" wrapText="1"/>
    </xf>
    <xf numFmtId="0" fontId="13" fillId="26" borderId="9" xfId="1" applyFont="1" applyFill="1" applyBorder="1" applyAlignment="1">
      <alignment vertical="center" wrapText="1"/>
    </xf>
    <xf numFmtId="0" fontId="15" fillId="25" borderId="11" xfId="1" applyFont="1" applyFill="1" applyBorder="1" applyAlignment="1">
      <alignment horizontal="left" vertical="center" wrapText="1"/>
    </xf>
    <xf numFmtId="0" fontId="15" fillId="26" borderId="11" xfId="1" applyFont="1" applyFill="1" applyBorder="1" applyAlignment="1">
      <alignment horizontal="left" vertical="center" wrapText="1"/>
    </xf>
    <xf numFmtId="0" fontId="13" fillId="25" borderId="11" xfId="1" applyFont="1" applyFill="1" applyBorder="1" applyAlignment="1">
      <alignment horizontal="center" vertical="center" wrapText="1"/>
    </xf>
    <xf numFmtId="0" fontId="13" fillId="26" borderId="11" xfId="1" applyFont="1" applyFill="1" applyBorder="1" applyAlignment="1">
      <alignment horizontal="center" vertical="center" wrapText="1"/>
    </xf>
    <xf numFmtId="0" fontId="13" fillId="26" borderId="47" xfId="1" applyFont="1" applyFill="1" applyBorder="1" applyAlignment="1">
      <alignment vertical="center" wrapText="1"/>
    </xf>
    <xf numFmtId="0" fontId="5" fillId="26" borderId="10" xfId="1" applyFont="1" applyFill="1" applyBorder="1" applyAlignment="1">
      <alignment vertical="center" wrapText="1"/>
    </xf>
    <xf numFmtId="0" fontId="5" fillId="26" borderId="11" xfId="1" applyFont="1" applyFill="1" applyBorder="1" applyAlignment="1">
      <alignment horizontal="center" vertical="center" wrapText="1"/>
    </xf>
    <xf numFmtId="0" fontId="13" fillId="24" borderId="70" xfId="1" applyFont="1" applyFill="1" applyBorder="1" applyAlignment="1">
      <alignment horizontal="center" vertical="center" wrapText="1"/>
    </xf>
    <xf numFmtId="0" fontId="13" fillId="23" borderId="10" xfId="1" applyFont="1" applyFill="1" applyBorder="1" applyAlignment="1">
      <alignment horizontal="left" vertical="center" wrapText="1"/>
    </xf>
    <xf numFmtId="0" fontId="13" fillId="23" borderId="41" xfId="1" applyFont="1" applyFill="1" applyBorder="1" applyAlignment="1">
      <alignment horizontal="center" vertical="center" wrapText="1"/>
    </xf>
    <xf numFmtId="0" fontId="13" fillId="23" borderId="11" xfId="1" applyFont="1" applyFill="1" applyBorder="1" applyAlignment="1">
      <alignment horizontal="left" vertical="center" wrapText="1"/>
    </xf>
    <xf numFmtId="0" fontId="13" fillId="24" borderId="70" xfId="1" applyFont="1" applyFill="1" applyBorder="1" applyAlignment="1">
      <alignment horizontal="center" vertical="center"/>
    </xf>
    <xf numFmtId="0" fontId="13" fillId="24" borderId="74" xfId="1" applyFont="1" applyFill="1" applyBorder="1" applyAlignment="1">
      <alignment horizontal="center" vertical="center"/>
    </xf>
    <xf numFmtId="0" fontId="13" fillId="0" borderId="11" xfId="1" applyFont="1" applyFill="1" applyBorder="1" applyAlignment="1">
      <alignment horizontal="left" vertical="center" wrapText="1"/>
    </xf>
    <xf numFmtId="0" fontId="13" fillId="23" borderId="48" xfId="1" applyFont="1" applyFill="1" applyBorder="1" applyAlignment="1">
      <alignment horizontal="left" vertical="center" wrapText="1"/>
    </xf>
    <xf numFmtId="0" fontId="13" fillId="26" borderId="12" xfId="1" applyFont="1" applyFill="1" applyBorder="1" applyAlignment="1"/>
    <xf numFmtId="0" fontId="13" fillId="26" borderId="13" xfId="1" applyFont="1" applyFill="1"/>
    <xf numFmtId="0" fontId="13" fillId="25" borderId="11" xfId="1" applyFont="1" applyFill="1" applyBorder="1" applyAlignment="1">
      <alignment horizontal="left" vertical="center" wrapText="1"/>
    </xf>
    <xf numFmtId="0" fontId="13" fillId="24" borderId="12" xfId="1" applyFont="1" applyFill="1" applyBorder="1" applyAlignment="1"/>
    <xf numFmtId="0" fontId="13" fillId="24" borderId="13" xfId="1" applyFont="1" applyFill="1"/>
    <xf numFmtId="0" fontId="13" fillId="24" borderId="9" xfId="1" applyFont="1" applyFill="1" applyBorder="1" applyAlignment="1"/>
    <xf numFmtId="0" fontId="13" fillId="0" borderId="11" xfId="1" applyFont="1" applyBorder="1" applyAlignment="1">
      <alignment horizontal="left" vertical="center" wrapText="1"/>
    </xf>
    <xf numFmtId="0" fontId="13" fillId="23" borderId="74" xfId="1" applyFont="1" applyFill="1" applyBorder="1" applyAlignment="1">
      <alignment vertical="center" wrapText="1"/>
    </xf>
    <xf numFmtId="0" fontId="11" fillId="7" borderId="70" xfId="1" applyFont="1" applyFill="1" applyBorder="1" applyAlignment="1">
      <alignment vertical="center" wrapText="1"/>
    </xf>
    <xf numFmtId="0" fontId="11" fillId="23" borderId="70" xfId="1" applyFont="1" applyFill="1" applyBorder="1" applyAlignment="1">
      <alignment vertical="center" wrapText="1"/>
    </xf>
    <xf numFmtId="0" fontId="13" fillId="24" borderId="85" xfId="1" applyFont="1" applyFill="1" applyBorder="1" applyAlignment="1">
      <alignment vertical="center"/>
    </xf>
    <xf numFmtId="0" fontId="13" fillId="0" borderId="75" xfId="1" applyFont="1" applyBorder="1" applyAlignment="1">
      <alignment horizontal="center" vertical="center" wrapText="1"/>
    </xf>
    <xf numFmtId="0" fontId="13" fillId="24" borderId="9" xfId="1" applyFont="1" applyFill="1" applyBorder="1" applyAlignment="1">
      <alignment vertical="center" wrapText="1"/>
    </xf>
    <xf numFmtId="0" fontId="13" fillId="24" borderId="84" xfId="1" applyFont="1" applyFill="1" applyBorder="1" applyAlignment="1">
      <alignment horizontal="center" vertical="center" wrapText="1"/>
    </xf>
    <xf numFmtId="0" fontId="13" fillId="24" borderId="26" xfId="1" applyFont="1" applyFill="1" applyBorder="1" applyAlignment="1">
      <alignment vertical="center" wrapText="1"/>
    </xf>
    <xf numFmtId="0" fontId="13" fillId="26" borderId="12" xfId="1" applyFont="1" applyFill="1" applyBorder="1" applyAlignment="1">
      <alignment vertical="center" wrapText="1"/>
    </xf>
    <xf numFmtId="0" fontId="11" fillId="25" borderId="12" xfId="1" applyFont="1" applyFill="1" applyBorder="1" applyAlignment="1">
      <alignment vertical="center" wrapText="1"/>
    </xf>
    <xf numFmtId="0" fontId="10" fillId="26" borderId="12" xfId="1" applyFont="1" applyFill="1" applyBorder="1" applyAlignment="1">
      <alignment vertical="center" wrapText="1"/>
    </xf>
    <xf numFmtId="0" fontId="5" fillId="0" borderId="5" xfId="1" applyFont="1" applyBorder="1" applyAlignment="1">
      <alignment vertical="center" wrapText="1"/>
    </xf>
    <xf numFmtId="0" fontId="13" fillId="24" borderId="83" xfId="1" applyFont="1" applyFill="1" applyBorder="1" applyAlignment="1">
      <alignment horizontal="center" vertical="center" wrapText="1"/>
    </xf>
    <xf numFmtId="0" fontId="13" fillId="23" borderId="26" xfId="1" applyFont="1" applyFill="1" applyBorder="1" applyAlignment="1">
      <alignment horizontal="center" vertical="center" wrapText="1"/>
    </xf>
    <xf numFmtId="0" fontId="11" fillId="7" borderId="41" xfId="1" applyFont="1" applyFill="1" applyBorder="1" applyAlignment="1">
      <alignment horizontal="center" vertical="center" wrapText="1"/>
    </xf>
    <xf numFmtId="0" fontId="11" fillId="23" borderId="41" xfId="1" applyFont="1" applyFill="1" applyBorder="1" applyAlignment="1">
      <alignment horizontal="center" vertical="center" wrapText="1"/>
    </xf>
    <xf numFmtId="0" fontId="30" fillId="6" borderId="12" xfId="2" applyFont="1" applyFill="1" applyBorder="1" applyAlignment="1">
      <alignment horizontal="center" vertical="center" wrapText="1"/>
    </xf>
    <xf numFmtId="0" fontId="30" fillId="6" borderId="14" xfId="2" applyFont="1" applyFill="1" applyBorder="1" applyAlignment="1">
      <alignment horizontal="center" vertical="center" wrapText="1"/>
    </xf>
    <xf numFmtId="0" fontId="30" fillId="6" borderId="13" xfId="2" applyFont="1" applyFill="1" applyBorder="1" applyAlignment="1">
      <alignment horizontal="center" vertical="center" wrapText="1"/>
    </xf>
    <xf numFmtId="0" fontId="30" fillId="3" borderId="12" xfId="2" applyFont="1" applyFill="1" applyBorder="1" applyAlignment="1">
      <alignment horizontal="center" vertical="center" wrapText="1"/>
    </xf>
    <xf numFmtId="0" fontId="30" fillId="6" borderId="15" xfId="2" applyFont="1" applyFill="1" applyBorder="1" applyAlignment="1">
      <alignment horizontal="center" vertical="center" wrapText="1"/>
    </xf>
    <xf numFmtId="0" fontId="30" fillId="4" borderId="12" xfId="2" applyFont="1" applyFill="1" applyBorder="1" applyAlignment="1">
      <alignment horizontal="center" vertical="center" wrapText="1"/>
    </xf>
    <xf numFmtId="0" fontId="30" fillId="6" borderId="10" xfId="2" applyFont="1" applyFill="1" applyBorder="1" applyAlignment="1">
      <alignment horizontal="center" vertical="center" wrapText="1"/>
    </xf>
    <xf numFmtId="0" fontId="23" fillId="7" borderId="20" xfId="2" applyFont="1" applyFill="1" applyBorder="1" applyAlignment="1">
      <alignment horizontal="center" vertical="center" wrapText="1"/>
    </xf>
    <xf numFmtId="0" fontId="23" fillId="0" borderId="21" xfId="2" applyFont="1" applyBorder="1" applyAlignment="1">
      <alignment horizontal="center" vertical="center" wrapText="1"/>
    </xf>
    <xf numFmtId="0" fontId="23" fillId="0" borderId="71" xfId="2" applyFont="1" applyBorder="1" applyAlignment="1">
      <alignment horizontal="center" vertical="center" wrapText="1"/>
    </xf>
    <xf numFmtId="0" fontId="23" fillId="7" borderId="12" xfId="2" applyFont="1" applyFill="1" applyBorder="1" applyAlignment="1">
      <alignment horizontal="center" vertical="center" wrapText="1"/>
    </xf>
    <xf numFmtId="0" fontId="23" fillId="0" borderId="9" xfId="2" applyFont="1" applyBorder="1" applyAlignment="1">
      <alignment horizontal="center" vertical="center" wrapText="1"/>
    </xf>
    <xf numFmtId="0" fontId="23" fillId="21" borderId="21" xfId="2" applyFont="1" applyFill="1" applyBorder="1" applyAlignment="1">
      <alignment horizontal="center" vertical="center" wrapText="1"/>
    </xf>
    <xf numFmtId="0" fontId="23" fillId="20" borderId="21" xfId="2" applyFont="1" applyFill="1" applyBorder="1" applyAlignment="1">
      <alignment horizontal="center" vertical="center" wrapText="1"/>
    </xf>
    <xf numFmtId="0" fontId="23" fillId="20" borderId="71" xfId="2" applyFont="1" applyFill="1" applyBorder="1" applyAlignment="1">
      <alignment horizontal="center" vertical="center" wrapText="1"/>
    </xf>
    <xf numFmtId="0" fontId="23" fillId="20" borderId="11" xfId="2" applyFont="1" applyFill="1" applyBorder="1" applyAlignment="1">
      <alignment horizontal="center" vertical="center" wrapText="1"/>
    </xf>
    <xf numFmtId="0" fontId="23" fillId="7" borderId="21" xfId="2" applyFont="1" applyFill="1" applyBorder="1" applyAlignment="1">
      <alignment horizontal="center" vertical="center" wrapText="1"/>
    </xf>
    <xf numFmtId="0" fontId="23" fillId="0" borderId="11" xfId="2" applyFont="1" applyBorder="1" applyAlignment="1">
      <alignment horizontal="center" vertical="center" wrapText="1"/>
    </xf>
    <xf numFmtId="0" fontId="30" fillId="4" borderId="17" xfId="2" applyFont="1" applyFill="1" applyBorder="1" applyAlignment="1">
      <alignment horizontal="center" vertical="center"/>
    </xf>
    <xf numFmtId="0" fontId="30" fillId="4" borderId="18" xfId="2" applyFont="1" applyFill="1" applyBorder="1" applyAlignment="1">
      <alignment horizontal="center" vertical="center"/>
    </xf>
    <xf numFmtId="0" fontId="30" fillId="3" borderId="14" xfId="2" applyFont="1" applyFill="1" applyBorder="1" applyAlignment="1">
      <alignment horizontal="center" vertical="center" wrapText="1"/>
    </xf>
    <xf numFmtId="0" fontId="30" fillId="4" borderId="14" xfId="2" applyFont="1" applyFill="1" applyBorder="1" applyAlignment="1">
      <alignment horizontal="center" vertical="center" wrapText="1"/>
    </xf>
    <xf numFmtId="0" fontId="23" fillId="7" borderId="48" xfId="2" applyFont="1" applyFill="1" applyBorder="1" applyAlignment="1">
      <alignment horizontal="center" vertical="center" wrapText="1"/>
    </xf>
    <xf numFmtId="0" fontId="23" fillId="7" borderId="71" xfId="2" applyFont="1" applyFill="1" applyBorder="1" applyAlignment="1">
      <alignment horizontal="center" vertical="center" wrapText="1"/>
    </xf>
    <xf numFmtId="0" fontId="31" fillId="7" borderId="71" xfId="2" applyFont="1" applyFill="1" applyBorder="1" applyAlignment="1">
      <alignment horizontal="center" vertical="center" wrapText="1"/>
    </xf>
    <xf numFmtId="0" fontId="23" fillId="7" borderId="70" xfId="2" applyFont="1" applyFill="1" applyBorder="1" applyAlignment="1">
      <alignment horizontal="center" vertical="center" wrapText="1"/>
    </xf>
    <xf numFmtId="0" fontId="30" fillId="7" borderId="71" xfId="2" applyFont="1" applyFill="1" applyBorder="1" applyAlignment="1">
      <alignment horizontal="center" vertical="center" wrapText="1"/>
    </xf>
    <xf numFmtId="0" fontId="23" fillId="7" borderId="73" xfId="2" applyFont="1" applyFill="1" applyBorder="1" applyAlignment="1">
      <alignment horizontal="center" vertical="center" wrapText="1"/>
    </xf>
    <xf numFmtId="0" fontId="30" fillId="7" borderId="73" xfId="2" applyFont="1" applyFill="1" applyBorder="1" applyAlignment="1">
      <alignment horizontal="center" vertical="center" wrapText="1"/>
    </xf>
    <xf numFmtId="0" fontId="23" fillId="7" borderId="11" xfId="2" applyFont="1" applyFill="1" applyBorder="1" applyAlignment="1">
      <alignment horizontal="center" vertical="center" wrapText="1"/>
    </xf>
    <xf numFmtId="0" fontId="30" fillId="0" borderId="72" xfId="2" applyFont="1" applyBorder="1" applyAlignment="1">
      <alignment horizontal="center" vertical="center" wrapText="1"/>
    </xf>
    <xf numFmtId="0" fontId="23" fillId="7" borderId="9" xfId="2" applyFont="1" applyFill="1" applyBorder="1" applyAlignment="1">
      <alignment horizontal="center" vertical="center" wrapText="1"/>
    </xf>
    <xf numFmtId="0" fontId="23" fillId="21" borderId="12" xfId="2" applyFont="1" applyFill="1" applyBorder="1" applyAlignment="1">
      <alignment horizontal="center" vertical="center" wrapText="1"/>
    </xf>
    <xf numFmtId="0" fontId="23" fillId="20" borderId="12" xfId="2" applyFont="1" applyFill="1" applyBorder="1" applyAlignment="1">
      <alignment horizontal="center"/>
    </xf>
    <xf numFmtId="0" fontId="23" fillId="21" borderId="71" xfId="2" applyFont="1" applyFill="1" applyBorder="1" applyAlignment="1">
      <alignment horizontal="center" vertical="center" wrapText="1"/>
    </xf>
    <xf numFmtId="0" fontId="31" fillId="21" borderId="71" xfId="2" applyFont="1" applyFill="1" applyBorder="1" applyAlignment="1">
      <alignment horizontal="center" vertical="center" wrapText="1"/>
    </xf>
    <xf numFmtId="0" fontId="23" fillId="21" borderId="70" xfId="2" applyFont="1" applyFill="1" applyBorder="1" applyAlignment="1">
      <alignment horizontal="center" vertical="center" wrapText="1"/>
    </xf>
    <xf numFmtId="0" fontId="30" fillId="21" borderId="71" xfId="2" applyFont="1" applyFill="1" applyBorder="1" applyAlignment="1">
      <alignment horizontal="center" vertical="center" wrapText="1"/>
    </xf>
    <xf numFmtId="0" fontId="23" fillId="21" borderId="73" xfId="2" applyFont="1" applyFill="1" applyBorder="1" applyAlignment="1">
      <alignment horizontal="center" vertical="center" wrapText="1"/>
    </xf>
    <xf numFmtId="0" fontId="30" fillId="21" borderId="70" xfId="2" applyFont="1" applyFill="1" applyBorder="1" applyAlignment="1">
      <alignment horizontal="center" vertical="center" wrapText="1"/>
    </xf>
    <xf numFmtId="0" fontId="30" fillId="20" borderId="72" xfId="2" applyFont="1" applyFill="1" applyBorder="1" applyAlignment="1">
      <alignment horizontal="center" vertical="center" wrapText="1"/>
    </xf>
    <xf numFmtId="0" fontId="30" fillId="7" borderId="70" xfId="2" applyFont="1" applyFill="1" applyBorder="1" applyAlignment="1">
      <alignment horizontal="center" vertical="center" wrapText="1"/>
    </xf>
    <xf numFmtId="0" fontId="23" fillId="0" borderId="71" xfId="2" applyNumberFormat="1" applyFont="1" applyBorder="1" applyAlignment="1">
      <alignment horizontal="center" vertical="center" wrapText="1"/>
    </xf>
    <xf numFmtId="0" fontId="31" fillId="0" borderId="13" xfId="1" applyFont="1" applyAlignment="1">
      <alignment horizontal="center"/>
    </xf>
    <xf numFmtId="0" fontId="23" fillId="21" borderId="9" xfId="2" applyFont="1" applyFill="1" applyBorder="1" applyAlignment="1">
      <alignment horizontal="center" vertical="center" wrapText="1"/>
    </xf>
    <xf numFmtId="0" fontId="23" fillId="20" borderId="12" xfId="2" applyFont="1" applyFill="1" applyBorder="1" applyAlignment="1">
      <alignment horizontal="center" vertical="center" wrapText="1"/>
    </xf>
    <xf numFmtId="0" fontId="23" fillId="7" borderId="74"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23" fillId="7" borderId="9" xfId="2" applyFont="1" applyFill="1" applyBorder="1" applyAlignment="1">
      <alignment horizontal="center" vertical="center" wrapText="1"/>
    </xf>
    <xf numFmtId="0" fontId="23" fillId="7" borderId="20" xfId="2" applyFont="1" applyFill="1" applyBorder="1" applyAlignment="1">
      <alignment horizontal="center" vertical="center" wrapText="1"/>
    </xf>
    <xf numFmtId="0" fontId="23" fillId="7" borderId="12" xfId="2" applyFont="1" applyFill="1" applyBorder="1" applyAlignment="1">
      <alignment horizontal="center" vertical="center" wrapText="1"/>
    </xf>
    <xf numFmtId="0" fontId="23" fillId="0" borderId="9" xfId="2" applyFont="1" applyBorder="1" applyAlignment="1">
      <alignment horizontal="center" vertical="center" wrapText="1"/>
    </xf>
    <xf numFmtId="0" fontId="0" fillId="0" borderId="0" xfId="0" applyFont="1" applyAlignment="1">
      <alignment horizontal="center"/>
    </xf>
    <xf numFmtId="0" fontId="30" fillId="0" borderId="10" xfId="2" applyFont="1" applyFill="1" applyBorder="1" applyAlignment="1">
      <alignment horizontal="center" vertical="center"/>
    </xf>
    <xf numFmtId="0" fontId="30" fillId="0" borderId="19" xfId="2" applyFont="1" applyFill="1" applyBorder="1" applyAlignment="1">
      <alignment horizontal="center" vertical="center"/>
    </xf>
    <xf numFmtId="0" fontId="6" fillId="0" borderId="13" xfId="2" applyFont="1" applyFill="1" applyAlignment="1"/>
    <xf numFmtId="0" fontId="30" fillId="18" borderId="9" xfId="2" applyFont="1" applyFill="1" applyBorder="1" applyAlignment="1">
      <alignment horizontal="center" vertical="center"/>
    </xf>
    <xf numFmtId="0" fontId="30" fillId="18" borderId="9" xfId="2" applyFont="1" applyFill="1" applyBorder="1" applyAlignment="1">
      <alignment horizontal="center" vertical="center" wrapText="1"/>
    </xf>
    <xf numFmtId="0" fontId="30" fillId="18" borderId="12" xfId="2" applyFont="1" applyFill="1" applyBorder="1" applyAlignment="1">
      <alignment horizontal="center" vertical="center" wrapText="1"/>
    </xf>
    <xf numFmtId="0" fontId="30" fillId="18" borderId="14" xfId="2" applyFont="1" applyFill="1" applyBorder="1" applyAlignment="1">
      <alignment horizontal="center" vertical="center" wrapText="1"/>
    </xf>
    <xf numFmtId="0" fontId="30" fillId="18" borderId="12" xfId="2" applyFont="1" applyFill="1" applyBorder="1" applyAlignment="1">
      <alignment horizontal="center" vertical="center"/>
    </xf>
    <xf numFmtId="0" fontId="30" fillId="18" borderId="14" xfId="2" applyFont="1" applyFill="1" applyBorder="1" applyAlignment="1">
      <alignment horizontal="center" vertical="center"/>
    </xf>
    <xf numFmtId="0" fontId="30" fillId="18" borderId="10" xfId="2" applyFont="1" applyFill="1" applyBorder="1" applyAlignment="1">
      <alignment horizontal="center" vertical="center"/>
    </xf>
    <xf numFmtId="0" fontId="30" fillId="18" borderId="13" xfId="2" applyFont="1" applyFill="1" applyBorder="1" applyAlignment="1">
      <alignment horizontal="center" vertical="center"/>
    </xf>
    <xf numFmtId="0" fontId="30" fillId="18" borderId="15" xfId="2" applyFont="1" applyFill="1" applyBorder="1" applyAlignment="1">
      <alignment horizontal="center" vertical="center"/>
    </xf>
    <xf numFmtId="0" fontId="30" fillId="18" borderId="10" xfId="2" applyFont="1" applyFill="1" applyBorder="1" applyAlignment="1">
      <alignment horizontal="center" vertical="center" wrapText="1"/>
    </xf>
    <xf numFmtId="0" fontId="10" fillId="0" borderId="10"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9" xfId="1" applyFont="1" applyBorder="1" applyAlignment="1">
      <alignment horizontal="center" vertical="center" wrapText="1"/>
    </xf>
    <xf numFmtId="0" fontId="13" fillId="23" borderId="12" xfId="1" applyFont="1" applyFill="1" applyBorder="1" applyAlignment="1">
      <alignment horizontal="center" vertical="center" wrapText="1"/>
    </xf>
    <xf numFmtId="0" fontId="5" fillId="0" borderId="5"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8"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9" xfId="1" applyFont="1" applyBorder="1" applyAlignment="1">
      <alignment horizontal="center" vertical="center" wrapText="1"/>
    </xf>
    <xf numFmtId="0" fontId="5" fillId="0" borderId="19"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7" xfId="1" applyFont="1" applyBorder="1" applyAlignment="1">
      <alignment horizontal="center" vertical="center" wrapText="1"/>
    </xf>
    <xf numFmtId="0" fontId="13" fillId="24" borderId="12" xfId="1" applyFont="1" applyFill="1" applyBorder="1" applyAlignment="1">
      <alignment horizontal="center" vertical="center" wrapText="1"/>
    </xf>
    <xf numFmtId="0" fontId="13" fillId="24" borderId="70" xfId="1" applyFont="1" applyFill="1" applyBorder="1" applyAlignment="1">
      <alignment horizontal="center" vertical="center" wrapText="1"/>
    </xf>
    <xf numFmtId="0" fontId="5" fillId="0" borderId="4"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65" xfId="1" applyFont="1" applyBorder="1" applyAlignment="1">
      <alignment horizontal="center" vertical="center" wrapText="1"/>
    </xf>
    <xf numFmtId="0" fontId="10" fillId="0" borderId="47" xfId="1" applyFont="1" applyBorder="1" applyAlignment="1">
      <alignment horizontal="center" vertical="center" wrapText="1"/>
    </xf>
    <xf numFmtId="0" fontId="27" fillId="23" borderId="5" xfId="1" applyFont="1" applyFill="1" applyBorder="1" applyAlignment="1">
      <alignment horizontal="center" vertical="center" wrapText="1"/>
    </xf>
    <xf numFmtId="0" fontId="27" fillId="23" borderId="15" xfId="1" applyFont="1" applyFill="1" applyBorder="1" applyAlignment="1">
      <alignment horizontal="center" vertical="center" wrapText="1"/>
    </xf>
    <xf numFmtId="0" fontId="27" fillId="23" borderId="78" xfId="1" applyFont="1" applyFill="1" applyBorder="1" applyAlignment="1">
      <alignment horizontal="center" vertical="center" wrapText="1"/>
    </xf>
    <xf numFmtId="0" fontId="13" fillId="23" borderId="10" xfId="1" applyFont="1" applyFill="1" applyBorder="1" applyAlignment="1">
      <alignment horizontal="center" vertical="center" wrapText="1"/>
    </xf>
    <xf numFmtId="0" fontId="13" fillId="23" borderId="47" xfId="1" applyFont="1" applyFill="1" applyBorder="1" applyAlignment="1">
      <alignment horizontal="center" vertical="center" wrapText="1"/>
    </xf>
    <xf numFmtId="0" fontId="13" fillId="24" borderId="10" xfId="1" applyFont="1" applyFill="1" applyBorder="1" applyAlignment="1">
      <alignment horizontal="center" vertical="center" wrapText="1"/>
    </xf>
    <xf numFmtId="0" fontId="13" fillId="24" borderId="47" xfId="1" applyFont="1" applyFill="1" applyBorder="1" applyAlignment="1">
      <alignment horizontal="center" vertical="center" wrapText="1"/>
    </xf>
    <xf numFmtId="0" fontId="11" fillId="7" borderId="10" xfId="1" applyFont="1" applyFill="1" applyBorder="1" applyAlignment="1">
      <alignment horizontal="center" vertical="center" wrapText="1"/>
    </xf>
    <xf numFmtId="0" fontId="11" fillId="7" borderId="12" xfId="1" applyFont="1" applyFill="1" applyBorder="1" applyAlignment="1">
      <alignment horizontal="center" vertical="center" wrapText="1"/>
    </xf>
    <xf numFmtId="0" fontId="11" fillId="7" borderId="9" xfId="1" applyFont="1" applyFill="1" applyBorder="1" applyAlignment="1">
      <alignment horizontal="center" vertical="center" wrapText="1"/>
    </xf>
    <xf numFmtId="0" fontId="13" fillId="0" borderId="10" xfId="1" applyFont="1" applyBorder="1" applyAlignment="1">
      <alignment horizontal="center" vertical="center" wrapText="1"/>
    </xf>
    <xf numFmtId="0" fontId="13" fillId="0" borderId="12" xfId="1" applyFont="1" applyBorder="1" applyAlignment="1">
      <alignment horizontal="center" vertical="center" wrapText="1"/>
    </xf>
    <xf numFmtId="0" fontId="13" fillId="0" borderId="9" xfId="1" applyFont="1" applyBorder="1" applyAlignment="1">
      <alignment horizontal="center" vertical="center" wrapText="1"/>
    </xf>
    <xf numFmtId="0" fontId="5" fillId="0" borderId="26" xfId="1" applyFont="1" applyBorder="1" applyAlignment="1">
      <alignment horizontal="center" vertical="center" wrapText="1"/>
    </xf>
    <xf numFmtId="0" fontId="5" fillId="0" borderId="36" xfId="1" applyFont="1" applyBorder="1" applyAlignment="1">
      <alignment horizontal="center" vertical="center" wrapText="1"/>
    </xf>
    <xf numFmtId="0" fontId="5" fillId="0" borderId="37"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0" xfId="1" applyFont="1" applyBorder="1" applyAlignment="1">
      <alignment horizontal="center" vertical="center" wrapText="1"/>
    </xf>
    <xf numFmtId="0" fontId="5" fillId="0" borderId="56" xfId="1" applyFont="1" applyBorder="1" applyAlignment="1">
      <alignment horizontal="center" vertical="center" wrapText="1"/>
    </xf>
    <xf numFmtId="0" fontId="5" fillId="0" borderId="42"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77" xfId="1" applyFont="1" applyBorder="1" applyAlignment="1">
      <alignment horizontal="center" vertical="center" wrapText="1"/>
    </xf>
    <xf numFmtId="0" fontId="5" fillId="0" borderId="54" xfId="1" applyFont="1" applyBorder="1" applyAlignment="1">
      <alignment horizontal="center" vertical="center" wrapText="1"/>
    </xf>
    <xf numFmtId="0" fontId="5" fillId="0" borderId="60" xfId="1" applyFont="1" applyBorder="1" applyAlignment="1">
      <alignment horizontal="center" vertical="center" wrapText="1"/>
    </xf>
    <xf numFmtId="0" fontId="4" fillId="0" borderId="39" xfId="1" applyFont="1" applyBorder="1" applyAlignment="1">
      <alignment horizontal="center"/>
    </xf>
    <xf numFmtId="0" fontId="4" fillId="0" borderId="56" xfId="1" applyFont="1" applyBorder="1" applyAlignment="1">
      <alignment horizontal="center"/>
    </xf>
    <xf numFmtId="0" fontId="4" fillId="0" borderId="42" xfId="1" applyFont="1" applyBorder="1" applyAlignment="1">
      <alignment horizontal="center"/>
    </xf>
    <xf numFmtId="0" fontId="5" fillId="0" borderId="50" xfId="1" applyFont="1" applyBorder="1" applyAlignment="1">
      <alignment horizontal="center" vertical="center" wrapText="1"/>
    </xf>
    <xf numFmtId="0" fontId="4" fillId="0" borderId="26" xfId="1" applyFont="1" applyBorder="1" applyAlignment="1">
      <alignment horizontal="center"/>
    </xf>
    <xf numFmtId="0" fontId="4" fillId="0" borderId="43" xfId="1" applyFont="1" applyBorder="1" applyAlignment="1">
      <alignment horizontal="center"/>
    </xf>
    <xf numFmtId="0" fontId="4" fillId="0" borderId="41" xfId="1" applyFont="1" applyBorder="1" applyAlignment="1">
      <alignment horizontal="center"/>
    </xf>
    <xf numFmtId="0" fontId="4" fillId="0" borderId="70" xfId="1" applyFont="1" applyBorder="1" applyAlignment="1">
      <alignment horizontal="center"/>
    </xf>
    <xf numFmtId="0" fontId="13" fillId="23" borderId="10" xfId="1" applyFont="1" applyFill="1" applyBorder="1" applyAlignment="1">
      <alignment horizontal="left" vertical="center" wrapText="1"/>
    </xf>
    <xf numFmtId="0" fontId="13" fillId="23" borderId="12" xfId="1" applyFont="1" applyFill="1" applyBorder="1" applyAlignment="1">
      <alignment horizontal="left" vertical="center" wrapText="1"/>
    </xf>
    <xf numFmtId="0" fontId="13" fillId="23" borderId="47" xfId="1" applyFont="1" applyFill="1" applyBorder="1" applyAlignment="1">
      <alignment horizontal="left" vertical="center" wrapText="1"/>
    </xf>
    <xf numFmtId="0" fontId="13" fillId="23" borderId="41" xfId="1" applyFont="1" applyFill="1" applyBorder="1" applyAlignment="1">
      <alignment horizontal="left" vertical="center" wrapText="1"/>
    </xf>
    <xf numFmtId="0" fontId="13" fillId="23" borderId="41" xfId="1" applyFont="1" applyFill="1" applyBorder="1" applyAlignment="1">
      <alignment horizontal="center" vertical="center" wrapText="1"/>
    </xf>
    <xf numFmtId="0" fontId="11" fillId="7" borderId="47" xfId="1" applyFont="1" applyFill="1" applyBorder="1" applyAlignment="1">
      <alignment horizontal="center" vertical="center" wrapText="1"/>
    </xf>
    <xf numFmtId="0" fontId="11" fillId="23" borderId="10" xfId="1" applyFont="1" applyFill="1" applyBorder="1" applyAlignment="1">
      <alignment horizontal="center" vertical="center" wrapText="1"/>
    </xf>
    <xf numFmtId="0" fontId="11" fillId="23" borderId="12" xfId="1" applyFont="1" applyFill="1" applyBorder="1" applyAlignment="1">
      <alignment horizontal="center" vertical="center" wrapText="1"/>
    </xf>
    <xf numFmtId="0" fontId="11" fillId="23" borderId="47" xfId="1" applyFont="1" applyFill="1" applyBorder="1" applyAlignment="1">
      <alignment horizontal="center" vertical="center" wrapText="1"/>
    </xf>
    <xf numFmtId="0" fontId="13" fillId="22" borderId="10" xfId="1" applyFont="1" applyFill="1" applyBorder="1" applyAlignment="1">
      <alignment horizontal="center" vertical="center" wrapText="1"/>
    </xf>
    <xf numFmtId="0" fontId="13" fillId="22" borderId="12" xfId="1" applyFont="1" applyFill="1" applyBorder="1" applyAlignment="1">
      <alignment horizontal="center" vertical="center" wrapText="1"/>
    </xf>
    <xf numFmtId="0" fontId="13" fillId="22" borderId="47" xfId="1" applyFont="1" applyFill="1" applyBorder="1" applyAlignment="1">
      <alignment horizontal="center" vertical="center" wrapText="1"/>
    </xf>
    <xf numFmtId="0" fontId="13" fillId="23" borderId="41" xfId="1" applyFont="1" applyFill="1" applyBorder="1" applyAlignment="1">
      <alignment horizontal="left" vertical="top" wrapText="1"/>
    </xf>
    <xf numFmtId="0" fontId="13" fillId="23" borderId="70" xfId="1" applyFont="1" applyFill="1" applyBorder="1" applyAlignment="1">
      <alignment horizontal="left" vertical="top" wrapText="1"/>
    </xf>
    <xf numFmtId="0" fontId="13" fillId="23" borderId="70" xfId="1" applyFont="1" applyFill="1" applyBorder="1" applyAlignment="1">
      <alignment horizontal="center" vertical="center" wrapText="1"/>
    </xf>
    <xf numFmtId="0" fontId="13" fillId="23" borderId="10" xfId="1" applyFont="1" applyFill="1" applyBorder="1" applyAlignment="1">
      <alignment horizontal="left" vertical="top" wrapText="1"/>
    </xf>
    <xf numFmtId="0" fontId="13" fillId="23" borderId="9" xfId="1" applyFont="1" applyFill="1" applyBorder="1" applyAlignment="1">
      <alignment horizontal="center" vertical="center" wrapText="1"/>
    </xf>
    <xf numFmtId="0" fontId="26" fillId="7" borderId="29" xfId="1" applyFont="1" applyFill="1" applyBorder="1" applyAlignment="1">
      <alignment horizontal="center" vertical="center" wrapText="1"/>
    </xf>
    <xf numFmtId="0" fontId="26" fillId="7" borderId="35" xfId="1" applyFont="1" applyFill="1" applyBorder="1" applyAlignment="1">
      <alignment horizontal="center" vertical="center" wrapText="1"/>
    </xf>
    <xf numFmtId="0" fontId="26" fillId="7" borderId="76"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27" fillId="7" borderId="79" xfId="1" applyFont="1" applyFill="1" applyBorder="1" applyAlignment="1">
      <alignment horizontal="center" vertical="center" wrapText="1"/>
    </xf>
    <xf numFmtId="0" fontId="27" fillId="7" borderId="80" xfId="1" applyFont="1" applyFill="1" applyBorder="1" applyAlignment="1">
      <alignment horizontal="center" vertical="center" wrapText="1"/>
    </xf>
    <xf numFmtId="0" fontId="27" fillId="7" borderId="81" xfId="1" applyFont="1" applyFill="1" applyBorder="1" applyAlignment="1">
      <alignment horizontal="center" vertical="center" wrapText="1"/>
    </xf>
    <xf numFmtId="0" fontId="13" fillId="7" borderId="51" xfId="1" applyFont="1" applyFill="1" applyBorder="1" applyAlignment="1">
      <alignment horizontal="center" vertical="center" wrapText="1"/>
    </xf>
    <xf numFmtId="0" fontId="13" fillId="7" borderId="12" xfId="1" applyFont="1" applyFill="1" applyBorder="1" applyAlignment="1">
      <alignment horizontal="center" vertical="center" wrapText="1"/>
    </xf>
    <xf numFmtId="0" fontId="13" fillId="7" borderId="47" xfId="1" applyFont="1" applyFill="1" applyBorder="1" applyAlignment="1">
      <alignment horizontal="center" vertical="center" wrapText="1"/>
    </xf>
    <xf numFmtId="0" fontId="13" fillId="0" borderId="53" xfId="1" applyFont="1" applyBorder="1" applyAlignment="1">
      <alignment horizontal="center" vertical="center" wrapText="1"/>
    </xf>
    <xf numFmtId="0" fontId="13" fillId="0" borderId="54" xfId="1" applyFont="1" applyBorder="1" applyAlignment="1">
      <alignment horizontal="center" vertical="center" wrapText="1"/>
    </xf>
    <xf numFmtId="0" fontId="13" fillId="0" borderId="60" xfId="1" applyFont="1" applyBorder="1" applyAlignment="1">
      <alignment horizontal="center" vertical="center" wrapText="1"/>
    </xf>
    <xf numFmtId="0" fontId="13" fillId="0" borderId="51" xfId="1" applyFont="1" applyBorder="1" applyAlignment="1">
      <alignment horizontal="center" vertical="center" wrapText="1"/>
    </xf>
    <xf numFmtId="0" fontId="11" fillId="7" borderId="38" xfId="1" applyFont="1" applyFill="1" applyBorder="1" applyAlignment="1">
      <alignment horizontal="center" vertical="center" wrapText="1"/>
    </xf>
    <xf numFmtId="0" fontId="11" fillId="7" borderId="26" xfId="1" applyFont="1" applyFill="1" applyBorder="1" applyAlignment="1">
      <alignment horizontal="center" vertical="center" wrapText="1"/>
    </xf>
    <xf numFmtId="0" fontId="11" fillId="7" borderId="43" xfId="1" applyFont="1" applyFill="1" applyBorder="1" applyAlignment="1">
      <alignment horizontal="center" vertical="center" wrapText="1"/>
    </xf>
    <xf numFmtId="0" fontId="13" fillId="7" borderId="38" xfId="1" applyFont="1" applyFill="1" applyBorder="1" applyAlignment="1">
      <alignment horizontal="center" vertical="center" wrapText="1"/>
    </xf>
    <xf numFmtId="0" fontId="13" fillId="7" borderId="43" xfId="1" applyFont="1" applyFill="1" applyBorder="1" applyAlignment="1">
      <alignment horizontal="center" vertical="center" wrapText="1"/>
    </xf>
    <xf numFmtId="0" fontId="15" fillId="7" borderId="26" xfId="1" applyFont="1" applyFill="1" applyBorder="1" applyAlignment="1">
      <alignment horizontal="center" vertical="center" wrapText="1"/>
    </xf>
    <xf numFmtId="0" fontId="15" fillId="7" borderId="43" xfId="1" applyFont="1" applyFill="1" applyBorder="1" applyAlignment="1">
      <alignment horizontal="center" vertical="center" wrapText="1"/>
    </xf>
    <xf numFmtId="0" fontId="13" fillId="7" borderId="39" xfId="1" applyFont="1" applyFill="1" applyBorder="1" applyAlignment="1">
      <alignment horizontal="center" vertical="center" wrapText="1"/>
    </xf>
    <xf numFmtId="0" fontId="13" fillId="7" borderId="42" xfId="1" applyFont="1" applyFill="1" applyBorder="1" applyAlignment="1">
      <alignment horizontal="center" vertical="center" wrapText="1"/>
    </xf>
    <xf numFmtId="0" fontId="11" fillId="7" borderId="36" xfId="1" applyFont="1" applyFill="1" applyBorder="1" applyAlignment="1">
      <alignment horizontal="center" vertical="center" wrapText="1"/>
    </xf>
    <xf numFmtId="0" fontId="11" fillId="7" borderId="46" xfId="1" applyFont="1" applyFill="1" applyBorder="1" applyAlignment="1">
      <alignment horizontal="center" vertical="center" wrapText="1"/>
    </xf>
    <xf numFmtId="0" fontId="13" fillId="0" borderId="62" xfId="1" applyFont="1" applyBorder="1" applyAlignment="1">
      <alignment horizontal="center"/>
    </xf>
    <xf numFmtId="0" fontId="13" fillId="0" borderId="26" xfId="1" applyFont="1" applyBorder="1" applyAlignment="1">
      <alignment horizontal="center"/>
    </xf>
    <xf numFmtId="0" fontId="13" fillId="0" borderId="43" xfId="1" applyFont="1" applyBorder="1" applyAlignment="1">
      <alignment horizontal="center"/>
    </xf>
    <xf numFmtId="0" fontId="13" fillId="0" borderId="58" xfId="1" applyFont="1" applyBorder="1" applyAlignment="1">
      <alignment horizontal="center" vertical="center" wrapText="1"/>
    </xf>
    <xf numFmtId="0" fontId="13" fillId="0" borderId="15" xfId="1" applyFont="1" applyBorder="1" applyAlignment="1">
      <alignment horizontal="center" vertical="center" wrapText="1"/>
    </xf>
    <xf numFmtId="0" fontId="13" fillId="0" borderId="8" xfId="1" applyFont="1" applyBorder="1" applyAlignment="1">
      <alignment horizontal="center" vertical="center" wrapText="1"/>
    </xf>
    <xf numFmtId="0" fontId="13" fillId="0" borderId="51" xfId="1" applyFont="1" applyBorder="1" applyAlignment="1">
      <alignment horizontal="center" vertical="center"/>
    </xf>
    <xf numFmtId="0" fontId="13" fillId="0" borderId="12" xfId="1" applyFont="1" applyBorder="1" applyAlignment="1">
      <alignment horizontal="center" vertical="center"/>
    </xf>
    <xf numFmtId="0" fontId="13" fillId="0" borderId="51" xfId="1" applyFont="1" applyBorder="1" applyAlignment="1">
      <alignment horizontal="center"/>
    </xf>
    <xf numFmtId="0" fontId="13" fillId="0" borderId="12" xfId="1" applyFont="1" applyBorder="1" applyAlignment="1">
      <alignment horizontal="center"/>
    </xf>
    <xf numFmtId="0" fontId="13" fillId="0" borderId="9" xfId="1" applyFont="1" applyBorder="1" applyAlignment="1">
      <alignment horizontal="center"/>
    </xf>
    <xf numFmtId="0" fontId="13" fillId="0" borderId="53" xfId="1" applyFont="1" applyBorder="1" applyAlignment="1">
      <alignment horizontal="center" vertical="center"/>
    </xf>
    <xf numFmtId="0" fontId="13" fillId="0" borderId="54" xfId="1" applyFont="1" applyBorder="1" applyAlignment="1">
      <alignment horizontal="center" vertical="center"/>
    </xf>
    <xf numFmtId="0" fontId="13" fillId="0" borderId="60" xfId="1" applyFont="1" applyBorder="1" applyAlignment="1">
      <alignment horizontal="center" vertical="center"/>
    </xf>
    <xf numFmtId="0" fontId="13" fillId="7" borderId="9" xfId="1" applyFont="1" applyFill="1" applyBorder="1" applyAlignment="1">
      <alignment horizontal="center" vertical="center" wrapText="1"/>
    </xf>
    <xf numFmtId="0" fontId="13" fillId="23" borderId="9" xfId="1" applyFont="1" applyFill="1" applyBorder="1" applyAlignment="1">
      <alignment horizontal="left" vertical="center" wrapText="1"/>
    </xf>
    <xf numFmtId="0" fontId="5" fillId="0" borderId="43"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47" xfId="1" applyFont="1" applyBorder="1" applyAlignment="1">
      <alignment horizontal="center" vertical="center" wrapText="1"/>
    </xf>
    <xf numFmtId="0" fontId="13" fillId="0" borderId="47" xfId="1" applyFont="1" applyBorder="1" applyAlignment="1">
      <alignment horizontal="center"/>
    </xf>
    <xf numFmtId="0" fontId="13" fillId="7" borderId="55" xfId="1" applyFont="1" applyFill="1" applyBorder="1" applyAlignment="1">
      <alignment horizontal="center" vertical="center" wrapText="1"/>
    </xf>
    <xf numFmtId="0" fontId="13" fillId="7" borderId="56" xfId="1" applyFont="1" applyFill="1" applyBorder="1" applyAlignment="1">
      <alignment horizontal="center" vertical="center" wrapText="1"/>
    </xf>
    <xf numFmtId="0" fontId="11" fillId="7" borderId="52" xfId="1" applyFont="1" applyFill="1" applyBorder="1" applyAlignment="1">
      <alignment horizontal="center" vertical="center" wrapText="1"/>
    </xf>
    <xf numFmtId="0" fontId="11" fillId="7" borderId="37" xfId="1" applyFont="1" applyFill="1" applyBorder="1" applyAlignment="1">
      <alignment horizontal="center" vertical="center" wrapText="1"/>
    </xf>
    <xf numFmtId="0" fontId="11" fillId="7" borderId="51" xfId="1" applyFont="1" applyFill="1" applyBorder="1" applyAlignment="1">
      <alignment horizontal="center" vertical="center" wrapText="1"/>
    </xf>
    <xf numFmtId="0" fontId="13" fillId="0" borderId="38" xfId="1" applyFont="1" applyBorder="1" applyAlignment="1">
      <alignment horizontal="center" vertical="center" wrapText="1"/>
    </xf>
    <xf numFmtId="0" fontId="13" fillId="0" borderId="26" xfId="1" applyFont="1" applyBorder="1" applyAlignment="1">
      <alignment horizontal="center" vertical="center" wrapText="1"/>
    </xf>
    <xf numFmtId="0" fontId="13" fillId="0" borderId="43" xfId="1" applyFont="1" applyBorder="1" applyAlignment="1">
      <alignment horizontal="center" vertical="center" wrapText="1"/>
    </xf>
    <xf numFmtId="0" fontId="13" fillId="7" borderId="40" xfId="1" applyFont="1" applyFill="1" applyBorder="1" applyAlignment="1">
      <alignment horizontal="center" vertical="center" wrapText="1"/>
    </xf>
    <xf numFmtId="0" fontId="13" fillId="0" borderId="62" xfId="1" applyFont="1" applyBorder="1" applyAlignment="1">
      <alignment horizontal="center" vertical="center" wrapText="1"/>
    </xf>
    <xf numFmtId="0" fontId="13" fillId="0" borderId="62" xfId="1" applyFont="1" applyBorder="1" applyAlignment="1">
      <alignment horizontal="center" vertical="center"/>
    </xf>
    <xf numFmtId="0" fontId="13" fillId="0" borderId="26" xfId="1" applyFont="1" applyBorder="1" applyAlignment="1">
      <alignment horizontal="center" vertical="center"/>
    </xf>
    <xf numFmtId="0" fontId="13" fillId="0" borderId="43" xfId="1" applyFont="1" applyBorder="1" applyAlignment="1">
      <alignment horizontal="center" vertical="center"/>
    </xf>
    <xf numFmtId="0" fontId="13" fillId="0" borderId="47" xfId="1" applyFont="1" applyBorder="1" applyAlignment="1">
      <alignment horizontal="center" vertical="center" wrapText="1"/>
    </xf>
    <xf numFmtId="0" fontId="11" fillId="0" borderId="54" xfId="1" applyFont="1" applyBorder="1" applyAlignment="1">
      <alignment horizontal="center" vertical="center" wrapText="1"/>
    </xf>
    <xf numFmtId="0" fontId="11" fillId="0" borderId="60" xfId="1" applyFont="1" applyBorder="1" applyAlignment="1">
      <alignment horizontal="center" vertical="center" wrapText="1"/>
    </xf>
    <xf numFmtId="0" fontId="11" fillId="0" borderId="51" xfId="1" applyFont="1" applyBorder="1" applyAlignment="1">
      <alignment horizontal="center" vertical="center" wrapText="1"/>
    </xf>
    <xf numFmtId="0" fontId="13" fillId="0" borderId="57" xfId="1" applyFont="1" applyBorder="1" applyAlignment="1">
      <alignment horizontal="center" vertical="center" wrapText="1"/>
    </xf>
    <xf numFmtId="0" fontId="13" fillId="0" borderId="55" xfId="1" applyFont="1" applyBorder="1" applyAlignment="1">
      <alignment horizontal="center" vertical="center" wrapText="1"/>
    </xf>
    <xf numFmtId="0" fontId="13" fillId="0" borderId="56" xfId="1" applyFont="1" applyBorder="1" applyAlignment="1">
      <alignment horizontal="center" vertical="center" wrapText="1"/>
    </xf>
    <xf numFmtId="0" fontId="13" fillId="0" borderId="52" xfId="1" applyFont="1" applyBorder="1" applyAlignment="1">
      <alignment horizontal="center" vertical="center" wrapText="1"/>
    </xf>
    <xf numFmtId="0" fontId="13" fillId="0" borderId="37" xfId="1" applyFont="1" applyBorder="1" applyAlignment="1">
      <alignment horizontal="center" vertical="center" wrapText="1"/>
    </xf>
    <xf numFmtId="0" fontId="13" fillId="0" borderId="63" xfId="1" applyFont="1" applyBorder="1" applyAlignment="1">
      <alignment horizontal="center" vertical="center" wrapText="1"/>
    </xf>
    <xf numFmtId="0" fontId="13" fillId="0" borderId="36" xfId="1" applyFont="1" applyBorder="1" applyAlignment="1">
      <alignment horizontal="center" vertical="center" wrapText="1"/>
    </xf>
    <xf numFmtId="0" fontId="13" fillId="0" borderId="46" xfId="1" applyFont="1" applyBorder="1" applyAlignment="1">
      <alignment horizontal="center" vertical="center" wrapText="1"/>
    </xf>
    <xf numFmtId="0" fontId="13" fillId="7" borderId="62" xfId="1" applyFont="1" applyFill="1" applyBorder="1" applyAlignment="1">
      <alignment horizontal="center" vertical="center" wrapText="1"/>
    </xf>
    <xf numFmtId="0" fontId="20" fillId="0" borderId="26" xfId="1" applyFont="1" applyFill="1" applyBorder="1" applyAlignment="1">
      <alignment horizontal="center" vertical="center" wrapText="1"/>
    </xf>
    <xf numFmtId="0" fontId="4" fillId="0" borderId="33" xfId="1" applyFont="1" applyFill="1" applyBorder="1" applyAlignment="1">
      <alignment horizontal="left"/>
    </xf>
    <xf numFmtId="0" fontId="4" fillId="0" borderId="32" xfId="1" applyFont="1" applyFill="1" applyBorder="1" applyAlignment="1">
      <alignment horizontal="left"/>
    </xf>
    <xf numFmtId="0" fontId="4" fillId="0" borderId="33" xfId="1" applyFont="1" applyBorder="1" applyAlignment="1">
      <alignment horizontal="left"/>
    </xf>
    <xf numFmtId="0" fontId="4" fillId="0" borderId="32" xfId="1" applyFont="1" applyBorder="1" applyAlignment="1">
      <alignment horizontal="left"/>
    </xf>
    <xf numFmtId="0" fontId="6" fillId="0" borderId="34" xfId="1" applyFont="1" applyFill="1" applyBorder="1" applyAlignment="1">
      <alignment horizontal="center"/>
    </xf>
    <xf numFmtId="0" fontId="6" fillId="0" borderId="30" xfId="1" applyFont="1" applyFill="1" applyBorder="1" applyAlignment="1">
      <alignment horizontal="center"/>
    </xf>
    <xf numFmtId="0" fontId="18" fillId="0" borderId="28" xfId="1" applyFont="1" applyBorder="1" applyAlignment="1">
      <alignment horizontal="center" vertical="center" wrapText="1"/>
    </xf>
    <xf numFmtId="0" fontId="18" fillId="0" borderId="29" xfId="1" applyFont="1" applyBorder="1" applyAlignment="1">
      <alignment horizontal="center" vertical="center" wrapText="1"/>
    </xf>
    <xf numFmtId="0" fontId="18" fillId="0" borderId="13" xfId="1" applyFont="1" applyBorder="1" applyAlignment="1">
      <alignment horizontal="center" vertical="center" wrapText="1"/>
    </xf>
    <xf numFmtId="0" fontId="18" fillId="0" borderId="35" xfId="1" applyFont="1" applyBorder="1" applyAlignment="1">
      <alignment horizontal="center" vertical="center" wrapText="1"/>
    </xf>
    <xf numFmtId="0" fontId="18" fillId="0" borderId="27" xfId="1" applyFont="1" applyBorder="1" applyAlignment="1">
      <alignment horizontal="center" vertical="center" wrapText="1"/>
    </xf>
    <xf numFmtId="0" fontId="18" fillId="0" borderId="31" xfId="1" applyFont="1" applyBorder="1" applyAlignment="1">
      <alignment horizontal="center" vertical="center" wrapText="1"/>
    </xf>
    <xf numFmtId="0" fontId="13" fillId="7" borderId="41" xfId="1" applyFont="1" applyFill="1" applyBorder="1" applyAlignment="1">
      <alignment horizontal="center" vertical="center" wrapText="1"/>
    </xf>
    <xf numFmtId="0" fontId="13" fillId="7" borderId="19" xfId="1" applyFont="1" applyFill="1" applyBorder="1" applyAlignment="1">
      <alignment horizontal="center" vertical="center"/>
    </xf>
    <xf numFmtId="0" fontId="4" fillId="0" borderId="14" xfId="1" applyFont="1" applyBorder="1"/>
    <xf numFmtId="0" fontId="4" fillId="0" borderId="7" xfId="1" applyFont="1" applyBorder="1"/>
    <xf numFmtId="0" fontId="12" fillId="4" borderId="1" xfId="1" applyFont="1" applyFill="1" applyBorder="1" applyAlignment="1">
      <alignment horizontal="center" vertical="center"/>
    </xf>
    <xf numFmtId="0" fontId="4" fillId="0" borderId="17" xfId="1" applyFont="1" applyBorder="1"/>
    <xf numFmtId="0" fontId="4" fillId="0" borderId="18" xfId="1" applyFont="1" applyBorder="1"/>
    <xf numFmtId="0" fontId="12" fillId="5" borderId="1"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11" fillId="4" borderId="7" xfId="1" applyFont="1" applyFill="1" applyBorder="1" applyAlignment="1">
      <alignment horizontal="center" vertical="center"/>
    </xf>
    <xf numFmtId="0" fontId="4" fillId="0" borderId="8" xfId="1" applyFont="1" applyBorder="1"/>
    <xf numFmtId="0" fontId="12" fillId="5" borderId="1" xfId="1" applyFont="1" applyFill="1" applyBorder="1" applyAlignment="1">
      <alignment horizontal="center" vertical="center"/>
    </xf>
    <xf numFmtId="0" fontId="20" fillId="19" borderId="7" xfId="1" applyFont="1" applyFill="1" applyBorder="1" applyAlignment="1">
      <alignment horizontal="center" vertical="center" wrapText="1"/>
    </xf>
    <xf numFmtId="0" fontId="4" fillId="18" borderId="16" xfId="1" applyFont="1" applyFill="1" applyBorder="1"/>
    <xf numFmtId="0" fontId="9" fillId="2" borderId="19" xfId="1" applyFont="1" applyFill="1" applyBorder="1" applyAlignment="1">
      <alignment horizontal="center" vertical="center"/>
    </xf>
    <xf numFmtId="0" fontId="4" fillId="0" borderId="4" xfId="1" applyFont="1" applyBorder="1"/>
    <xf numFmtId="0" fontId="4" fillId="0" borderId="5" xfId="1" applyFont="1" applyBorder="1"/>
    <xf numFmtId="0" fontId="4" fillId="0" borderId="16" xfId="1" applyFont="1" applyBorder="1"/>
    <xf numFmtId="0" fontId="4" fillId="0" borderId="12" xfId="1" applyFont="1" applyBorder="1"/>
    <xf numFmtId="0" fontId="4" fillId="0" borderId="9" xfId="1" applyFont="1" applyBorder="1"/>
    <xf numFmtId="0" fontId="13" fillId="7" borderId="10" xfId="1" applyFont="1" applyFill="1" applyBorder="1" applyAlignment="1">
      <alignment horizontal="center" vertical="center" wrapText="1"/>
    </xf>
    <xf numFmtId="0" fontId="15" fillId="7" borderId="10" xfId="1" applyFont="1" applyFill="1" applyBorder="1" applyAlignment="1">
      <alignment horizontal="center" vertical="center"/>
    </xf>
    <xf numFmtId="0" fontId="15" fillId="7" borderId="10" xfId="1" applyFont="1" applyFill="1" applyBorder="1" applyAlignment="1">
      <alignment horizontal="center" vertical="center" wrapText="1"/>
    </xf>
    <xf numFmtId="0" fontId="15" fillId="7" borderId="10" xfId="1" applyFont="1" applyFill="1" applyBorder="1" applyAlignment="1">
      <alignment horizontal="left" vertical="center" wrapText="1"/>
    </xf>
    <xf numFmtId="0" fontId="13" fillId="7" borderId="10" xfId="1" applyFont="1" applyFill="1" applyBorder="1" applyAlignment="1">
      <alignment horizontal="center" vertical="center"/>
    </xf>
    <xf numFmtId="0" fontId="13" fillId="7" borderId="10" xfId="1" applyFont="1" applyFill="1" applyBorder="1" applyAlignment="1">
      <alignment horizontal="center" vertical="top" wrapText="1"/>
    </xf>
    <xf numFmtId="0" fontId="15" fillId="7" borderId="10" xfId="1" applyFont="1" applyFill="1" applyBorder="1" applyAlignment="1">
      <alignment horizontal="left" vertical="top" wrapText="1"/>
    </xf>
    <xf numFmtId="0" fontId="11" fillId="3" borderId="19" xfId="1" applyFont="1" applyFill="1" applyBorder="1" applyAlignment="1">
      <alignment horizontal="center" vertical="center"/>
    </xf>
    <xf numFmtId="0" fontId="8" fillId="4" borderId="1" xfId="1" applyFont="1" applyFill="1" applyBorder="1" applyAlignment="1">
      <alignment horizontal="center" vertical="center"/>
    </xf>
    <xf numFmtId="0" fontId="9" fillId="5" borderId="1" xfId="1" applyFont="1" applyFill="1" applyBorder="1" applyAlignment="1">
      <alignment horizontal="center" vertical="center" wrapText="1"/>
    </xf>
    <xf numFmtId="0" fontId="21" fillId="4" borderId="1" xfId="1" applyFont="1" applyFill="1" applyBorder="1" applyAlignment="1">
      <alignment horizontal="center" vertical="center" wrapText="1"/>
    </xf>
    <xf numFmtId="0" fontId="13" fillId="24" borderId="12" xfId="1" applyFont="1" applyFill="1" applyBorder="1"/>
    <xf numFmtId="0" fontId="13" fillId="24" borderId="9" xfId="1" applyFont="1" applyFill="1" applyBorder="1"/>
    <xf numFmtId="0" fontId="13" fillId="24" borderId="51" xfId="1" applyFont="1" applyFill="1" applyBorder="1" applyAlignment="1">
      <alignment horizontal="center" vertical="center" wrapText="1"/>
    </xf>
    <xf numFmtId="0" fontId="13" fillId="24" borderId="86" xfId="1" applyFont="1" applyFill="1" applyBorder="1" applyAlignment="1">
      <alignment horizontal="center" vertical="center" wrapText="1"/>
    </xf>
    <xf numFmtId="0" fontId="13" fillId="24" borderId="14" xfId="1" applyFont="1" applyFill="1" applyBorder="1" applyAlignment="1">
      <alignment horizontal="center" vertical="center" wrapText="1"/>
    </xf>
    <xf numFmtId="0" fontId="13" fillId="24" borderId="26" xfId="1" applyFont="1" applyFill="1" applyBorder="1" applyAlignment="1">
      <alignment horizontal="center" vertical="center" wrapText="1"/>
    </xf>
    <xf numFmtId="0" fontId="13" fillId="24" borderId="9" xfId="1" applyFont="1" applyFill="1" applyBorder="1" applyAlignment="1">
      <alignment horizontal="center" vertical="center" wrapText="1"/>
    </xf>
    <xf numFmtId="0" fontId="13" fillId="23" borderId="51" xfId="1" applyFont="1" applyFill="1" applyBorder="1" applyAlignment="1">
      <alignment horizontal="center" vertical="center" wrapText="1"/>
    </xf>
    <xf numFmtId="0" fontId="11" fillId="7" borderId="70" xfId="1" applyFont="1" applyFill="1" applyBorder="1" applyAlignment="1">
      <alignment horizontal="center" vertical="center" wrapText="1"/>
    </xf>
    <xf numFmtId="0" fontId="11" fillId="23" borderId="51" xfId="1" applyFont="1" applyFill="1" applyBorder="1" applyAlignment="1">
      <alignment horizontal="center" vertical="center" wrapText="1"/>
    </xf>
    <xf numFmtId="0" fontId="11" fillId="23" borderId="70" xfId="1" applyFont="1" applyFill="1" applyBorder="1" applyAlignment="1">
      <alignment horizontal="center" vertical="center" wrapText="1"/>
    </xf>
    <xf numFmtId="0" fontId="28" fillId="0" borderId="51" xfId="1" applyFont="1" applyBorder="1" applyAlignment="1">
      <alignment horizontal="center" vertical="center" wrapText="1"/>
    </xf>
    <xf numFmtId="0" fontId="28" fillId="0" borderId="9" xfId="1" applyFont="1" applyBorder="1" applyAlignment="1">
      <alignment horizontal="center" vertical="center" wrapText="1"/>
    </xf>
    <xf numFmtId="0" fontId="13" fillId="24" borderId="15" xfId="1" applyFont="1" applyFill="1" applyBorder="1" applyAlignment="1">
      <alignment horizontal="center" vertical="center" wrapText="1"/>
    </xf>
    <xf numFmtId="0" fontId="13" fillId="24" borderId="8" xfId="1" applyFont="1" applyFill="1" applyBorder="1" applyAlignment="1">
      <alignment horizontal="center" vertical="center" wrapText="1"/>
    </xf>
    <xf numFmtId="0" fontId="19" fillId="0" borderId="87" xfId="2" applyFont="1" applyBorder="1" applyAlignment="1">
      <alignment horizontal="center" vertical="center" wrapText="1"/>
    </xf>
    <xf numFmtId="0" fontId="19" fillId="0" borderId="28" xfId="2" applyFont="1" applyBorder="1" applyAlignment="1">
      <alignment horizontal="center" vertical="center" wrapText="1"/>
    </xf>
    <xf numFmtId="0" fontId="19" fillId="0" borderId="34" xfId="2" applyFont="1" applyBorder="1" applyAlignment="1">
      <alignment horizontal="center" vertical="center" wrapText="1"/>
    </xf>
    <xf numFmtId="0" fontId="19" fillId="0" borderId="13" xfId="2" applyFont="1" applyBorder="1" applyAlignment="1">
      <alignment horizontal="center" vertical="center" wrapText="1"/>
    </xf>
    <xf numFmtId="0" fontId="19" fillId="0" borderId="30" xfId="2" applyFont="1" applyBorder="1" applyAlignment="1">
      <alignment horizontal="center" vertical="center" wrapText="1"/>
    </xf>
    <xf numFmtId="0" fontId="19" fillId="0" borderId="27" xfId="2" applyFont="1" applyBorder="1" applyAlignment="1">
      <alignment horizontal="center" vertical="center" wrapText="1"/>
    </xf>
    <xf numFmtId="0" fontId="23" fillId="0" borderId="4" xfId="2" applyFont="1" applyBorder="1" applyAlignment="1">
      <alignment horizontal="center"/>
    </xf>
    <xf numFmtId="0" fontId="23" fillId="0" borderId="5" xfId="2" applyFont="1" applyBorder="1" applyAlignment="1">
      <alignment horizontal="center"/>
    </xf>
    <xf numFmtId="0" fontId="23" fillId="0" borderId="16" xfId="2" applyFont="1" applyBorder="1" applyAlignment="1">
      <alignment horizontal="center"/>
    </xf>
    <xf numFmtId="0" fontId="23" fillId="0" borderId="8" xfId="2" applyFont="1" applyBorder="1" applyAlignment="1">
      <alignment horizontal="center"/>
    </xf>
    <xf numFmtId="0" fontId="29" fillId="3" borderId="19" xfId="2" applyFont="1" applyFill="1" applyBorder="1" applyAlignment="1">
      <alignment horizontal="center" vertical="center"/>
    </xf>
    <xf numFmtId="0" fontId="23" fillId="0" borderId="7" xfId="2" applyFont="1" applyBorder="1" applyAlignment="1">
      <alignment horizontal="center"/>
    </xf>
    <xf numFmtId="0" fontId="30" fillId="4" borderId="1" xfId="2" applyFont="1" applyFill="1" applyBorder="1" applyAlignment="1">
      <alignment horizontal="center" vertical="center"/>
    </xf>
    <xf numFmtId="0" fontId="23" fillId="0" borderId="17" xfId="2" applyFont="1" applyBorder="1" applyAlignment="1">
      <alignment horizontal="center"/>
    </xf>
    <xf numFmtId="0" fontId="23" fillId="0" borderId="18" xfId="2" applyFont="1" applyBorder="1" applyAlignment="1">
      <alignment horizontal="center"/>
    </xf>
    <xf numFmtId="0" fontId="30" fillId="5" borderId="1" xfId="2" applyFont="1" applyFill="1" applyBorder="1" applyAlignment="1">
      <alignment horizontal="center" vertical="center" wrapText="1"/>
    </xf>
    <xf numFmtId="0" fontId="30" fillId="4" borderId="19" xfId="2" applyFont="1" applyFill="1" applyBorder="1" applyAlignment="1">
      <alignment horizontal="center" vertical="center" wrapText="1"/>
    </xf>
    <xf numFmtId="0" fontId="30" fillId="18" borderId="7" xfId="2" applyFont="1" applyFill="1" applyBorder="1" applyAlignment="1">
      <alignment horizontal="center" vertical="center"/>
    </xf>
    <xf numFmtId="0" fontId="23" fillId="18" borderId="8" xfId="2" applyFont="1" applyFill="1" applyBorder="1" applyAlignment="1">
      <alignment horizontal="center"/>
    </xf>
    <xf numFmtId="0" fontId="4" fillId="0" borderId="26" xfId="2" applyFont="1" applyBorder="1" applyAlignment="1">
      <alignment horizontal="center"/>
    </xf>
    <xf numFmtId="0" fontId="4" fillId="0" borderId="33" xfId="2" applyFont="1" applyBorder="1" applyAlignment="1">
      <alignment horizontal="left"/>
    </xf>
    <xf numFmtId="0" fontId="4" fillId="0" borderId="32" xfId="2" applyFont="1" applyBorder="1" applyAlignment="1">
      <alignment horizontal="left"/>
    </xf>
    <xf numFmtId="0" fontId="4" fillId="0" borderId="16" xfId="2" applyFont="1" applyBorder="1"/>
    <xf numFmtId="0" fontId="31" fillId="7" borderId="20" xfId="2" applyFont="1" applyFill="1" applyBorder="1" applyAlignment="1">
      <alignment horizontal="center" vertical="center" wrapText="1"/>
    </xf>
    <xf numFmtId="0" fontId="23" fillId="0" borderId="12" xfId="2" applyFont="1" applyBorder="1" applyAlignment="1">
      <alignment horizontal="center"/>
    </xf>
    <xf numFmtId="0" fontId="31" fillId="7" borderId="12" xfId="2" applyFont="1" applyFill="1" applyBorder="1" applyAlignment="1">
      <alignment horizontal="center" vertical="center" wrapText="1"/>
    </xf>
    <xf numFmtId="0" fontId="23" fillId="7" borderId="20" xfId="2" applyFont="1" applyFill="1" applyBorder="1" applyAlignment="1">
      <alignment horizontal="center" vertical="center" wrapText="1"/>
    </xf>
    <xf numFmtId="0" fontId="23" fillId="7" borderId="12" xfId="2" applyFont="1" applyFill="1" applyBorder="1" applyAlignment="1">
      <alignment horizontal="center" vertical="center" wrapText="1"/>
    </xf>
    <xf numFmtId="0" fontId="30" fillId="18" borderId="1" xfId="2" applyFont="1" applyFill="1" applyBorder="1" applyAlignment="1">
      <alignment horizontal="center" vertical="center" wrapText="1"/>
    </xf>
    <xf numFmtId="0" fontId="23" fillId="18" borderId="17" xfId="2" applyFont="1" applyFill="1" applyBorder="1" applyAlignment="1">
      <alignment horizontal="center"/>
    </xf>
    <xf numFmtId="0" fontId="23" fillId="18" borderId="18" xfId="2" applyFont="1" applyFill="1" applyBorder="1" applyAlignment="1">
      <alignment horizontal="center"/>
    </xf>
    <xf numFmtId="0" fontId="30" fillId="7" borderId="20" xfId="2" applyFont="1" applyFill="1" applyBorder="1" applyAlignment="1">
      <alignment horizontal="center" vertical="center" wrapText="1"/>
    </xf>
    <xf numFmtId="0" fontId="23" fillId="0" borderId="20" xfId="2" applyFont="1" applyBorder="1" applyAlignment="1">
      <alignment horizontal="center" vertical="center" wrapText="1"/>
    </xf>
    <xf numFmtId="0" fontId="23" fillId="0" borderId="9" xfId="2" applyFont="1" applyBorder="1" applyAlignment="1">
      <alignment horizontal="center" vertical="center" wrapText="1"/>
    </xf>
    <xf numFmtId="0" fontId="23" fillId="7" borderId="9" xfId="2" applyFont="1" applyFill="1" applyBorder="1" applyAlignment="1">
      <alignment horizontal="center" vertical="center" wrapText="1"/>
    </xf>
    <xf numFmtId="0" fontId="23" fillId="7" borderId="23" xfId="2" applyFont="1" applyFill="1" applyBorder="1" applyAlignment="1">
      <alignment horizontal="center" vertical="center" wrapText="1"/>
    </xf>
    <xf numFmtId="0" fontId="23" fillId="7" borderId="10" xfId="2" applyFont="1" applyFill="1" applyBorder="1" applyAlignment="1">
      <alignment horizontal="center" vertical="center" wrapText="1"/>
    </xf>
    <xf numFmtId="0" fontId="14" fillId="7" borderId="20" xfId="2" applyFont="1" applyFill="1" applyBorder="1" applyAlignment="1">
      <alignment horizontal="center" vertical="center" wrapText="1"/>
    </xf>
    <xf numFmtId="0" fontId="4" fillId="0" borderId="12" xfId="2" applyFont="1" applyBorder="1"/>
    <xf numFmtId="0" fontId="4" fillId="0" borderId="23" xfId="2" applyFont="1" applyBorder="1"/>
    <xf numFmtId="0" fontId="13" fillId="7" borderId="20" xfId="2" applyFont="1" applyFill="1" applyBorder="1" applyAlignment="1">
      <alignment horizontal="center" vertical="center" wrapText="1"/>
    </xf>
    <xf numFmtId="0" fontId="15" fillId="7" borderId="20" xfId="2" applyFont="1" applyFill="1" applyBorder="1" applyAlignment="1">
      <alignment horizontal="left" vertical="center" wrapText="1"/>
    </xf>
    <xf numFmtId="0" fontId="30" fillId="0" borderId="22" xfId="2" applyFont="1" applyBorder="1" applyAlignment="1">
      <alignment horizontal="center" vertical="center" wrapText="1"/>
    </xf>
    <xf numFmtId="0" fontId="23" fillId="0" borderId="14" xfId="2" applyFont="1" applyBorder="1" applyAlignment="1">
      <alignment horizontal="center"/>
    </xf>
    <xf numFmtId="0" fontId="23" fillId="0" borderId="23" xfId="2" applyFont="1" applyBorder="1" applyAlignment="1">
      <alignment horizontal="center" vertical="center" wrapText="1"/>
    </xf>
    <xf numFmtId="0" fontId="11" fillId="7" borderId="20" xfId="2" applyFont="1" applyFill="1" applyBorder="1" applyAlignment="1">
      <alignment horizontal="center" vertical="center" wrapText="1"/>
    </xf>
    <xf numFmtId="0" fontId="13" fillId="0" borderId="20" xfId="2" applyFont="1" applyBorder="1" applyAlignment="1">
      <alignment horizontal="center" vertical="center" wrapText="1"/>
    </xf>
    <xf numFmtId="0" fontId="10" fillId="0" borderId="22" xfId="2" applyFont="1" applyBorder="1" applyAlignment="1">
      <alignment horizontal="center" vertical="center" wrapText="1"/>
    </xf>
    <xf numFmtId="0" fontId="4" fillId="0" borderId="14" xfId="2" applyFont="1" applyBorder="1"/>
    <xf numFmtId="0" fontId="4" fillId="0" borderId="25" xfId="2" applyFont="1" applyBorder="1"/>
    <xf numFmtId="0" fontId="5" fillId="0" borderId="20" xfId="2" applyFont="1" applyBorder="1" applyAlignment="1">
      <alignment horizontal="center" vertical="center" wrapText="1"/>
    </xf>
    <xf numFmtId="0" fontId="3" fillId="14" borderId="1" xfId="0" applyFont="1" applyFill="1" applyBorder="1" applyAlignment="1">
      <alignment horizontal="center"/>
    </xf>
    <xf numFmtId="0" fontId="1" fillId="0" borderId="6" xfId="0" applyFont="1" applyBorder="1"/>
    <xf numFmtId="0" fontId="3" fillId="4"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xf>
    <xf numFmtId="0" fontId="1" fillId="0" borderId="2" xfId="0" applyFont="1" applyBorder="1"/>
    <xf numFmtId="0" fontId="3" fillId="12" borderId="1" xfId="0" applyFont="1" applyFill="1" applyBorder="1" applyAlignment="1">
      <alignment horizontal="center" vertical="center"/>
    </xf>
    <xf numFmtId="0" fontId="3" fillId="13" borderId="1" xfId="0" applyFont="1" applyFill="1" applyBorder="1" applyAlignment="1">
      <alignment horizontal="center"/>
    </xf>
    <xf numFmtId="0" fontId="3" fillId="2" borderId="1" xfId="0" applyFont="1" applyFill="1" applyBorder="1" applyAlignment="1">
      <alignment horizontal="center"/>
    </xf>
    <xf numFmtId="0" fontId="2" fillId="0" borderId="0" xfId="0" applyFont="1" applyAlignment="1">
      <alignment horizontal="center"/>
    </xf>
    <xf numFmtId="0" fontId="0" fillId="0" borderId="0" xfId="0" applyFont="1" applyAlignment="1"/>
  </cellXfs>
  <cellStyles count="3">
    <cellStyle name="Normal" xfId="0" builtinId="0"/>
    <cellStyle name="Normal 2" xfId="1" xr:uid="{00000000-0005-0000-0000-000001000000}"/>
    <cellStyle name="Normal 3" xfId="2" xr:uid="{00000000-0005-0000-0000-000002000000}"/>
  </cellStyles>
  <dxfs count="1469">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A8D08D"/>
      </font>
      <fill>
        <patternFill patternType="solid">
          <fgColor rgb="FFA8D08D"/>
          <bgColor rgb="FFA8D08D"/>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A8D08D"/>
      </font>
      <fill>
        <patternFill patternType="solid">
          <fgColor rgb="FFA8D08D"/>
          <bgColor rgb="FFA8D08D"/>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s>
  <tableStyles count="0" defaultTableStyle="TableStyleMedium2" defaultPivotStyle="PivotStyleLight16"/>
  <colors>
    <mruColors>
      <color rgb="FFCDFB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304800" cy="304800"/>
    <xdr:sp macro="" textlink="">
      <xdr:nvSpPr>
        <xdr:cNvPr id="2" name="AutoShape 136" descr="https://www.medellin.gov.co/isolucion/Grafvinetas/alcald%C3%ADa%2098%20x%20610.jp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7686675" y="180975"/>
          <a:ext cx="304800" cy="304800"/>
        </a:xfrm>
        <a:prstGeom prst="rect">
          <a:avLst/>
        </a:prstGeom>
        <a:noFill/>
      </xdr:spPr>
    </xdr:sp>
    <xdr:clientData fLocksWithSheet="0"/>
  </xdr:oneCellAnchor>
  <xdr:twoCellAnchor editAs="oneCell">
    <xdr:from>
      <xdr:col>1</xdr:col>
      <xdr:colOff>1323975</xdr:colOff>
      <xdr:row>0</xdr:row>
      <xdr:rowOff>0</xdr:rowOff>
    </xdr:from>
    <xdr:to>
      <xdr:col>1</xdr:col>
      <xdr:colOff>2568575</xdr:colOff>
      <xdr:row>2</xdr:row>
      <xdr:rowOff>387350</xdr:rowOff>
    </xdr:to>
    <xdr:pic>
      <xdr:nvPicPr>
        <xdr:cNvPr id="5" name="Picture 11" descr="C:\Users\catalina.vargas\Downloads\Logo APP-01 (1).pn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486" t="17606" r="9288" b="22729"/>
        <a:stretch>
          <a:fillRect/>
        </a:stretch>
      </xdr:blipFill>
      <xdr:spPr bwMode="auto">
        <a:xfrm>
          <a:off x="3533775" y="0"/>
          <a:ext cx="1244600" cy="93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1</xdr:row>
      <xdr:rowOff>0</xdr:rowOff>
    </xdr:from>
    <xdr:ext cx="304800" cy="304800"/>
    <xdr:sp macro="" textlink="">
      <xdr:nvSpPr>
        <xdr:cNvPr id="2" name="AutoShape 136" descr="https://www.medellin.gov.co/isolucion/Grafvinetas/alcald%C3%ADa%2098%20x%20610.jpg">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9496425" y="295275"/>
          <a:ext cx="304800" cy="304800"/>
        </a:xfrm>
        <a:prstGeom prst="rect">
          <a:avLst/>
        </a:prstGeom>
        <a:noFill/>
      </xdr:spPr>
    </xdr:sp>
    <xdr:clientData fLocksWithSheet="0"/>
  </xdr:oneCellAnchor>
  <xdr:twoCellAnchor editAs="oneCell">
    <xdr:from>
      <xdr:col>0</xdr:col>
      <xdr:colOff>1463299</xdr:colOff>
      <xdr:row>0</xdr:row>
      <xdr:rowOff>76200</xdr:rowOff>
    </xdr:from>
    <xdr:to>
      <xdr:col>0</xdr:col>
      <xdr:colOff>2372101</xdr:colOff>
      <xdr:row>2</xdr:row>
      <xdr:rowOff>355600</xdr:rowOff>
    </xdr:to>
    <xdr:pic>
      <xdr:nvPicPr>
        <xdr:cNvPr id="3" name="Picture 1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463299" y="76200"/>
          <a:ext cx="908802"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104775</xdr:colOff>
      <xdr:row>0</xdr:row>
      <xdr:rowOff>0</xdr:rowOff>
    </xdr:from>
    <xdr:ext cx="6200775" cy="814387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6200775" cy="8143875"/>
        </a:xfrm>
        <a:prstGeom prst="rect">
          <a:avLst/>
        </a:prstGeom>
        <a:noFill/>
      </xdr:spPr>
    </xdr:pic>
    <xdr:clientData fLocksWithSheet="0"/>
  </xdr:oneCellAnchor>
  <xdr:oneCellAnchor>
    <xdr:from>
      <xdr:col>0</xdr:col>
      <xdr:colOff>104775</xdr:colOff>
      <xdr:row>1</xdr:row>
      <xdr:rowOff>19050</xdr:rowOff>
    </xdr:from>
    <xdr:ext cx="4248150" cy="3829050"/>
    <xdr:pic>
      <xdr:nvPicPr>
        <xdr:cNvPr id="3" name="image4.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0" y="0"/>
          <a:ext cx="4248150" cy="3829050"/>
        </a:xfrm>
        <a:prstGeom prst="rect">
          <a:avLst/>
        </a:prstGeom>
        <a:noFill/>
      </xdr:spPr>
    </xdr:pic>
    <xdr:clientData fLocksWithSheet="0"/>
  </xdr:oneCellAnchor>
  <xdr:oneCellAnchor>
    <xdr:from>
      <xdr:col>3</xdr:col>
      <xdr:colOff>2762250</xdr:colOff>
      <xdr:row>0</xdr:row>
      <xdr:rowOff>0</xdr:rowOff>
    </xdr:from>
    <xdr:ext cx="5514975" cy="6505575"/>
    <xdr:pic>
      <xdr:nvPicPr>
        <xdr:cNvPr id="4" name="image5.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xfrm>
          <a:off x="0" y="0"/>
          <a:ext cx="5514975" cy="6505575"/>
        </a:xfrm>
        <a:prstGeom prst="rect">
          <a:avLst/>
        </a:prstGeom>
        <a:noFill/>
      </xdr:spPr>
    </xdr:pic>
    <xdr:clientData fLocksWithSheet="0"/>
  </xdr:oneCellAnchor>
  <xdr:oneCellAnchor>
    <xdr:from>
      <xdr:col>0</xdr:col>
      <xdr:colOff>381000</xdr:colOff>
      <xdr:row>44</xdr:row>
      <xdr:rowOff>142875</xdr:rowOff>
    </xdr:from>
    <xdr:ext cx="11677650" cy="6562725"/>
    <xdr:pic>
      <xdr:nvPicPr>
        <xdr:cNvPr id="5" name="image6.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xfrm>
          <a:off x="0" y="0"/>
          <a:ext cx="11677650" cy="6562725"/>
        </a:xfrm>
        <a:prstGeom prst="rect">
          <a:avLst/>
        </a:prstGeom>
        <a:noFill/>
      </xdr:spPr>
    </xdr:pic>
    <xdr:clientData fLocksWithSheet="0"/>
  </xdr:oneCellAnchor>
  <xdr:oneCellAnchor>
    <xdr:from>
      <xdr:col>0</xdr:col>
      <xdr:colOff>485775</xdr:colOff>
      <xdr:row>83</xdr:row>
      <xdr:rowOff>161925</xdr:rowOff>
    </xdr:from>
    <xdr:ext cx="4610100" cy="2800350"/>
    <xdr:pic>
      <xdr:nvPicPr>
        <xdr:cNvPr id="6" name="image7.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xfrm>
          <a:off x="0" y="0"/>
          <a:ext cx="4610100" cy="2800350"/>
        </a:xfrm>
        <a:prstGeom prst="rect">
          <a:avLst/>
        </a:prstGeom>
        <a:noFill/>
      </xdr:spPr>
    </xdr:pic>
    <xdr:clientData fLocksWithSheet="0"/>
  </xdr:oneCellAnchor>
  <xdr:oneCellAnchor>
    <xdr:from>
      <xdr:col>0</xdr:col>
      <xdr:colOff>476250</xdr:colOff>
      <xdr:row>111</xdr:row>
      <xdr:rowOff>47625</xdr:rowOff>
    </xdr:from>
    <xdr:ext cx="6419850" cy="8696325"/>
    <xdr:pic>
      <xdr:nvPicPr>
        <xdr:cNvPr id="7" name="image8.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xfrm>
          <a:off x="0" y="0"/>
          <a:ext cx="6419850" cy="8696325"/>
        </a:xfrm>
        <a:prstGeom prst="rect">
          <a:avLst/>
        </a:prstGeom>
        <a:noFill/>
      </xdr:spPr>
    </xdr:pic>
    <xdr:clientData fLocksWithSheet="0"/>
  </xdr:oneCellAnchor>
  <xdr:oneCellAnchor>
    <xdr:from>
      <xdr:col>3</xdr:col>
      <xdr:colOff>3048000</xdr:colOff>
      <xdr:row>112</xdr:row>
      <xdr:rowOff>133350</xdr:rowOff>
    </xdr:from>
    <xdr:ext cx="5715000" cy="2924175"/>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xfrm>
          <a:off x="0" y="0"/>
          <a:ext cx="5715000" cy="2924175"/>
        </a:xfrm>
        <a:prstGeom prst="rect">
          <a:avLst/>
        </a:prstGeom>
        <a:noFill/>
      </xdr:spPr>
    </xdr:pic>
    <xdr:clientData fLocksWithSheet="0"/>
  </xdr:oneCellAnchor>
  <xdr:oneCellAnchor>
    <xdr:from>
      <xdr:col>3</xdr:col>
      <xdr:colOff>3057525</xdr:colOff>
      <xdr:row>129</xdr:row>
      <xdr:rowOff>19050</xdr:rowOff>
    </xdr:from>
    <xdr:ext cx="5895975" cy="2466975"/>
    <xdr:pic>
      <xdr:nvPicPr>
        <xdr:cNvPr id="9" name="image10.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xfrm>
          <a:off x="0" y="0"/>
          <a:ext cx="5895975" cy="2466975"/>
        </a:xfrm>
        <a:prstGeom prst="rect">
          <a:avLst/>
        </a:prstGeom>
        <a:noFill/>
      </xdr:spPr>
    </xdr:pic>
    <xdr:clientData fLocksWithSheet="0"/>
  </xdr:oneCellAnchor>
  <xdr:oneCellAnchor>
    <xdr:from>
      <xdr:col>0</xdr:col>
      <xdr:colOff>142875</xdr:colOff>
      <xdr:row>163</xdr:row>
      <xdr:rowOff>161925</xdr:rowOff>
    </xdr:from>
    <xdr:ext cx="11811000" cy="7591425"/>
    <xdr:pic>
      <xdr:nvPicPr>
        <xdr:cNvPr id="10" name="image11.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xfrm>
          <a:off x="0" y="0"/>
          <a:ext cx="11811000" cy="7591425"/>
        </a:xfrm>
        <a:prstGeom prst="rect">
          <a:avLst/>
        </a:prstGeom>
        <a:noFill/>
      </xdr:spPr>
    </xdr:pic>
    <xdr:clientData fLocksWithSheet="0"/>
  </xdr:oneCellAnchor>
  <xdr:oneCellAnchor>
    <xdr:from>
      <xdr:col>0</xdr:col>
      <xdr:colOff>285750</xdr:colOff>
      <xdr:row>204</xdr:row>
      <xdr:rowOff>38100</xdr:rowOff>
    </xdr:from>
    <xdr:ext cx="11953875" cy="7296150"/>
    <xdr:pic>
      <xdr:nvPicPr>
        <xdr:cNvPr id="11" name="image12.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xfrm>
          <a:off x="0" y="0"/>
          <a:ext cx="11953875" cy="7296150"/>
        </a:xfrm>
        <a:prstGeom prst="rect">
          <a:avLst/>
        </a:prstGeom>
        <a:noFill/>
      </xdr:spPr>
    </xdr:pic>
    <xdr:clientData fLocksWithSheet="0"/>
  </xdr:oneCellAnchor>
  <xdr:oneCellAnchor>
    <xdr:from>
      <xdr:col>0</xdr:col>
      <xdr:colOff>590550</xdr:colOff>
      <xdr:row>242</xdr:row>
      <xdr:rowOff>104775</xdr:rowOff>
    </xdr:from>
    <xdr:ext cx="10534650" cy="7038975"/>
    <xdr:pic>
      <xdr:nvPicPr>
        <xdr:cNvPr id="12" name="image13.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xfrm>
          <a:off x="0" y="0"/>
          <a:ext cx="10534650" cy="7038975"/>
        </a:xfrm>
        <a:prstGeom prst="rect">
          <a:avLst/>
        </a:prstGeom>
        <a:noFill/>
      </xdr:spPr>
    </xdr:pic>
    <xdr:clientData fLocksWithSheet="0"/>
  </xdr:oneCellAnchor>
  <xdr:oneCellAnchor>
    <xdr:from>
      <xdr:col>1</xdr:col>
      <xdr:colOff>419100</xdr:colOff>
      <xdr:row>281</xdr:row>
      <xdr:rowOff>66675</xdr:rowOff>
    </xdr:from>
    <xdr:ext cx="4724400" cy="6372225"/>
    <xdr:pic>
      <xdr:nvPicPr>
        <xdr:cNvPr id="13" name="image14.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xfrm>
          <a:off x="0" y="0"/>
          <a:ext cx="4724400" cy="637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nidades%20compartidas\Control%20Interno\Plan%20Anticorrupci&#243;n%202019\Seguimiento\EJEMPLO%20MatrizdeRiesgosGestionyCorrupcionHAPU20193Corregidatesoreria.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linamariamartinez/Library/Containers/com.microsoft.Excel/Data/Documents/G:/Unidades%20compartidas/Control%20Interno/Plan%20Anticorrupci&#243;n%202019/Seguimiento/EJEMPLO%20MatrizdeRiesgosGestionyCorrupcionHAPU20193Corregidatesoreria.xlsx?E02887CB" TargetMode="External"/><Relationship Id="rId1" Type="http://schemas.openxmlformats.org/officeDocument/2006/relationships/externalLinkPath" Target="file:///\\E02887CB\EJEMPLO%20MatrizdeRiesgosGestionyCorrupcionHAPU20193Corregidatesorer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Unidades%20compartidas\Control%20Interno\Plan%20Anticorrupci&#243;n%202019\Seguimiento\RIESGOS%20CORRUPCI&#211;N%201009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namariamartinez/Library/Containers/com.microsoft.Excel/Data/Documents/G:/Unidades%20compartidas/Control%20Interno/Plan%20Anticorrupci&#243;n%202019/Seguimiento/RIESGOS%20CORRUPCI&#211;N%201009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sheetName val="Riesgos Corrupción"/>
      <sheetName val="Formulas"/>
      <sheetName val="Conceptos"/>
      <sheetName val="Sheet1"/>
    </sheetNames>
    <sheetDataSet>
      <sheetData sheetId="0"/>
      <sheetData sheetId="1"/>
      <sheetData sheetId="2">
        <row r="5">
          <cell r="B5" t="str">
            <v>RARA VEZ</v>
          </cell>
          <cell r="C5">
            <v>1</v>
          </cell>
          <cell r="E5" t="str">
            <v>INSIGNIFICANTE</v>
          </cell>
          <cell r="F5">
            <v>1</v>
          </cell>
          <cell r="J5" t="str">
            <v>11</v>
          </cell>
          <cell r="K5" t="str">
            <v>BAJO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AB9" t="str">
            <v>Moderado+Moderado</v>
          </cell>
          <cell r="AC9" t="str">
            <v>Moderado</v>
          </cell>
          <cell r="AD9">
            <v>50</v>
          </cell>
          <cell r="AN9" t="str">
            <v>Oportuna</v>
          </cell>
          <cell r="AO9">
            <v>15</v>
          </cell>
          <cell r="AQ9">
            <v>5</v>
          </cell>
          <cell r="AR9" t="str">
            <v>CASI SEGURO</v>
          </cell>
        </row>
        <row r="10">
          <cell r="J10" t="str">
            <v>21</v>
          </cell>
          <cell r="K10" t="str">
            <v>BAJO</v>
          </cell>
          <cell r="AB10" t="str">
            <v>Moderado+Débil</v>
          </cell>
          <cell r="AC10" t="str">
            <v>Débil</v>
          </cell>
          <cell r="AD10">
            <v>0</v>
          </cell>
          <cell r="AN10" t="str">
            <v>Inoportuna</v>
          </cell>
          <cell r="AO10">
            <v>0</v>
          </cell>
        </row>
        <row r="11">
          <cell r="J11" t="str">
            <v>22</v>
          </cell>
          <cell r="K11" t="str">
            <v>BAJO</v>
          </cell>
          <cell r="AB11" t="str">
            <v>Débil+Fuerte</v>
          </cell>
          <cell r="AC11" t="str">
            <v>Débil</v>
          </cell>
          <cell r="AD11">
            <v>0</v>
          </cell>
          <cell r="AN11" t="str">
            <v>Prevenir</v>
          </cell>
          <cell r="AO11">
            <v>15</v>
          </cell>
        </row>
        <row r="12">
          <cell r="J12" t="str">
            <v>23</v>
          </cell>
          <cell r="K12" t="str">
            <v>MODERADO</v>
          </cell>
          <cell r="AB12" t="str">
            <v>Débil+Moderado</v>
          </cell>
          <cell r="AC12" t="str">
            <v>Débil</v>
          </cell>
          <cell r="AD12">
            <v>0</v>
          </cell>
          <cell r="AN12" t="str">
            <v>Detectar</v>
          </cell>
          <cell r="AO12">
            <v>10</v>
          </cell>
        </row>
        <row r="13">
          <cell r="J13" t="str">
            <v>24</v>
          </cell>
          <cell r="K13" t="str">
            <v>ALTO</v>
          </cell>
          <cell r="AB13" t="str">
            <v>Débil+Débil</v>
          </cell>
          <cell r="AC13" t="str">
            <v>Débil</v>
          </cell>
          <cell r="AD13">
            <v>0</v>
          </cell>
          <cell r="AN13" t="str">
            <v>No es un control</v>
          </cell>
          <cell r="AO13">
            <v>0</v>
          </cell>
        </row>
        <row r="14">
          <cell r="J14" t="str">
            <v>25</v>
          </cell>
          <cell r="K14" t="str">
            <v>EXTREMO</v>
          </cell>
          <cell r="AN14" t="str">
            <v>Confiable</v>
          </cell>
          <cell r="AO14">
            <v>15</v>
          </cell>
        </row>
        <row r="15">
          <cell r="J15" t="str">
            <v>31</v>
          </cell>
          <cell r="K15" t="str">
            <v>BAJO</v>
          </cell>
          <cell r="AN15" t="str">
            <v>No confiable</v>
          </cell>
          <cell r="AO15">
            <v>0</v>
          </cell>
        </row>
        <row r="16">
          <cell r="J16" t="str">
            <v>32</v>
          </cell>
          <cell r="K16" t="str">
            <v>MODERADO</v>
          </cell>
          <cell r="AN16" t="str">
            <v>Se investigan y se resuelven oportunamente</v>
          </cell>
          <cell r="AO16">
            <v>15</v>
          </cell>
        </row>
        <row r="17">
          <cell r="J17" t="str">
            <v>33</v>
          </cell>
          <cell r="K17" t="str">
            <v>ALTO</v>
          </cell>
          <cell r="AN17" t="str">
            <v>No se investigan y se resuelven oportunamente</v>
          </cell>
          <cell r="AO17">
            <v>0</v>
          </cell>
        </row>
        <row r="18">
          <cell r="J18" t="str">
            <v>34</v>
          </cell>
          <cell r="K18" t="str">
            <v>EXTREMO</v>
          </cell>
          <cell r="AN18" t="str">
            <v>Completa</v>
          </cell>
          <cell r="AO18">
            <v>10</v>
          </cell>
        </row>
        <row r="19">
          <cell r="J19" t="str">
            <v>35</v>
          </cell>
          <cell r="K19" t="str">
            <v>EXTREMO</v>
          </cell>
          <cell r="AN19" t="str">
            <v>Incompleta</v>
          </cell>
          <cell r="AO19">
            <v>5</v>
          </cell>
        </row>
        <row r="20">
          <cell r="J20" t="str">
            <v>41</v>
          </cell>
          <cell r="K20" t="str">
            <v>MODERADO</v>
          </cell>
          <cell r="AN20" t="str">
            <v>No existe</v>
          </cell>
          <cell r="AO20">
            <v>0</v>
          </cell>
        </row>
        <row r="21">
          <cell r="J21" t="str">
            <v>42</v>
          </cell>
          <cell r="K21" t="str">
            <v>ALTO</v>
          </cell>
        </row>
        <row r="22">
          <cell r="J22" t="str">
            <v>43</v>
          </cell>
          <cell r="K22" t="str">
            <v>ALTO</v>
          </cell>
        </row>
        <row r="23">
          <cell r="J23" t="str">
            <v>44</v>
          </cell>
          <cell r="K23" t="str">
            <v>EXTREMO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APP"/>
      <sheetName val="Riesgos Corrupción"/>
      <sheetName val="Formulas"/>
      <sheetName val="Conceptos"/>
    </sheetNames>
    <sheetDataSet>
      <sheetData sheetId="0"/>
      <sheetData sheetId="1"/>
      <sheetData sheetId="2">
        <row r="5">
          <cell r="B5" t="str">
            <v>RARA VEZ</v>
          </cell>
          <cell r="C5">
            <v>1</v>
          </cell>
          <cell r="E5" t="str">
            <v>INSIGNIFICANTE</v>
          </cell>
          <cell r="F5">
            <v>1</v>
          </cell>
          <cell r="J5" t="str">
            <v>11</v>
          </cell>
          <cell r="K5" t="str">
            <v>BAJO</v>
          </cell>
          <cell r="W5">
            <v>1</v>
          </cell>
          <cell r="X5" t="str">
            <v>MODERADO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W6">
            <v>2</v>
          </cell>
          <cell r="X6" t="str">
            <v>MODERADO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W7">
            <v>3</v>
          </cell>
          <cell r="X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W8">
            <v>4</v>
          </cell>
          <cell r="X8" t="str">
            <v>MODERADO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W9">
            <v>5</v>
          </cell>
          <cell r="X9" t="str">
            <v>MODERADO</v>
          </cell>
          <cell r="AB9" t="str">
            <v>Moderado+Moderado</v>
          </cell>
          <cell r="AC9" t="str">
            <v>Moderado</v>
          </cell>
          <cell r="AD9">
            <v>50</v>
          </cell>
          <cell r="AN9" t="str">
            <v>Oportuna</v>
          </cell>
          <cell r="AO9">
            <v>15</v>
          </cell>
          <cell r="AQ9">
            <v>5</v>
          </cell>
          <cell r="AR9" t="str">
            <v>CASI SEGURO</v>
          </cell>
        </row>
        <row r="10">
          <cell r="J10" t="str">
            <v>21</v>
          </cell>
          <cell r="K10" t="str">
            <v>BAJO</v>
          </cell>
          <cell r="W10">
            <v>6</v>
          </cell>
          <cell r="X10" t="str">
            <v>MAYOR</v>
          </cell>
          <cell r="AB10" t="str">
            <v>Moderado+Débil</v>
          </cell>
          <cell r="AC10" t="str">
            <v>Débil</v>
          </cell>
          <cell r="AD10">
            <v>0</v>
          </cell>
          <cell r="AN10" t="str">
            <v>Inoportuna</v>
          </cell>
          <cell r="AO10">
            <v>0</v>
          </cell>
        </row>
        <row r="11">
          <cell r="J11" t="str">
            <v>22</v>
          </cell>
          <cell r="K11" t="str">
            <v>BAJO</v>
          </cell>
          <cell r="W11">
            <v>7</v>
          </cell>
          <cell r="X11" t="str">
            <v>MAYOR</v>
          </cell>
          <cell r="AB11" t="str">
            <v>Débil+Fuerte</v>
          </cell>
          <cell r="AC11" t="str">
            <v>Débil</v>
          </cell>
          <cell r="AD11">
            <v>0</v>
          </cell>
          <cell r="AN11" t="str">
            <v>Prevenir</v>
          </cell>
          <cell r="AO11">
            <v>15</v>
          </cell>
        </row>
        <row r="12">
          <cell r="J12" t="str">
            <v>23</v>
          </cell>
          <cell r="K12" t="str">
            <v>MODERADO</v>
          </cell>
          <cell r="W12">
            <v>8</v>
          </cell>
          <cell r="X12" t="str">
            <v>MAYOR</v>
          </cell>
          <cell r="AB12" t="str">
            <v>Débil+Moderado</v>
          </cell>
          <cell r="AC12" t="str">
            <v>Débil</v>
          </cell>
          <cell r="AD12">
            <v>0</v>
          </cell>
          <cell r="AN12" t="str">
            <v>Detectar</v>
          </cell>
          <cell r="AO12">
            <v>10</v>
          </cell>
        </row>
        <row r="13">
          <cell r="J13" t="str">
            <v>24</v>
          </cell>
          <cell r="K13" t="str">
            <v>ALTO</v>
          </cell>
          <cell r="W13">
            <v>9</v>
          </cell>
          <cell r="X13" t="str">
            <v>MAYOR</v>
          </cell>
          <cell r="AB13" t="str">
            <v>Débil+Débil</v>
          </cell>
          <cell r="AC13" t="str">
            <v>Débil</v>
          </cell>
          <cell r="AD13">
            <v>0</v>
          </cell>
          <cell r="AN13" t="str">
            <v>No es un control</v>
          </cell>
          <cell r="AO13">
            <v>0</v>
          </cell>
        </row>
        <row r="14">
          <cell r="J14" t="str">
            <v>25</v>
          </cell>
          <cell r="K14" t="str">
            <v>EXTREMO</v>
          </cell>
          <cell r="W14">
            <v>10</v>
          </cell>
          <cell r="X14" t="str">
            <v>MAYOR</v>
          </cell>
          <cell r="AN14" t="str">
            <v>Confiable</v>
          </cell>
          <cell r="AO14">
            <v>15</v>
          </cell>
        </row>
        <row r="15">
          <cell r="J15" t="str">
            <v>31</v>
          </cell>
          <cell r="K15" t="str">
            <v>BAJO</v>
          </cell>
          <cell r="W15">
            <v>11</v>
          </cell>
          <cell r="X15" t="str">
            <v>MAYOR</v>
          </cell>
          <cell r="AN15" t="str">
            <v>No confiable</v>
          </cell>
          <cell r="AO15">
            <v>0</v>
          </cell>
        </row>
        <row r="16">
          <cell r="J16" t="str">
            <v>32</v>
          </cell>
          <cell r="K16" t="str">
            <v>MODERADO</v>
          </cell>
          <cell r="W16">
            <v>12</v>
          </cell>
          <cell r="X16" t="str">
            <v>CATASTROFICO</v>
          </cell>
          <cell r="AN16" t="str">
            <v>Se investigan y se resuelven oportunamente</v>
          </cell>
          <cell r="AO16">
            <v>15</v>
          </cell>
        </row>
        <row r="17">
          <cell r="J17" t="str">
            <v>33</v>
          </cell>
          <cell r="K17" t="str">
            <v>ALTO</v>
          </cell>
          <cell r="W17">
            <v>13</v>
          </cell>
          <cell r="X17" t="str">
            <v>CATASTROFICO</v>
          </cell>
          <cell r="AN17" t="str">
            <v>No se investigan y se resuelven oportunamente</v>
          </cell>
          <cell r="AO17">
            <v>0</v>
          </cell>
        </row>
        <row r="18">
          <cell r="J18" t="str">
            <v>34</v>
          </cell>
          <cell r="K18" t="str">
            <v>EXTREMO</v>
          </cell>
          <cell r="W18">
            <v>14</v>
          </cell>
          <cell r="X18" t="str">
            <v>CATASTROFICO</v>
          </cell>
          <cell r="AN18" t="str">
            <v>Completa</v>
          </cell>
          <cell r="AO18">
            <v>10</v>
          </cell>
        </row>
        <row r="19">
          <cell r="J19" t="str">
            <v>35</v>
          </cell>
          <cell r="K19" t="str">
            <v>EXTREMO</v>
          </cell>
          <cell r="W19">
            <v>15</v>
          </cell>
          <cell r="X19" t="str">
            <v>CATASTROFICO</v>
          </cell>
          <cell r="AN19" t="str">
            <v>Incompleta</v>
          </cell>
          <cell r="AO19">
            <v>5</v>
          </cell>
        </row>
        <row r="20">
          <cell r="J20" t="str">
            <v>41</v>
          </cell>
          <cell r="K20" t="str">
            <v>MODERADO</v>
          </cell>
          <cell r="W20">
            <v>16</v>
          </cell>
          <cell r="X20" t="str">
            <v>CATASTROFICO</v>
          </cell>
          <cell r="AN20" t="str">
            <v>No existe</v>
          </cell>
          <cell r="AO20">
            <v>0</v>
          </cell>
        </row>
        <row r="21">
          <cell r="J21" t="str">
            <v>42</v>
          </cell>
          <cell r="K21" t="str">
            <v>ALTO</v>
          </cell>
          <cell r="W21">
            <v>17</v>
          </cell>
          <cell r="X21" t="str">
            <v>CATASTROFICO</v>
          </cell>
        </row>
        <row r="22">
          <cell r="J22" t="str">
            <v>43</v>
          </cell>
          <cell r="K22" t="str">
            <v>ALTO</v>
          </cell>
          <cell r="W22">
            <v>18</v>
          </cell>
          <cell r="X22" t="str">
            <v>CATASTROFICO</v>
          </cell>
        </row>
        <row r="23">
          <cell r="J23" t="str">
            <v>44</v>
          </cell>
          <cell r="K23" t="str">
            <v>EXTREMO</v>
          </cell>
          <cell r="W23">
            <v>19</v>
          </cell>
          <cell r="X23" t="str">
            <v>CATASTROFICO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M310"/>
  <sheetViews>
    <sheetView showGridLines="0" topLeftCell="B7" zoomScale="50" zoomScaleNormal="50" workbookViewId="0">
      <pane ySplit="2" topLeftCell="A9" activePane="bottomLeft" state="frozen"/>
      <selection activeCell="S7" sqref="S7"/>
      <selection pane="bottomLeft" activeCell="B1" sqref="B1:B3"/>
    </sheetView>
  </sheetViews>
  <sheetFormatPr baseColWidth="10" defaultColWidth="14.453125" defaultRowHeight="15" customHeight="1" x14ac:dyDescent="0.3"/>
  <cols>
    <col min="1" max="1" width="33.1796875" style="24" hidden="1" customWidth="1"/>
    <col min="2" max="3" width="60.26953125" style="24" customWidth="1"/>
    <col min="4" max="4" width="21.81640625" style="24" customWidth="1"/>
    <col min="5" max="5" width="27.453125" style="24" customWidth="1"/>
    <col min="6" max="6" width="22.26953125" style="24" customWidth="1"/>
    <col min="7" max="7" width="90.26953125" style="24" customWidth="1"/>
    <col min="8" max="8" width="58.81640625" style="24" customWidth="1"/>
    <col min="9" max="9" width="73.81640625" style="24" hidden="1" customWidth="1"/>
    <col min="10" max="10" width="18.1796875" style="24" customWidth="1"/>
    <col min="11" max="11" width="10.1796875" style="24" customWidth="1"/>
    <col min="12" max="12" width="18.1796875" style="24" customWidth="1"/>
    <col min="13" max="13" width="9.26953125" style="24" customWidth="1"/>
    <col min="14" max="14" width="17.453125" style="24" customWidth="1"/>
    <col min="15" max="15" width="13.453125" style="24" customWidth="1"/>
    <col min="16" max="16" width="20.26953125" style="24" customWidth="1"/>
    <col min="17" max="17" width="34.7265625" style="24" customWidth="1"/>
    <col min="18" max="18" width="35.7265625" style="24" customWidth="1"/>
    <col min="19" max="19" width="75.26953125" style="24" customWidth="1"/>
    <col min="20" max="20" width="50.453125" style="24" customWidth="1"/>
    <col min="21" max="21" width="45.7265625" style="24" customWidth="1"/>
    <col min="22" max="22" width="35" style="24" customWidth="1"/>
    <col min="23" max="23" width="127.453125" style="24" hidden="1" customWidth="1"/>
    <col min="24" max="39" width="25.1796875" style="24" customWidth="1"/>
    <col min="40" max="40" width="32" style="24" customWidth="1"/>
    <col min="41" max="42" width="29.453125" style="24" customWidth="1"/>
    <col min="43" max="43" width="14.26953125" style="24" customWidth="1"/>
    <col min="44" max="45" width="21.26953125" style="24" customWidth="1"/>
    <col min="46" max="46" width="19.81640625" style="24" customWidth="1"/>
    <col min="47" max="47" width="25.1796875" style="24" customWidth="1"/>
    <col min="48" max="48" width="23.81640625" style="24" customWidth="1"/>
    <col min="49" max="49" width="16.26953125" style="24" customWidth="1"/>
    <col min="50" max="50" width="25.1796875" style="24" customWidth="1"/>
    <col min="51" max="51" width="14.7265625" style="24" customWidth="1"/>
    <col min="52" max="52" width="25.1796875" style="24" customWidth="1"/>
    <col min="53" max="53" width="26" style="24" customWidth="1"/>
    <col min="54" max="65" width="25.81640625" style="24" customWidth="1"/>
    <col min="66" max="16384" width="14.453125" style="24"/>
  </cols>
  <sheetData>
    <row r="1" spans="1:65" s="23" customFormat="1" ht="14.25" customHeight="1" x14ac:dyDescent="0.3">
      <c r="A1" s="494"/>
      <c r="B1" s="499"/>
      <c r="C1" s="501" t="s">
        <v>256</v>
      </c>
      <c r="D1" s="501"/>
      <c r="E1" s="501"/>
      <c r="F1" s="501"/>
      <c r="G1" s="501"/>
      <c r="H1" s="501"/>
      <c r="I1" s="501"/>
      <c r="J1" s="501"/>
      <c r="K1" s="501"/>
      <c r="L1" s="501"/>
      <c r="M1" s="501"/>
      <c r="N1" s="501"/>
      <c r="O1" s="501"/>
      <c r="P1" s="501"/>
      <c r="Q1" s="501"/>
      <c r="R1" s="501"/>
      <c r="S1" s="501"/>
      <c r="T1" s="501"/>
      <c r="U1" s="501"/>
      <c r="V1" s="501"/>
      <c r="W1" s="501"/>
      <c r="X1" s="501"/>
      <c r="Y1" s="501"/>
      <c r="Z1" s="501"/>
      <c r="AA1" s="501"/>
      <c r="AB1" s="501"/>
      <c r="AC1" s="501"/>
      <c r="AD1" s="501"/>
      <c r="AE1" s="501"/>
      <c r="AF1" s="501"/>
      <c r="AG1" s="501"/>
      <c r="AH1" s="501"/>
      <c r="AI1" s="501"/>
      <c r="AJ1" s="501"/>
      <c r="AK1" s="501"/>
      <c r="AL1" s="501"/>
      <c r="AM1" s="501"/>
      <c r="AN1" s="501"/>
      <c r="AO1" s="501"/>
      <c r="AP1" s="501"/>
      <c r="AQ1" s="501"/>
      <c r="AR1" s="501"/>
      <c r="AS1" s="501"/>
      <c r="AT1" s="501"/>
      <c r="AU1" s="501"/>
      <c r="AV1" s="501"/>
      <c r="AW1" s="501"/>
      <c r="AX1" s="501"/>
      <c r="AY1" s="501"/>
      <c r="AZ1" s="501"/>
      <c r="BA1" s="501"/>
      <c r="BB1" s="501"/>
      <c r="BC1" s="501"/>
      <c r="BD1" s="501"/>
      <c r="BE1" s="501"/>
      <c r="BF1" s="501"/>
      <c r="BG1" s="501"/>
      <c r="BH1" s="501"/>
      <c r="BI1" s="501"/>
      <c r="BJ1" s="501"/>
      <c r="BK1" s="502"/>
      <c r="BL1" s="495" t="s">
        <v>263</v>
      </c>
      <c r="BM1" s="496"/>
    </row>
    <row r="2" spans="1:65" ht="29.25" customHeight="1" x14ac:dyDescent="0.3">
      <c r="A2" s="494"/>
      <c r="B2" s="499"/>
      <c r="C2" s="503"/>
      <c r="D2" s="503"/>
      <c r="E2" s="503"/>
      <c r="F2" s="503"/>
      <c r="G2" s="503"/>
      <c r="H2" s="503"/>
      <c r="I2" s="503"/>
      <c r="J2" s="503"/>
      <c r="K2" s="503"/>
      <c r="L2" s="503"/>
      <c r="M2" s="503"/>
      <c r="N2" s="503"/>
      <c r="O2" s="503"/>
      <c r="P2" s="503"/>
      <c r="Q2" s="503"/>
      <c r="R2" s="503"/>
      <c r="S2" s="503"/>
      <c r="T2" s="503"/>
      <c r="U2" s="503"/>
      <c r="V2" s="503"/>
      <c r="W2" s="503"/>
      <c r="X2" s="503"/>
      <c r="Y2" s="503"/>
      <c r="Z2" s="503"/>
      <c r="AA2" s="503"/>
      <c r="AB2" s="503"/>
      <c r="AC2" s="503"/>
      <c r="AD2" s="503"/>
      <c r="AE2" s="503"/>
      <c r="AF2" s="503"/>
      <c r="AG2" s="503"/>
      <c r="AH2" s="503"/>
      <c r="AI2" s="503"/>
      <c r="AJ2" s="503"/>
      <c r="AK2" s="503"/>
      <c r="AL2" s="503"/>
      <c r="AM2" s="503"/>
      <c r="AN2" s="503"/>
      <c r="AO2" s="503"/>
      <c r="AP2" s="503"/>
      <c r="AQ2" s="503"/>
      <c r="AR2" s="503"/>
      <c r="AS2" s="503"/>
      <c r="AT2" s="503"/>
      <c r="AU2" s="503"/>
      <c r="AV2" s="503"/>
      <c r="AW2" s="503"/>
      <c r="AX2" s="503"/>
      <c r="AY2" s="503"/>
      <c r="AZ2" s="503"/>
      <c r="BA2" s="503"/>
      <c r="BB2" s="503"/>
      <c r="BC2" s="503"/>
      <c r="BD2" s="503"/>
      <c r="BE2" s="503"/>
      <c r="BF2" s="503"/>
      <c r="BG2" s="503"/>
      <c r="BH2" s="503"/>
      <c r="BI2" s="503"/>
      <c r="BJ2" s="503"/>
      <c r="BK2" s="504"/>
      <c r="BL2" s="497" t="s">
        <v>264</v>
      </c>
      <c r="BM2" s="498"/>
    </row>
    <row r="3" spans="1:65" ht="33.75" customHeight="1" x14ac:dyDescent="0.3">
      <c r="A3" s="494"/>
      <c r="B3" s="500"/>
      <c r="C3" s="505"/>
      <c r="D3" s="505"/>
      <c r="E3" s="505"/>
      <c r="F3" s="505"/>
      <c r="G3" s="505"/>
      <c r="H3" s="505"/>
      <c r="I3" s="505"/>
      <c r="J3" s="505"/>
      <c r="K3" s="505"/>
      <c r="L3" s="505"/>
      <c r="M3" s="505"/>
      <c r="N3" s="505"/>
      <c r="O3" s="505"/>
      <c r="P3" s="505"/>
      <c r="Q3" s="505"/>
      <c r="R3" s="505"/>
      <c r="S3" s="505"/>
      <c r="T3" s="505"/>
      <c r="U3" s="505"/>
      <c r="V3" s="505"/>
      <c r="W3" s="505"/>
      <c r="X3" s="505"/>
      <c r="Y3" s="505"/>
      <c r="Z3" s="505"/>
      <c r="AA3" s="505"/>
      <c r="AB3" s="505"/>
      <c r="AC3" s="505"/>
      <c r="AD3" s="505"/>
      <c r="AE3" s="505"/>
      <c r="AF3" s="505"/>
      <c r="AG3" s="505"/>
      <c r="AH3" s="505"/>
      <c r="AI3" s="505"/>
      <c r="AJ3" s="505"/>
      <c r="AK3" s="505"/>
      <c r="AL3" s="505"/>
      <c r="AM3" s="505"/>
      <c r="AN3" s="505"/>
      <c r="AO3" s="505"/>
      <c r="AP3" s="505"/>
      <c r="AQ3" s="505"/>
      <c r="AR3" s="505"/>
      <c r="AS3" s="505"/>
      <c r="AT3" s="505"/>
      <c r="AU3" s="505"/>
      <c r="AV3" s="505"/>
      <c r="AW3" s="505"/>
      <c r="AX3" s="505"/>
      <c r="AY3" s="505"/>
      <c r="AZ3" s="505"/>
      <c r="BA3" s="505"/>
      <c r="BB3" s="505"/>
      <c r="BC3" s="505"/>
      <c r="BD3" s="505"/>
      <c r="BE3" s="505"/>
      <c r="BF3" s="505"/>
      <c r="BG3" s="505"/>
      <c r="BH3" s="505"/>
      <c r="BI3" s="505"/>
      <c r="BJ3" s="505"/>
      <c r="BK3" s="506"/>
      <c r="BL3" s="497" t="s">
        <v>262</v>
      </c>
      <c r="BM3" s="498"/>
    </row>
    <row r="4" spans="1:65" ht="18" customHeight="1" x14ac:dyDescent="0.3">
      <c r="A4" s="519"/>
      <c r="B4" s="520"/>
      <c r="C4" s="520"/>
      <c r="D4" s="520"/>
      <c r="E4" s="520"/>
      <c r="F4" s="520"/>
      <c r="G4" s="520"/>
      <c r="H4" s="520"/>
      <c r="I4" s="520"/>
      <c r="J4" s="520"/>
      <c r="K4" s="520"/>
      <c r="L4" s="520"/>
      <c r="M4" s="520"/>
      <c r="N4" s="520"/>
      <c r="O4" s="520"/>
      <c r="P4" s="520"/>
      <c r="Q4" s="520"/>
      <c r="R4" s="520"/>
      <c r="S4" s="520"/>
      <c r="T4" s="520"/>
      <c r="U4" s="520"/>
      <c r="V4" s="520"/>
      <c r="W4" s="520"/>
      <c r="X4" s="520"/>
      <c r="Y4" s="520"/>
      <c r="Z4" s="520"/>
      <c r="AA4" s="520"/>
      <c r="AB4" s="520"/>
      <c r="AC4" s="520"/>
      <c r="AD4" s="520"/>
      <c r="AE4" s="520"/>
      <c r="AF4" s="520"/>
      <c r="AG4" s="520"/>
      <c r="AH4" s="520"/>
      <c r="AI4" s="520"/>
      <c r="AJ4" s="520"/>
      <c r="AK4" s="520"/>
      <c r="AL4" s="520"/>
      <c r="AM4" s="520"/>
      <c r="AN4" s="520"/>
      <c r="AO4" s="520"/>
      <c r="AP4" s="520"/>
      <c r="AQ4" s="520"/>
      <c r="AR4" s="520"/>
      <c r="AS4" s="520"/>
      <c r="AT4" s="520"/>
      <c r="AU4" s="520"/>
      <c r="AV4" s="520"/>
      <c r="AW4" s="520"/>
      <c r="AX4" s="520"/>
      <c r="AY4" s="520"/>
      <c r="AZ4" s="520"/>
      <c r="BA4" s="520"/>
      <c r="BB4" s="520"/>
      <c r="BC4" s="520"/>
      <c r="BD4" s="520"/>
      <c r="BE4" s="520"/>
      <c r="BF4" s="520"/>
      <c r="BG4" s="520"/>
      <c r="BH4" s="520"/>
      <c r="BI4" s="520"/>
      <c r="BJ4" s="520"/>
      <c r="BK4" s="520"/>
      <c r="BL4" s="520"/>
      <c r="BM4" s="520"/>
    </row>
    <row r="5" spans="1:65" ht="36.75" customHeight="1" x14ac:dyDescent="0.3">
      <c r="A5" s="521" t="s">
        <v>257</v>
      </c>
      <c r="B5" s="522"/>
      <c r="C5" s="522"/>
      <c r="D5" s="522"/>
      <c r="E5" s="522"/>
      <c r="F5" s="522"/>
      <c r="G5" s="522"/>
      <c r="H5" s="522"/>
      <c r="I5" s="523"/>
      <c r="J5" s="534" t="s">
        <v>0</v>
      </c>
      <c r="K5" s="522"/>
      <c r="L5" s="522"/>
      <c r="M5" s="522"/>
      <c r="N5" s="522"/>
      <c r="O5" s="522"/>
      <c r="P5" s="523"/>
      <c r="Q5" s="535" t="s">
        <v>1</v>
      </c>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2"/>
      <c r="AQ5" s="512"/>
      <c r="AR5" s="512"/>
      <c r="AS5" s="512"/>
      <c r="AT5" s="512"/>
      <c r="AU5" s="512"/>
      <c r="AV5" s="512"/>
      <c r="AW5" s="512"/>
      <c r="AX5" s="512"/>
      <c r="AY5" s="512"/>
      <c r="AZ5" s="512"/>
      <c r="BA5" s="513"/>
      <c r="BB5" s="536" t="s">
        <v>2</v>
      </c>
      <c r="BC5" s="512"/>
      <c r="BD5" s="512"/>
      <c r="BE5" s="512"/>
      <c r="BF5" s="512"/>
      <c r="BG5" s="512"/>
      <c r="BH5" s="512"/>
      <c r="BI5" s="512"/>
      <c r="BJ5" s="512"/>
      <c r="BK5" s="512"/>
      <c r="BL5" s="512"/>
      <c r="BM5" s="513"/>
    </row>
    <row r="6" spans="1:65" ht="18.75" customHeight="1" x14ac:dyDescent="0.3">
      <c r="A6" s="510"/>
      <c r="B6" s="524"/>
      <c r="C6" s="524"/>
      <c r="D6" s="524"/>
      <c r="E6" s="524"/>
      <c r="F6" s="524"/>
      <c r="G6" s="524"/>
      <c r="H6" s="524"/>
      <c r="I6" s="517"/>
      <c r="J6" s="510"/>
      <c r="K6" s="524"/>
      <c r="L6" s="524"/>
      <c r="M6" s="524"/>
      <c r="N6" s="524"/>
      <c r="O6" s="524"/>
      <c r="P6" s="517"/>
      <c r="Q6" s="537"/>
      <c r="R6" s="512"/>
      <c r="S6" s="512"/>
      <c r="T6" s="512"/>
      <c r="U6" s="512"/>
      <c r="V6" s="512"/>
      <c r="W6" s="512"/>
      <c r="X6" s="513"/>
      <c r="Y6" s="511" t="s">
        <v>3</v>
      </c>
      <c r="Z6" s="512"/>
      <c r="AA6" s="512"/>
      <c r="AB6" s="512"/>
      <c r="AC6" s="512"/>
      <c r="AD6" s="512"/>
      <c r="AE6" s="512"/>
      <c r="AF6" s="512"/>
      <c r="AG6" s="512"/>
      <c r="AH6" s="512"/>
      <c r="AI6" s="512"/>
      <c r="AJ6" s="512"/>
      <c r="AK6" s="512"/>
      <c r="AL6" s="512"/>
      <c r="AM6" s="512"/>
      <c r="AN6" s="512"/>
      <c r="AO6" s="512"/>
      <c r="AP6" s="512"/>
      <c r="AQ6" s="512"/>
      <c r="AR6" s="512"/>
      <c r="AS6" s="512"/>
      <c r="AT6" s="512"/>
      <c r="AU6" s="512"/>
      <c r="AV6" s="512"/>
      <c r="AW6" s="512"/>
      <c r="AX6" s="512"/>
      <c r="AY6" s="512"/>
      <c r="AZ6" s="512"/>
      <c r="BA6" s="513"/>
      <c r="BB6" s="514" t="s">
        <v>4</v>
      </c>
      <c r="BC6" s="512"/>
      <c r="BD6" s="512"/>
      <c r="BE6" s="513"/>
      <c r="BF6" s="514" t="s">
        <v>5</v>
      </c>
      <c r="BG6" s="512"/>
      <c r="BH6" s="512"/>
      <c r="BI6" s="513"/>
      <c r="BJ6" s="514" t="s">
        <v>6</v>
      </c>
      <c r="BK6" s="512"/>
      <c r="BL6" s="512"/>
      <c r="BM6" s="513"/>
    </row>
    <row r="7" spans="1:65" ht="159" customHeight="1" x14ac:dyDescent="0.3">
      <c r="A7" s="25"/>
      <c r="B7" s="25"/>
      <c r="C7" s="25"/>
      <c r="D7" s="25"/>
      <c r="E7" s="25"/>
      <c r="F7" s="26"/>
      <c r="G7" s="27"/>
      <c r="H7" s="28"/>
      <c r="I7" s="25"/>
      <c r="J7" s="29"/>
      <c r="K7" s="29"/>
      <c r="L7" s="29"/>
      <c r="M7" s="29"/>
      <c r="N7" s="29"/>
      <c r="O7" s="30"/>
      <c r="P7" s="30"/>
      <c r="Q7" s="515" t="s">
        <v>7</v>
      </c>
      <c r="R7" s="512"/>
      <c r="S7" s="512"/>
      <c r="T7" s="512"/>
      <c r="U7" s="512"/>
      <c r="V7" s="512"/>
      <c r="W7" s="512"/>
      <c r="X7" s="513"/>
      <c r="Y7" s="516" t="s">
        <v>8</v>
      </c>
      <c r="Z7" s="517"/>
      <c r="AA7" s="31" t="s">
        <v>9</v>
      </c>
      <c r="AB7" s="31" t="s">
        <v>10</v>
      </c>
      <c r="AC7" s="32" t="s">
        <v>11</v>
      </c>
      <c r="AD7" s="32" t="s">
        <v>12</v>
      </c>
      <c r="AE7" s="32" t="s">
        <v>13</v>
      </c>
      <c r="AF7" s="516" t="s">
        <v>8</v>
      </c>
      <c r="AG7" s="517"/>
      <c r="AH7" s="31" t="s">
        <v>9</v>
      </c>
      <c r="AI7" s="31" t="s">
        <v>10</v>
      </c>
      <c r="AJ7" s="32" t="s">
        <v>11</v>
      </c>
      <c r="AK7" s="32" t="s">
        <v>12</v>
      </c>
      <c r="AL7" s="32" t="s">
        <v>13</v>
      </c>
      <c r="AM7" s="33"/>
      <c r="AN7" s="33"/>
      <c r="AO7" s="34"/>
      <c r="AP7" s="34"/>
      <c r="AQ7" s="34"/>
      <c r="AR7" s="34"/>
      <c r="AS7" s="34"/>
      <c r="AT7" s="34"/>
      <c r="AU7" s="33"/>
      <c r="AV7" s="33"/>
      <c r="AW7" s="33"/>
      <c r="AX7" s="33"/>
      <c r="AY7" s="33"/>
      <c r="AZ7" s="33"/>
      <c r="BA7" s="35"/>
      <c r="BB7" s="518" t="s">
        <v>14</v>
      </c>
      <c r="BC7" s="512"/>
      <c r="BD7" s="512"/>
      <c r="BE7" s="513"/>
      <c r="BF7" s="514" t="s">
        <v>15</v>
      </c>
      <c r="BG7" s="512"/>
      <c r="BH7" s="512"/>
      <c r="BI7" s="513"/>
      <c r="BJ7" s="518" t="s">
        <v>16</v>
      </c>
      <c r="BK7" s="512"/>
      <c r="BL7" s="512"/>
      <c r="BM7" s="513"/>
    </row>
    <row r="8" spans="1:65" s="236" customFormat="1" ht="345" customHeight="1" x14ac:dyDescent="0.4">
      <c r="A8" s="228" t="s">
        <v>17</v>
      </c>
      <c r="B8" s="228" t="s">
        <v>18</v>
      </c>
      <c r="C8" s="228" t="s">
        <v>17</v>
      </c>
      <c r="D8" s="228" t="s">
        <v>19</v>
      </c>
      <c r="E8" s="228" t="s">
        <v>20</v>
      </c>
      <c r="F8" s="229" t="s">
        <v>21</v>
      </c>
      <c r="G8" s="228" t="s">
        <v>22</v>
      </c>
      <c r="H8" s="230" t="s">
        <v>23</v>
      </c>
      <c r="I8" s="228" t="s">
        <v>24</v>
      </c>
      <c r="J8" s="228" t="s">
        <v>25</v>
      </c>
      <c r="K8" s="231" t="s">
        <v>26</v>
      </c>
      <c r="L8" s="228" t="s">
        <v>27</v>
      </c>
      <c r="M8" s="231" t="s">
        <v>28</v>
      </c>
      <c r="N8" s="232" t="s">
        <v>29</v>
      </c>
      <c r="O8" s="233" t="s">
        <v>30</v>
      </c>
      <c r="P8" s="228" t="s">
        <v>31</v>
      </c>
      <c r="Q8" s="229" t="s">
        <v>32</v>
      </c>
      <c r="R8" s="229" t="s">
        <v>33</v>
      </c>
      <c r="S8" s="229" t="s">
        <v>34</v>
      </c>
      <c r="T8" s="229" t="s">
        <v>35</v>
      </c>
      <c r="U8" s="229" t="s">
        <v>36</v>
      </c>
      <c r="V8" s="229" t="s">
        <v>37</v>
      </c>
      <c r="W8" s="229" t="s">
        <v>38</v>
      </c>
      <c r="X8" s="228" t="s">
        <v>39</v>
      </c>
      <c r="Y8" s="234" t="s">
        <v>40</v>
      </c>
      <c r="Z8" s="228" t="s">
        <v>41</v>
      </c>
      <c r="AA8" s="228" t="s">
        <v>42</v>
      </c>
      <c r="AB8" s="228" t="s">
        <v>43</v>
      </c>
      <c r="AC8" s="228" t="s">
        <v>44</v>
      </c>
      <c r="AD8" s="228" t="s">
        <v>45</v>
      </c>
      <c r="AE8" s="228" t="s">
        <v>46</v>
      </c>
      <c r="AF8" s="34" t="s">
        <v>40</v>
      </c>
      <c r="AG8" s="34" t="s">
        <v>41</v>
      </c>
      <c r="AH8" s="34" t="s">
        <v>42</v>
      </c>
      <c r="AI8" s="34" t="s">
        <v>43</v>
      </c>
      <c r="AJ8" s="34" t="s">
        <v>44</v>
      </c>
      <c r="AK8" s="34" t="s">
        <v>45</v>
      </c>
      <c r="AL8" s="34" t="s">
        <v>46</v>
      </c>
      <c r="AM8" s="34" t="s">
        <v>47</v>
      </c>
      <c r="AN8" s="34" t="s">
        <v>48</v>
      </c>
      <c r="AO8" s="228" t="s">
        <v>49</v>
      </c>
      <c r="AP8" s="34" t="s">
        <v>50</v>
      </c>
      <c r="AQ8" s="34" t="s">
        <v>50</v>
      </c>
      <c r="AR8" s="34" t="s">
        <v>51</v>
      </c>
      <c r="AS8" s="34" t="s">
        <v>52</v>
      </c>
      <c r="AT8" s="34" t="s">
        <v>53</v>
      </c>
      <c r="AU8" s="34" t="s">
        <v>54</v>
      </c>
      <c r="AV8" s="34" t="s">
        <v>55</v>
      </c>
      <c r="AW8" s="34" t="s">
        <v>26</v>
      </c>
      <c r="AX8" s="34" t="s">
        <v>56</v>
      </c>
      <c r="AY8" s="34" t="s">
        <v>28</v>
      </c>
      <c r="AZ8" s="34" t="s">
        <v>57</v>
      </c>
      <c r="BA8" s="33" t="s">
        <v>30</v>
      </c>
      <c r="BB8" s="235" t="s">
        <v>58</v>
      </c>
      <c r="BC8" s="235" t="s">
        <v>59</v>
      </c>
      <c r="BD8" s="235" t="s">
        <v>60</v>
      </c>
      <c r="BE8" s="235" t="s">
        <v>61</v>
      </c>
      <c r="BF8" s="235" t="s">
        <v>58</v>
      </c>
      <c r="BG8" s="235" t="s">
        <v>59</v>
      </c>
      <c r="BH8" s="235" t="s">
        <v>60</v>
      </c>
      <c r="BI8" s="235" t="s">
        <v>61</v>
      </c>
      <c r="BJ8" s="235" t="s">
        <v>58</v>
      </c>
      <c r="BK8" s="235" t="s">
        <v>59</v>
      </c>
      <c r="BL8" s="235" t="s">
        <v>60</v>
      </c>
      <c r="BM8" s="235" t="s">
        <v>61</v>
      </c>
    </row>
    <row r="9" spans="1:65" ht="409.5" customHeight="1" x14ac:dyDescent="0.3">
      <c r="A9" s="508" t="s">
        <v>62</v>
      </c>
      <c r="B9" s="426" t="s">
        <v>266</v>
      </c>
      <c r="C9" s="423" t="s">
        <v>265</v>
      </c>
      <c r="D9" s="426" t="s">
        <v>267</v>
      </c>
      <c r="E9" s="426" t="s">
        <v>268</v>
      </c>
      <c r="F9" s="426" t="s">
        <v>83</v>
      </c>
      <c r="G9" s="67" t="s">
        <v>269</v>
      </c>
      <c r="H9" s="68" t="s">
        <v>271</v>
      </c>
      <c r="I9" s="442"/>
      <c r="J9" s="444" t="s">
        <v>76</v>
      </c>
      <c r="K9" s="426">
        <f>IFERROR(VLOOKUP(J9,Formulas!$B$5:$C$9,2,),"")</f>
        <v>3</v>
      </c>
      <c r="L9" s="476" t="s">
        <v>77</v>
      </c>
      <c r="M9" s="426">
        <f>IFERROR(VLOOKUP(L9,Formulas!$E$5:$F$9,2,),"")</f>
        <v>4</v>
      </c>
      <c r="N9" s="446" t="str">
        <f>IFERROR(VLOOKUP(CONCATENATE(K9:K20,M9),Formulas!$J$5:$K$29,2,),"")</f>
        <v>EXTREMO</v>
      </c>
      <c r="O9" s="381">
        <f>IFERROR(M9*K9,"")</f>
        <v>12</v>
      </c>
      <c r="P9" s="507" t="s">
        <v>66</v>
      </c>
      <c r="Q9" s="37" t="s">
        <v>272</v>
      </c>
      <c r="R9" s="37" t="s">
        <v>273</v>
      </c>
      <c r="S9" s="38" t="s">
        <v>274</v>
      </c>
      <c r="T9" s="37" t="s">
        <v>275</v>
      </c>
      <c r="U9" s="37" t="s">
        <v>276</v>
      </c>
      <c r="V9" s="37" t="s">
        <v>277</v>
      </c>
      <c r="W9" s="39"/>
      <c r="X9" s="40" t="s">
        <v>67</v>
      </c>
      <c r="Y9" s="40" t="s">
        <v>68</v>
      </c>
      <c r="Z9" s="40" t="s">
        <v>69</v>
      </c>
      <c r="AA9" s="40" t="s">
        <v>70</v>
      </c>
      <c r="AB9" s="40" t="s">
        <v>71</v>
      </c>
      <c r="AC9" s="40" t="s">
        <v>72</v>
      </c>
      <c r="AD9" s="40" t="s">
        <v>73</v>
      </c>
      <c r="AE9" s="40" t="s">
        <v>74</v>
      </c>
      <c r="AF9" s="41">
        <f>IFERROR(VLOOKUP(Y9,Formulas!$AN$5:$AO$20,2,),"")</f>
        <v>15</v>
      </c>
      <c r="AG9" s="41">
        <f>IFERROR(VLOOKUP(Z9,Formulas!$AN$5:$AO$20,2,),"")</f>
        <v>15</v>
      </c>
      <c r="AH9" s="41">
        <f>IFERROR(VLOOKUP(AA9,Formulas!$AN$5:$AO$20,2,),"")</f>
        <v>15</v>
      </c>
      <c r="AI9" s="41">
        <f>IFERROR(VLOOKUP(AB9,Formulas!$AN$5:$AO$20,2,),"")</f>
        <v>15</v>
      </c>
      <c r="AJ9" s="41">
        <f>IFERROR(VLOOKUP(AC9,Formulas!$AN$5:$AO$20,2,),"")</f>
        <v>15</v>
      </c>
      <c r="AK9" s="41">
        <f>IFERROR(VLOOKUP(AD9,Formulas!$AN$5:$AO$20,2,),"")</f>
        <v>15</v>
      </c>
      <c r="AL9" s="41">
        <f>IFERROR(VLOOKUP(AE9,Formulas!$AN$5:$AO$20,2,),"")</f>
        <v>10</v>
      </c>
      <c r="AM9" s="41">
        <f t="shared" ref="AM9" si="0">+SUM(AF9:AL9)</f>
        <v>100</v>
      </c>
      <c r="AN9" s="41" t="str">
        <f t="shared" ref="AN9" si="1">+IF(AM9&gt;=96,"Fuerte",IF(AND(AM9&lt;96,AM9&gt;=86),"Moderado",IF(AM9&lt;=85,"Débil")))</f>
        <v>Fuerte</v>
      </c>
      <c r="AO9" s="41" t="s">
        <v>75</v>
      </c>
      <c r="AP9" s="41" t="str">
        <f>IFERROR(VLOOKUP(CONCATENATE(AN9,"+",AO9),Formulas!$AB$5:$AC$13,2,),"")</f>
        <v>Fuerte</v>
      </c>
      <c r="AQ9" s="70">
        <f>IFERROR(VLOOKUP(AP9,Formulas!$AC$5:$AD$13,2,),"")</f>
        <v>100</v>
      </c>
      <c r="AR9" s="474">
        <f>+IFERROR(AVERAGE(AQ9:AQ10),"")</f>
        <v>100</v>
      </c>
      <c r="AS9" s="491" t="str">
        <f>+IF(AR9="","",IF(AR9=100,"Fuerte",IF(AND(AR9&lt;100,AR9&gt;=50),"Moderado",IF(AR9&lt;50,"Débil"))))</f>
        <v>Fuerte</v>
      </c>
      <c r="AT9" s="384">
        <f>+IF(AS9="","",IF(AS9="Fuerte",2,IF(AS9="Moderado",1,IF(AS9="Débil",0))))</f>
        <v>2</v>
      </c>
      <c r="AU9" s="384" t="str">
        <f>IFERROR(IF((AV9-AT9)&lt;=0,J9,VLOOKUP((AV9-AT9),Formulas!$AQ$5:$AR$9,2,0)),"")</f>
        <v>RARA VEZ</v>
      </c>
      <c r="AV9" s="384">
        <f>+K9</f>
        <v>3</v>
      </c>
      <c r="AW9" s="384">
        <f>IFERROR(VLOOKUP(AU9,Formulas!$B$5:$C$9,2,),"")</f>
        <v>1</v>
      </c>
      <c r="AX9" s="384" t="str">
        <f>+L9</f>
        <v>MAYOR</v>
      </c>
      <c r="AY9" s="384">
        <f>IFERROR(VLOOKUP(AX9,Formulas!$E$5:$F$9,2,),"")</f>
        <v>4</v>
      </c>
      <c r="AZ9" s="381" t="str">
        <f>IFERROR(VLOOKUP(CONCATENATE(AW9:AW10,AY9),Formulas!$J$5:$K$29,2,),"")</f>
        <v>ALTO</v>
      </c>
      <c r="BA9" s="482">
        <f>IFERROR(AY9*AW9,"")</f>
        <v>4</v>
      </c>
      <c r="BB9" s="387"/>
      <c r="BC9" s="387"/>
      <c r="BD9" s="387"/>
      <c r="BE9" s="387"/>
      <c r="BF9" s="387"/>
      <c r="BG9" s="388">
        <v>0</v>
      </c>
      <c r="BH9" s="362"/>
      <c r="BI9" s="365"/>
      <c r="BJ9" s="387"/>
      <c r="BK9" s="387"/>
      <c r="BL9" s="387"/>
      <c r="BM9" s="387"/>
    </row>
    <row r="10" spans="1:65" ht="231.75" customHeight="1" thickBot="1" x14ac:dyDescent="0.35">
      <c r="A10" s="509"/>
      <c r="B10" s="426"/>
      <c r="C10" s="424"/>
      <c r="D10" s="441"/>
      <c r="E10" s="441"/>
      <c r="F10" s="441"/>
      <c r="G10" s="73" t="s">
        <v>270</v>
      </c>
      <c r="H10" s="74" t="s">
        <v>270</v>
      </c>
      <c r="I10" s="443"/>
      <c r="J10" s="445"/>
      <c r="K10" s="441"/>
      <c r="L10" s="445"/>
      <c r="M10" s="441"/>
      <c r="N10" s="447"/>
      <c r="O10" s="411"/>
      <c r="P10" s="432"/>
      <c r="Q10" s="75" t="s">
        <v>272</v>
      </c>
      <c r="R10" s="75" t="s">
        <v>278</v>
      </c>
      <c r="S10" s="75" t="s">
        <v>280</v>
      </c>
      <c r="T10" s="75" t="s">
        <v>279</v>
      </c>
      <c r="U10" s="75" t="s">
        <v>281</v>
      </c>
      <c r="V10" s="75" t="s">
        <v>282</v>
      </c>
      <c r="W10" s="76"/>
      <c r="X10" s="77" t="s">
        <v>67</v>
      </c>
      <c r="Y10" s="77" t="s">
        <v>68</v>
      </c>
      <c r="Z10" s="77" t="s">
        <v>69</v>
      </c>
      <c r="AA10" s="77" t="s">
        <v>70</v>
      </c>
      <c r="AB10" s="77" t="s">
        <v>71</v>
      </c>
      <c r="AC10" s="77" t="s">
        <v>72</v>
      </c>
      <c r="AD10" s="77" t="s">
        <v>73</v>
      </c>
      <c r="AE10" s="77" t="s">
        <v>74</v>
      </c>
      <c r="AF10" s="78">
        <f>IFERROR(VLOOKUP(Y10,Formulas!$AN$5:$AO$20,2,),"")</f>
        <v>15</v>
      </c>
      <c r="AG10" s="78">
        <f>IFERROR(VLOOKUP(Z10,Formulas!$AN$5:$AO$20,2,),"")</f>
        <v>15</v>
      </c>
      <c r="AH10" s="78">
        <f>IFERROR(VLOOKUP(AA10,Formulas!$AN$5:$AO$20,2,),"")</f>
        <v>15</v>
      </c>
      <c r="AI10" s="78">
        <f>IFERROR(VLOOKUP(AB10,Formulas!$AN$5:$AO$20,2,),"")</f>
        <v>15</v>
      </c>
      <c r="AJ10" s="78">
        <f>IFERROR(VLOOKUP(AC10,Formulas!$AN$5:$AO$20,2,),"")</f>
        <v>15</v>
      </c>
      <c r="AK10" s="78">
        <f>IFERROR(VLOOKUP(AD10,Formulas!$AN$5:$AO$20,2,),"")</f>
        <v>15</v>
      </c>
      <c r="AL10" s="78">
        <f>IFERROR(VLOOKUP(AE10,Formulas!$AN$5:$AO$20,2,),"")</f>
        <v>10</v>
      </c>
      <c r="AM10" s="78">
        <f t="shared" ref="AM10:AM20" si="2">+SUM(AF10:AL10)</f>
        <v>100</v>
      </c>
      <c r="AN10" s="78" t="str">
        <f t="shared" ref="AN10:AN16" si="3">+IF(AM10&gt;=96,"Fuerte",IF(AND(AM10&lt;96,AM10&gt;=86),"Moderado",IF(AM10&lt;=85,"Débil")))</f>
        <v>Fuerte</v>
      </c>
      <c r="AO10" s="78" t="s">
        <v>75</v>
      </c>
      <c r="AP10" s="78" t="str">
        <f>IFERROR(VLOOKUP(CONCATENATE(AN10,"+",AO10),Formulas!$AB$5:$AC$13,2,),"")</f>
        <v>Fuerte</v>
      </c>
      <c r="AQ10" s="79">
        <f>IFERROR(VLOOKUP(AP10,Formulas!$AC$5:$AD$13,2,),"")</f>
        <v>100</v>
      </c>
      <c r="AR10" s="475"/>
      <c r="AS10" s="492"/>
      <c r="AT10" s="481"/>
      <c r="AU10" s="481"/>
      <c r="AV10" s="481"/>
      <c r="AW10" s="481"/>
      <c r="AX10" s="481"/>
      <c r="AY10" s="481"/>
      <c r="AZ10" s="411"/>
      <c r="BA10" s="483"/>
      <c r="BB10" s="464"/>
      <c r="BC10" s="464"/>
      <c r="BD10" s="464"/>
      <c r="BE10" s="464"/>
      <c r="BF10" s="464"/>
      <c r="BG10" s="390"/>
      <c r="BH10" s="394"/>
      <c r="BI10" s="401"/>
      <c r="BJ10" s="464"/>
      <c r="BK10" s="464"/>
      <c r="BL10" s="464"/>
      <c r="BM10" s="464"/>
    </row>
    <row r="11" spans="1:65" ht="220" customHeight="1" x14ac:dyDescent="0.3">
      <c r="A11" s="509"/>
      <c r="B11" s="426"/>
      <c r="C11" s="424"/>
      <c r="D11" s="477" t="s">
        <v>267</v>
      </c>
      <c r="E11" s="477" t="s">
        <v>283</v>
      </c>
      <c r="F11" s="478" t="s">
        <v>83</v>
      </c>
      <c r="G11" s="95" t="s">
        <v>284</v>
      </c>
      <c r="H11" s="477" t="s">
        <v>287</v>
      </c>
      <c r="I11" s="448"/>
      <c r="J11" s="493" t="s">
        <v>81</v>
      </c>
      <c r="K11" s="478">
        <f>IFERROR(VLOOKUP(J11,Formulas!$B$5:$C$9,2,),"")</f>
        <v>2</v>
      </c>
      <c r="L11" s="440" t="s">
        <v>77</v>
      </c>
      <c r="M11" s="440">
        <f>IFERROR(VLOOKUP(L11,Formulas!$E$5:$F$9,2,),"")</f>
        <v>4</v>
      </c>
      <c r="N11" s="437" t="str">
        <f>IFERROR(VLOOKUP(CONCATENATE(K11:K22,M11),Formulas!$J$5:$K$29,2,),"")</f>
        <v>ALTO</v>
      </c>
      <c r="O11" s="437">
        <f>IFERROR(M11*K11,"")</f>
        <v>8</v>
      </c>
      <c r="P11" s="440" t="s">
        <v>66</v>
      </c>
      <c r="Q11" s="85" t="s">
        <v>288</v>
      </c>
      <c r="R11" s="81" t="s">
        <v>290</v>
      </c>
      <c r="S11" s="81" t="s">
        <v>291</v>
      </c>
      <c r="T11" s="81" t="s">
        <v>292</v>
      </c>
      <c r="U11" s="81" t="s">
        <v>299</v>
      </c>
      <c r="V11" s="81" t="s">
        <v>300</v>
      </c>
      <c r="W11" s="82"/>
      <c r="X11" s="430" t="s">
        <v>67</v>
      </c>
      <c r="Y11" s="71" t="s">
        <v>68</v>
      </c>
      <c r="Z11" s="71" t="s">
        <v>69</v>
      </c>
      <c r="AA11" s="71" t="s">
        <v>70</v>
      </c>
      <c r="AB11" s="71" t="s">
        <v>71</v>
      </c>
      <c r="AC11" s="71" t="s">
        <v>72</v>
      </c>
      <c r="AD11" s="71" t="s">
        <v>73</v>
      </c>
      <c r="AE11" s="71" t="s">
        <v>74</v>
      </c>
      <c r="AF11" s="72">
        <f>IFERROR(VLOOKUP(Y11,Formulas!$AN$5:$AO$20,2,),"")</f>
        <v>15</v>
      </c>
      <c r="AG11" s="72">
        <f>IFERROR(VLOOKUP(Z11,Formulas!$AN$5:$AO$20,2,),"")</f>
        <v>15</v>
      </c>
      <c r="AH11" s="72">
        <f>IFERROR(VLOOKUP(AA11,Formulas!$AN$5:$AO$20,2,),"")</f>
        <v>15</v>
      </c>
      <c r="AI11" s="72">
        <f>IFERROR(VLOOKUP(AB11,Formulas!$AN$5:$AO$20,2,),"")</f>
        <v>15</v>
      </c>
      <c r="AJ11" s="72">
        <f>IFERROR(VLOOKUP(AC11,Formulas!$AN$5:$AO$20,2,),"")</f>
        <v>15</v>
      </c>
      <c r="AK11" s="72">
        <f>IFERROR(VLOOKUP(AD11,Formulas!$AN$5:$AO$20,2,),"")</f>
        <v>15</v>
      </c>
      <c r="AL11" s="72">
        <f>IFERROR(VLOOKUP(AE11,Formulas!$AN$5:$AO$20,2,),"")</f>
        <v>10</v>
      </c>
      <c r="AM11" s="72">
        <f t="shared" si="2"/>
        <v>100</v>
      </c>
      <c r="AN11" s="72" t="str">
        <f t="shared" si="3"/>
        <v>Fuerte</v>
      </c>
      <c r="AO11" s="72" t="s">
        <v>75</v>
      </c>
      <c r="AP11" s="72" t="str">
        <f>IFERROR(VLOOKUP(CONCATENATE(AN11,"+",AO11),Formulas!$AB$5:$AC$13,2,),"")</f>
        <v>Fuerte</v>
      </c>
      <c r="AQ11" s="72">
        <f>IFERROR(VLOOKUP(AP11,Formulas!$AC$5:$AD$13,2,),"")</f>
        <v>100</v>
      </c>
      <c r="AR11" s="433">
        <f t="shared" ref="AR11" si="4">+IFERROR(AVERAGE(AQ11:AQ12),"")</f>
        <v>100</v>
      </c>
      <c r="AS11" s="473" t="str">
        <f t="shared" ref="AS11" si="5">+IF(AR11="","",IF(AR11=100,"Fuerte",IF(AND(AR11&lt;100,AR11&gt;=50),"Moderado",IF(AR11&lt;50,"Débil"))))</f>
        <v>Fuerte</v>
      </c>
      <c r="AT11" s="473">
        <f>+IF(AS11="","",IF(AS11="Fuerte",2,IF(AS11="Moderado",1,IF(AS11="Débil",0))))</f>
        <v>2</v>
      </c>
      <c r="AU11" s="473" t="str">
        <f>IFERROR(IF((AV11-AT11)&lt;=0,J11,VLOOKUP((AV11-AT11),Formulas!$AQ$5:$AR$9,2,0)),"")</f>
        <v>IMPROBABLE</v>
      </c>
      <c r="AV11" s="473">
        <f t="shared" ref="AV11" si="6">+K11</f>
        <v>2</v>
      </c>
      <c r="AW11" s="473">
        <f>IFERROR(VLOOKUP(AU11,Formulas!$B$5:$C$9,2,),"")</f>
        <v>2</v>
      </c>
      <c r="AX11" s="473" t="str">
        <f t="shared" ref="AX11" si="7">+L11</f>
        <v>MAYOR</v>
      </c>
      <c r="AY11" s="473">
        <f>IFERROR(VLOOKUP(AX11,Formulas!$E$5:$F$9,2,),"")</f>
        <v>4</v>
      </c>
      <c r="AZ11" s="470" t="str">
        <f>IFERROR(VLOOKUP(CONCATENATE(AW11:AW13,AY11),Formulas!$J$5:$K$29,2,),"")</f>
        <v>ALTO</v>
      </c>
      <c r="BA11" s="465">
        <f t="shared" ref="BA11" si="8">IFERROR(AY11*AW11,"")</f>
        <v>8</v>
      </c>
      <c r="BB11" s="456"/>
      <c r="BC11" s="436"/>
      <c r="BD11" s="436"/>
      <c r="BE11" s="436"/>
      <c r="BF11" s="436"/>
      <c r="BG11" s="436"/>
      <c r="BH11" s="436"/>
      <c r="BI11" s="436"/>
      <c r="BJ11" s="456"/>
      <c r="BK11" s="456"/>
      <c r="BL11" s="456"/>
      <c r="BM11" s="456"/>
    </row>
    <row r="12" spans="1:65" ht="220" customHeight="1" x14ac:dyDescent="0.3">
      <c r="A12" s="509"/>
      <c r="B12" s="426"/>
      <c r="C12" s="424"/>
      <c r="D12" s="474"/>
      <c r="E12" s="474"/>
      <c r="F12" s="479"/>
      <c r="G12" s="69" t="s">
        <v>285</v>
      </c>
      <c r="H12" s="474"/>
      <c r="I12" s="449"/>
      <c r="J12" s="426"/>
      <c r="K12" s="479"/>
      <c r="L12" s="426"/>
      <c r="M12" s="426"/>
      <c r="N12" s="438"/>
      <c r="O12" s="438"/>
      <c r="P12" s="426"/>
      <c r="Q12" s="86" t="s">
        <v>251</v>
      </c>
      <c r="R12" s="83" t="s">
        <v>293</v>
      </c>
      <c r="S12" s="83" t="s">
        <v>294</v>
      </c>
      <c r="T12" s="83" t="s">
        <v>295</v>
      </c>
      <c r="U12" s="83" t="s">
        <v>301</v>
      </c>
      <c r="V12" s="83" t="s">
        <v>302</v>
      </c>
      <c r="W12" s="83"/>
      <c r="X12" s="431"/>
      <c r="Y12" s="40" t="s">
        <v>68</v>
      </c>
      <c r="Z12" s="40" t="s">
        <v>69</v>
      </c>
      <c r="AA12" s="40" t="s">
        <v>70</v>
      </c>
      <c r="AB12" s="40" t="s">
        <v>71</v>
      </c>
      <c r="AC12" s="40" t="s">
        <v>72</v>
      </c>
      <c r="AD12" s="40" t="s">
        <v>73</v>
      </c>
      <c r="AE12" s="40" t="s">
        <v>74</v>
      </c>
      <c r="AF12" s="41">
        <f>IFERROR(VLOOKUP(Y12,Formulas!$AN$5:$AO$20,2,),"")</f>
        <v>15</v>
      </c>
      <c r="AG12" s="41">
        <f>IFERROR(VLOOKUP(Z12,Formulas!$AN$5:$AO$20,2,),"")</f>
        <v>15</v>
      </c>
      <c r="AH12" s="41">
        <f>IFERROR(VLOOKUP(AA12,Formulas!$AN$5:$AO$20,2,),"")</f>
        <v>15</v>
      </c>
      <c r="AI12" s="41">
        <f>IFERROR(VLOOKUP(AB12,Formulas!$AN$5:$AO$20,2,),"")</f>
        <v>15</v>
      </c>
      <c r="AJ12" s="41">
        <f>IFERROR(VLOOKUP(AC12,Formulas!$AN$5:$AO$20,2,),"")</f>
        <v>15</v>
      </c>
      <c r="AK12" s="41">
        <f>IFERROR(VLOOKUP(AD12,Formulas!$AN$5:$AO$20,2,),"")</f>
        <v>15</v>
      </c>
      <c r="AL12" s="41">
        <f>IFERROR(VLOOKUP(AE12,Formulas!$AN$5:$AO$20,2,),"")</f>
        <v>10</v>
      </c>
      <c r="AM12" s="41">
        <f t="shared" si="2"/>
        <v>100</v>
      </c>
      <c r="AN12" s="41" t="str">
        <f t="shared" si="3"/>
        <v>Fuerte</v>
      </c>
      <c r="AO12" s="41" t="s">
        <v>75</v>
      </c>
      <c r="AP12" s="41" t="str">
        <f>IFERROR(VLOOKUP(CONCATENATE(AN12,"+",AO12),Formulas!$AB$5:$AC$13,2,),"")</f>
        <v>Fuerte</v>
      </c>
      <c r="AQ12" s="41">
        <f>IFERROR(VLOOKUP(AP12,Formulas!$AC$5:$AD$13,2,),"")</f>
        <v>100</v>
      </c>
      <c r="AR12" s="434"/>
      <c r="AS12" s="474"/>
      <c r="AT12" s="474"/>
      <c r="AU12" s="474"/>
      <c r="AV12" s="474"/>
      <c r="AW12" s="474"/>
      <c r="AX12" s="474"/>
      <c r="AY12" s="474"/>
      <c r="AZ12" s="471"/>
      <c r="BA12" s="465"/>
      <c r="BB12" s="457"/>
      <c r="BC12" s="385"/>
      <c r="BD12" s="385"/>
      <c r="BE12" s="385"/>
      <c r="BF12" s="385"/>
      <c r="BG12" s="385"/>
      <c r="BH12" s="385"/>
      <c r="BI12" s="385"/>
      <c r="BJ12" s="457"/>
      <c r="BK12" s="457"/>
      <c r="BL12" s="457"/>
      <c r="BM12" s="457"/>
    </row>
    <row r="13" spans="1:65" ht="220" customHeight="1" thickBot="1" x14ac:dyDescent="0.35">
      <c r="A13" s="509"/>
      <c r="B13" s="426"/>
      <c r="C13" s="424"/>
      <c r="D13" s="475"/>
      <c r="E13" s="475"/>
      <c r="F13" s="480"/>
      <c r="G13" s="93" t="s">
        <v>286</v>
      </c>
      <c r="H13" s="475"/>
      <c r="I13" s="450"/>
      <c r="J13" s="441"/>
      <c r="K13" s="480"/>
      <c r="L13" s="441"/>
      <c r="M13" s="441"/>
      <c r="N13" s="439"/>
      <c r="O13" s="439"/>
      <c r="P13" s="441"/>
      <c r="Q13" s="94" t="s">
        <v>289</v>
      </c>
      <c r="R13" s="90" t="s">
        <v>296</v>
      </c>
      <c r="S13" s="90" t="s">
        <v>297</v>
      </c>
      <c r="T13" s="90" t="s">
        <v>298</v>
      </c>
      <c r="U13" s="90" t="s">
        <v>303</v>
      </c>
      <c r="V13" s="90" t="s">
        <v>304</v>
      </c>
      <c r="W13" s="90"/>
      <c r="X13" s="432"/>
      <c r="Y13" s="77" t="s">
        <v>68</v>
      </c>
      <c r="Z13" s="77" t="s">
        <v>69</v>
      </c>
      <c r="AA13" s="77" t="s">
        <v>70</v>
      </c>
      <c r="AB13" s="77" t="s">
        <v>71</v>
      </c>
      <c r="AC13" s="77" t="s">
        <v>72</v>
      </c>
      <c r="AD13" s="77" t="s">
        <v>73</v>
      </c>
      <c r="AE13" s="77" t="s">
        <v>74</v>
      </c>
      <c r="AF13" s="78">
        <f>IFERROR(VLOOKUP(Y13,Formulas!$AN$5:$AO$20,2,),"")</f>
        <v>15</v>
      </c>
      <c r="AG13" s="78">
        <f>IFERROR(VLOOKUP(Z13,Formulas!$AN$5:$AO$20,2,),"")</f>
        <v>15</v>
      </c>
      <c r="AH13" s="78">
        <f>IFERROR(VLOOKUP(AA13,Formulas!$AN$5:$AO$20,2,),"")</f>
        <v>15</v>
      </c>
      <c r="AI13" s="78">
        <f>IFERROR(VLOOKUP(AB13,Formulas!$AN$5:$AO$20,2,),"")</f>
        <v>15</v>
      </c>
      <c r="AJ13" s="78">
        <f>IFERROR(VLOOKUP(AC13,Formulas!$AN$5:$AO$20,2,),"")</f>
        <v>15</v>
      </c>
      <c r="AK13" s="78">
        <f>IFERROR(VLOOKUP(AD13,Formulas!$AN$5:$AO$20,2,),"")</f>
        <v>15</v>
      </c>
      <c r="AL13" s="78">
        <f>IFERROR(VLOOKUP(AE13,Formulas!$AN$5:$AO$20,2,),"")</f>
        <v>10</v>
      </c>
      <c r="AM13" s="78">
        <f t="shared" si="2"/>
        <v>100</v>
      </c>
      <c r="AN13" s="78" t="str">
        <f t="shared" si="3"/>
        <v>Fuerte</v>
      </c>
      <c r="AO13" s="78" t="s">
        <v>75</v>
      </c>
      <c r="AP13" s="78" t="str">
        <f>IFERROR(VLOOKUP(CONCATENATE(AN13,"+",AO13),Formulas!$AB$5:$AC$13,2,),"")</f>
        <v>Fuerte</v>
      </c>
      <c r="AQ13" s="78">
        <f>IFERROR(VLOOKUP(AP13,Formulas!$AC$5:$AD$13,2,),"")</f>
        <v>100</v>
      </c>
      <c r="AR13" s="435"/>
      <c r="AS13" s="475"/>
      <c r="AT13" s="475"/>
      <c r="AU13" s="475"/>
      <c r="AV13" s="475"/>
      <c r="AW13" s="475"/>
      <c r="AX13" s="475"/>
      <c r="AY13" s="475"/>
      <c r="AZ13" s="447"/>
      <c r="BA13" s="466"/>
      <c r="BB13" s="467"/>
      <c r="BC13" s="481"/>
      <c r="BD13" s="481"/>
      <c r="BE13" s="481"/>
      <c r="BF13" s="481"/>
      <c r="BG13" s="481"/>
      <c r="BH13" s="481"/>
      <c r="BI13" s="481"/>
      <c r="BJ13" s="467"/>
      <c r="BK13" s="467"/>
      <c r="BL13" s="467"/>
      <c r="BM13" s="467"/>
    </row>
    <row r="14" spans="1:65" ht="220" customHeight="1" thickBot="1" x14ac:dyDescent="0.45">
      <c r="A14" s="509"/>
      <c r="B14" s="426"/>
      <c r="C14" s="424"/>
      <c r="D14" s="109" t="s">
        <v>267</v>
      </c>
      <c r="E14" s="109" t="s">
        <v>305</v>
      </c>
      <c r="F14" s="110" t="s">
        <v>83</v>
      </c>
      <c r="G14" s="111" t="s">
        <v>307</v>
      </c>
      <c r="H14" s="109" t="s">
        <v>308</v>
      </c>
      <c r="I14" s="112"/>
      <c r="J14" s="113" t="s">
        <v>76</v>
      </c>
      <c r="K14" s="108">
        <f>IFERROR(VLOOKUP(J14,Formulas!$B$5:$C$9,2,),"")</f>
        <v>3</v>
      </c>
      <c r="L14" s="111" t="s">
        <v>65</v>
      </c>
      <c r="M14" s="114">
        <f>IFERROR(VLOOKUP(L14,Formulas!$E$5:$F$9,2,),"")</f>
        <v>2</v>
      </c>
      <c r="N14" s="115" t="str">
        <f>IFERROR(VLOOKUP(CONCATENATE(K14:K22,M14),Formulas!$J$5:$K$29,2,),"")</f>
        <v>MODERADO</v>
      </c>
      <c r="O14" s="116">
        <f>IFERROR(M14*K14,"")</f>
        <v>6</v>
      </c>
      <c r="P14" s="96" t="s">
        <v>66</v>
      </c>
      <c r="Q14" s="117" t="s">
        <v>311</v>
      </c>
      <c r="R14" s="117" t="s">
        <v>312</v>
      </c>
      <c r="S14" s="117" t="s">
        <v>313</v>
      </c>
      <c r="T14" s="117" t="s">
        <v>317</v>
      </c>
      <c r="U14" s="117" t="s">
        <v>318</v>
      </c>
      <c r="V14" s="117" t="s">
        <v>321</v>
      </c>
      <c r="W14" s="117"/>
      <c r="X14" s="118" t="s">
        <v>67</v>
      </c>
      <c r="Y14" s="118" t="s">
        <v>68</v>
      </c>
      <c r="Z14" s="118" t="s">
        <v>69</v>
      </c>
      <c r="AA14" s="118" t="s">
        <v>70</v>
      </c>
      <c r="AB14" s="118" t="s">
        <v>71</v>
      </c>
      <c r="AC14" s="118" t="s">
        <v>72</v>
      </c>
      <c r="AD14" s="118" t="s">
        <v>73</v>
      </c>
      <c r="AE14" s="118" t="s">
        <v>153</v>
      </c>
      <c r="AF14" s="119">
        <f>IFERROR(VLOOKUP(Y14,Formulas!$AN$5:$AO$20,2,),"")</f>
        <v>15</v>
      </c>
      <c r="AG14" s="119">
        <f>IFERROR(VLOOKUP(Z14,Formulas!$AN$5:$AO$20,2,),"")</f>
        <v>15</v>
      </c>
      <c r="AH14" s="119">
        <f>IFERROR(VLOOKUP(AA14,Formulas!$AN$5:$AO$20,2,),"")</f>
        <v>15</v>
      </c>
      <c r="AI14" s="119">
        <f>IFERROR(VLOOKUP(AB14,Formulas!$AN$5:$AO$20,2,),"")</f>
        <v>15</v>
      </c>
      <c r="AJ14" s="119">
        <f>IFERROR(VLOOKUP(AC14,Formulas!$AN$5:$AO$20,2,),"")</f>
        <v>15</v>
      </c>
      <c r="AK14" s="119">
        <f>IFERROR(VLOOKUP(AD14,Formulas!$AN$5:$AO$20,2,),"")</f>
        <v>15</v>
      </c>
      <c r="AL14" s="119">
        <f>IFERROR(VLOOKUP(AE14,Formulas!$AN$5:$AO$20,2,),"")</f>
        <v>5</v>
      </c>
      <c r="AM14" s="119">
        <f t="shared" si="2"/>
        <v>95</v>
      </c>
      <c r="AN14" s="119" t="str">
        <f t="shared" si="3"/>
        <v>Moderado</v>
      </c>
      <c r="AO14" s="119" t="s">
        <v>75</v>
      </c>
      <c r="AP14" s="119" t="str">
        <f>IFERROR(VLOOKUP(CONCATENATE(AN14,"+",AO14),Formulas!$AB$5:$AC$13,2,),"")</f>
        <v>Moderado</v>
      </c>
      <c r="AQ14" s="119">
        <f>IFERROR(VLOOKUP(AP14,Formulas!$AC$5:$AD$13,2,),"")</f>
        <v>50</v>
      </c>
      <c r="AR14" s="119">
        <f>+IFERROR(AVERAGE(AQ14),"")</f>
        <v>50</v>
      </c>
      <c r="AS14" s="119" t="str">
        <f t="shared" ref="AS14:AS16" si="9">+IF(AR14="","",IF(AR14=100,"Fuerte",IF(AND(AR14&lt;100,AR14&gt;=50),"Moderado",IF(AR14&lt;50,"Débil"))))</f>
        <v>Moderado</v>
      </c>
      <c r="AT14" s="120">
        <f>+IF(AS14="","",IF(AS14="Fuerte",2,IF(AS14="Moderado",1,IF(AS14="Débil",0))))</f>
        <v>1</v>
      </c>
      <c r="AU14" s="96" t="str">
        <f>IFERROR(IF((AV14-AT14)&lt;=0,J14,VLOOKUP((AV14-AT14),Formulas!$AQ$5:$AR$9,2,0)),"")</f>
        <v>IMPROBABLE</v>
      </c>
      <c r="AV14" s="96">
        <f t="shared" ref="AV14:AV16" si="10">+K14</f>
        <v>3</v>
      </c>
      <c r="AW14" s="96">
        <f>IFERROR(VLOOKUP(AU14,Formulas!$B$5:$C$9,2,),"")</f>
        <v>2</v>
      </c>
      <c r="AX14" s="96" t="str">
        <f t="shared" ref="AX14:AX16" si="11">+L14</f>
        <v>MENOR</v>
      </c>
      <c r="AY14" s="96">
        <f>IFERROR(VLOOKUP(AX14,Formulas!$E$5:$F$9,2,),"")</f>
        <v>2</v>
      </c>
      <c r="AZ14" s="121" t="str">
        <f>IFERROR(VLOOKUP(CONCATENATE(AW14,,AY14),Formulas!$J$5:$K$29,2,),"")</f>
        <v>BAJO</v>
      </c>
      <c r="BA14" s="122">
        <f t="shared" ref="BA14:BA16" si="12">IFERROR(AY14*AW14,"")</f>
        <v>4</v>
      </c>
      <c r="BB14" s="80"/>
      <c r="BC14" s="72"/>
      <c r="BD14" s="72"/>
      <c r="BE14" s="72"/>
      <c r="BF14" s="92"/>
      <c r="BG14" s="72"/>
      <c r="BH14" s="72"/>
      <c r="BI14" s="72"/>
      <c r="BJ14" s="80"/>
      <c r="BK14" s="72"/>
      <c r="BL14" s="72"/>
      <c r="BM14" s="72"/>
    </row>
    <row r="15" spans="1:65" ht="220" customHeight="1" thickBot="1" x14ac:dyDescent="0.45">
      <c r="A15" s="509"/>
      <c r="B15" s="426"/>
      <c r="C15" s="424"/>
      <c r="D15" s="100" t="s">
        <v>267</v>
      </c>
      <c r="E15" s="100" t="s">
        <v>306</v>
      </c>
      <c r="F15" s="101" t="s">
        <v>83</v>
      </c>
      <c r="G15" s="87" t="s">
        <v>309</v>
      </c>
      <c r="H15" s="100" t="s">
        <v>310</v>
      </c>
      <c r="I15" s="102"/>
      <c r="J15" s="103" t="s">
        <v>81</v>
      </c>
      <c r="K15" s="97">
        <f>IFERROR(VLOOKUP(J15,Formulas!$B$5:$C$9,2,),"")</f>
        <v>2</v>
      </c>
      <c r="L15" s="87" t="s">
        <v>82</v>
      </c>
      <c r="M15" s="87">
        <f>IFERROR(VLOOKUP(L15,Formulas!$E$5:$F$9,2,),"")</f>
        <v>3</v>
      </c>
      <c r="N15" s="88" t="str">
        <f>IFERROR(VLOOKUP(CONCATENATE(K15:K22,M15),Formulas!$J$5:$K$29,2,),"")</f>
        <v>MODERADO</v>
      </c>
      <c r="O15" s="104">
        <f>IFERROR(M15*K15,"")</f>
        <v>6</v>
      </c>
      <c r="P15" s="89" t="s">
        <v>66</v>
      </c>
      <c r="Q15" s="105" t="s">
        <v>314</v>
      </c>
      <c r="R15" s="105" t="s">
        <v>315</v>
      </c>
      <c r="S15" s="105" t="s">
        <v>316</v>
      </c>
      <c r="T15" s="105" t="s">
        <v>319</v>
      </c>
      <c r="U15" s="105" t="s">
        <v>320</v>
      </c>
      <c r="V15" s="105" t="s">
        <v>322</v>
      </c>
      <c r="W15" s="105"/>
      <c r="X15" s="106" t="s">
        <v>67</v>
      </c>
      <c r="Y15" s="106" t="s">
        <v>68</v>
      </c>
      <c r="Z15" s="106" t="s">
        <v>69</v>
      </c>
      <c r="AA15" s="106" t="s">
        <v>149</v>
      </c>
      <c r="AB15" s="106" t="s">
        <v>71</v>
      </c>
      <c r="AC15" s="106" t="s">
        <v>72</v>
      </c>
      <c r="AD15" s="106" t="s">
        <v>73</v>
      </c>
      <c r="AE15" s="106" t="s">
        <v>153</v>
      </c>
      <c r="AF15" s="98">
        <f>IFERROR(VLOOKUP(Y15,Formulas!$AN$5:$AO$20,2,),"")</f>
        <v>15</v>
      </c>
      <c r="AG15" s="98">
        <f>IFERROR(VLOOKUP(Z15,Formulas!$AN$5:$AO$20,2,),"")</f>
        <v>15</v>
      </c>
      <c r="AH15" s="98">
        <f>IFERROR(VLOOKUP(AA15,Formulas!$AN$5:$AO$20,2,),"")</f>
        <v>0</v>
      </c>
      <c r="AI15" s="98">
        <f>IFERROR(VLOOKUP(AB15,Formulas!$AN$5:$AO$20,2,),"")</f>
        <v>15</v>
      </c>
      <c r="AJ15" s="98">
        <f>IFERROR(VLOOKUP(AC15,Formulas!$AN$5:$AO$20,2,),"")</f>
        <v>15</v>
      </c>
      <c r="AK15" s="98">
        <f>IFERROR(VLOOKUP(AD15,Formulas!$AN$5:$AO$20,2,),"")</f>
        <v>15</v>
      </c>
      <c r="AL15" s="98">
        <f>IFERROR(VLOOKUP(AE15,Formulas!$AN$5:$AO$20,2,),"")</f>
        <v>5</v>
      </c>
      <c r="AM15" s="98">
        <f t="shared" si="2"/>
        <v>80</v>
      </c>
      <c r="AN15" s="98" t="str">
        <f t="shared" si="3"/>
        <v>Débil</v>
      </c>
      <c r="AO15" s="98" t="s">
        <v>75</v>
      </c>
      <c r="AP15" s="98" t="str">
        <f>IFERROR(VLOOKUP(CONCATENATE(AN15,"+",AO15),Formulas!$AB$5:$AC$13,2,),"")</f>
        <v>Débil</v>
      </c>
      <c r="AQ15" s="98">
        <f>IFERROR(VLOOKUP(AP15,Formulas!$AC$5:$AD$13,2,),"")</f>
        <v>0</v>
      </c>
      <c r="AR15" s="98">
        <f>+IFERROR(AVERAGE(AQ15),"")</f>
        <v>0</v>
      </c>
      <c r="AS15" s="98" t="str">
        <f t="shared" si="9"/>
        <v>Débil</v>
      </c>
      <c r="AT15" s="99">
        <f t="shared" ref="AT15:AT16" si="13">+IF(AS15="","",IF(AS15="Fuerte",2,IF(AS15="Moderado",1,IF(AS15="Débil",0))))</f>
        <v>0</v>
      </c>
      <c r="AU15" s="89" t="str">
        <f>IFERROR(IF((AV15-AT15)&lt;=0,J15,VLOOKUP((AV15-AT15),Formulas!$AQ$5:$AR$9,2,0)),"")</f>
        <v>IMPROBABLE</v>
      </c>
      <c r="AV15" s="89">
        <f t="shared" si="10"/>
        <v>2</v>
      </c>
      <c r="AW15" s="89">
        <f>IFERROR(VLOOKUP(AU15,Formulas!$B$5:$C$9,2,),"")</f>
        <v>2</v>
      </c>
      <c r="AX15" s="89" t="str">
        <f t="shared" si="11"/>
        <v>MODERADO</v>
      </c>
      <c r="AY15" s="89">
        <f>IFERROR(VLOOKUP(AX15,Formulas!$E$5:$F$9,2,),"")</f>
        <v>3</v>
      </c>
      <c r="AZ15" s="104" t="str">
        <f>IFERROR(VLOOKUP(CONCATENATE(AW15,,AY15),Formulas!$J$5:$K$29,2,),"")</f>
        <v>MODERADO</v>
      </c>
      <c r="BA15" s="107">
        <f t="shared" si="12"/>
        <v>6</v>
      </c>
      <c r="BB15" s="80"/>
      <c r="BC15" s="41"/>
      <c r="BD15" s="41"/>
      <c r="BE15" s="41"/>
      <c r="BF15" s="474"/>
      <c r="BG15" s="41"/>
      <c r="BH15" s="41"/>
      <c r="BI15" s="41"/>
      <c r="BJ15" s="80"/>
      <c r="BK15" s="41"/>
      <c r="BL15" s="41"/>
      <c r="BM15" s="41"/>
    </row>
    <row r="16" spans="1:65" ht="220" customHeight="1" thickBot="1" x14ac:dyDescent="0.45">
      <c r="A16" s="509"/>
      <c r="B16" s="426"/>
      <c r="C16" s="424"/>
      <c r="D16" s="123" t="s">
        <v>267</v>
      </c>
      <c r="E16" s="451" t="s">
        <v>323</v>
      </c>
      <c r="F16" s="454" t="s">
        <v>83</v>
      </c>
      <c r="G16" s="430" t="s">
        <v>324</v>
      </c>
      <c r="H16" s="436" t="s">
        <v>327</v>
      </c>
      <c r="I16" s="456"/>
      <c r="J16" s="430" t="s">
        <v>76</v>
      </c>
      <c r="K16" s="459">
        <f>IFERROR(VLOOKUP(J16,Formulas!$B$5:$C$9,2,),"")</f>
        <v>3</v>
      </c>
      <c r="L16" s="468" t="s">
        <v>82</v>
      </c>
      <c r="M16" s="468">
        <f>IFERROR(VLOOKUP(L16,Formulas!$E$5:$F$9,2,),"")</f>
        <v>3</v>
      </c>
      <c r="N16" s="470" t="str">
        <f>IFERROR(VLOOKUP(CONCATENATE(K16:K23,M16),Formulas!$J$5:$K$29,2,),"")</f>
        <v>ALTO</v>
      </c>
      <c r="O16" s="472">
        <f>IFERROR(M16*K16,"")</f>
        <v>9</v>
      </c>
      <c r="P16" s="436" t="s">
        <v>66</v>
      </c>
      <c r="Q16" s="81" t="s">
        <v>328</v>
      </c>
      <c r="R16" s="81" t="s">
        <v>329</v>
      </c>
      <c r="S16" s="81" t="s">
        <v>330</v>
      </c>
      <c r="T16" s="81" t="s">
        <v>331</v>
      </c>
      <c r="U16" s="81" t="s">
        <v>332</v>
      </c>
      <c r="V16" s="81" t="s">
        <v>333</v>
      </c>
      <c r="W16" s="81"/>
      <c r="X16" s="106" t="s">
        <v>67</v>
      </c>
      <c r="Y16" s="71" t="s">
        <v>68</v>
      </c>
      <c r="Z16" s="71" t="s">
        <v>69</v>
      </c>
      <c r="AA16" s="71" t="s">
        <v>70</v>
      </c>
      <c r="AB16" s="71" t="s">
        <v>71</v>
      </c>
      <c r="AC16" s="71" t="s">
        <v>72</v>
      </c>
      <c r="AD16" s="71" t="s">
        <v>73</v>
      </c>
      <c r="AE16" s="71" t="s">
        <v>74</v>
      </c>
      <c r="AF16" s="72">
        <f>IFERROR(VLOOKUP(Y16,Formulas!$AN$5:$AO$20,2,),"")</f>
        <v>15</v>
      </c>
      <c r="AG16" s="72">
        <f>IFERROR(VLOOKUP(Z16,Formulas!$AN$5:$AO$20,2,),"")</f>
        <v>15</v>
      </c>
      <c r="AH16" s="72">
        <f>IFERROR(VLOOKUP(AA16,Formulas!$AN$5:$AO$20,2,),"")</f>
        <v>15</v>
      </c>
      <c r="AI16" s="72">
        <f>IFERROR(VLOOKUP(AB16,Formulas!$AN$5:$AO$20,2,),"")</f>
        <v>15</v>
      </c>
      <c r="AJ16" s="72">
        <f>IFERROR(VLOOKUP(AC16,Formulas!$AN$5:$AO$20,2,),"")</f>
        <v>15</v>
      </c>
      <c r="AK16" s="72">
        <f>IFERROR(VLOOKUP(AD16,Formulas!$AN$5:$AO$20,2,),"")</f>
        <v>15</v>
      </c>
      <c r="AL16" s="72">
        <f>IFERROR(VLOOKUP(AE16,Formulas!$AN$5:$AO$20,2,),"")</f>
        <v>10</v>
      </c>
      <c r="AM16" s="72">
        <f t="shared" si="2"/>
        <v>100</v>
      </c>
      <c r="AN16" s="72" t="str">
        <f t="shared" si="3"/>
        <v>Fuerte</v>
      </c>
      <c r="AO16" s="72" t="s">
        <v>75</v>
      </c>
      <c r="AP16" s="72" t="str">
        <f>IFERROR(VLOOKUP(CONCATENATE(AN16,"+",AO16),Formulas!$AB$5:$AC$13,2,),"")</f>
        <v>Fuerte</v>
      </c>
      <c r="AQ16" s="72">
        <f>IFERROR(VLOOKUP(AP16,Formulas!$AC$5:$AD$13,2,),"")</f>
        <v>100</v>
      </c>
      <c r="AR16" s="433">
        <f>+IFERROR(AVERAGE(AQ16:AQ20),"")</f>
        <v>100</v>
      </c>
      <c r="AS16" s="486" t="str">
        <f t="shared" si="9"/>
        <v>Fuerte</v>
      </c>
      <c r="AT16" s="488">
        <f t="shared" si="13"/>
        <v>2</v>
      </c>
      <c r="AU16" s="436" t="str">
        <f>IFERROR(IF((AV16-AT16)&lt;=0,J16,VLOOKUP((AV16-AT16),Formulas!$AQ$5:$AR$9,2,0)),"")</f>
        <v>RARA VEZ</v>
      </c>
      <c r="AV16" s="436">
        <f t="shared" si="10"/>
        <v>3</v>
      </c>
      <c r="AW16" s="436">
        <f>IFERROR(VLOOKUP(AU16,Formulas!$B$5:$C$9,2,),"")</f>
        <v>1</v>
      </c>
      <c r="AX16" s="436" t="str">
        <f t="shared" si="11"/>
        <v>MODERADO</v>
      </c>
      <c r="AY16" s="436">
        <f>IFERROR(VLOOKUP(AX16,Formulas!$E$5:$F$9,2,),"")</f>
        <v>3</v>
      </c>
      <c r="AZ16" s="472" t="str">
        <f>IFERROR(VLOOKUP(CONCATENATE(AW16:AW20,AY16),Formulas!$J$5:$K$29,2,),"")</f>
        <v>MODERADO</v>
      </c>
      <c r="BA16" s="484">
        <f t="shared" si="12"/>
        <v>3</v>
      </c>
      <c r="BB16" s="80"/>
      <c r="BC16" s="41"/>
      <c r="BD16" s="41"/>
      <c r="BE16" s="41"/>
      <c r="BF16" s="474"/>
      <c r="BG16" s="41"/>
      <c r="BH16" s="41"/>
      <c r="BI16" s="41"/>
      <c r="BJ16" s="80"/>
      <c r="BK16" s="41"/>
      <c r="BL16" s="41"/>
      <c r="BM16" s="41"/>
    </row>
    <row r="17" spans="1:65" ht="220" customHeight="1" thickBot="1" x14ac:dyDescent="0.45">
      <c r="A17" s="509"/>
      <c r="B17" s="426"/>
      <c r="C17" s="424"/>
      <c r="D17" s="125"/>
      <c r="E17" s="452"/>
      <c r="F17" s="455"/>
      <c r="G17" s="431"/>
      <c r="H17" s="385"/>
      <c r="I17" s="457"/>
      <c r="J17" s="431"/>
      <c r="K17" s="460"/>
      <c r="L17" s="469"/>
      <c r="M17" s="469"/>
      <c r="N17" s="471"/>
      <c r="O17" s="382"/>
      <c r="P17" s="385"/>
      <c r="Q17" s="81" t="s">
        <v>334</v>
      </c>
      <c r="R17" s="81" t="s">
        <v>335</v>
      </c>
      <c r="S17" s="81" t="s">
        <v>336</v>
      </c>
      <c r="T17" s="81" t="s">
        <v>337</v>
      </c>
      <c r="U17" s="81" t="s">
        <v>338</v>
      </c>
      <c r="V17" s="81" t="s">
        <v>339</v>
      </c>
      <c r="W17" s="81"/>
      <c r="X17" s="106" t="s">
        <v>67</v>
      </c>
      <c r="Y17" s="71" t="s">
        <v>68</v>
      </c>
      <c r="Z17" s="71" t="s">
        <v>69</v>
      </c>
      <c r="AA17" s="71" t="s">
        <v>70</v>
      </c>
      <c r="AB17" s="71" t="s">
        <v>71</v>
      </c>
      <c r="AC17" s="71" t="s">
        <v>72</v>
      </c>
      <c r="AD17" s="71" t="s">
        <v>73</v>
      </c>
      <c r="AE17" s="71" t="s">
        <v>74</v>
      </c>
      <c r="AF17" s="72">
        <f>IFERROR(VLOOKUP(Y17,Formulas!$AN$5:$AO$20,2,),"")</f>
        <v>15</v>
      </c>
      <c r="AG17" s="72">
        <f>IFERROR(VLOOKUP(Z17,Formulas!$AN$5:$AO$20,2,),"")</f>
        <v>15</v>
      </c>
      <c r="AH17" s="72">
        <f>IFERROR(VLOOKUP(AA17,Formulas!$AN$5:$AO$20,2,),"")</f>
        <v>15</v>
      </c>
      <c r="AI17" s="72">
        <f>IFERROR(VLOOKUP(AB17,Formulas!$AN$5:$AO$20,2,),"")</f>
        <v>15</v>
      </c>
      <c r="AJ17" s="72">
        <f>IFERROR(VLOOKUP(AC17,Formulas!$AN$5:$AO$20,2,),"")</f>
        <v>15</v>
      </c>
      <c r="AK17" s="72">
        <f>IFERROR(VLOOKUP(AD17,Formulas!$AN$5:$AO$20,2,),"")</f>
        <v>15</v>
      </c>
      <c r="AL17" s="72">
        <f>IFERROR(VLOOKUP(AE17,Formulas!$AN$5:$AO$20,2,),"")</f>
        <v>10</v>
      </c>
      <c r="AM17" s="72">
        <f t="shared" ref="AM17:AM18" si="14">+SUM(AF17:AL17)</f>
        <v>100</v>
      </c>
      <c r="AN17" s="72" t="str">
        <f t="shared" ref="AN17:AN20" si="15">+IF(AM17&gt;=96,"Fuerte",IF(AND(AM17&lt;96,AM17&gt;=86),"Moderado",IF(AM17&lt;=85,"Débil")))</f>
        <v>Fuerte</v>
      </c>
      <c r="AO17" s="72" t="s">
        <v>75</v>
      </c>
      <c r="AP17" s="72" t="str">
        <f>IFERROR(VLOOKUP(CONCATENATE(AN17,"+",AO17),Formulas!$AB$5:$AC$13,2,),"")</f>
        <v>Fuerte</v>
      </c>
      <c r="AQ17" s="72">
        <f>IFERROR(VLOOKUP(AP17,Formulas!$AC$5:$AD$13,2,),"")</f>
        <v>100</v>
      </c>
      <c r="AR17" s="434"/>
      <c r="AS17" s="487"/>
      <c r="AT17" s="489"/>
      <c r="AU17" s="385"/>
      <c r="AV17" s="385"/>
      <c r="AW17" s="385"/>
      <c r="AX17" s="385"/>
      <c r="AY17" s="385"/>
      <c r="AZ17" s="382"/>
      <c r="BA17" s="465"/>
      <c r="BB17" s="80"/>
      <c r="BC17" s="41"/>
      <c r="BD17" s="41"/>
      <c r="BE17" s="41"/>
      <c r="BF17" s="91"/>
      <c r="BG17" s="41"/>
      <c r="BH17" s="41"/>
      <c r="BI17" s="41"/>
      <c r="BJ17" s="80"/>
      <c r="BK17" s="41"/>
      <c r="BL17" s="41"/>
      <c r="BM17" s="41"/>
    </row>
    <row r="18" spans="1:65" ht="220" customHeight="1" thickBot="1" x14ac:dyDescent="0.45">
      <c r="A18" s="509"/>
      <c r="B18" s="426"/>
      <c r="C18" s="424"/>
      <c r="D18" s="125"/>
      <c r="E18" s="452"/>
      <c r="F18" s="455"/>
      <c r="G18" s="462"/>
      <c r="H18" s="385"/>
      <c r="I18" s="457"/>
      <c r="J18" s="431"/>
      <c r="K18" s="460"/>
      <c r="L18" s="469"/>
      <c r="M18" s="469"/>
      <c r="N18" s="471"/>
      <c r="O18" s="382"/>
      <c r="P18" s="385"/>
      <c r="Q18" s="81" t="s">
        <v>340</v>
      </c>
      <c r="R18" s="81" t="s">
        <v>341</v>
      </c>
      <c r="S18" s="81" t="s">
        <v>342</v>
      </c>
      <c r="T18" s="81" t="s">
        <v>343</v>
      </c>
      <c r="U18" s="81" t="s">
        <v>344</v>
      </c>
      <c r="V18" s="81" t="s">
        <v>345</v>
      </c>
      <c r="W18" s="81"/>
      <c r="X18" s="106" t="s">
        <v>67</v>
      </c>
      <c r="Y18" s="71" t="s">
        <v>68</v>
      </c>
      <c r="Z18" s="71" t="s">
        <v>69</v>
      </c>
      <c r="AA18" s="71" t="s">
        <v>70</v>
      </c>
      <c r="AB18" s="71" t="s">
        <v>71</v>
      </c>
      <c r="AC18" s="71" t="s">
        <v>72</v>
      </c>
      <c r="AD18" s="71" t="s">
        <v>73</v>
      </c>
      <c r="AE18" s="71" t="s">
        <v>74</v>
      </c>
      <c r="AF18" s="72">
        <f>IFERROR(VLOOKUP(Y18,Formulas!$AN$5:$AO$20,2,),"")</f>
        <v>15</v>
      </c>
      <c r="AG18" s="72">
        <f>IFERROR(VLOOKUP(Z18,Formulas!$AN$5:$AO$20,2,),"")</f>
        <v>15</v>
      </c>
      <c r="AH18" s="72">
        <f>IFERROR(VLOOKUP(AA18,Formulas!$AN$5:$AO$20,2,),"")</f>
        <v>15</v>
      </c>
      <c r="AI18" s="72">
        <f>IFERROR(VLOOKUP(AB18,Formulas!$AN$5:$AO$20,2,),"")</f>
        <v>15</v>
      </c>
      <c r="AJ18" s="72">
        <f>IFERROR(VLOOKUP(AC18,Formulas!$AN$5:$AO$20,2,),"")</f>
        <v>15</v>
      </c>
      <c r="AK18" s="72">
        <f>IFERROR(VLOOKUP(AD18,Formulas!$AN$5:$AO$20,2,),"")</f>
        <v>15</v>
      </c>
      <c r="AL18" s="72">
        <f>IFERROR(VLOOKUP(AE18,Formulas!$AN$5:$AO$20,2,),"")</f>
        <v>10</v>
      </c>
      <c r="AM18" s="72">
        <f t="shared" si="14"/>
        <v>100</v>
      </c>
      <c r="AN18" s="72" t="str">
        <f t="shared" si="15"/>
        <v>Fuerte</v>
      </c>
      <c r="AO18" s="72" t="s">
        <v>75</v>
      </c>
      <c r="AP18" s="72" t="str">
        <f>IFERROR(VLOOKUP(CONCATENATE(AN18,"+",AO18),Formulas!$AB$5:$AC$13,2,),"")</f>
        <v>Fuerte</v>
      </c>
      <c r="AQ18" s="72">
        <f>IFERROR(VLOOKUP(AP18,Formulas!$AC$5:$AD$13,2,),"")</f>
        <v>100</v>
      </c>
      <c r="AR18" s="434"/>
      <c r="AS18" s="487"/>
      <c r="AT18" s="489"/>
      <c r="AU18" s="385"/>
      <c r="AV18" s="385"/>
      <c r="AW18" s="385"/>
      <c r="AX18" s="385"/>
      <c r="AY18" s="385"/>
      <c r="AZ18" s="382"/>
      <c r="BA18" s="465"/>
      <c r="BB18" s="80"/>
      <c r="BC18" s="41"/>
      <c r="BD18" s="41"/>
      <c r="BE18" s="41"/>
      <c r="BF18" s="91"/>
      <c r="BG18" s="41"/>
      <c r="BH18" s="41"/>
      <c r="BI18" s="41"/>
      <c r="BJ18" s="80"/>
      <c r="BK18" s="41"/>
      <c r="BL18" s="41"/>
      <c r="BM18" s="41"/>
    </row>
    <row r="19" spans="1:65" ht="220" customHeight="1" thickBot="1" x14ac:dyDescent="0.45">
      <c r="A19" s="509"/>
      <c r="B19" s="426"/>
      <c r="C19" s="424"/>
      <c r="D19" s="124" t="s">
        <v>267</v>
      </c>
      <c r="E19" s="452"/>
      <c r="F19" s="455"/>
      <c r="G19" s="36" t="s">
        <v>325</v>
      </c>
      <c r="H19" s="385"/>
      <c r="I19" s="457"/>
      <c r="J19" s="431"/>
      <c r="K19" s="460"/>
      <c r="L19" s="469"/>
      <c r="M19" s="469"/>
      <c r="N19" s="471"/>
      <c r="O19" s="382"/>
      <c r="P19" s="385"/>
      <c r="Q19" s="83" t="s">
        <v>346</v>
      </c>
      <c r="R19" s="83" t="s">
        <v>258</v>
      </c>
      <c r="S19" s="83" t="s">
        <v>347</v>
      </c>
      <c r="T19" s="83" t="s">
        <v>348</v>
      </c>
      <c r="U19" s="83" t="s">
        <v>349</v>
      </c>
      <c r="V19" s="83" t="s">
        <v>350</v>
      </c>
      <c r="W19" s="83"/>
      <c r="X19" s="106" t="s">
        <v>67</v>
      </c>
      <c r="Y19" s="40" t="s">
        <v>68</v>
      </c>
      <c r="Z19" s="40" t="s">
        <v>69</v>
      </c>
      <c r="AA19" s="40" t="s">
        <v>70</v>
      </c>
      <c r="AB19" s="40" t="s">
        <v>71</v>
      </c>
      <c r="AC19" s="40" t="s">
        <v>72</v>
      </c>
      <c r="AD19" s="40" t="s">
        <v>73</v>
      </c>
      <c r="AE19" s="40" t="s">
        <v>74</v>
      </c>
      <c r="AF19" s="41">
        <f>IFERROR(VLOOKUP(Y19,Formulas!$AN$5:$AO$20,2,),"")</f>
        <v>15</v>
      </c>
      <c r="AG19" s="72">
        <f>IFERROR(VLOOKUP(Z19,Formulas!$AN$5:$AO$20,2,),"")</f>
        <v>15</v>
      </c>
      <c r="AH19" s="72">
        <f>IFERROR(VLOOKUP(AA19,Formulas!$AN$5:$AO$20,2,),"")</f>
        <v>15</v>
      </c>
      <c r="AI19" s="72">
        <f>IFERROR(VLOOKUP(AB19,Formulas!$AN$5:$AO$20,2,),"")</f>
        <v>15</v>
      </c>
      <c r="AJ19" s="41">
        <f>IFERROR(VLOOKUP(AC19,Formulas!$AN$5:$AO$20,2,),"")</f>
        <v>15</v>
      </c>
      <c r="AK19" s="41">
        <f>IFERROR(VLOOKUP(AD19,Formulas!$AN$5:$AO$20,2,),"")</f>
        <v>15</v>
      </c>
      <c r="AL19" s="41">
        <f>IFERROR(VLOOKUP(AE19,Formulas!$AN$5:$AO$20,2,),"")</f>
        <v>10</v>
      </c>
      <c r="AM19" s="41">
        <f t="shared" si="2"/>
        <v>100</v>
      </c>
      <c r="AN19" s="72" t="str">
        <f t="shared" si="15"/>
        <v>Fuerte</v>
      </c>
      <c r="AO19" s="72" t="s">
        <v>75</v>
      </c>
      <c r="AP19" s="72" t="str">
        <f>IFERROR(VLOOKUP(CONCATENATE(AN19,"+",AO19),Formulas!$AB$5:$AC$13,2,),"")</f>
        <v>Fuerte</v>
      </c>
      <c r="AQ19" s="72">
        <f>IFERROR(VLOOKUP(AP19,Formulas!$AC$5:$AD$13,2,),"")</f>
        <v>100</v>
      </c>
      <c r="AR19" s="434"/>
      <c r="AS19" s="487"/>
      <c r="AT19" s="489"/>
      <c r="AU19" s="385"/>
      <c r="AV19" s="385"/>
      <c r="AW19" s="385"/>
      <c r="AX19" s="385"/>
      <c r="AY19" s="385"/>
      <c r="AZ19" s="382"/>
      <c r="BA19" s="465"/>
      <c r="BB19" s="80"/>
      <c r="BC19" s="41"/>
      <c r="BD19" s="41"/>
      <c r="BE19" s="41"/>
      <c r="BF19" s="474"/>
      <c r="BG19" s="41"/>
      <c r="BH19" s="41"/>
      <c r="BI19" s="41"/>
      <c r="BJ19" s="80"/>
      <c r="BK19" s="41"/>
      <c r="BL19" s="41"/>
      <c r="BM19" s="41"/>
    </row>
    <row r="20" spans="1:65" ht="220" customHeight="1" thickBot="1" x14ac:dyDescent="0.45">
      <c r="A20" s="510"/>
      <c r="B20" s="426"/>
      <c r="C20" s="425"/>
      <c r="D20" s="100" t="s">
        <v>430</v>
      </c>
      <c r="E20" s="453"/>
      <c r="F20" s="455"/>
      <c r="G20" s="36" t="s">
        <v>326</v>
      </c>
      <c r="H20" s="386"/>
      <c r="I20" s="458"/>
      <c r="J20" s="431"/>
      <c r="K20" s="461"/>
      <c r="L20" s="440"/>
      <c r="M20" s="445"/>
      <c r="N20" s="471"/>
      <c r="O20" s="382"/>
      <c r="P20" s="385"/>
      <c r="Q20" s="83"/>
      <c r="R20" s="83"/>
      <c r="S20" s="83"/>
      <c r="T20" s="83"/>
      <c r="U20" s="83"/>
      <c r="V20" s="83"/>
      <c r="W20" s="83"/>
      <c r="X20" s="106" t="s">
        <v>67</v>
      </c>
      <c r="Y20" s="40" t="s">
        <v>68</v>
      </c>
      <c r="Z20" s="40" t="s">
        <v>69</v>
      </c>
      <c r="AA20" s="40" t="s">
        <v>70</v>
      </c>
      <c r="AB20" s="40" t="s">
        <v>71</v>
      </c>
      <c r="AC20" s="40" t="s">
        <v>72</v>
      </c>
      <c r="AD20" s="40" t="s">
        <v>73</v>
      </c>
      <c r="AE20" s="40" t="s">
        <v>74</v>
      </c>
      <c r="AF20" s="41">
        <f>IFERROR(VLOOKUP(Y20,Formulas!$AN$5:$AO$20,2,),"")</f>
        <v>15</v>
      </c>
      <c r="AG20" s="41">
        <f>IFERROR(VLOOKUP(Z20,Formulas!$AN$5:$AO$20,2,),"")</f>
        <v>15</v>
      </c>
      <c r="AH20" s="41">
        <f>IFERROR(VLOOKUP(AA20,Formulas!$AN$5:$AO$20,2,),"")</f>
        <v>15</v>
      </c>
      <c r="AI20" s="41">
        <f>IFERROR(VLOOKUP(AB20,Formulas!$AN$5:$AO$20,2,),"")</f>
        <v>15</v>
      </c>
      <c r="AJ20" s="41">
        <f>IFERROR(VLOOKUP(AC20,Formulas!$AN$5:$AO$20,2,),"")</f>
        <v>15</v>
      </c>
      <c r="AK20" s="41">
        <f>IFERROR(VLOOKUP(AD20,Formulas!$AN$5:$AO$20,2,),"")</f>
        <v>15</v>
      </c>
      <c r="AL20" s="41">
        <f>IFERROR(VLOOKUP(AE20,Formulas!$AN$5:$AO$20,2,),"")</f>
        <v>10</v>
      </c>
      <c r="AM20" s="41">
        <f t="shared" si="2"/>
        <v>100</v>
      </c>
      <c r="AN20" s="72" t="str">
        <f t="shared" si="15"/>
        <v>Fuerte</v>
      </c>
      <c r="AO20" s="72" t="s">
        <v>75</v>
      </c>
      <c r="AP20" s="72" t="str">
        <f>IFERROR(VLOOKUP(CONCATENATE(AN20,"+",AO20),Formulas!$AB$5:$AC$13,2,),"")</f>
        <v>Fuerte</v>
      </c>
      <c r="AQ20" s="72">
        <f>IFERROR(VLOOKUP(AP20,Formulas!$AC$5:$AD$13,2,),"")</f>
        <v>100</v>
      </c>
      <c r="AR20" s="485"/>
      <c r="AS20" s="487"/>
      <c r="AT20" s="490"/>
      <c r="AU20" s="385"/>
      <c r="AV20" s="385"/>
      <c r="AW20" s="385"/>
      <c r="AX20" s="385"/>
      <c r="AY20" s="385"/>
      <c r="AZ20" s="382"/>
      <c r="BA20" s="465"/>
      <c r="BB20" s="84"/>
      <c r="BC20" s="41"/>
      <c r="BD20" s="41"/>
      <c r="BE20" s="41"/>
      <c r="BF20" s="474"/>
      <c r="BG20" s="41"/>
      <c r="BH20" s="41"/>
      <c r="BI20" s="41"/>
      <c r="BJ20" s="84"/>
      <c r="BK20" s="41"/>
      <c r="BL20" s="41"/>
      <c r="BM20" s="41"/>
    </row>
    <row r="21" spans="1:65" ht="23.25" customHeight="1" thickBot="1" x14ac:dyDescent="0.45">
      <c r="A21" s="45"/>
      <c r="B21" s="202"/>
      <c r="C21" s="45"/>
      <c r="D21" s="45"/>
      <c r="E21" s="45"/>
      <c r="F21" s="45"/>
      <c r="G21" s="45"/>
      <c r="H21" s="46"/>
      <c r="I21" s="46"/>
      <c r="J21" s="45">
        <v>0</v>
      </c>
      <c r="K21" s="45"/>
      <c r="L21" s="45"/>
      <c r="M21" s="45"/>
      <c r="N21" s="45">
        <v>6</v>
      </c>
      <c r="O21" s="45"/>
      <c r="P21" s="45"/>
      <c r="Q21" s="46"/>
      <c r="R21" s="46"/>
      <c r="S21" s="46"/>
      <c r="T21" s="46"/>
      <c r="U21" s="46"/>
      <c r="V21" s="46"/>
      <c r="W21" s="46"/>
      <c r="X21" s="47"/>
      <c r="Y21" s="47"/>
      <c r="Z21" s="47"/>
      <c r="AA21" s="47"/>
      <c r="AB21" s="47"/>
      <c r="AC21" s="47"/>
      <c r="AD21" s="47"/>
      <c r="AE21" s="47"/>
      <c r="AF21" s="47"/>
      <c r="AG21" s="47"/>
      <c r="AH21" s="47"/>
      <c r="AI21" s="47"/>
      <c r="AJ21" s="47"/>
      <c r="AK21" s="47"/>
      <c r="AL21" s="47"/>
      <c r="AM21" s="47"/>
      <c r="AN21" s="47"/>
      <c r="AO21" s="47"/>
      <c r="AP21" s="47"/>
      <c r="AQ21" s="45"/>
      <c r="AR21" s="45"/>
      <c r="AS21" s="45"/>
      <c r="AT21" s="45"/>
      <c r="AU21" s="45"/>
      <c r="AV21" s="45"/>
      <c r="AW21" s="45"/>
      <c r="AX21" s="45"/>
      <c r="AY21" s="45"/>
      <c r="AZ21" s="45"/>
      <c r="BA21" s="48"/>
      <c r="BB21" s="48"/>
      <c r="BC21" s="48"/>
      <c r="BD21" s="48"/>
      <c r="BE21" s="48"/>
      <c r="BF21" s="48"/>
      <c r="BG21" s="48"/>
      <c r="BH21" s="48"/>
      <c r="BI21" s="48"/>
      <c r="BJ21" s="48"/>
      <c r="BK21" s="48"/>
      <c r="BL21" s="48"/>
      <c r="BM21" s="48"/>
    </row>
    <row r="22" spans="1:65" ht="165.75" customHeight="1" x14ac:dyDescent="0.3">
      <c r="A22" s="508" t="s">
        <v>62</v>
      </c>
      <c r="B22" s="427" t="s">
        <v>443</v>
      </c>
      <c r="C22" s="374" t="s">
        <v>379</v>
      </c>
      <c r="D22" s="377" t="s">
        <v>430</v>
      </c>
      <c r="E22" s="377" t="s">
        <v>380</v>
      </c>
      <c r="F22" s="377" t="s">
        <v>143</v>
      </c>
      <c r="G22" s="179" t="s">
        <v>383</v>
      </c>
      <c r="H22" s="406" t="s">
        <v>381</v>
      </c>
      <c r="I22" s="421"/>
      <c r="J22" s="377" t="s">
        <v>81</v>
      </c>
      <c r="K22" s="377">
        <f>IFERROR(VLOOKUP(J22,Formulas!$B$5:$C$9,2,),"")</f>
        <v>2</v>
      </c>
      <c r="L22" s="377" t="s">
        <v>77</v>
      </c>
      <c r="M22" s="377">
        <f>IFERROR(VLOOKUP(L22,Formulas!$E$5:$F$9,2,),"")</f>
        <v>4</v>
      </c>
      <c r="N22" s="381" t="str">
        <f>IFERROR(VLOOKUP(CONCATENATE(K22:K50,M22),Formulas!$J$5:$K$29,2,),"")</f>
        <v>ALTO</v>
      </c>
      <c r="O22" s="381">
        <f>IFERROR(M22*K22,"")</f>
        <v>8</v>
      </c>
      <c r="P22" s="384" t="s">
        <v>66</v>
      </c>
      <c r="Q22" s="264" t="s">
        <v>386</v>
      </c>
      <c r="R22" s="197" t="s">
        <v>382</v>
      </c>
      <c r="S22" s="197" t="s">
        <v>387</v>
      </c>
      <c r="T22" s="197" t="s">
        <v>388</v>
      </c>
      <c r="U22" s="197" t="s">
        <v>389</v>
      </c>
      <c r="V22" s="197" t="s">
        <v>390</v>
      </c>
      <c r="W22" s="197"/>
      <c r="X22" s="198" t="s">
        <v>67</v>
      </c>
      <c r="Y22" s="198" t="s">
        <v>68</v>
      </c>
      <c r="Z22" s="198" t="s">
        <v>69</v>
      </c>
      <c r="AA22" s="198" t="s">
        <v>70</v>
      </c>
      <c r="AB22" s="198" t="s">
        <v>71</v>
      </c>
      <c r="AC22" s="198" t="s">
        <v>72</v>
      </c>
      <c r="AD22" s="198" t="s">
        <v>152</v>
      </c>
      <c r="AE22" s="40" t="s">
        <v>74</v>
      </c>
      <c r="AF22" s="41">
        <f>IFERROR(VLOOKUP(Y22,Formulas!$AN$5:$AO$20,2,),"")</f>
        <v>15</v>
      </c>
      <c r="AG22" s="41">
        <f>IFERROR(VLOOKUP(Z22,Formulas!$AN$5:$AO$20,2,),"")</f>
        <v>15</v>
      </c>
      <c r="AH22" s="41">
        <f>IFERROR(VLOOKUP(AA22,Formulas!$AN$5:$AO$20,2,),"")</f>
        <v>15</v>
      </c>
      <c r="AI22" s="41">
        <f>IFERROR(VLOOKUP(AB22,Formulas!$AN$5:$AO$20,2,),"")</f>
        <v>15</v>
      </c>
      <c r="AJ22" s="41">
        <f>IFERROR(VLOOKUP(AC22,Formulas!$AN$5:$AO$20,2,),"")</f>
        <v>15</v>
      </c>
      <c r="AK22" s="41">
        <f>IFERROR(VLOOKUP(AD22,Formulas!$AN$5:$AO$20,2,),"")</f>
        <v>0</v>
      </c>
      <c r="AL22" s="41">
        <f>IFERROR(VLOOKUP(AE22,Formulas!$AN$5:$AO$20,2,),"")</f>
        <v>10</v>
      </c>
      <c r="AM22" s="41">
        <f t="shared" ref="AM22" si="16">+SUM(AF22:AL22)</f>
        <v>85</v>
      </c>
      <c r="AN22" s="41" t="str">
        <f t="shared" ref="AN22" si="17">+IF(AM22&gt;=96,"Fuerte",IF(AND(AM22&lt;96,AM22&gt;=86),"Moderado",IF(AM22&lt;=85,"Débil")))</f>
        <v>Débil</v>
      </c>
      <c r="AO22" s="41" t="s">
        <v>80</v>
      </c>
      <c r="AP22" s="41" t="str">
        <f>IFERROR(VLOOKUP(CONCATENATE(AN22,"+",AO22),Formulas!$AB$5:$AC$13,2,),"")</f>
        <v>Débil</v>
      </c>
      <c r="AQ22" s="41">
        <f>IFERROR(VLOOKUP(AP22,Formulas!$AC$5:$AD$13,2,),"")</f>
        <v>0</v>
      </c>
      <c r="AR22" s="384">
        <f>IFERROR(AVERAGE(AQ22:AQ24),"")</f>
        <v>33.333333333333336</v>
      </c>
      <c r="AS22" s="384" t="str">
        <f>+IF(AR22="","",IF(AR22=100,"Fuerte",IF(AND(AR22&lt;100,AR22&gt;=50),"Moderado",IF(AR22&lt;50,"Débil"))))</f>
        <v>Débil</v>
      </c>
      <c r="AT22" s="384">
        <f>+IF(AS22="","",IF(AS22="Fuerte",2,IF(AS22="Moderado",1,IF(AS22="Débil",0))))</f>
        <v>0</v>
      </c>
      <c r="AU22" s="384" t="str">
        <f>IFERROR(IF((AV22-AT22)&lt;=0,J22,VLOOKUP((AV22-AT22),Formulas!$AQ$5:$AR$9,2,0)),"")</f>
        <v>IMPROBABLE</v>
      </c>
      <c r="AV22" s="384">
        <f>+K22</f>
        <v>2</v>
      </c>
      <c r="AW22" s="384">
        <f>IFERROR(VLOOKUP(AU22,Formulas!$B$5:$C$9,2,),"")</f>
        <v>2</v>
      </c>
      <c r="AX22" s="384" t="str">
        <f>+L22</f>
        <v>MAYOR</v>
      </c>
      <c r="AY22" s="384">
        <f>IFERROR(VLOOKUP(AX22,Formulas!$E$5:$F$9,2,),"")</f>
        <v>4</v>
      </c>
      <c r="AZ22" s="381" t="str">
        <f>IFERROR(VLOOKUP(CONCATENATE(AW22,,AY22),Formulas!$J$5:$K$29,2,),"")</f>
        <v>ALTO</v>
      </c>
      <c r="BA22" s="355">
        <f>IFERROR(AY22*AW22,"")</f>
        <v>8</v>
      </c>
      <c r="BB22" s="362" t="s">
        <v>110</v>
      </c>
      <c r="BC22" s="362"/>
      <c r="BD22" s="362"/>
      <c r="BE22" s="365"/>
      <c r="BF22" s="387" t="s">
        <v>110</v>
      </c>
      <c r="BG22" s="359"/>
      <c r="BH22" s="362"/>
      <c r="BI22" s="365"/>
      <c r="BJ22" s="387"/>
      <c r="BK22" s="359"/>
      <c r="BL22" s="362"/>
      <c r="BM22" s="362"/>
    </row>
    <row r="23" spans="1:65" ht="192" customHeight="1" x14ac:dyDescent="0.3">
      <c r="A23" s="509"/>
      <c r="B23" s="428"/>
      <c r="C23" s="375"/>
      <c r="D23" s="358"/>
      <c r="E23" s="358"/>
      <c r="F23" s="358"/>
      <c r="G23" s="180" t="s">
        <v>384</v>
      </c>
      <c r="H23" s="407"/>
      <c r="I23" s="538"/>
      <c r="J23" s="358"/>
      <c r="K23" s="358"/>
      <c r="L23" s="358"/>
      <c r="M23" s="358"/>
      <c r="N23" s="382"/>
      <c r="O23" s="382"/>
      <c r="P23" s="385"/>
      <c r="Q23" s="264" t="s">
        <v>397</v>
      </c>
      <c r="R23" s="197" t="s">
        <v>382</v>
      </c>
      <c r="S23" s="197" t="s">
        <v>398</v>
      </c>
      <c r="T23" s="197" t="s">
        <v>437</v>
      </c>
      <c r="U23" s="197" t="s">
        <v>399</v>
      </c>
      <c r="V23" s="197" t="s">
        <v>400</v>
      </c>
      <c r="W23" s="197"/>
      <c r="X23" s="198" t="s">
        <v>67</v>
      </c>
      <c r="Y23" s="198" t="s">
        <v>68</v>
      </c>
      <c r="Z23" s="198" t="s">
        <v>69</v>
      </c>
      <c r="AA23" s="198" t="s">
        <v>70</v>
      </c>
      <c r="AB23" s="198" t="s">
        <v>71</v>
      </c>
      <c r="AC23" s="198" t="s">
        <v>72</v>
      </c>
      <c r="AD23" s="198" t="s">
        <v>73</v>
      </c>
      <c r="AE23" s="40" t="s">
        <v>74</v>
      </c>
      <c r="AF23" s="41">
        <f>IFERROR(VLOOKUP(Y23,Formulas!$AN$5:$AO$20,2,),"")</f>
        <v>15</v>
      </c>
      <c r="AG23" s="41">
        <f>IFERROR(VLOOKUP(Z23,Formulas!$AN$5:$AO$20,2,),"")</f>
        <v>15</v>
      </c>
      <c r="AH23" s="41">
        <f>IFERROR(VLOOKUP(AA23,Formulas!$AN$5:$AO$20,2,),"")</f>
        <v>15</v>
      </c>
      <c r="AI23" s="41">
        <f>IFERROR(VLOOKUP(AB23,Formulas!$AN$5:$AO$20,2,),"")</f>
        <v>15</v>
      </c>
      <c r="AJ23" s="41">
        <f>IFERROR(VLOOKUP(AC23,Formulas!$AN$5:$AO$20,2,),"")</f>
        <v>15</v>
      </c>
      <c r="AK23" s="41">
        <f>IFERROR(VLOOKUP(AD23,Formulas!$AN$5:$AO$20,2,),"")</f>
        <v>15</v>
      </c>
      <c r="AL23" s="41">
        <f>IFERROR(VLOOKUP(AE23,Formulas!$AN$5:$AO$20,2,),"")</f>
        <v>10</v>
      </c>
      <c r="AM23" s="41">
        <f t="shared" ref="AM23:AM29" si="18">+SUM(AF23:AL23)</f>
        <v>100</v>
      </c>
      <c r="AN23" s="41" t="str">
        <f t="shared" ref="AN23:AN29" si="19">+IF(AM23&gt;=96,"Fuerte",IF(AND(AM23&lt;96,AM23&gt;=86),"Moderado",IF(AM23&lt;=85,"Débil")))</f>
        <v>Fuerte</v>
      </c>
      <c r="AO23" s="41" t="s">
        <v>80</v>
      </c>
      <c r="AP23" s="41" t="str">
        <f>IFERROR(VLOOKUP(CONCATENATE(AN23,"+",AO23),Formulas!$AB$5:$AC$13,2,),"")</f>
        <v>Moderado</v>
      </c>
      <c r="AQ23" s="41">
        <f>IFERROR(VLOOKUP(AP23,Formulas!$AC$5:$AD$13,2,),"")</f>
        <v>50</v>
      </c>
      <c r="AR23" s="385"/>
      <c r="AS23" s="385"/>
      <c r="AT23" s="385"/>
      <c r="AU23" s="385"/>
      <c r="AV23" s="385"/>
      <c r="AW23" s="385"/>
      <c r="AX23" s="385"/>
      <c r="AY23" s="385"/>
      <c r="AZ23" s="382"/>
      <c r="BA23" s="356"/>
      <c r="BB23" s="363"/>
      <c r="BC23" s="363"/>
      <c r="BD23" s="363"/>
      <c r="BE23" s="366"/>
      <c r="BF23" s="387"/>
      <c r="BG23" s="360"/>
      <c r="BH23" s="363"/>
      <c r="BI23" s="366"/>
      <c r="BJ23" s="387"/>
      <c r="BK23" s="360"/>
      <c r="BL23" s="363"/>
      <c r="BM23" s="363"/>
    </row>
    <row r="24" spans="1:65" ht="134.25" customHeight="1" x14ac:dyDescent="0.3">
      <c r="A24" s="509"/>
      <c r="B24" s="428"/>
      <c r="C24" s="375"/>
      <c r="D24" s="358"/>
      <c r="E24" s="420"/>
      <c r="F24" s="420"/>
      <c r="G24" s="181" t="s">
        <v>385</v>
      </c>
      <c r="H24" s="463"/>
      <c r="I24" s="538"/>
      <c r="J24" s="422"/>
      <c r="K24" s="422"/>
      <c r="L24" s="422"/>
      <c r="M24" s="422"/>
      <c r="N24" s="383"/>
      <c r="O24" s="383"/>
      <c r="P24" s="386"/>
      <c r="Q24" s="264" t="s">
        <v>391</v>
      </c>
      <c r="R24" s="197" t="s">
        <v>392</v>
      </c>
      <c r="S24" s="197" t="s">
        <v>393</v>
      </c>
      <c r="T24" s="197" t="s">
        <v>394</v>
      </c>
      <c r="U24" s="197" t="s">
        <v>395</v>
      </c>
      <c r="V24" s="197" t="s">
        <v>396</v>
      </c>
      <c r="W24" s="197"/>
      <c r="X24" s="198" t="s">
        <v>67</v>
      </c>
      <c r="Y24" s="198" t="s">
        <v>68</v>
      </c>
      <c r="Z24" s="198" t="s">
        <v>69</v>
      </c>
      <c r="AA24" s="198" t="s">
        <v>70</v>
      </c>
      <c r="AB24" s="198" t="s">
        <v>71</v>
      </c>
      <c r="AC24" s="198" t="s">
        <v>72</v>
      </c>
      <c r="AD24" s="198" t="s">
        <v>73</v>
      </c>
      <c r="AE24" s="40" t="s">
        <v>74</v>
      </c>
      <c r="AF24" s="41">
        <f>IFERROR(VLOOKUP(Y24,Formulas!$AN$5:$AO$20,2,),"")</f>
        <v>15</v>
      </c>
      <c r="AG24" s="41">
        <f>IFERROR(VLOOKUP(Z24,Formulas!$AN$5:$AO$20,2,),"")</f>
        <v>15</v>
      </c>
      <c r="AH24" s="41">
        <f>IFERROR(VLOOKUP(AA24,Formulas!$AN$5:$AO$20,2,),"")</f>
        <v>15</v>
      </c>
      <c r="AI24" s="41">
        <f>IFERROR(VLOOKUP(AB24,Formulas!$AN$5:$AO$20,2,),"")</f>
        <v>15</v>
      </c>
      <c r="AJ24" s="41">
        <f>IFERROR(VLOOKUP(AC24,Formulas!$AN$5:$AO$20,2,),"")</f>
        <v>15</v>
      </c>
      <c r="AK24" s="41">
        <f>IFERROR(VLOOKUP(AD24,Formulas!$AN$5:$AO$20,2,),"")</f>
        <v>15</v>
      </c>
      <c r="AL24" s="41">
        <f>IFERROR(VLOOKUP(AE24,Formulas!$AN$5:$AO$20,2,),"")</f>
        <v>10</v>
      </c>
      <c r="AM24" s="41">
        <f t="shared" si="18"/>
        <v>100</v>
      </c>
      <c r="AN24" s="41" t="str">
        <f t="shared" si="19"/>
        <v>Fuerte</v>
      </c>
      <c r="AO24" s="41" t="s">
        <v>80</v>
      </c>
      <c r="AP24" s="41" t="str">
        <f>IFERROR(VLOOKUP(CONCATENATE(AN24,"+",AO24),Formulas!$AB$5:$AC$13,2,),"")</f>
        <v>Moderado</v>
      </c>
      <c r="AQ24" s="41">
        <f>IFERROR(VLOOKUP(AP24,Formulas!$AC$5:$AD$13,2,),"")</f>
        <v>50</v>
      </c>
      <c r="AR24" s="386"/>
      <c r="AS24" s="386"/>
      <c r="AT24" s="386"/>
      <c r="AU24" s="386"/>
      <c r="AV24" s="386"/>
      <c r="AW24" s="386"/>
      <c r="AX24" s="386"/>
      <c r="AY24" s="386"/>
      <c r="AZ24" s="383"/>
      <c r="BA24" s="357"/>
      <c r="BB24" s="364"/>
      <c r="BC24" s="364"/>
      <c r="BD24" s="364"/>
      <c r="BE24" s="367"/>
      <c r="BF24" s="387"/>
      <c r="BG24" s="361"/>
      <c r="BH24" s="364"/>
      <c r="BI24" s="367"/>
      <c r="BJ24" s="387"/>
      <c r="BK24" s="361"/>
      <c r="BL24" s="364"/>
      <c r="BM24" s="364"/>
    </row>
    <row r="25" spans="1:65" ht="181.5" customHeight="1" x14ac:dyDescent="0.3">
      <c r="A25" s="509"/>
      <c r="B25" s="428"/>
      <c r="C25" s="375"/>
      <c r="D25" s="358"/>
      <c r="E25" s="418" t="s">
        <v>401</v>
      </c>
      <c r="F25" s="410" t="s">
        <v>143</v>
      </c>
      <c r="G25" s="181" t="s">
        <v>402</v>
      </c>
      <c r="H25" s="421" t="s">
        <v>404</v>
      </c>
      <c r="I25" s="538"/>
      <c r="J25" s="377" t="s">
        <v>64</v>
      </c>
      <c r="K25" s="377">
        <f>IFERROR(VLOOKUP(J25,Formulas!$B$5:$C$9,2,),"")</f>
        <v>1</v>
      </c>
      <c r="L25" s="377" t="s">
        <v>77</v>
      </c>
      <c r="M25" s="377">
        <f>IFERROR(VLOOKUP(L25,Formulas!$E$5:$F$9,2,),"")</f>
        <v>4</v>
      </c>
      <c r="N25" s="381" t="str">
        <f>IFERROR(VLOOKUP(CONCATENATE(K25:K53,M25),Formulas!$J$5:$K$29,2,),"")</f>
        <v>ALTO</v>
      </c>
      <c r="O25" s="381">
        <f t="shared" ref="O25:O31" si="20">IFERROR(M25*K25,"")</f>
        <v>4</v>
      </c>
      <c r="P25" s="384" t="s">
        <v>66</v>
      </c>
      <c r="Q25" s="264" t="s">
        <v>405</v>
      </c>
      <c r="R25" s="197" t="s">
        <v>406</v>
      </c>
      <c r="S25" s="197" t="s">
        <v>407</v>
      </c>
      <c r="T25" s="197" t="s">
        <v>408</v>
      </c>
      <c r="U25" s="197" t="s">
        <v>409</v>
      </c>
      <c r="V25" s="197" t="s">
        <v>432</v>
      </c>
      <c r="W25" s="197"/>
      <c r="X25" s="198" t="s">
        <v>67</v>
      </c>
      <c r="Y25" s="198" t="s">
        <v>68</v>
      </c>
      <c r="Z25" s="198" t="s">
        <v>69</v>
      </c>
      <c r="AA25" s="198" t="s">
        <v>70</v>
      </c>
      <c r="AB25" s="198" t="s">
        <v>71</v>
      </c>
      <c r="AC25" s="198" t="s">
        <v>72</v>
      </c>
      <c r="AD25" s="198" t="s">
        <v>73</v>
      </c>
      <c r="AE25" s="40" t="s">
        <v>74</v>
      </c>
      <c r="AF25" s="41">
        <f>IFERROR(VLOOKUP(Y25,Formulas!$AN$5:$AO$20,2,),"")</f>
        <v>15</v>
      </c>
      <c r="AG25" s="41">
        <f>IFERROR(VLOOKUP(Z25,Formulas!$AN$5:$AO$20,2,),"")</f>
        <v>15</v>
      </c>
      <c r="AH25" s="41">
        <f>IFERROR(VLOOKUP(AA25,Formulas!$AN$5:$AO$20,2,),"")</f>
        <v>15</v>
      </c>
      <c r="AI25" s="41">
        <f>IFERROR(VLOOKUP(AB25,Formulas!$AN$5:$AO$20,2,),"")</f>
        <v>15</v>
      </c>
      <c r="AJ25" s="41">
        <f>IFERROR(VLOOKUP(AC25,Formulas!$AN$5:$AO$20,2,),"")</f>
        <v>15</v>
      </c>
      <c r="AK25" s="41">
        <f>IFERROR(VLOOKUP(AD25,Formulas!$AN$5:$AO$20,2,),"")</f>
        <v>15</v>
      </c>
      <c r="AL25" s="41">
        <f>IFERROR(VLOOKUP(AE25,Formulas!$AN$5:$AO$20,2,),"")</f>
        <v>10</v>
      </c>
      <c r="AM25" s="41">
        <f t="shared" si="18"/>
        <v>100</v>
      </c>
      <c r="AN25" s="41" t="str">
        <f t="shared" si="19"/>
        <v>Fuerte</v>
      </c>
      <c r="AO25" s="41" t="s">
        <v>80</v>
      </c>
      <c r="AP25" s="41" t="str">
        <f>IFERROR(VLOOKUP(CONCATENATE(AN25,"+",AO25),Formulas!$AB$5:$AC$13,2,),"")</f>
        <v>Moderado</v>
      </c>
      <c r="AQ25" s="41">
        <f>IFERROR(VLOOKUP(AP25,Formulas!$AC$5:$AD$13,2,),"")</f>
        <v>50</v>
      </c>
      <c r="AR25" s="384">
        <f>+IFERROR(AVERAGE(AQ25:AQ26),"")</f>
        <v>75</v>
      </c>
      <c r="AS25" s="384" t="str">
        <f>+IF(AR25="","",IF(AR25=100,"Fuerte",IF(AND(AR25&lt;100,AR25&gt;=50),"Moderado",IF(AR25&lt;50,"Débil"))))</f>
        <v>Moderado</v>
      </c>
      <c r="AT25" s="384">
        <f t="shared" ref="AT25" si="21">+IF(AS25="","",IF(AS25="Fuerte",2,IF(AS25="Moderado",1,IF(AS25="Débil",0))))</f>
        <v>1</v>
      </c>
      <c r="AU25" s="384" t="str">
        <f>IFERROR(IF((AV25-AT25)&lt;=0,J25,VLOOKUP((AV25-AT25),Formulas!$AQ$5:$AR$9,2,0)),"")</f>
        <v>RARA VEZ</v>
      </c>
      <c r="AV25" s="384">
        <f t="shared" ref="AV25:AV27" si="22">+K25</f>
        <v>1</v>
      </c>
      <c r="AW25" s="384">
        <f>IFERROR(VLOOKUP(AU25,Formulas!$B$5:$C$9,2,),"")</f>
        <v>1</v>
      </c>
      <c r="AX25" s="384" t="str">
        <f t="shared" ref="AX25" si="23">+L25</f>
        <v>MAYOR</v>
      </c>
      <c r="AY25" s="384">
        <f>IFERROR(VLOOKUP(AX25,Formulas!$E$5:$F$9,2,),"")</f>
        <v>4</v>
      </c>
      <c r="AZ25" s="381" t="str">
        <f>+IFERROR(VLOOKUP(CONCATENATE(AW25,AY25),Formulas!$J$5:$K$29,2,),"")</f>
        <v>ALTO</v>
      </c>
      <c r="BA25" s="355">
        <f t="shared" ref="BA25:BA27" si="24">IFERROR(AY25*AW25,"")</f>
        <v>4</v>
      </c>
      <c r="BB25" s="362" t="s">
        <v>110</v>
      </c>
      <c r="BC25" s="362"/>
      <c r="BD25" s="362"/>
      <c r="BE25" s="362"/>
      <c r="BF25" s="362" t="s">
        <v>110</v>
      </c>
      <c r="BG25" s="362"/>
      <c r="BH25" s="362"/>
      <c r="BI25" s="362"/>
      <c r="BJ25" s="404"/>
      <c r="BK25" s="362"/>
      <c r="BL25" s="362"/>
      <c r="BM25" s="362"/>
    </row>
    <row r="26" spans="1:65" ht="191.25" customHeight="1" x14ac:dyDescent="0.3">
      <c r="A26" s="509"/>
      <c r="B26" s="428"/>
      <c r="C26" s="375"/>
      <c r="D26" s="358"/>
      <c r="E26" s="419"/>
      <c r="F26" s="420"/>
      <c r="G26" s="181" t="s">
        <v>403</v>
      </c>
      <c r="H26" s="419"/>
      <c r="I26" s="538"/>
      <c r="J26" s="422"/>
      <c r="K26" s="422"/>
      <c r="L26" s="422"/>
      <c r="M26" s="422"/>
      <c r="N26" s="383"/>
      <c r="O26" s="383"/>
      <c r="P26" s="386"/>
      <c r="Q26" s="264" t="s">
        <v>410</v>
      </c>
      <c r="R26" s="197" t="s">
        <v>406</v>
      </c>
      <c r="S26" s="197" t="s">
        <v>411</v>
      </c>
      <c r="T26" s="197" t="s">
        <v>412</v>
      </c>
      <c r="U26" s="197" t="s">
        <v>413</v>
      </c>
      <c r="V26" s="197" t="s">
        <v>433</v>
      </c>
      <c r="W26" s="197"/>
      <c r="X26" s="198" t="s">
        <v>67</v>
      </c>
      <c r="Y26" s="198" t="s">
        <v>68</v>
      </c>
      <c r="Z26" s="198" t="s">
        <v>69</v>
      </c>
      <c r="AA26" s="198" t="s">
        <v>70</v>
      </c>
      <c r="AB26" s="198" t="s">
        <v>71</v>
      </c>
      <c r="AC26" s="198" t="s">
        <v>72</v>
      </c>
      <c r="AD26" s="198" t="s">
        <v>73</v>
      </c>
      <c r="AE26" s="40" t="s">
        <v>74</v>
      </c>
      <c r="AF26" s="41">
        <f>IFERROR(VLOOKUP(Y26,Formulas!$AN$5:$AO$20,2,),"")</f>
        <v>15</v>
      </c>
      <c r="AG26" s="41">
        <f>IFERROR(VLOOKUP(Z26,Formulas!$AN$5:$AO$20,2,),"")</f>
        <v>15</v>
      </c>
      <c r="AH26" s="41">
        <f>IFERROR(VLOOKUP(AA26,Formulas!$AN$5:$AO$20,2,),"")</f>
        <v>15</v>
      </c>
      <c r="AI26" s="41">
        <f>IFERROR(VLOOKUP(AB26,Formulas!$AN$5:$AO$20,2,),"")</f>
        <v>15</v>
      </c>
      <c r="AJ26" s="41">
        <f>IFERROR(VLOOKUP(AC26,Formulas!$AN$5:$AO$20,2,),"")</f>
        <v>15</v>
      </c>
      <c r="AK26" s="41">
        <f>IFERROR(VLOOKUP(AD26,Formulas!$AN$5:$AO$20,2,),"")</f>
        <v>15</v>
      </c>
      <c r="AL26" s="41">
        <f>IFERROR(VLOOKUP(AE26,Formulas!$AN$5:$AO$20,2,),"")</f>
        <v>10</v>
      </c>
      <c r="AM26" s="41">
        <f t="shared" si="18"/>
        <v>100</v>
      </c>
      <c r="AN26" s="41" t="str">
        <f t="shared" si="19"/>
        <v>Fuerte</v>
      </c>
      <c r="AO26" s="41" t="s">
        <v>75</v>
      </c>
      <c r="AP26" s="41" t="str">
        <f>IFERROR(VLOOKUP(CONCATENATE(AN26,"+",AO26),Formulas!$AB$5:$AC$13,2,),"")</f>
        <v>Fuerte</v>
      </c>
      <c r="AQ26" s="41">
        <f>IFERROR(VLOOKUP(AP26,Formulas!$AC$5:$AD$13,2,),"")</f>
        <v>100</v>
      </c>
      <c r="AR26" s="386"/>
      <c r="AS26" s="386"/>
      <c r="AT26" s="386"/>
      <c r="AU26" s="386"/>
      <c r="AV26" s="386"/>
      <c r="AW26" s="386"/>
      <c r="AX26" s="386"/>
      <c r="AY26" s="386"/>
      <c r="AZ26" s="383"/>
      <c r="BA26" s="357"/>
      <c r="BB26" s="364"/>
      <c r="BC26" s="364"/>
      <c r="BD26" s="364"/>
      <c r="BE26" s="364"/>
      <c r="BF26" s="364"/>
      <c r="BG26" s="364"/>
      <c r="BH26" s="364"/>
      <c r="BI26" s="364"/>
      <c r="BJ26" s="405"/>
      <c r="BK26" s="364"/>
      <c r="BL26" s="363"/>
      <c r="BM26" s="364"/>
    </row>
    <row r="27" spans="1:65" ht="386.25" customHeight="1" x14ac:dyDescent="0.3">
      <c r="A27" s="509"/>
      <c r="B27" s="428"/>
      <c r="C27" s="375"/>
      <c r="D27" s="358"/>
      <c r="E27" s="409" t="s">
        <v>414</v>
      </c>
      <c r="F27" s="410" t="s">
        <v>143</v>
      </c>
      <c r="G27" s="406" t="s">
        <v>438</v>
      </c>
      <c r="H27" s="409" t="s">
        <v>415</v>
      </c>
      <c r="I27" s="538"/>
      <c r="J27" s="377" t="s">
        <v>64</v>
      </c>
      <c r="K27" s="377">
        <f>IFERROR(VLOOKUP(J27,Formulas!$B$5:$C$9,2,),"")</f>
        <v>1</v>
      </c>
      <c r="L27" s="377" t="s">
        <v>82</v>
      </c>
      <c r="M27" s="377">
        <f>IFERROR(VLOOKUP(L27,Formulas!$E$5:$F$9,2,),"")</f>
        <v>3</v>
      </c>
      <c r="N27" s="381" t="str">
        <f>IFERROR(VLOOKUP(CONCATENATE(K27:K55,M27),Formulas!$J$5:$K$29,2,),"")</f>
        <v>MODERADO</v>
      </c>
      <c r="O27" s="412">
        <f t="shared" si="20"/>
        <v>3</v>
      </c>
      <c r="P27" s="415" t="s">
        <v>66</v>
      </c>
      <c r="Q27" s="261" t="s">
        <v>418</v>
      </c>
      <c r="R27" s="188" t="s">
        <v>416</v>
      </c>
      <c r="S27" s="188" t="s">
        <v>417</v>
      </c>
      <c r="T27" s="188" t="s">
        <v>419</v>
      </c>
      <c r="U27" s="188" t="s">
        <v>420</v>
      </c>
      <c r="V27" s="188" t="s">
        <v>421</v>
      </c>
      <c r="W27" s="189"/>
      <c r="X27" s="190" t="s">
        <v>67</v>
      </c>
      <c r="Y27" s="190" t="s">
        <v>68</v>
      </c>
      <c r="Z27" s="190" t="s">
        <v>69</v>
      </c>
      <c r="AA27" s="190" t="s">
        <v>149</v>
      </c>
      <c r="AB27" s="190" t="s">
        <v>71</v>
      </c>
      <c r="AC27" s="190" t="s">
        <v>72</v>
      </c>
      <c r="AD27" s="190" t="s">
        <v>152</v>
      </c>
      <c r="AE27" s="190" t="s">
        <v>74</v>
      </c>
      <c r="AF27" s="191">
        <f>IFERROR(VLOOKUP(Y27,Formulas!$AN$5:$AO$20,2,),"")</f>
        <v>15</v>
      </c>
      <c r="AG27" s="191">
        <f>IFERROR(VLOOKUP(Z27,Formulas!$AN$5:$AO$20,2,),"")</f>
        <v>15</v>
      </c>
      <c r="AH27" s="191">
        <f>IFERROR(VLOOKUP(AA27,Formulas!$AN$5:$AO$20,2,),"")</f>
        <v>0</v>
      </c>
      <c r="AI27" s="191">
        <f>IFERROR(VLOOKUP(AB27,Formulas!$AN$5:$AO$20,2,),"")</f>
        <v>15</v>
      </c>
      <c r="AJ27" s="191">
        <f>IFERROR(VLOOKUP(AC27,Formulas!$AN$5:$AO$20,2,),"")</f>
        <v>15</v>
      </c>
      <c r="AK27" s="191">
        <f>IFERROR(VLOOKUP(AD27,Formulas!$AN$5:$AO$20,2,),"")</f>
        <v>0</v>
      </c>
      <c r="AL27" s="191">
        <f>IFERROR(VLOOKUP(AE27,Formulas!$AN$5:$AO$20,2,),"")</f>
        <v>10</v>
      </c>
      <c r="AM27" s="191">
        <f t="shared" si="18"/>
        <v>70</v>
      </c>
      <c r="AN27" s="191" t="str">
        <f>+IF(AM27&gt;=96,"Fuerte",IF(AND(AM27&lt;96,AM27&gt;=86),"Moderado",IF(AM27&lt;=85,"Débil")))</f>
        <v>Débil</v>
      </c>
      <c r="AO27" s="191" t="s">
        <v>160</v>
      </c>
      <c r="AP27" s="191" t="str">
        <f>IFERROR(VLOOKUP(CONCATENATE(AN27,"+",AO27),Formulas!$AB$5:$AC$13,2,),"")</f>
        <v>Débil</v>
      </c>
      <c r="AQ27" s="191">
        <f>IFERROR(VLOOKUP(AP27,Formulas!$AC$5:$AD$13,2,),"")</f>
        <v>0</v>
      </c>
      <c r="AR27" s="379">
        <f>+IFERROR(AVERAGE(AQ34:AQ35),"")</f>
        <v>25</v>
      </c>
      <c r="AS27" s="379" t="str">
        <f>+IF(AR27="","",IF(AR27=100,"Fuerte",IF(AND(AR27&lt;100,AR27&gt;=50),"Moderado",IF(AR27&lt;50,"Débil"))))</f>
        <v>Débil</v>
      </c>
      <c r="AT27" s="379">
        <f>+IF(AS27="","",IF(AS27="Fuerte",2,IF(AS27="Moderado",1,IF(AS27="Débil",0))))</f>
        <v>0</v>
      </c>
      <c r="AU27" s="379" t="str">
        <f>IFERROR(IF((AV27-AT27)&lt;=0,J27,VLOOKUP((AV27-AT27),Formulas!$AQ$5:$AR$9,2,0)),"")</f>
        <v>RARA VEZ</v>
      </c>
      <c r="AV27" s="379">
        <f t="shared" si="22"/>
        <v>1</v>
      </c>
      <c r="AW27" s="379">
        <f>IFERROR(VLOOKUP(AU27,Formulas!$B$5:$C$9,2,),"")</f>
        <v>1</v>
      </c>
      <c r="AX27" s="379" t="str">
        <f>+L27</f>
        <v>MODERADO</v>
      </c>
      <c r="AY27" s="379">
        <f>IFERROR(VLOOKUP(AX27,Formulas!$E$5:$F$9,2,),"")</f>
        <v>3</v>
      </c>
      <c r="AZ27" s="381" t="str">
        <f>IFERROR(VLOOKUP(CONCATENATE(AW27,AY25),Formulas!$J$5:$K$29,2,),"")</f>
        <v>ALTO</v>
      </c>
      <c r="BA27" s="355">
        <f t="shared" si="24"/>
        <v>3</v>
      </c>
      <c r="BB27" s="362" t="s">
        <v>110</v>
      </c>
      <c r="BC27" s="362"/>
      <c r="BD27" s="362" t="s">
        <v>440</v>
      </c>
      <c r="BE27" s="395"/>
      <c r="BF27" s="398" t="s">
        <v>109</v>
      </c>
      <c r="BG27" s="388" t="s">
        <v>439</v>
      </c>
      <c r="BH27" s="362" t="s">
        <v>441</v>
      </c>
      <c r="BI27" s="365" t="s">
        <v>442</v>
      </c>
      <c r="BJ27" s="402"/>
      <c r="BK27" s="370"/>
      <c r="BL27" s="391"/>
      <c r="BM27" s="388"/>
    </row>
    <row r="28" spans="1:65" ht="267.75" customHeight="1" x14ac:dyDescent="0.3">
      <c r="A28" s="509"/>
      <c r="B28" s="428"/>
      <c r="C28" s="375"/>
      <c r="D28" s="358"/>
      <c r="E28" s="407"/>
      <c r="F28" s="358"/>
      <c r="G28" s="407"/>
      <c r="H28" s="407"/>
      <c r="I28" s="538"/>
      <c r="J28" s="358"/>
      <c r="K28" s="358"/>
      <c r="L28" s="358"/>
      <c r="M28" s="358"/>
      <c r="N28" s="382"/>
      <c r="O28" s="413"/>
      <c r="P28" s="416"/>
      <c r="Q28" s="261" t="s">
        <v>422</v>
      </c>
      <c r="R28" s="188" t="s">
        <v>423</v>
      </c>
      <c r="S28" s="188" t="s">
        <v>434</v>
      </c>
      <c r="T28" s="192" t="s">
        <v>435</v>
      </c>
      <c r="U28" s="188" t="s">
        <v>424</v>
      </c>
      <c r="V28" s="188" t="s">
        <v>436</v>
      </c>
      <c r="W28" s="189"/>
      <c r="X28" s="190" t="s">
        <v>67</v>
      </c>
      <c r="Y28" s="190" t="s">
        <v>68</v>
      </c>
      <c r="Z28" s="190" t="s">
        <v>69</v>
      </c>
      <c r="AA28" s="190" t="s">
        <v>149</v>
      </c>
      <c r="AB28" s="190" t="s">
        <v>71</v>
      </c>
      <c r="AC28" s="190" t="s">
        <v>72</v>
      </c>
      <c r="AD28" s="190" t="s">
        <v>152</v>
      </c>
      <c r="AE28" s="190" t="s">
        <v>74</v>
      </c>
      <c r="AF28" s="191">
        <f>IFERROR(VLOOKUP(Y28,Formulas!$AN$5:$AO$20,2,),"")</f>
        <v>15</v>
      </c>
      <c r="AG28" s="191">
        <f>IFERROR(VLOOKUP(Z28,Formulas!$AN$5:$AO$20,2,),"")</f>
        <v>15</v>
      </c>
      <c r="AH28" s="191">
        <f>IFERROR(VLOOKUP(AA28,Formulas!$AN$5:$AO$20,2,),"")</f>
        <v>0</v>
      </c>
      <c r="AI28" s="191">
        <f>IFERROR(VLOOKUP(AB28,Formulas!$AN$5:$AO$20,2,),"")</f>
        <v>15</v>
      </c>
      <c r="AJ28" s="191">
        <f>IFERROR(VLOOKUP(AC28,Formulas!$AN$5:$AO$20,2,),"")</f>
        <v>15</v>
      </c>
      <c r="AK28" s="191">
        <f>IFERROR(VLOOKUP(AD28,Formulas!$AN$5:$AO$20,2,),"")</f>
        <v>0</v>
      </c>
      <c r="AL28" s="191">
        <f>IFERROR(VLOOKUP(AE28,Formulas!$AN$5:$AO$20,2,),"")</f>
        <v>10</v>
      </c>
      <c r="AM28" s="191">
        <f t="shared" si="18"/>
        <v>70</v>
      </c>
      <c r="AN28" s="191" t="str">
        <f t="shared" si="19"/>
        <v>Débil</v>
      </c>
      <c r="AO28" s="191" t="s">
        <v>160</v>
      </c>
      <c r="AP28" s="191" t="str">
        <f>IFERROR(VLOOKUP(CONCATENATE(AN28,"+",AO28),Formulas!$AB$5:$AC$13,2,),"")</f>
        <v>Débil</v>
      </c>
      <c r="AQ28" s="191">
        <f>IFERROR(VLOOKUP(AP28,Formulas!$AC$5:$AD$13,2,),"")</f>
        <v>0</v>
      </c>
      <c r="AR28" s="368"/>
      <c r="AS28" s="368"/>
      <c r="AT28" s="368"/>
      <c r="AU28" s="368"/>
      <c r="AV28" s="368"/>
      <c r="AW28" s="368"/>
      <c r="AX28" s="368"/>
      <c r="AY28" s="368"/>
      <c r="AZ28" s="382"/>
      <c r="BA28" s="356"/>
      <c r="BB28" s="363"/>
      <c r="BC28" s="363"/>
      <c r="BD28" s="363"/>
      <c r="BE28" s="396"/>
      <c r="BF28" s="399"/>
      <c r="BG28" s="389"/>
      <c r="BH28" s="363"/>
      <c r="BI28" s="366"/>
      <c r="BJ28" s="402"/>
      <c r="BK28" s="371"/>
      <c r="BL28" s="392"/>
      <c r="BM28" s="389"/>
    </row>
    <row r="29" spans="1:65" ht="193.5" customHeight="1" thickBot="1" x14ac:dyDescent="0.35">
      <c r="A29" s="509"/>
      <c r="B29" s="429"/>
      <c r="C29" s="376"/>
      <c r="D29" s="378"/>
      <c r="E29" s="408"/>
      <c r="F29" s="378"/>
      <c r="G29" s="408"/>
      <c r="H29" s="408"/>
      <c r="I29" s="538"/>
      <c r="J29" s="378"/>
      <c r="K29" s="378"/>
      <c r="L29" s="378"/>
      <c r="M29" s="378"/>
      <c r="N29" s="411"/>
      <c r="O29" s="414"/>
      <c r="P29" s="417"/>
      <c r="Q29" s="265" t="s">
        <v>425</v>
      </c>
      <c r="R29" s="193" t="s">
        <v>426</v>
      </c>
      <c r="S29" s="193" t="s">
        <v>427</v>
      </c>
      <c r="T29" s="193" t="s">
        <v>431</v>
      </c>
      <c r="U29" s="193" t="s">
        <v>429</v>
      </c>
      <c r="V29" s="193" t="s">
        <v>428</v>
      </c>
      <c r="W29" s="194"/>
      <c r="X29" s="195" t="s">
        <v>67</v>
      </c>
      <c r="Y29" s="195" t="s">
        <v>68</v>
      </c>
      <c r="Z29" s="195" t="s">
        <v>69</v>
      </c>
      <c r="AA29" s="195" t="s">
        <v>149</v>
      </c>
      <c r="AB29" s="195" t="s">
        <v>71</v>
      </c>
      <c r="AC29" s="195" t="s">
        <v>72</v>
      </c>
      <c r="AD29" s="195" t="s">
        <v>152</v>
      </c>
      <c r="AE29" s="195" t="s">
        <v>74</v>
      </c>
      <c r="AF29" s="196">
        <f>IFERROR(VLOOKUP(Y29,Formulas!$AN$5:$AO$20,2,),"")</f>
        <v>15</v>
      </c>
      <c r="AG29" s="196">
        <f>IFERROR(VLOOKUP(Z29,Formulas!$AN$5:$AO$20,2,),"")</f>
        <v>15</v>
      </c>
      <c r="AH29" s="196">
        <f>IFERROR(VLOOKUP(AA29,Formulas!$AN$5:$AO$20,2,),"")</f>
        <v>0</v>
      </c>
      <c r="AI29" s="196">
        <f>IFERROR(VLOOKUP(AB29,Formulas!$AN$5:$AO$20,2,),"")</f>
        <v>15</v>
      </c>
      <c r="AJ29" s="196">
        <f>IFERROR(VLOOKUP(AC29,Formulas!$AN$5:$AO$20,2,),"")</f>
        <v>15</v>
      </c>
      <c r="AK29" s="196">
        <f>IFERROR(VLOOKUP(AD29,Formulas!$AN$5:$AO$20,2,),"")</f>
        <v>0</v>
      </c>
      <c r="AL29" s="196">
        <f>IFERROR(VLOOKUP(AE29,Formulas!$AN$5:$AO$20,2,),"")</f>
        <v>10</v>
      </c>
      <c r="AM29" s="196">
        <f t="shared" si="18"/>
        <v>70</v>
      </c>
      <c r="AN29" s="196" t="str">
        <f t="shared" si="19"/>
        <v>Débil</v>
      </c>
      <c r="AO29" s="196" t="s">
        <v>160</v>
      </c>
      <c r="AP29" s="196" t="str">
        <f>IFERROR(VLOOKUP(CONCATENATE(AN29,"+",AO29),Formulas!$AB$5:$AC$13,2,),"")</f>
        <v>Débil</v>
      </c>
      <c r="AQ29" s="196">
        <f>IFERROR(VLOOKUP(AP29,Formulas!$AC$5:$AD$13,2,),"")</f>
        <v>0</v>
      </c>
      <c r="AR29" s="380"/>
      <c r="AS29" s="380"/>
      <c r="AT29" s="380"/>
      <c r="AU29" s="380"/>
      <c r="AV29" s="380"/>
      <c r="AW29" s="380"/>
      <c r="AX29" s="380"/>
      <c r="AY29" s="380"/>
      <c r="AZ29" s="383"/>
      <c r="BA29" s="373"/>
      <c r="BB29" s="394"/>
      <c r="BC29" s="394"/>
      <c r="BD29" s="394"/>
      <c r="BE29" s="397"/>
      <c r="BF29" s="400"/>
      <c r="BG29" s="390"/>
      <c r="BH29" s="394"/>
      <c r="BI29" s="401"/>
      <c r="BJ29" s="403"/>
      <c r="BK29" s="372"/>
      <c r="BL29" s="393"/>
      <c r="BM29" s="390"/>
    </row>
    <row r="30" spans="1:65" s="227" customFormat="1" ht="43.5" customHeight="1" thickBot="1" x14ac:dyDescent="0.35">
      <c r="A30" s="509"/>
      <c r="B30" s="213"/>
      <c r="C30" s="214"/>
      <c r="D30" s="215"/>
      <c r="E30" s="216"/>
      <c r="F30" s="215"/>
      <c r="G30" s="216"/>
      <c r="H30" s="216"/>
      <c r="I30" s="538"/>
      <c r="J30" s="215"/>
      <c r="K30" s="215"/>
      <c r="L30" s="215"/>
      <c r="M30" s="215"/>
      <c r="N30" s="217"/>
      <c r="O30" s="217"/>
      <c r="P30" s="218"/>
      <c r="Q30" s="216"/>
      <c r="R30" s="219"/>
      <c r="S30" s="219"/>
      <c r="T30" s="219"/>
      <c r="U30" s="219"/>
      <c r="V30" s="219"/>
      <c r="W30" s="220"/>
      <c r="X30" s="215"/>
      <c r="Y30" s="215"/>
      <c r="Z30" s="215"/>
      <c r="AA30" s="215"/>
      <c r="AB30" s="215"/>
      <c r="AC30" s="215"/>
      <c r="AD30" s="215"/>
      <c r="AE30" s="215"/>
      <c r="AF30" s="218"/>
      <c r="AG30" s="218"/>
      <c r="AH30" s="218"/>
      <c r="AI30" s="218"/>
      <c r="AJ30" s="218"/>
      <c r="AK30" s="218"/>
      <c r="AL30" s="218"/>
      <c r="AM30" s="218"/>
      <c r="AN30" s="218"/>
      <c r="AO30" s="218"/>
      <c r="AP30" s="218"/>
      <c r="AQ30" s="218"/>
      <c r="AR30" s="218"/>
      <c r="AS30" s="218"/>
      <c r="AT30" s="218"/>
      <c r="AU30" s="218"/>
      <c r="AV30" s="218"/>
      <c r="AW30" s="218"/>
      <c r="AX30" s="218"/>
      <c r="AY30" s="218"/>
      <c r="AZ30" s="217"/>
      <c r="BA30" s="221"/>
      <c r="BB30" s="222"/>
      <c r="BC30" s="222"/>
      <c r="BD30" s="222"/>
      <c r="BE30" s="223"/>
      <c r="BF30" s="224"/>
      <c r="BG30" s="225"/>
      <c r="BH30" s="222"/>
      <c r="BI30" s="223"/>
      <c r="BJ30" s="224"/>
      <c r="BK30" s="226"/>
      <c r="BL30" s="226"/>
      <c r="BM30" s="225"/>
    </row>
    <row r="31" spans="1:65" s="23" customFormat="1" ht="222.75" customHeight="1" thickBot="1" x14ac:dyDescent="0.35">
      <c r="A31" s="525"/>
      <c r="B31" s="176"/>
      <c r="C31" s="368" t="s">
        <v>450</v>
      </c>
      <c r="D31" s="368" t="s">
        <v>430</v>
      </c>
      <c r="E31" s="208" t="s">
        <v>451</v>
      </c>
      <c r="F31" s="204" t="s">
        <v>143</v>
      </c>
      <c r="G31" s="183" t="s">
        <v>456</v>
      </c>
      <c r="H31" s="183" t="s">
        <v>452</v>
      </c>
      <c r="I31" s="538"/>
      <c r="J31" s="204" t="s">
        <v>64</v>
      </c>
      <c r="K31" s="204">
        <f>IFERROR(VLOOKUP(J31,Formulas!$B$5:$C$9,2,),"")</f>
        <v>1</v>
      </c>
      <c r="L31" s="204" t="s">
        <v>82</v>
      </c>
      <c r="M31" s="204">
        <f>IFERROR(VLOOKUP(L31,Formulas!$E$5:$F$9,2,),"")</f>
        <v>3</v>
      </c>
      <c r="N31" s="205" t="str">
        <f>IFERROR(VLOOKUP(CONCATENATE(K31:K58,M31),Formulas!$J$5:$K$29,2,),"")</f>
        <v>MODERADO</v>
      </c>
      <c r="O31" s="209">
        <f t="shared" si="20"/>
        <v>3</v>
      </c>
      <c r="P31" s="206" t="s">
        <v>66</v>
      </c>
      <c r="Q31" s="207" t="s">
        <v>454</v>
      </c>
      <c r="R31" s="207" t="s">
        <v>453</v>
      </c>
      <c r="S31" s="207" t="s">
        <v>454</v>
      </c>
      <c r="T31" s="210" t="s">
        <v>455</v>
      </c>
      <c r="U31" s="210" t="s">
        <v>455</v>
      </c>
      <c r="V31" s="210" t="s">
        <v>457</v>
      </c>
      <c r="W31" s="210"/>
      <c r="X31" s="211" t="s">
        <v>67</v>
      </c>
      <c r="Y31" s="211" t="s">
        <v>147</v>
      </c>
      <c r="Z31" s="211" t="s">
        <v>148</v>
      </c>
      <c r="AA31" s="211" t="s">
        <v>149</v>
      </c>
      <c r="AB31" s="211" t="s">
        <v>162</v>
      </c>
      <c r="AC31" s="211" t="s">
        <v>151</v>
      </c>
      <c r="AD31" s="211" t="s">
        <v>152</v>
      </c>
      <c r="AE31" s="211" t="s">
        <v>163</v>
      </c>
      <c r="AF31" s="212">
        <f>IFERROR(VLOOKUP(Y31,Formulas!$AN$5:$AO$20,2,),"")</f>
        <v>0</v>
      </c>
      <c r="AG31" s="212">
        <f>IFERROR(VLOOKUP(Z31,Formulas!$AN$5:$AO$20,2,),"")</f>
        <v>0</v>
      </c>
      <c r="AH31" s="212">
        <f>IFERROR(VLOOKUP(AA31,Formulas!$AN$5:$AO$20,2,),"")</f>
        <v>0</v>
      </c>
      <c r="AI31" s="212">
        <f>IFERROR(VLOOKUP(AB31,Formulas!$AN$5:$AO$20,2,),"")</f>
        <v>0</v>
      </c>
      <c r="AJ31" s="212">
        <f>IFERROR(VLOOKUP(AC31,Formulas!$AN$5:$AO$20,2,),"")</f>
        <v>0</v>
      </c>
      <c r="AK31" s="212">
        <f>IFERROR(VLOOKUP(AD31,Formulas!$AN$5:$AO$20,2,),"")</f>
        <v>0</v>
      </c>
      <c r="AL31" s="212">
        <f>IFERROR(VLOOKUP(AE31,Formulas!$AN$5:$AO$20,2,),"")</f>
        <v>0</v>
      </c>
      <c r="AM31" s="212">
        <f t="shared" ref="AM31" si="25">+SUM(AF31:AL31)</f>
        <v>0</v>
      </c>
      <c r="AN31" s="212" t="str">
        <f t="shared" ref="AN31" si="26">+IF(AM31&gt;=96,"Fuerte",IF(AND(AM31&lt;96,AM31&gt;=86),"Moderado",IF(AM31&lt;=85,"Débil")))</f>
        <v>Débil</v>
      </c>
      <c r="AO31" s="212" t="s">
        <v>160</v>
      </c>
      <c r="AP31" s="212" t="str">
        <f>IFERROR(VLOOKUP(CONCATENATE(AN31,"+",AO31),Formulas!$AB$5:$AC$13,2,),"")</f>
        <v>Débil</v>
      </c>
      <c r="AQ31" s="212">
        <f>IFERROR(VLOOKUP(AP31,Formulas!$AC$5:$AD$13,2,),"")</f>
        <v>0</v>
      </c>
      <c r="AR31" s="240">
        <f>+IFERROR(AVERAGE(AQ31),"")</f>
        <v>0</v>
      </c>
      <c r="AS31" s="241" t="str">
        <f>+IF(AR31="","",IF(AR31=100,"Fuerte",IF(AND(AR31&lt;100,AR31&gt;=50),"Moderado",IF(AR31&lt;50,"Débil"))))</f>
        <v>Débil</v>
      </c>
      <c r="AT31" s="241">
        <f>+IF(AS31="","",IF(AS31="Fuerte",2,IF(AS31="Moderado",1,IF(AS31="Débil",0))))</f>
        <v>0</v>
      </c>
      <c r="AU31" s="241" t="str">
        <f>IFERROR(IF((AV31-AT31)&lt;=0,J31,VLOOKUP((AV31-AT31),Formulas!$AQ$5:$AR$9,2,0)),"")</f>
        <v>RARA VEZ</v>
      </c>
      <c r="AV31" s="241">
        <f t="shared" ref="AV31" si="27">+K31</f>
        <v>1</v>
      </c>
      <c r="AW31" s="241">
        <f>IFERROR(VLOOKUP(AU31,Formulas!$B$5:$C$9,2,),"")</f>
        <v>1</v>
      </c>
      <c r="AX31" s="241" t="str">
        <f t="shared" ref="AX31" si="28">+L31</f>
        <v>MODERADO</v>
      </c>
      <c r="AY31" s="241">
        <f>IFERROR(VLOOKUP(AX31,Formulas!$E$5:$F$9,2,),"")</f>
        <v>3</v>
      </c>
      <c r="AZ31" s="174" t="str">
        <f>IFERROR(VLOOKUP(CONCATENATE(AW31,AY31),Formulas!$J$5:$K$29,2,),"")</f>
        <v>MODERADO</v>
      </c>
      <c r="BA31" s="172">
        <f t="shared" ref="BA31" si="29">IFERROR(AY31*AW31,"")</f>
        <v>3</v>
      </c>
      <c r="BB31" s="177"/>
      <c r="BC31" s="178"/>
      <c r="BD31" s="178"/>
      <c r="BE31" s="178"/>
      <c r="BF31" s="176"/>
      <c r="BG31" s="178"/>
      <c r="BH31" s="178"/>
      <c r="BI31" s="178"/>
      <c r="BJ31" s="169"/>
      <c r="BK31" s="178"/>
      <c r="BL31" s="178"/>
      <c r="BM31" s="178"/>
    </row>
    <row r="32" spans="1:65" ht="391.5" customHeight="1" x14ac:dyDescent="0.3">
      <c r="A32" s="525"/>
      <c r="B32" s="199" t="s">
        <v>464</v>
      </c>
      <c r="C32" s="369"/>
      <c r="D32" s="369"/>
      <c r="E32" s="237" t="s">
        <v>458</v>
      </c>
      <c r="F32" s="203" t="s">
        <v>143</v>
      </c>
      <c r="G32" s="238" t="s">
        <v>459</v>
      </c>
      <c r="H32" s="181"/>
      <c r="I32" s="538"/>
      <c r="J32" s="204" t="s">
        <v>64</v>
      </c>
      <c r="K32" s="204">
        <f>IFERROR(VLOOKUP(J32,Formulas!$B$5:$C$9,2,),"")</f>
        <v>1</v>
      </c>
      <c r="L32" s="204" t="s">
        <v>82</v>
      </c>
      <c r="M32" s="204">
        <f>IFERROR(VLOOKUP(L32,Formulas!$E$5:$F$9,2,),"")</f>
        <v>3</v>
      </c>
      <c r="N32" s="205" t="str">
        <f>IFERROR(VLOOKUP(CONCATENATE(K32:K59,M32),Formulas!$J$5:$K$29,2,),"")</f>
        <v>MODERADO</v>
      </c>
      <c r="O32" s="209">
        <f t="shared" ref="O32" si="30">IFERROR(M32*K32,"")</f>
        <v>3</v>
      </c>
      <c r="P32" s="239" t="s">
        <v>66</v>
      </c>
      <c r="Q32" s="83" t="s">
        <v>461</v>
      </c>
      <c r="R32" s="83" t="s">
        <v>362</v>
      </c>
      <c r="S32" s="83" t="s">
        <v>462</v>
      </c>
      <c r="T32" s="81" t="s">
        <v>460</v>
      </c>
      <c r="U32" s="81"/>
      <c r="V32" s="81" t="s">
        <v>463</v>
      </c>
      <c r="W32" s="82"/>
      <c r="X32" s="200" t="s">
        <v>67</v>
      </c>
      <c r="Y32" s="200" t="s">
        <v>68</v>
      </c>
      <c r="Z32" s="200" t="s">
        <v>69</v>
      </c>
      <c r="AA32" s="200" t="s">
        <v>70</v>
      </c>
      <c r="AB32" s="200" t="s">
        <v>71</v>
      </c>
      <c r="AC32" s="200" t="s">
        <v>72</v>
      </c>
      <c r="AD32" s="200" t="s">
        <v>73</v>
      </c>
      <c r="AE32" s="200" t="s">
        <v>74</v>
      </c>
      <c r="AF32" s="242">
        <f>IFERROR(VLOOKUP(Y32,Formulas!$AN$5:$AO$20,2,),"")</f>
        <v>15</v>
      </c>
      <c r="AG32" s="242">
        <f>IFERROR(VLOOKUP(Z32,Formulas!$AN$5:$AO$20,2,),"")</f>
        <v>15</v>
      </c>
      <c r="AH32" s="242">
        <f>IFERROR(VLOOKUP(AA32,Formulas!$AN$5:$AO$20,2,),"")</f>
        <v>15</v>
      </c>
      <c r="AI32" s="242">
        <f>IFERROR(VLOOKUP(AB32,Formulas!$AN$5:$AO$20,2,),"")</f>
        <v>15</v>
      </c>
      <c r="AJ32" s="242">
        <f>IFERROR(VLOOKUP(AC32,Formulas!$AN$5:$AO$20,2,),"")</f>
        <v>15</v>
      </c>
      <c r="AK32" s="242">
        <f>IFERROR(VLOOKUP(AD32,Formulas!$AN$5:$AO$20,2,),"")</f>
        <v>15</v>
      </c>
      <c r="AL32" s="242">
        <f>IFERROR(VLOOKUP(AE32,Formulas!$AN$5:$AO$20,2,),"")</f>
        <v>10</v>
      </c>
      <c r="AM32" s="242">
        <f t="shared" ref="AM32:AM34" si="31">+SUM(AF32:AL32)</f>
        <v>100</v>
      </c>
      <c r="AN32" s="242" t="str">
        <f t="shared" ref="AN32" si="32">+IF(AM32&gt;=96,"Fuerte",IF(AND(AM32&lt;96,AM32&gt;=86),"Moderado",IF(AM32&lt;=85,"Débil")))</f>
        <v>Fuerte</v>
      </c>
      <c r="AO32" s="242" t="s">
        <v>80</v>
      </c>
      <c r="AP32" s="242" t="str">
        <f>IFERROR(VLOOKUP(CONCATENATE(AN32,"+",AO32),Formulas!$AB$5:$AC$13,2,),"")</f>
        <v>Moderado</v>
      </c>
      <c r="AQ32" s="242">
        <f>IFERROR(VLOOKUP(AP32,Formulas!$AC$5:$AD$13,2,),"")</f>
        <v>50</v>
      </c>
      <c r="AR32" s="243">
        <f>+IFERROR(AVERAGE(AQ32),"")</f>
        <v>50</v>
      </c>
      <c r="AS32" s="241" t="str">
        <f>+IF(AR32="","",IF(AR32=100,"Fuerte",IF(AND(AR32&lt;100,AR32&gt;=50),"Moderado",IF(AR32&lt;50,"Débil"))))</f>
        <v>Moderado</v>
      </c>
      <c r="AT32" s="241">
        <f>+IF(AS32="","",IF(AS32="Fuerte",2,IF(AS32="Moderado",1,IF(AS32="Débil",0))))</f>
        <v>1</v>
      </c>
      <c r="AU32" s="241" t="str">
        <f>IFERROR(IF((AV32-AT32)&lt;=0,J32,VLOOKUP((AV32-AT32),Formulas!$AQ$5:$AR$9,2,0)),"")</f>
        <v>RARA VEZ</v>
      </c>
      <c r="AV32" s="241">
        <f t="shared" ref="AV32" si="33">+K32</f>
        <v>1</v>
      </c>
      <c r="AW32" s="241">
        <f>IFERROR(VLOOKUP(AU32,Formulas!$B$5:$C$9,2,),"")</f>
        <v>1</v>
      </c>
      <c r="AX32" s="241" t="str">
        <f t="shared" ref="AX32" si="34">+L32</f>
        <v>MODERADO</v>
      </c>
      <c r="AY32" s="241">
        <f>IFERROR(VLOOKUP(AX32,Formulas!$E$5:$F$9,2,),"")</f>
        <v>3</v>
      </c>
      <c r="AZ32" s="174" t="str">
        <f>IFERROR(VLOOKUP(CONCATENATE(AW32,AY32),Formulas!$J$5:$K$29,2,),"")</f>
        <v>MODERADO</v>
      </c>
      <c r="BA32" s="244">
        <f>IFERROR(AY32*AW32,"")</f>
        <v>3</v>
      </c>
      <c r="BB32" s="173"/>
      <c r="BC32" s="42"/>
      <c r="BD32" s="42"/>
      <c r="BE32" s="42"/>
      <c r="BF32" s="169"/>
      <c r="BG32" s="42"/>
      <c r="BH32" s="42"/>
      <c r="BI32" s="42"/>
      <c r="BJ32" s="169"/>
      <c r="BK32" s="42"/>
      <c r="BL32" s="42"/>
      <c r="BM32" s="42"/>
    </row>
    <row r="33" spans="1:65" s="227" customFormat="1" ht="23.25" customHeight="1" thickBot="1" x14ac:dyDescent="0.45">
      <c r="A33" s="525"/>
      <c r="B33" s="245"/>
      <c r="C33" s="246"/>
      <c r="D33" s="246"/>
      <c r="E33" s="266"/>
      <c r="F33" s="247"/>
      <c r="G33" s="267"/>
      <c r="H33" s="248"/>
      <c r="I33" s="538"/>
      <c r="J33" s="247"/>
      <c r="K33" s="247"/>
      <c r="L33" s="247"/>
      <c r="M33" s="247"/>
      <c r="N33" s="249"/>
      <c r="O33" s="249"/>
      <c r="P33" s="250"/>
      <c r="Q33" s="268"/>
      <c r="R33" s="251"/>
      <c r="S33" s="251"/>
      <c r="T33" s="251"/>
      <c r="U33" s="251"/>
      <c r="V33" s="251"/>
      <c r="W33" s="252"/>
      <c r="X33" s="253"/>
      <c r="Y33" s="253"/>
      <c r="Z33" s="253"/>
      <c r="AA33" s="253"/>
      <c r="AB33" s="253"/>
      <c r="AC33" s="253"/>
      <c r="AD33" s="253"/>
      <c r="AE33" s="253"/>
      <c r="AF33" s="254"/>
      <c r="AG33" s="254"/>
      <c r="AH33" s="254"/>
      <c r="AI33" s="254"/>
      <c r="AJ33" s="254"/>
      <c r="AK33" s="254"/>
      <c r="AL33" s="254"/>
      <c r="AM33" s="254"/>
      <c r="AN33" s="254"/>
      <c r="AO33" s="254"/>
      <c r="AP33" s="254"/>
      <c r="AQ33" s="254"/>
      <c r="AR33" s="255"/>
      <c r="AS33" s="255"/>
      <c r="AT33" s="255"/>
      <c r="AU33" s="255"/>
      <c r="AV33" s="255"/>
      <c r="AW33" s="281"/>
      <c r="AX33" s="281"/>
      <c r="AY33" s="281"/>
      <c r="AZ33" s="282"/>
      <c r="BA33" s="283"/>
      <c r="BB33" s="256"/>
      <c r="BC33" s="257"/>
      <c r="BD33" s="257"/>
      <c r="BE33" s="257"/>
      <c r="BF33" s="245"/>
      <c r="BG33" s="257"/>
      <c r="BH33" s="257"/>
      <c r="BI33" s="257"/>
      <c r="BJ33" s="245"/>
      <c r="BK33" s="257"/>
      <c r="BL33" s="257"/>
      <c r="BM33" s="257"/>
    </row>
    <row r="34" spans="1:65" ht="192.75" customHeight="1" x14ac:dyDescent="0.3">
      <c r="A34" s="525"/>
      <c r="B34" s="169"/>
      <c r="C34" s="358" t="s">
        <v>465</v>
      </c>
      <c r="D34" s="358" t="s">
        <v>466</v>
      </c>
      <c r="E34" s="368" t="s">
        <v>467</v>
      </c>
      <c r="F34" s="410" t="s">
        <v>143</v>
      </c>
      <c r="G34" s="262" t="s">
        <v>469</v>
      </c>
      <c r="H34" s="406" t="s">
        <v>470</v>
      </c>
      <c r="I34" s="538"/>
      <c r="J34" s="545" t="s">
        <v>81</v>
      </c>
      <c r="K34" s="545">
        <f>IFERROR(VLOOKUP(J34,Formulas!$B$5:$C$9,2,),"")</f>
        <v>2</v>
      </c>
      <c r="L34" s="545" t="s">
        <v>82</v>
      </c>
      <c r="M34" s="545">
        <f>IFERROR(VLOOKUP(L34,Formulas!$E$5:$F$9,2,),"")</f>
        <v>3</v>
      </c>
      <c r="N34" s="472" t="str">
        <f>IFERROR(VLOOKUP(CONCATENATE(K34:K61,M34),Formulas!$J$5:$K$29,2,),"")</f>
        <v>MODERADO</v>
      </c>
      <c r="O34" s="547">
        <f t="shared" ref="O34" si="35">IFERROR(M34*K34,"")</f>
        <v>6</v>
      </c>
      <c r="P34" s="549" t="s">
        <v>66</v>
      </c>
      <c r="Q34" s="83" t="s">
        <v>471</v>
      </c>
      <c r="R34" s="83" t="s">
        <v>472</v>
      </c>
      <c r="S34" s="83" t="s">
        <v>473</v>
      </c>
      <c r="T34" s="83" t="s">
        <v>474</v>
      </c>
      <c r="U34" s="83" t="s">
        <v>475</v>
      </c>
      <c r="V34" s="83" t="s">
        <v>476</v>
      </c>
      <c r="W34" s="44"/>
      <c r="X34" s="40" t="s">
        <v>67</v>
      </c>
      <c r="Y34" s="40" t="s">
        <v>68</v>
      </c>
      <c r="Z34" s="40" t="s">
        <v>69</v>
      </c>
      <c r="AA34" s="40" t="s">
        <v>70</v>
      </c>
      <c r="AB34" s="40" t="s">
        <v>71</v>
      </c>
      <c r="AC34" s="40" t="s">
        <v>72</v>
      </c>
      <c r="AD34" s="40" t="s">
        <v>152</v>
      </c>
      <c r="AE34" s="40" t="s">
        <v>74</v>
      </c>
      <c r="AF34" s="242">
        <f>IFERROR(VLOOKUP(Y34,Formulas!$AN$5:$AO$20,2,),"")</f>
        <v>15</v>
      </c>
      <c r="AG34" s="242">
        <f>IFERROR(VLOOKUP(Z34,Formulas!$AN$5:$AO$20,2,),"")</f>
        <v>15</v>
      </c>
      <c r="AH34" s="242">
        <f>IFERROR(VLOOKUP(AA34,Formulas!$AN$5:$AO$20,2,),"")</f>
        <v>15</v>
      </c>
      <c r="AI34" s="242">
        <f>IFERROR(VLOOKUP(AB34,Formulas!$AN$5:$AO$20,2,),"")</f>
        <v>15</v>
      </c>
      <c r="AJ34" s="242">
        <f>IFERROR(VLOOKUP(AC34,Formulas!$AN$5:$AO$20,2,),"")</f>
        <v>15</v>
      </c>
      <c r="AK34" s="242">
        <f>IFERROR(VLOOKUP(AD34,Formulas!$AN$5:$AO$20,2,),"")</f>
        <v>0</v>
      </c>
      <c r="AL34" s="242">
        <f>IFERROR(VLOOKUP(AE34,Formulas!$AN$5:$AO$20,2,),"")</f>
        <v>10</v>
      </c>
      <c r="AM34" s="242">
        <f t="shared" si="31"/>
        <v>85</v>
      </c>
      <c r="AN34" s="242" t="str">
        <f>+IF(AM34&gt;=96,"Fuerte",IF(AND(AM34&lt;96,AM34&gt;=86),"Moderado",IF(AM34&lt;=85,"Débil")))</f>
        <v>Débil</v>
      </c>
      <c r="AO34" s="242" t="s">
        <v>80</v>
      </c>
      <c r="AP34" s="242" t="str">
        <f>IFERROR(VLOOKUP(CONCATENATE(AN34,"+",AO34),Formulas!$AB$5:$AC$13,2,),"")</f>
        <v>Débil</v>
      </c>
      <c r="AQ34" s="242">
        <f>IFERROR(VLOOKUP(AP34,Formulas!$AC$5:$AD$13,2,),"")</f>
        <v>0</v>
      </c>
      <c r="AR34" s="540">
        <f>+IFERROR(AVERAGE(AQ34:AQ35),"")</f>
        <v>25</v>
      </c>
      <c r="AS34" s="540" t="str">
        <f t="shared" ref="AS34" si="36">+IF(AR34&gt;=96,"Fuerte",IF(AND(AR34&lt;96,AR34&gt;=86),"Moderado",IF(AR34&lt;=85,"Débil")))</f>
        <v>Débil</v>
      </c>
      <c r="AT34" s="540" t="s">
        <v>80</v>
      </c>
      <c r="AU34" s="540" t="str">
        <f>IFERROR(VLOOKUP(CONCATENATE(AS34,"+",AT34),Formulas!$AB$5:$AC$13,2,),"")</f>
        <v>Débil</v>
      </c>
      <c r="AV34" s="541">
        <f>+K34</f>
        <v>2</v>
      </c>
      <c r="AW34" s="543" t="str">
        <f>IFERROR(VLOOKUP(AU34,Formulas!$AN$5:$AO$20,2,),"")</f>
        <v/>
      </c>
      <c r="AX34" s="543" t="str">
        <f>+L34</f>
        <v>MODERADO</v>
      </c>
      <c r="AY34" s="543" t="str">
        <f>IFERROR(VLOOKUP(AR34,Formulas!$AN$5:$AO$20,2,),"")</f>
        <v/>
      </c>
      <c r="AZ34" s="543" t="str">
        <f>IFERROR(VLOOKUP(CONCATENATE(AW34,AY34),Formulas!$J$5:$K$29,2,),"")</f>
        <v/>
      </c>
      <c r="BA34" s="543">
        <v>3</v>
      </c>
      <c r="BB34" s="551"/>
      <c r="BC34" s="379"/>
      <c r="BE34" s="379"/>
      <c r="BF34" s="368"/>
      <c r="BG34" s="379"/>
      <c r="BH34" s="379"/>
      <c r="BI34" s="379"/>
      <c r="BJ34" s="368"/>
      <c r="BK34" s="379"/>
      <c r="BL34" s="362"/>
      <c r="BM34" s="362"/>
    </row>
    <row r="35" spans="1:65" ht="241.5" customHeight="1" x14ac:dyDescent="0.3">
      <c r="A35" s="525"/>
      <c r="B35" s="169"/>
      <c r="C35" s="358"/>
      <c r="D35" s="358"/>
      <c r="E35" s="369"/>
      <c r="F35" s="420"/>
      <c r="G35" s="263" t="s">
        <v>468</v>
      </c>
      <c r="H35" s="463"/>
      <c r="I35" s="538"/>
      <c r="J35" s="422"/>
      <c r="K35" s="420"/>
      <c r="L35" s="420"/>
      <c r="M35" s="420"/>
      <c r="N35" s="546"/>
      <c r="O35" s="548"/>
      <c r="P35" s="550"/>
      <c r="Q35" s="83" t="s">
        <v>477</v>
      </c>
      <c r="R35" s="83" t="s">
        <v>478</v>
      </c>
      <c r="S35" s="83" t="s">
        <v>479</v>
      </c>
      <c r="T35" s="83" t="s">
        <v>480</v>
      </c>
      <c r="U35" s="83" t="s">
        <v>475</v>
      </c>
      <c r="V35" s="83" t="s">
        <v>481</v>
      </c>
      <c r="W35" s="272"/>
      <c r="X35" s="40" t="s">
        <v>67</v>
      </c>
      <c r="Y35" s="40" t="s">
        <v>68</v>
      </c>
      <c r="Z35" s="40" t="s">
        <v>69</v>
      </c>
      <c r="AA35" s="40" t="s">
        <v>70</v>
      </c>
      <c r="AB35" s="40" t="s">
        <v>150</v>
      </c>
      <c r="AC35" s="40" t="s">
        <v>72</v>
      </c>
      <c r="AD35" s="40" t="s">
        <v>73</v>
      </c>
      <c r="AE35" s="40" t="s">
        <v>74</v>
      </c>
      <c r="AF35" s="242">
        <f>IFERROR(VLOOKUP(Y35,Formulas!$AN$5:$AO$20,2,),"")</f>
        <v>15</v>
      </c>
      <c r="AG35" s="242">
        <f>IFERROR(VLOOKUP(Z35,Formulas!$AN$5:$AO$20,2,),"")</f>
        <v>15</v>
      </c>
      <c r="AH35" s="242">
        <f>IFERROR(VLOOKUP(AA35,Formulas!$AN$5:$AO$20,2,),"")</f>
        <v>15</v>
      </c>
      <c r="AI35" s="242">
        <f>IFERROR(VLOOKUP(AB35,Formulas!$AN$5:$AO$20,2,),"")</f>
        <v>10</v>
      </c>
      <c r="AJ35" s="242">
        <f>IFERROR(VLOOKUP(AC35,Formulas!$AN$5:$AO$20,2,),"")</f>
        <v>15</v>
      </c>
      <c r="AK35" s="242">
        <f>IFERROR(VLOOKUP(AD35,Formulas!$AN$5:$AO$20,2,),"")</f>
        <v>15</v>
      </c>
      <c r="AL35" s="242">
        <f>IFERROR(VLOOKUP(AE35,Formulas!$AN$5:$AO$20,2,),"")</f>
        <v>10</v>
      </c>
      <c r="AM35" s="242">
        <f t="shared" ref="AM35" si="37">+SUM(AF35:AL35)</f>
        <v>95</v>
      </c>
      <c r="AN35" s="242" t="str">
        <f>+IF(AM35&gt;=96,"Fuerte",IF(AND(AM35&lt;96,AM35&gt;=86),"Moderado",IF(AM35&lt;=85,"Débil")))</f>
        <v>Moderado</v>
      </c>
      <c r="AO35" s="242" t="s">
        <v>80</v>
      </c>
      <c r="AP35" s="242" t="str">
        <f>IFERROR(VLOOKUP(CONCATENATE(AN35,"+",AO35),Formulas!$AB$5:$AC$13,2,),"")</f>
        <v>Moderado</v>
      </c>
      <c r="AQ35" s="242">
        <f>IFERROR(VLOOKUP(AP35,Formulas!$AC$5:$AD$13,2,),"")</f>
        <v>50</v>
      </c>
      <c r="AR35" s="368"/>
      <c r="AS35" s="368"/>
      <c r="AT35" s="368"/>
      <c r="AU35" s="368"/>
      <c r="AV35" s="542"/>
      <c r="AW35" s="543"/>
      <c r="AX35" s="543"/>
      <c r="AY35" s="543"/>
      <c r="AZ35" s="543" t="str">
        <f>IFERROR(VLOOKUP(CONCATENATE(AW35,AY35),Formulas!$J$5:$K$29,2,),"")</f>
        <v/>
      </c>
      <c r="BA35" s="543"/>
      <c r="BB35" s="552"/>
      <c r="BC35" s="544"/>
      <c r="BE35" s="544"/>
      <c r="BF35" s="369"/>
      <c r="BG35" s="369"/>
      <c r="BH35" s="369"/>
      <c r="BI35" s="369"/>
      <c r="BJ35" s="369"/>
      <c r="BK35" s="544"/>
      <c r="BL35" s="364"/>
      <c r="BM35" s="364"/>
    </row>
    <row r="36" spans="1:65" ht="189" customHeight="1" x14ac:dyDescent="0.3">
      <c r="A36" s="525"/>
      <c r="B36" s="169"/>
      <c r="C36" s="358"/>
      <c r="D36" s="358"/>
      <c r="E36" s="237" t="s">
        <v>482</v>
      </c>
      <c r="F36" s="273" t="s">
        <v>143</v>
      </c>
      <c r="G36" s="243" t="s">
        <v>483</v>
      </c>
      <c r="H36" s="181" t="s">
        <v>484</v>
      </c>
      <c r="I36" s="538"/>
      <c r="J36" s="184" t="s">
        <v>76</v>
      </c>
      <c r="K36" s="203">
        <f>IFERROR(VLOOKUP(J36,Formulas!$B$5:$C$9,2,),"")</f>
        <v>3</v>
      </c>
      <c r="L36" s="203" t="s">
        <v>65</v>
      </c>
      <c r="M36" s="203">
        <f>IFERROR(VLOOKUP(L36,Formulas!$E$5:$F$9,2,),"")</f>
        <v>2</v>
      </c>
      <c r="N36" s="274" t="str">
        <f>IFERROR(VLOOKUP(CONCATENATE(K36:K63,M36),Formulas!$J$5:$K$29,2,),"")</f>
        <v>MODERADO</v>
      </c>
      <c r="O36" s="275">
        <f t="shared" ref="O36" si="38">IFERROR(M36*K36,"")</f>
        <v>6</v>
      </c>
      <c r="P36" s="175" t="s">
        <v>66</v>
      </c>
      <c r="Q36" s="83" t="s">
        <v>487</v>
      </c>
      <c r="R36" s="43" t="s">
        <v>488</v>
      </c>
      <c r="S36" s="43" t="s">
        <v>489</v>
      </c>
      <c r="T36" s="43" t="s">
        <v>490</v>
      </c>
      <c r="U36" s="43" t="s">
        <v>492</v>
      </c>
      <c r="V36" s="43" t="s">
        <v>491</v>
      </c>
      <c r="W36" s="44"/>
      <c r="X36" s="40" t="s">
        <v>67</v>
      </c>
      <c r="Y36" s="40" t="s">
        <v>68</v>
      </c>
      <c r="Z36" s="40" t="s">
        <v>69</v>
      </c>
      <c r="AA36" s="40" t="s">
        <v>70</v>
      </c>
      <c r="AB36" s="40" t="s">
        <v>71</v>
      </c>
      <c r="AC36" s="40" t="s">
        <v>72</v>
      </c>
      <c r="AD36" s="40" t="s">
        <v>73</v>
      </c>
      <c r="AE36" s="40" t="s">
        <v>74</v>
      </c>
      <c r="AF36" s="258">
        <f>IFERROR(VLOOKUP(Y36,Formulas!$AN$5:$AO$20,2,),"")</f>
        <v>15</v>
      </c>
      <c r="AG36" s="258">
        <f>IFERROR(VLOOKUP(Z36,Formulas!$AN$5:$AO$20,2,),"")</f>
        <v>15</v>
      </c>
      <c r="AH36" s="258">
        <f>IFERROR(VLOOKUP(AA36,Formulas!$AN$5:$AO$20,2,),"")</f>
        <v>15</v>
      </c>
      <c r="AI36" s="258">
        <f>IFERROR(VLOOKUP(AB36,Formulas!$AN$5:$AO$20,2,),"")</f>
        <v>15</v>
      </c>
      <c r="AJ36" s="258">
        <f>IFERROR(VLOOKUP(AC36,Formulas!$AN$5:$AO$20,2,),"")</f>
        <v>15</v>
      </c>
      <c r="AK36" s="258">
        <f>IFERROR(VLOOKUP(AD36,Formulas!$AN$5:$AO$20,2,),"")</f>
        <v>15</v>
      </c>
      <c r="AL36" s="258">
        <f>IFERROR(VLOOKUP(AE36,Formulas!$AN$5:$AO$20,2,),"")</f>
        <v>10</v>
      </c>
      <c r="AM36" s="258">
        <f t="shared" ref="AM36" si="39">+SUM(AF36:AL36)</f>
        <v>100</v>
      </c>
      <c r="AN36" s="258" t="str">
        <f>+IF(AM36&gt;=96,"Fuerte",IF(AND(AM36&lt;96,AM36&gt;=86),"Moderado",IF(AM36&lt;=85,"Débil")))</f>
        <v>Fuerte</v>
      </c>
      <c r="AO36" s="258" t="s">
        <v>80</v>
      </c>
      <c r="AP36" s="258" t="str">
        <f>IFERROR(VLOOKUP(CONCATENATE(AN36,"+",AO36),Formulas!$AB$5:$AC$13,2,),"")</f>
        <v>Moderado</v>
      </c>
      <c r="AQ36" s="279">
        <f>IFERROR(VLOOKUP(AP36,Formulas!$AC$5:$AD$13,2,),"")</f>
        <v>50</v>
      </c>
      <c r="AR36" s="280">
        <f>+IFERROR(AVERAGE(AQ36),"")</f>
        <v>50</v>
      </c>
      <c r="AS36" s="280" t="str">
        <f>+IF(AR36&gt;=96,"Fuerte",IF(AND(AR36&lt;96,AR36&gt;=86),"Moderado",IF(AR36&lt;=85,"Débil")))</f>
        <v>Débil</v>
      </c>
      <c r="AT36" s="280" t="s">
        <v>80</v>
      </c>
      <c r="AU36" s="280" t="str">
        <f>IFERROR(VLOOKUP(CONCATENATE(AS36,"+",AT36),Formulas!$AB$5:$AC$13,2,),"")</f>
        <v>Débil</v>
      </c>
      <c r="AV36" s="280">
        <f>+K36</f>
        <v>3</v>
      </c>
      <c r="AW36" s="280" t="str">
        <f>IFERROR(VLOOKUP(AU36,Formulas!$AN$5:$AO$20,2,),"")</f>
        <v/>
      </c>
      <c r="AX36" s="280" t="str">
        <f>+L36</f>
        <v>MENOR</v>
      </c>
      <c r="AY36" s="280" t="str">
        <f>IFERROR(VLOOKUP(AR36,Formulas!$AN$5:$AO$20,2,),"")</f>
        <v/>
      </c>
      <c r="AZ36" s="280" t="str">
        <f>IFERROR(VLOOKUP(CONCATENATE(AW36,AY36),Formulas!$J$5:$K$29,2,),"")</f>
        <v/>
      </c>
      <c r="BA36" s="280">
        <v>3</v>
      </c>
      <c r="BB36" s="284"/>
      <c r="BC36" s="42"/>
      <c r="BD36" s="42"/>
      <c r="BE36" s="42"/>
      <c r="BF36" s="169"/>
      <c r="BG36" s="201"/>
      <c r="BH36" s="201"/>
      <c r="BI36" s="201"/>
      <c r="BJ36" s="169"/>
      <c r="BK36" s="42"/>
      <c r="BL36" s="42"/>
      <c r="BM36" s="42"/>
    </row>
    <row r="37" spans="1:65" ht="180.75" customHeight="1" x14ac:dyDescent="0.3">
      <c r="A37" s="525"/>
      <c r="B37" s="169"/>
      <c r="C37" s="358"/>
      <c r="D37" s="358"/>
      <c r="E37" s="285" t="s">
        <v>485</v>
      </c>
      <c r="F37" s="286" t="s">
        <v>143</v>
      </c>
      <c r="G37" s="276" t="s">
        <v>486</v>
      </c>
      <c r="H37" s="259" t="s">
        <v>484</v>
      </c>
      <c r="I37" s="538"/>
      <c r="J37" s="260" t="s">
        <v>76</v>
      </c>
      <c r="K37" s="260">
        <f>IFERROR(VLOOKUP(J37,Formulas!$B$5:$C$9,2,),"")</f>
        <v>3</v>
      </c>
      <c r="L37" s="260" t="s">
        <v>65</v>
      </c>
      <c r="M37" s="260">
        <f>IFERROR(VLOOKUP(L37,Formulas!$E$5:$F$9,2,),"")</f>
        <v>2</v>
      </c>
      <c r="N37" s="287" t="str">
        <f>IFERROR(VLOOKUP(CONCATENATE(K37:K64,M37),Formulas!$J$5:$K$29,2,),"")</f>
        <v>MODERADO</v>
      </c>
      <c r="O37" s="288">
        <f t="shared" ref="O37" si="40">IFERROR(M37*K37,"")</f>
        <v>6</v>
      </c>
      <c r="P37" s="277" t="s">
        <v>66</v>
      </c>
      <c r="Q37" s="83" t="s">
        <v>493</v>
      </c>
      <c r="R37" s="83" t="s">
        <v>494</v>
      </c>
      <c r="S37" s="83" t="s">
        <v>495</v>
      </c>
      <c r="T37" s="83" t="s">
        <v>496</v>
      </c>
      <c r="U37" s="83" t="s">
        <v>497</v>
      </c>
      <c r="V37" s="83" t="s">
        <v>498</v>
      </c>
      <c r="W37" s="44"/>
      <c r="X37" s="40" t="s">
        <v>67</v>
      </c>
      <c r="Y37" s="40" t="s">
        <v>68</v>
      </c>
      <c r="Z37" s="40" t="s">
        <v>69</v>
      </c>
      <c r="AA37" s="40" t="s">
        <v>70</v>
      </c>
      <c r="AB37" s="40" t="s">
        <v>71</v>
      </c>
      <c r="AC37" s="40" t="s">
        <v>72</v>
      </c>
      <c r="AD37" s="40" t="s">
        <v>73</v>
      </c>
      <c r="AE37" s="40" t="s">
        <v>74</v>
      </c>
      <c r="AF37" s="258">
        <f>IFERROR(VLOOKUP(Y37,Formulas!$AN$5:$AO$20,2,),"")</f>
        <v>15</v>
      </c>
      <c r="AG37" s="258">
        <f>IFERROR(VLOOKUP(Z37,Formulas!$AN$5:$AO$20,2,),"")</f>
        <v>15</v>
      </c>
      <c r="AH37" s="258">
        <f>IFERROR(VLOOKUP(AA37,Formulas!$AN$5:$AO$20,2,),"")</f>
        <v>15</v>
      </c>
      <c r="AI37" s="258">
        <f>IFERROR(VLOOKUP(AB37,Formulas!$AN$5:$AO$20,2,),"")</f>
        <v>15</v>
      </c>
      <c r="AJ37" s="258">
        <f>IFERROR(VLOOKUP(AC37,Formulas!$AN$5:$AO$20,2,),"")</f>
        <v>15</v>
      </c>
      <c r="AK37" s="258">
        <f>IFERROR(VLOOKUP(AD37,Formulas!$AN$5:$AO$20,2,),"")</f>
        <v>15</v>
      </c>
      <c r="AL37" s="258">
        <f>IFERROR(VLOOKUP(AE37,Formulas!$AN$5:$AO$20,2,),"")</f>
        <v>10</v>
      </c>
      <c r="AM37" s="258">
        <f t="shared" ref="AM37" si="41">+SUM(AF37:AL37)</f>
        <v>100</v>
      </c>
      <c r="AN37" s="258" t="str">
        <f>+IF(AM37&gt;=96,"Fuerte",IF(AND(AM37&lt;96,AM37&gt;=86),"Moderado",IF(AM37&lt;=85,"Débil")))</f>
        <v>Fuerte</v>
      </c>
      <c r="AO37" s="258" t="s">
        <v>80</v>
      </c>
      <c r="AP37" s="258" t="str">
        <f>IFERROR(VLOOKUP(CONCATENATE(AN37,"+",AO37),Formulas!$AB$5:$AC$13,2,),"")</f>
        <v>Moderado</v>
      </c>
      <c r="AQ37" s="279">
        <f>IFERROR(VLOOKUP(AP37,Formulas!$AC$5:$AD$13,2,),"")</f>
        <v>50</v>
      </c>
      <c r="AR37" s="280">
        <f>+IFERROR(AVERAGE(AQ37),"")</f>
        <v>50</v>
      </c>
      <c r="AS37" s="280" t="str">
        <f>+IF(AR37&gt;=96,"Fuerte",IF(AND(AR37&lt;96,AR37&gt;=86),"Moderado",IF(AR37&lt;=85,"Débil")))</f>
        <v>Débil</v>
      </c>
      <c r="AT37" s="280" t="s">
        <v>80</v>
      </c>
      <c r="AU37" s="280" t="str">
        <f>IFERROR(VLOOKUP(CONCATENATE(AS37,"+",AT37),Formulas!$AB$5:$AC$13,2,),"")</f>
        <v>Débil</v>
      </c>
      <c r="AV37" s="278"/>
      <c r="AW37" s="278"/>
      <c r="AX37" s="278"/>
      <c r="AY37" s="278"/>
      <c r="AZ37" s="278" t="str">
        <f>IFERROR(VLOOKUP(CONCATENATE(AW37,AY37),Formulas!$J$5:$K$29,2,),"")</f>
        <v/>
      </c>
      <c r="BA37" s="278"/>
      <c r="BB37" s="173"/>
      <c r="BC37" s="42"/>
      <c r="BD37" s="42"/>
      <c r="BE37" s="42"/>
      <c r="BF37" s="169"/>
      <c r="BG37" s="42"/>
      <c r="BH37" s="42"/>
      <c r="BI37" s="42"/>
      <c r="BJ37" s="169"/>
      <c r="BK37" s="42"/>
      <c r="BL37" s="42"/>
      <c r="BM37" s="42"/>
    </row>
    <row r="38" spans="1:65" ht="23.25" customHeight="1" x14ac:dyDescent="0.4">
      <c r="A38" s="525"/>
      <c r="B38" s="169"/>
      <c r="C38" s="185"/>
      <c r="D38" s="182"/>
      <c r="E38" s="269"/>
      <c r="F38" s="269"/>
      <c r="G38" s="270"/>
      <c r="H38" s="181"/>
      <c r="I38" s="538"/>
      <c r="J38" s="184"/>
      <c r="K38" s="184"/>
      <c r="L38" s="184"/>
      <c r="M38" s="184"/>
      <c r="N38" s="174"/>
      <c r="O38" s="174"/>
      <c r="P38" s="175"/>
      <c r="Q38" s="83"/>
      <c r="R38" s="43"/>
      <c r="S38" s="43"/>
      <c r="T38" s="43"/>
      <c r="U38" s="43"/>
      <c r="V38" s="43"/>
      <c r="W38" s="44"/>
      <c r="X38" s="40"/>
      <c r="Y38" s="40"/>
      <c r="Z38" s="40"/>
      <c r="AA38" s="40"/>
      <c r="AB38" s="40"/>
      <c r="AC38" s="40"/>
      <c r="AD38" s="40"/>
      <c r="AE38" s="40"/>
      <c r="AF38" s="41"/>
      <c r="AG38" s="41"/>
      <c r="AH38" s="41"/>
      <c r="AI38" s="41"/>
      <c r="AJ38" s="41"/>
      <c r="AK38" s="41"/>
      <c r="AL38" s="41"/>
      <c r="AM38" s="41"/>
      <c r="AN38" s="41"/>
      <c r="AO38" s="41"/>
      <c r="AP38" s="41"/>
      <c r="AQ38" s="41"/>
      <c r="AR38" s="168"/>
      <c r="AS38" s="168"/>
      <c r="AT38" s="168"/>
      <c r="AU38" s="168"/>
      <c r="AV38" s="168"/>
      <c r="AW38" s="168"/>
      <c r="AX38" s="168"/>
      <c r="AY38" s="168"/>
      <c r="AZ38" s="171"/>
      <c r="BA38" s="172"/>
      <c r="BB38" s="173"/>
      <c r="BC38" s="42"/>
      <c r="BD38" s="42"/>
      <c r="BE38" s="42"/>
      <c r="BF38" s="169"/>
      <c r="BG38" s="42"/>
      <c r="BH38" s="42"/>
      <c r="BI38" s="42"/>
      <c r="BJ38" s="169"/>
      <c r="BK38" s="42"/>
      <c r="BL38" s="42"/>
      <c r="BM38" s="42"/>
    </row>
    <row r="39" spans="1:65" ht="23.25" customHeight="1" x14ac:dyDescent="0.4">
      <c r="A39" s="525"/>
      <c r="B39" s="169"/>
      <c r="C39" s="185"/>
      <c r="D39" s="182"/>
      <c r="E39" s="269"/>
      <c r="F39" s="269"/>
      <c r="G39" s="270"/>
      <c r="H39" s="181"/>
      <c r="I39" s="538"/>
      <c r="J39" s="184"/>
      <c r="K39" s="184"/>
      <c r="L39" s="184"/>
      <c r="M39" s="184"/>
      <c r="N39" s="174"/>
      <c r="O39" s="174"/>
      <c r="P39" s="175"/>
      <c r="Q39" s="83"/>
      <c r="R39" s="43"/>
      <c r="S39" s="43"/>
      <c r="T39" s="43"/>
      <c r="U39" s="43"/>
      <c r="V39" s="43"/>
      <c r="W39" s="44"/>
      <c r="X39" s="40"/>
      <c r="Y39" s="40"/>
      <c r="Z39" s="40"/>
      <c r="AA39" s="40"/>
      <c r="AB39" s="40"/>
      <c r="AC39" s="40"/>
      <c r="AD39" s="40"/>
      <c r="AE39" s="40"/>
      <c r="AF39" s="41"/>
      <c r="AG39" s="41"/>
      <c r="AH39" s="41"/>
      <c r="AI39" s="41"/>
      <c r="AJ39" s="41"/>
      <c r="AK39" s="41"/>
      <c r="AL39" s="41"/>
      <c r="AM39" s="41"/>
      <c r="AN39" s="41"/>
      <c r="AO39" s="41"/>
      <c r="AP39" s="41"/>
      <c r="AQ39" s="41"/>
      <c r="AR39" s="168"/>
      <c r="AS39" s="168"/>
      <c r="AT39" s="168"/>
      <c r="AU39" s="168"/>
      <c r="AV39" s="168"/>
      <c r="AW39" s="168"/>
      <c r="AX39" s="168"/>
      <c r="AY39" s="168"/>
      <c r="AZ39" s="171"/>
      <c r="BA39" s="172"/>
      <c r="BB39" s="173"/>
      <c r="BC39" s="42"/>
      <c r="BD39" s="42"/>
      <c r="BE39" s="42"/>
      <c r="BF39" s="169"/>
      <c r="BG39" s="42"/>
      <c r="BH39" s="42"/>
      <c r="BI39" s="42"/>
      <c r="BJ39" s="169"/>
      <c r="BK39" s="42"/>
      <c r="BL39" s="42"/>
      <c r="BM39" s="42"/>
    </row>
    <row r="40" spans="1:65" ht="23.25" customHeight="1" x14ac:dyDescent="0.4">
      <c r="A40" s="525"/>
      <c r="B40" s="169"/>
      <c r="C40" s="185"/>
      <c r="D40" s="182"/>
      <c r="E40" s="269"/>
      <c r="F40" s="269"/>
      <c r="G40" s="270"/>
      <c r="H40" s="181"/>
      <c r="I40" s="538"/>
      <c r="J40" s="184"/>
      <c r="K40" s="184"/>
      <c r="L40" s="184"/>
      <c r="M40" s="184"/>
      <c r="N40" s="174"/>
      <c r="O40" s="174"/>
      <c r="P40" s="175"/>
      <c r="Q40" s="83"/>
      <c r="R40" s="43"/>
      <c r="S40" s="43"/>
      <c r="T40" s="43"/>
      <c r="U40" s="43"/>
      <c r="V40" s="43"/>
      <c r="W40" s="44"/>
      <c r="X40" s="40"/>
      <c r="Y40" s="40"/>
      <c r="Z40" s="40"/>
      <c r="AA40" s="40"/>
      <c r="AB40" s="40"/>
      <c r="AC40" s="40"/>
      <c r="AD40" s="40"/>
      <c r="AE40" s="40"/>
      <c r="AF40" s="41"/>
      <c r="AG40" s="41"/>
      <c r="AH40" s="41"/>
      <c r="AI40" s="41"/>
      <c r="AJ40" s="41"/>
      <c r="AK40" s="41"/>
      <c r="AL40" s="41"/>
      <c r="AM40" s="41"/>
      <c r="AN40" s="41"/>
      <c r="AO40" s="41"/>
      <c r="AP40" s="41"/>
      <c r="AQ40" s="41"/>
      <c r="AR40" s="168"/>
      <c r="AS40" s="168"/>
      <c r="AT40" s="168"/>
      <c r="AU40" s="168"/>
      <c r="AV40" s="168"/>
      <c r="AW40" s="168"/>
      <c r="AX40" s="168"/>
      <c r="AY40" s="168"/>
      <c r="AZ40" s="171"/>
      <c r="BA40" s="172"/>
      <c r="BB40" s="173"/>
      <c r="BC40" s="42"/>
      <c r="BD40" s="42"/>
      <c r="BE40" s="42"/>
      <c r="BF40" s="169"/>
      <c r="BG40" s="42"/>
      <c r="BH40" s="42"/>
      <c r="BI40" s="42"/>
      <c r="BJ40" s="169"/>
      <c r="BK40" s="42"/>
      <c r="BL40" s="42"/>
      <c r="BM40" s="42"/>
    </row>
    <row r="41" spans="1:65" ht="23.25" customHeight="1" x14ac:dyDescent="0.4">
      <c r="A41" s="525"/>
      <c r="B41" s="169"/>
      <c r="C41" s="185"/>
      <c r="D41" s="182"/>
      <c r="E41" s="269"/>
      <c r="F41" s="269"/>
      <c r="G41" s="270"/>
      <c r="H41" s="181"/>
      <c r="I41" s="538"/>
      <c r="J41" s="184"/>
      <c r="K41" s="184"/>
      <c r="L41" s="184"/>
      <c r="M41" s="184"/>
      <c r="N41" s="174"/>
      <c r="O41" s="174"/>
      <c r="P41" s="175"/>
      <c r="Q41" s="83"/>
      <c r="R41" s="43"/>
      <c r="S41" s="43"/>
      <c r="T41" s="43"/>
      <c r="U41" s="43"/>
      <c r="V41" s="43"/>
      <c r="W41" s="44"/>
      <c r="X41" s="40"/>
      <c r="Y41" s="40"/>
      <c r="Z41" s="40"/>
      <c r="AA41" s="40"/>
      <c r="AB41" s="40"/>
      <c r="AC41" s="40"/>
      <c r="AD41" s="40"/>
      <c r="AE41" s="40"/>
      <c r="AF41" s="41"/>
      <c r="AG41" s="41"/>
      <c r="AH41" s="41"/>
      <c r="AI41" s="41"/>
      <c r="AJ41" s="41"/>
      <c r="AK41" s="41"/>
      <c r="AL41" s="41"/>
      <c r="AM41" s="41"/>
      <c r="AN41" s="41"/>
      <c r="AO41" s="41"/>
      <c r="AP41" s="41"/>
      <c r="AQ41" s="41"/>
      <c r="AR41" s="168"/>
      <c r="AS41" s="168"/>
      <c r="AT41" s="168"/>
      <c r="AU41" s="168"/>
      <c r="AV41" s="168"/>
      <c r="AW41" s="168"/>
      <c r="AX41" s="168"/>
      <c r="AY41" s="168"/>
      <c r="AZ41" s="171"/>
      <c r="BA41" s="172"/>
      <c r="BB41" s="173"/>
      <c r="BC41" s="42"/>
      <c r="BD41" s="42"/>
      <c r="BE41" s="42"/>
      <c r="BF41" s="169"/>
      <c r="BG41" s="42"/>
      <c r="BH41" s="42"/>
      <c r="BI41" s="42"/>
      <c r="BJ41" s="169"/>
      <c r="BK41" s="42"/>
      <c r="BL41" s="42"/>
      <c r="BM41" s="42"/>
    </row>
    <row r="42" spans="1:65" ht="23.25" customHeight="1" x14ac:dyDescent="0.4">
      <c r="A42" s="525"/>
      <c r="B42" s="169"/>
      <c r="C42" s="185"/>
      <c r="D42" s="182"/>
      <c r="E42" s="269"/>
      <c r="F42" s="269"/>
      <c r="G42" s="270"/>
      <c r="H42" s="181"/>
      <c r="I42" s="538"/>
      <c r="J42" s="184"/>
      <c r="K42" s="184"/>
      <c r="L42" s="184"/>
      <c r="M42" s="184"/>
      <c r="N42" s="174"/>
      <c r="O42" s="174"/>
      <c r="P42" s="175"/>
      <c r="Q42" s="83"/>
      <c r="R42" s="43"/>
      <c r="S42" s="43"/>
      <c r="T42" s="43"/>
      <c r="U42" s="43"/>
      <c r="V42" s="43"/>
      <c r="W42" s="44"/>
      <c r="X42" s="40"/>
      <c r="Y42" s="40"/>
      <c r="Z42" s="40"/>
      <c r="AA42" s="40"/>
      <c r="AB42" s="40"/>
      <c r="AC42" s="40"/>
      <c r="AD42" s="40"/>
      <c r="AE42" s="40"/>
      <c r="AF42" s="41"/>
      <c r="AG42" s="41"/>
      <c r="AH42" s="41"/>
      <c r="AI42" s="41"/>
      <c r="AJ42" s="41"/>
      <c r="AK42" s="41"/>
      <c r="AL42" s="41"/>
      <c r="AM42" s="41"/>
      <c r="AN42" s="41"/>
      <c r="AO42" s="41"/>
      <c r="AP42" s="41"/>
      <c r="AQ42" s="41"/>
      <c r="AR42" s="168"/>
      <c r="AS42" s="168"/>
      <c r="AT42" s="168"/>
      <c r="AU42" s="168"/>
      <c r="AV42" s="168"/>
      <c r="AW42" s="168"/>
      <c r="AX42" s="168"/>
      <c r="AY42" s="168"/>
      <c r="AZ42" s="171"/>
      <c r="BA42" s="172"/>
      <c r="BB42" s="173"/>
      <c r="BC42" s="42"/>
      <c r="BD42" s="42"/>
      <c r="BE42" s="42"/>
      <c r="BF42" s="169"/>
      <c r="BG42" s="42"/>
      <c r="BH42" s="42"/>
      <c r="BI42" s="42"/>
      <c r="BJ42" s="169"/>
      <c r="BK42" s="42"/>
      <c r="BL42" s="42"/>
      <c r="BM42" s="42"/>
    </row>
    <row r="43" spans="1:65" ht="23.25" customHeight="1" x14ac:dyDescent="0.4">
      <c r="A43" s="525"/>
      <c r="B43" s="169"/>
      <c r="C43" s="185"/>
      <c r="D43" s="182"/>
      <c r="E43" s="269"/>
      <c r="F43" s="269"/>
      <c r="G43" s="270"/>
      <c r="H43" s="181"/>
      <c r="I43" s="538"/>
      <c r="J43" s="184"/>
      <c r="K43" s="184"/>
      <c r="L43" s="184"/>
      <c r="M43" s="184"/>
      <c r="N43" s="174"/>
      <c r="O43" s="174"/>
      <c r="P43" s="175"/>
      <c r="Q43" s="83"/>
      <c r="R43" s="43"/>
      <c r="S43" s="43"/>
      <c r="T43" s="43"/>
      <c r="U43" s="43"/>
      <c r="V43" s="43"/>
      <c r="W43" s="44"/>
      <c r="X43" s="40"/>
      <c r="Y43" s="40"/>
      <c r="Z43" s="40"/>
      <c r="AA43" s="40"/>
      <c r="AB43" s="40"/>
      <c r="AC43" s="40"/>
      <c r="AD43" s="40"/>
      <c r="AE43" s="40"/>
      <c r="AF43" s="41"/>
      <c r="AG43" s="41"/>
      <c r="AH43" s="41"/>
      <c r="AI43" s="41"/>
      <c r="AJ43" s="41"/>
      <c r="AK43" s="41"/>
      <c r="AL43" s="41"/>
      <c r="AM43" s="41"/>
      <c r="AN43" s="41"/>
      <c r="AO43" s="41"/>
      <c r="AP43" s="41"/>
      <c r="AQ43" s="41"/>
      <c r="AR43" s="168"/>
      <c r="AS43" s="168"/>
      <c r="AT43" s="168"/>
      <c r="AU43" s="168"/>
      <c r="AV43" s="168"/>
      <c r="AW43" s="168"/>
      <c r="AX43" s="168"/>
      <c r="AY43" s="168"/>
      <c r="AZ43" s="171"/>
      <c r="BA43" s="172"/>
      <c r="BB43" s="173"/>
      <c r="BC43" s="42"/>
      <c r="BD43" s="42"/>
      <c r="BE43" s="42"/>
      <c r="BF43" s="169"/>
      <c r="BG43" s="42"/>
      <c r="BH43" s="42"/>
      <c r="BI43" s="42"/>
      <c r="BJ43" s="169"/>
      <c r="BK43" s="42"/>
      <c r="BL43" s="42"/>
      <c r="BM43" s="42"/>
    </row>
    <row r="44" spans="1:65" ht="23.25" customHeight="1" x14ac:dyDescent="0.4">
      <c r="A44" s="525"/>
      <c r="B44" s="169"/>
      <c r="C44" s="185"/>
      <c r="D44" s="182"/>
      <c r="E44" s="269"/>
      <c r="F44" s="269"/>
      <c r="G44" s="270"/>
      <c r="H44" s="181"/>
      <c r="I44" s="538"/>
      <c r="J44" s="184"/>
      <c r="K44" s="184"/>
      <c r="L44" s="184"/>
      <c r="M44" s="184"/>
      <c r="N44" s="174"/>
      <c r="O44" s="174"/>
      <c r="P44" s="175"/>
      <c r="Q44" s="83"/>
      <c r="R44" s="43"/>
      <c r="S44" s="43"/>
      <c r="T44" s="43"/>
      <c r="U44" s="43"/>
      <c r="V44" s="43"/>
      <c r="W44" s="44"/>
      <c r="X44" s="40"/>
      <c r="Y44" s="40"/>
      <c r="Z44" s="40"/>
      <c r="AA44" s="40"/>
      <c r="AB44" s="40"/>
      <c r="AC44" s="40"/>
      <c r="AD44" s="40"/>
      <c r="AE44" s="40"/>
      <c r="AF44" s="41"/>
      <c r="AG44" s="41"/>
      <c r="AH44" s="41"/>
      <c r="AI44" s="41"/>
      <c r="AJ44" s="41"/>
      <c r="AK44" s="41"/>
      <c r="AL44" s="41"/>
      <c r="AM44" s="41"/>
      <c r="AN44" s="41"/>
      <c r="AO44" s="41"/>
      <c r="AP44" s="41"/>
      <c r="AQ44" s="41"/>
      <c r="AR44" s="168"/>
      <c r="AS44" s="168"/>
      <c r="AT44" s="168"/>
      <c r="AU44" s="168"/>
      <c r="AV44" s="168"/>
      <c r="AW44" s="168"/>
      <c r="AX44" s="168"/>
      <c r="AY44" s="168"/>
      <c r="AZ44" s="171"/>
      <c r="BA44" s="172"/>
      <c r="BB44" s="173"/>
      <c r="BC44" s="42"/>
      <c r="BD44" s="42"/>
      <c r="BE44" s="42"/>
      <c r="BF44" s="169"/>
      <c r="BG44" s="42"/>
      <c r="BH44" s="42"/>
      <c r="BI44" s="42"/>
      <c r="BJ44" s="169"/>
      <c r="BK44" s="42"/>
      <c r="BL44" s="42"/>
      <c r="BM44" s="42"/>
    </row>
    <row r="45" spans="1:65" ht="23.25" customHeight="1" x14ac:dyDescent="0.4">
      <c r="A45" s="525"/>
      <c r="B45" s="169"/>
      <c r="C45" s="185"/>
      <c r="D45" s="182"/>
      <c r="E45" s="269"/>
      <c r="F45" s="269"/>
      <c r="G45" s="270"/>
      <c r="H45" s="181"/>
      <c r="I45" s="538"/>
      <c r="J45" s="184"/>
      <c r="K45" s="184"/>
      <c r="L45" s="184"/>
      <c r="M45" s="184"/>
      <c r="N45" s="174"/>
      <c r="O45" s="174"/>
      <c r="P45" s="175"/>
      <c r="Q45" s="83"/>
      <c r="R45" s="43"/>
      <c r="S45" s="43"/>
      <c r="T45" s="43"/>
      <c r="U45" s="43"/>
      <c r="V45" s="43"/>
      <c r="W45" s="44"/>
      <c r="X45" s="40"/>
      <c r="Y45" s="40"/>
      <c r="Z45" s="40"/>
      <c r="AA45" s="40"/>
      <c r="AB45" s="40"/>
      <c r="AC45" s="40"/>
      <c r="AD45" s="40"/>
      <c r="AE45" s="40"/>
      <c r="AF45" s="41"/>
      <c r="AG45" s="41"/>
      <c r="AH45" s="41"/>
      <c r="AI45" s="41"/>
      <c r="AJ45" s="41"/>
      <c r="AK45" s="41"/>
      <c r="AL45" s="41"/>
      <c r="AM45" s="41"/>
      <c r="AN45" s="41"/>
      <c r="AO45" s="41"/>
      <c r="AP45" s="41"/>
      <c r="AQ45" s="41"/>
      <c r="AR45" s="168"/>
      <c r="AS45" s="168"/>
      <c r="AT45" s="168"/>
      <c r="AU45" s="168"/>
      <c r="AV45" s="168"/>
      <c r="AW45" s="168"/>
      <c r="AX45" s="168"/>
      <c r="AY45" s="168"/>
      <c r="AZ45" s="171"/>
      <c r="BA45" s="172"/>
      <c r="BB45" s="173"/>
      <c r="BC45" s="42"/>
      <c r="BD45" s="42"/>
      <c r="BE45" s="42"/>
      <c r="BF45" s="169"/>
      <c r="BG45" s="42"/>
      <c r="BH45" s="42"/>
      <c r="BI45" s="42"/>
      <c r="BJ45" s="169"/>
      <c r="BK45" s="42"/>
      <c r="BL45" s="42"/>
      <c r="BM45" s="42"/>
    </row>
    <row r="46" spans="1:65" ht="23.25" customHeight="1" x14ac:dyDescent="0.4">
      <c r="A46" s="525"/>
      <c r="B46" s="169"/>
      <c r="C46" s="185"/>
      <c r="D46" s="182"/>
      <c r="E46" s="269"/>
      <c r="F46" s="269"/>
      <c r="G46" s="270"/>
      <c r="H46" s="181"/>
      <c r="I46" s="538"/>
      <c r="J46" s="184"/>
      <c r="K46" s="184"/>
      <c r="L46" s="184"/>
      <c r="M46" s="184"/>
      <c r="N46" s="174"/>
      <c r="O46" s="174"/>
      <c r="P46" s="175"/>
      <c r="Q46" s="83"/>
      <c r="R46" s="43"/>
      <c r="S46" s="43"/>
      <c r="T46" s="43"/>
      <c r="U46" s="43"/>
      <c r="V46" s="43"/>
      <c r="W46" s="44"/>
      <c r="X46" s="40"/>
      <c r="Y46" s="40"/>
      <c r="Z46" s="40"/>
      <c r="AA46" s="40"/>
      <c r="AB46" s="40"/>
      <c r="AC46" s="40"/>
      <c r="AD46" s="40"/>
      <c r="AE46" s="40"/>
      <c r="AF46" s="41"/>
      <c r="AG46" s="41"/>
      <c r="AH46" s="41"/>
      <c r="AI46" s="41"/>
      <c r="AJ46" s="41"/>
      <c r="AK46" s="41"/>
      <c r="AL46" s="41"/>
      <c r="AM46" s="41"/>
      <c r="AN46" s="41"/>
      <c r="AO46" s="41"/>
      <c r="AP46" s="41"/>
      <c r="AQ46" s="41"/>
      <c r="AR46" s="168"/>
      <c r="AS46" s="168"/>
      <c r="AT46" s="168"/>
      <c r="AU46" s="168"/>
      <c r="AV46" s="168"/>
      <c r="AW46" s="168"/>
      <c r="AX46" s="168"/>
      <c r="AY46" s="168"/>
      <c r="AZ46" s="171"/>
      <c r="BA46" s="172"/>
      <c r="BB46" s="173"/>
      <c r="BC46" s="42"/>
      <c r="BD46" s="42"/>
      <c r="BE46" s="42"/>
      <c r="BF46" s="169"/>
      <c r="BG46" s="42"/>
      <c r="BH46" s="42"/>
      <c r="BI46" s="42"/>
      <c r="BJ46" s="169"/>
      <c r="BK46" s="42"/>
      <c r="BL46" s="42"/>
      <c r="BM46" s="42"/>
    </row>
    <row r="47" spans="1:65" ht="23.25" customHeight="1" x14ac:dyDescent="0.4">
      <c r="A47" s="525"/>
      <c r="B47" s="169"/>
      <c r="C47" s="185"/>
      <c r="D47" s="182"/>
      <c r="E47" s="269"/>
      <c r="F47" s="269"/>
      <c r="G47" s="270"/>
      <c r="H47" s="181"/>
      <c r="I47" s="538"/>
      <c r="J47" s="184"/>
      <c r="K47" s="184"/>
      <c r="L47" s="184"/>
      <c r="M47" s="184"/>
      <c r="N47" s="174"/>
      <c r="O47" s="174"/>
      <c r="P47" s="175"/>
      <c r="Q47" s="83"/>
      <c r="R47" s="43"/>
      <c r="S47" s="43"/>
      <c r="T47" s="43"/>
      <c r="U47" s="43"/>
      <c r="V47" s="43"/>
      <c r="W47" s="44"/>
      <c r="X47" s="40"/>
      <c r="Y47" s="40"/>
      <c r="Z47" s="40"/>
      <c r="AA47" s="40"/>
      <c r="AB47" s="40"/>
      <c r="AC47" s="40"/>
      <c r="AD47" s="40"/>
      <c r="AE47" s="40"/>
      <c r="AF47" s="41"/>
      <c r="AG47" s="41"/>
      <c r="AH47" s="41"/>
      <c r="AI47" s="41"/>
      <c r="AJ47" s="41"/>
      <c r="AK47" s="41"/>
      <c r="AL47" s="41"/>
      <c r="AM47" s="41"/>
      <c r="AN47" s="41"/>
      <c r="AO47" s="41"/>
      <c r="AP47" s="41"/>
      <c r="AQ47" s="41"/>
      <c r="AR47" s="168"/>
      <c r="AS47" s="168"/>
      <c r="AT47" s="168"/>
      <c r="AU47" s="168"/>
      <c r="AV47" s="168"/>
      <c r="AW47" s="168"/>
      <c r="AX47" s="168"/>
      <c r="AY47" s="168"/>
      <c r="AZ47" s="171"/>
      <c r="BA47" s="172"/>
      <c r="BB47" s="173"/>
      <c r="BC47" s="42"/>
      <c r="BD47" s="42"/>
      <c r="BE47" s="42"/>
      <c r="BF47" s="169"/>
      <c r="BG47" s="42"/>
      <c r="BH47" s="42"/>
      <c r="BI47" s="42"/>
      <c r="BJ47" s="169"/>
      <c r="BK47" s="42"/>
      <c r="BL47" s="42"/>
      <c r="BM47" s="42"/>
    </row>
    <row r="48" spans="1:65" ht="23.25" customHeight="1" x14ac:dyDescent="0.4">
      <c r="A48" s="525"/>
      <c r="B48" s="169"/>
      <c r="C48" s="185"/>
      <c r="D48" s="182"/>
      <c r="E48" s="269"/>
      <c r="F48" s="269"/>
      <c r="G48" s="270"/>
      <c r="H48" s="181"/>
      <c r="I48" s="538"/>
      <c r="J48" s="184"/>
      <c r="K48" s="184"/>
      <c r="L48" s="184"/>
      <c r="M48" s="184"/>
      <c r="N48" s="174"/>
      <c r="O48" s="174"/>
      <c r="P48" s="175"/>
      <c r="Q48" s="83"/>
      <c r="R48" s="43"/>
      <c r="S48" s="43"/>
      <c r="T48" s="43"/>
      <c r="U48" s="43"/>
      <c r="V48" s="43"/>
      <c r="W48" s="44"/>
      <c r="X48" s="40"/>
      <c r="Y48" s="40"/>
      <c r="Z48" s="40"/>
      <c r="AA48" s="40"/>
      <c r="AB48" s="40"/>
      <c r="AC48" s="40"/>
      <c r="AD48" s="40"/>
      <c r="AE48" s="40"/>
      <c r="AF48" s="41"/>
      <c r="AG48" s="41"/>
      <c r="AH48" s="41"/>
      <c r="AI48" s="41"/>
      <c r="AJ48" s="41"/>
      <c r="AK48" s="41"/>
      <c r="AL48" s="41"/>
      <c r="AM48" s="41"/>
      <c r="AN48" s="41"/>
      <c r="AO48" s="41"/>
      <c r="AP48" s="41"/>
      <c r="AQ48" s="41"/>
      <c r="AR48" s="168"/>
      <c r="AS48" s="168"/>
      <c r="AT48" s="168"/>
      <c r="AU48" s="168"/>
      <c r="AV48" s="168"/>
      <c r="AW48" s="168"/>
      <c r="AX48" s="168"/>
      <c r="AY48" s="168"/>
      <c r="AZ48" s="171"/>
      <c r="BA48" s="172"/>
      <c r="BB48" s="173"/>
      <c r="BC48" s="42"/>
      <c r="BD48" s="42"/>
      <c r="BE48" s="42"/>
      <c r="BF48" s="169"/>
      <c r="BG48" s="42"/>
      <c r="BH48" s="42"/>
      <c r="BI48" s="42"/>
      <c r="BJ48" s="169"/>
      <c r="BK48" s="42"/>
      <c r="BL48" s="42"/>
      <c r="BM48" s="42"/>
    </row>
    <row r="49" spans="1:65" ht="23.25" customHeight="1" x14ac:dyDescent="0.4">
      <c r="A49" s="525"/>
      <c r="B49" s="169"/>
      <c r="C49" s="185"/>
      <c r="D49" s="182"/>
      <c r="E49" s="269"/>
      <c r="F49" s="269"/>
      <c r="G49" s="270"/>
      <c r="H49" s="181"/>
      <c r="I49" s="538"/>
      <c r="J49" s="184"/>
      <c r="K49" s="184"/>
      <c r="L49" s="184"/>
      <c r="M49" s="184"/>
      <c r="N49" s="174"/>
      <c r="O49" s="174"/>
      <c r="P49" s="175"/>
      <c r="Q49" s="83"/>
      <c r="R49" s="43"/>
      <c r="S49" s="43"/>
      <c r="T49" s="43"/>
      <c r="U49" s="43"/>
      <c r="V49" s="43"/>
      <c r="W49" s="44"/>
      <c r="X49" s="40"/>
      <c r="Y49" s="40"/>
      <c r="Z49" s="40"/>
      <c r="AA49" s="40"/>
      <c r="AB49" s="40"/>
      <c r="AC49" s="40"/>
      <c r="AD49" s="40"/>
      <c r="AE49" s="40"/>
      <c r="AF49" s="41"/>
      <c r="AG49" s="41"/>
      <c r="AH49" s="41"/>
      <c r="AI49" s="41"/>
      <c r="AJ49" s="41"/>
      <c r="AK49" s="41"/>
      <c r="AL49" s="41"/>
      <c r="AM49" s="41"/>
      <c r="AN49" s="41"/>
      <c r="AO49" s="41"/>
      <c r="AP49" s="41"/>
      <c r="AQ49" s="41"/>
      <c r="AR49" s="168"/>
      <c r="AS49" s="168"/>
      <c r="AT49" s="168"/>
      <c r="AU49" s="168"/>
      <c r="AV49" s="168"/>
      <c r="AW49" s="168"/>
      <c r="AX49" s="168"/>
      <c r="AY49" s="168"/>
      <c r="AZ49" s="171"/>
      <c r="BA49" s="172"/>
      <c r="BB49" s="173"/>
      <c r="BC49" s="42"/>
      <c r="BD49" s="42"/>
      <c r="BE49" s="42"/>
      <c r="BF49" s="169"/>
      <c r="BG49" s="42"/>
      <c r="BH49" s="42"/>
      <c r="BI49" s="42"/>
      <c r="BJ49" s="169"/>
      <c r="BK49" s="42"/>
      <c r="BL49" s="42"/>
      <c r="BM49" s="42"/>
    </row>
    <row r="50" spans="1:65" ht="23.25" customHeight="1" x14ac:dyDescent="0.4">
      <c r="A50" s="526"/>
      <c r="B50" s="170"/>
      <c r="C50" s="186"/>
      <c r="D50" s="187"/>
      <c r="E50" s="271"/>
      <c r="F50" s="271"/>
      <c r="G50" s="270"/>
      <c r="H50" s="181"/>
      <c r="I50" s="539"/>
      <c r="J50" s="184"/>
      <c r="K50" s="184"/>
      <c r="L50" s="184"/>
      <c r="M50" s="184"/>
      <c r="N50" s="174"/>
      <c r="O50" s="174"/>
      <c r="P50" s="175"/>
      <c r="Q50" s="83"/>
      <c r="R50" s="43"/>
      <c r="S50" s="43"/>
      <c r="T50" s="43"/>
      <c r="U50" s="43"/>
      <c r="V50" s="43"/>
      <c r="W50" s="44"/>
      <c r="X50" s="40"/>
      <c r="Y50" s="40"/>
      <c r="Z50" s="40"/>
      <c r="AA50" s="40"/>
      <c r="AB50" s="40"/>
      <c r="AC50" s="40"/>
      <c r="AD50" s="40"/>
      <c r="AE50" s="40"/>
      <c r="AF50" s="41"/>
      <c r="AG50" s="41"/>
      <c r="AH50" s="41"/>
      <c r="AI50" s="41"/>
      <c r="AJ50" s="41"/>
      <c r="AK50" s="41"/>
      <c r="AL50" s="41"/>
      <c r="AM50" s="41"/>
      <c r="AN50" s="41"/>
      <c r="AO50" s="41"/>
      <c r="AP50" s="41"/>
      <c r="AQ50" s="41"/>
      <c r="AR50" s="168"/>
      <c r="AS50" s="168"/>
      <c r="AT50" s="168"/>
      <c r="AU50" s="168"/>
      <c r="AV50" s="168"/>
      <c r="AW50" s="168"/>
      <c r="AX50" s="168"/>
      <c r="AY50" s="168"/>
      <c r="AZ50" s="171"/>
      <c r="BA50" s="172"/>
      <c r="BB50" s="173"/>
      <c r="BC50" s="42"/>
      <c r="BD50" s="42"/>
      <c r="BE50" s="42"/>
      <c r="BF50" s="170"/>
      <c r="BG50" s="42"/>
      <c r="BH50" s="42"/>
      <c r="BI50" s="42"/>
      <c r="BJ50" s="170"/>
      <c r="BK50" s="42"/>
      <c r="BL50" s="42"/>
      <c r="BM50" s="42"/>
    </row>
    <row r="51" spans="1:65" ht="23.25" customHeight="1" x14ac:dyDescent="0.4">
      <c r="A51" s="45"/>
      <c r="B51" s="45"/>
      <c r="C51" s="45"/>
      <c r="D51" s="45"/>
      <c r="E51" s="45"/>
      <c r="F51" s="45"/>
      <c r="G51" s="53"/>
      <c r="H51" s="46" t="s">
        <v>259</v>
      </c>
      <c r="I51" s="46"/>
      <c r="J51" s="45"/>
      <c r="K51" s="45"/>
      <c r="L51" s="45"/>
      <c r="M51" s="45"/>
      <c r="N51" s="45"/>
      <c r="O51" s="45"/>
      <c r="P51" s="45"/>
      <c r="Q51" s="46"/>
      <c r="R51" s="46"/>
      <c r="S51" s="46"/>
      <c r="T51" s="46"/>
      <c r="U51" s="46"/>
      <c r="V51" s="46"/>
      <c r="W51" s="46"/>
      <c r="X51" s="47"/>
      <c r="Y51" s="47"/>
      <c r="Z51" s="47"/>
      <c r="AA51" s="47"/>
      <c r="AB51" s="47"/>
      <c r="AC51" s="47"/>
      <c r="AD51" s="47"/>
      <c r="AE51" s="47"/>
      <c r="AF51" s="47"/>
      <c r="AG51" s="47"/>
      <c r="AH51" s="47"/>
      <c r="AI51" s="47"/>
      <c r="AJ51" s="47"/>
      <c r="AK51" s="47"/>
      <c r="AL51" s="47"/>
      <c r="AM51" s="47"/>
      <c r="AN51" s="47"/>
      <c r="AO51" s="47"/>
      <c r="AP51" s="47"/>
      <c r="AQ51" s="45"/>
      <c r="AR51" s="45"/>
      <c r="AS51" s="45"/>
      <c r="AT51" s="45"/>
      <c r="AU51" s="45"/>
      <c r="AV51" s="45"/>
      <c r="AW51" s="45"/>
      <c r="AX51" s="45"/>
      <c r="AY51" s="45"/>
      <c r="AZ51" s="45"/>
      <c r="BA51" s="48"/>
      <c r="BB51" s="48"/>
      <c r="BC51" s="48"/>
      <c r="BD51" s="48"/>
      <c r="BE51" s="48"/>
      <c r="BF51" s="48"/>
      <c r="BG51" s="48"/>
      <c r="BH51" s="48"/>
      <c r="BI51" s="48"/>
      <c r="BJ51" s="48"/>
      <c r="BK51" s="48"/>
      <c r="BL51" s="48"/>
      <c r="BM51" s="48"/>
    </row>
    <row r="52" spans="1:65" ht="23.25" customHeight="1" x14ac:dyDescent="0.4">
      <c r="A52" s="531" t="s">
        <v>62</v>
      </c>
      <c r="B52" s="527"/>
      <c r="C52" s="63"/>
      <c r="D52" s="527"/>
      <c r="E52" s="532"/>
      <c r="F52" s="532"/>
      <c r="G52" s="53"/>
      <c r="H52" s="533"/>
      <c r="I52" s="533"/>
      <c r="J52" s="527"/>
      <c r="K52" s="527"/>
      <c r="L52" s="527"/>
      <c r="M52" s="527"/>
      <c r="N52" s="381"/>
      <c r="O52" s="381"/>
      <c r="P52" s="384"/>
      <c r="Q52" s="43"/>
      <c r="R52" s="43"/>
      <c r="S52" s="43"/>
      <c r="T52" s="43"/>
      <c r="U52" s="43"/>
      <c r="V52" s="43"/>
      <c r="W52" s="44"/>
      <c r="X52" s="40"/>
      <c r="Y52" s="40"/>
      <c r="Z52" s="40"/>
      <c r="AA52" s="40"/>
      <c r="AB52" s="40"/>
      <c r="AC52" s="40"/>
      <c r="AD52" s="40"/>
      <c r="AE52" s="40"/>
      <c r="AF52" s="41"/>
      <c r="AG52" s="41"/>
      <c r="AH52" s="41"/>
      <c r="AI52" s="41"/>
      <c r="AJ52" s="41"/>
      <c r="AK52" s="41"/>
      <c r="AL52" s="41"/>
      <c r="AM52" s="41"/>
      <c r="AN52" s="41"/>
      <c r="AO52" s="41"/>
      <c r="AP52" s="41"/>
      <c r="AQ52" s="41"/>
      <c r="AR52" s="384"/>
      <c r="AS52" s="384"/>
      <c r="AT52" s="384"/>
      <c r="AU52" s="384"/>
      <c r="AV52" s="384"/>
      <c r="AW52" s="384"/>
      <c r="AX52" s="384"/>
      <c r="AY52" s="384"/>
      <c r="AZ52" s="381" t="str">
        <f>IFERROR(VLOOKUP(CONCATENATE(AW52:AW61,AY52),[1]Formulas!$J$5:$K$29,2,),"")</f>
        <v/>
      </c>
      <c r="BA52" s="355">
        <f>IFERROR(AY52*AW52,"")</f>
        <v>0</v>
      </c>
      <c r="BB52" s="362"/>
      <c r="BC52" s="42"/>
      <c r="BD52" s="42"/>
      <c r="BE52" s="42"/>
      <c r="BF52" s="362"/>
      <c r="BG52" s="42"/>
      <c r="BH52" s="42"/>
      <c r="BI52" s="42"/>
      <c r="BJ52" s="362"/>
      <c r="BK52" s="42"/>
      <c r="BL52" s="42"/>
      <c r="BM52" s="42"/>
    </row>
    <row r="53" spans="1:65" ht="23.25" customHeight="1" x14ac:dyDescent="0.4">
      <c r="A53" s="525"/>
      <c r="B53" s="525"/>
      <c r="C53" s="64"/>
      <c r="D53" s="525"/>
      <c r="E53" s="525"/>
      <c r="F53" s="525"/>
      <c r="G53" s="53"/>
      <c r="H53" s="525"/>
      <c r="I53" s="525"/>
      <c r="J53" s="525"/>
      <c r="K53" s="525"/>
      <c r="L53" s="525"/>
      <c r="M53" s="525"/>
      <c r="N53" s="525"/>
      <c r="O53" s="525"/>
      <c r="P53" s="525"/>
      <c r="Q53" s="43"/>
      <c r="R53" s="43"/>
      <c r="S53" s="43"/>
      <c r="T53" s="43"/>
      <c r="U53" s="43"/>
      <c r="V53" s="43"/>
      <c r="W53" s="44"/>
      <c r="X53" s="40"/>
      <c r="Y53" s="40"/>
      <c r="Z53" s="40"/>
      <c r="AA53" s="40"/>
      <c r="AB53" s="40"/>
      <c r="AC53" s="40"/>
      <c r="AD53" s="40"/>
      <c r="AE53" s="40"/>
      <c r="AF53" s="41"/>
      <c r="AG53" s="41"/>
      <c r="AH53" s="41"/>
      <c r="AI53" s="41"/>
      <c r="AJ53" s="41"/>
      <c r="AK53" s="41"/>
      <c r="AL53" s="41"/>
      <c r="AM53" s="41"/>
      <c r="AN53" s="41"/>
      <c r="AO53" s="41"/>
      <c r="AP53" s="41"/>
      <c r="AQ53" s="41"/>
      <c r="AR53" s="525"/>
      <c r="AS53" s="525"/>
      <c r="AT53" s="525"/>
      <c r="AU53" s="525"/>
      <c r="AV53" s="525"/>
      <c r="AW53" s="525"/>
      <c r="AX53" s="525"/>
      <c r="AY53" s="525"/>
      <c r="AZ53" s="525"/>
      <c r="BA53" s="525"/>
      <c r="BB53" s="525"/>
      <c r="BC53" s="42"/>
      <c r="BD53" s="42"/>
      <c r="BE53" s="42"/>
      <c r="BF53" s="525"/>
      <c r="BG53" s="42"/>
      <c r="BH53" s="42"/>
      <c r="BI53" s="42"/>
      <c r="BJ53" s="525"/>
      <c r="BK53" s="42"/>
      <c r="BL53" s="42"/>
      <c r="BM53" s="42"/>
    </row>
    <row r="54" spans="1:65" ht="23.25" customHeight="1" x14ac:dyDescent="0.4">
      <c r="A54" s="525"/>
      <c r="B54" s="525"/>
      <c r="C54" s="64"/>
      <c r="D54" s="525"/>
      <c r="E54" s="525"/>
      <c r="F54" s="525"/>
      <c r="G54" s="53"/>
      <c r="H54" s="525"/>
      <c r="I54" s="525"/>
      <c r="J54" s="525"/>
      <c r="K54" s="525"/>
      <c r="L54" s="525"/>
      <c r="M54" s="525"/>
      <c r="N54" s="525"/>
      <c r="O54" s="525"/>
      <c r="P54" s="525"/>
      <c r="Q54" s="43"/>
      <c r="R54" s="43"/>
      <c r="S54" s="43"/>
      <c r="T54" s="43"/>
      <c r="U54" s="43"/>
      <c r="V54" s="43"/>
      <c r="W54" s="44"/>
      <c r="X54" s="40"/>
      <c r="Y54" s="40"/>
      <c r="Z54" s="40"/>
      <c r="AA54" s="40"/>
      <c r="AB54" s="40"/>
      <c r="AC54" s="40"/>
      <c r="AD54" s="40"/>
      <c r="AE54" s="40"/>
      <c r="AF54" s="41"/>
      <c r="AG54" s="41"/>
      <c r="AH54" s="41"/>
      <c r="AI54" s="41"/>
      <c r="AJ54" s="41"/>
      <c r="AK54" s="41"/>
      <c r="AL54" s="41"/>
      <c r="AM54" s="41"/>
      <c r="AN54" s="41"/>
      <c r="AO54" s="41"/>
      <c r="AP54" s="41"/>
      <c r="AQ54" s="41"/>
      <c r="AR54" s="525"/>
      <c r="AS54" s="525"/>
      <c r="AT54" s="525"/>
      <c r="AU54" s="525"/>
      <c r="AV54" s="525"/>
      <c r="AW54" s="525"/>
      <c r="AX54" s="525"/>
      <c r="AY54" s="525"/>
      <c r="AZ54" s="525"/>
      <c r="BA54" s="525"/>
      <c r="BB54" s="525"/>
      <c r="BC54" s="42"/>
      <c r="BD54" s="42"/>
      <c r="BE54" s="42"/>
      <c r="BF54" s="525"/>
      <c r="BG54" s="42"/>
      <c r="BH54" s="42"/>
      <c r="BI54" s="42"/>
      <c r="BJ54" s="525"/>
      <c r="BK54" s="42"/>
      <c r="BL54" s="42"/>
      <c r="BM54" s="42"/>
    </row>
    <row r="55" spans="1:65" ht="23.25" customHeight="1" x14ac:dyDescent="0.4">
      <c r="A55" s="525"/>
      <c r="B55" s="525"/>
      <c r="C55" s="64"/>
      <c r="D55" s="525"/>
      <c r="E55" s="525"/>
      <c r="F55" s="525"/>
      <c r="G55" s="53"/>
      <c r="H55" s="525"/>
      <c r="I55" s="525"/>
      <c r="J55" s="525"/>
      <c r="K55" s="525"/>
      <c r="L55" s="525"/>
      <c r="M55" s="525"/>
      <c r="N55" s="525"/>
      <c r="O55" s="525"/>
      <c r="P55" s="525"/>
      <c r="Q55" s="43"/>
      <c r="R55" s="43"/>
      <c r="S55" s="43"/>
      <c r="T55" s="43"/>
      <c r="U55" s="43"/>
      <c r="V55" s="43"/>
      <c r="W55" s="44"/>
      <c r="X55" s="40"/>
      <c r="Y55" s="40"/>
      <c r="Z55" s="40"/>
      <c r="AA55" s="40"/>
      <c r="AB55" s="40"/>
      <c r="AC55" s="40"/>
      <c r="AD55" s="40"/>
      <c r="AE55" s="40"/>
      <c r="AF55" s="41"/>
      <c r="AG55" s="41"/>
      <c r="AH55" s="41"/>
      <c r="AI55" s="41"/>
      <c r="AJ55" s="41"/>
      <c r="AK55" s="41"/>
      <c r="AL55" s="41"/>
      <c r="AM55" s="41"/>
      <c r="AN55" s="41"/>
      <c r="AO55" s="41"/>
      <c r="AP55" s="41"/>
      <c r="AQ55" s="41"/>
      <c r="AR55" s="525"/>
      <c r="AS55" s="525"/>
      <c r="AT55" s="525"/>
      <c r="AU55" s="525"/>
      <c r="AV55" s="525"/>
      <c r="AW55" s="525"/>
      <c r="AX55" s="525"/>
      <c r="AY55" s="525"/>
      <c r="AZ55" s="525"/>
      <c r="BA55" s="525"/>
      <c r="BB55" s="525"/>
      <c r="BC55" s="42"/>
      <c r="BD55" s="42"/>
      <c r="BE55" s="42"/>
      <c r="BF55" s="525"/>
      <c r="BG55" s="42"/>
      <c r="BH55" s="42"/>
      <c r="BI55" s="42"/>
      <c r="BJ55" s="525"/>
      <c r="BK55" s="42"/>
      <c r="BL55" s="42"/>
      <c r="BM55" s="42"/>
    </row>
    <row r="56" spans="1:65" ht="23.25" customHeight="1" x14ac:dyDescent="0.4">
      <c r="A56" s="525"/>
      <c r="B56" s="525"/>
      <c r="C56" s="64"/>
      <c r="D56" s="525"/>
      <c r="E56" s="525"/>
      <c r="F56" s="525"/>
      <c r="G56" s="53"/>
      <c r="H56" s="525"/>
      <c r="I56" s="525"/>
      <c r="J56" s="525"/>
      <c r="K56" s="525"/>
      <c r="L56" s="525"/>
      <c r="M56" s="525"/>
      <c r="N56" s="525"/>
      <c r="O56" s="525"/>
      <c r="P56" s="525"/>
      <c r="Q56" s="43"/>
      <c r="R56" s="43"/>
      <c r="S56" s="43"/>
      <c r="T56" s="43"/>
      <c r="U56" s="43"/>
      <c r="V56" s="43"/>
      <c r="W56" s="44"/>
      <c r="X56" s="40"/>
      <c r="Y56" s="40"/>
      <c r="Z56" s="40"/>
      <c r="AA56" s="40"/>
      <c r="AB56" s="40"/>
      <c r="AC56" s="40"/>
      <c r="AD56" s="40"/>
      <c r="AE56" s="40"/>
      <c r="AF56" s="41"/>
      <c r="AG56" s="41"/>
      <c r="AH56" s="41"/>
      <c r="AI56" s="41"/>
      <c r="AJ56" s="41"/>
      <c r="AK56" s="41"/>
      <c r="AL56" s="41"/>
      <c r="AM56" s="41"/>
      <c r="AN56" s="41"/>
      <c r="AO56" s="41"/>
      <c r="AP56" s="41"/>
      <c r="AQ56" s="41"/>
      <c r="AR56" s="525"/>
      <c r="AS56" s="525"/>
      <c r="AT56" s="525"/>
      <c r="AU56" s="525"/>
      <c r="AV56" s="525"/>
      <c r="AW56" s="525"/>
      <c r="AX56" s="525"/>
      <c r="AY56" s="525"/>
      <c r="AZ56" s="525"/>
      <c r="BA56" s="525"/>
      <c r="BB56" s="525"/>
      <c r="BC56" s="42"/>
      <c r="BD56" s="42"/>
      <c r="BE56" s="42"/>
      <c r="BF56" s="525"/>
      <c r="BG56" s="42"/>
      <c r="BH56" s="42"/>
      <c r="BI56" s="42"/>
      <c r="BJ56" s="525"/>
      <c r="BK56" s="42"/>
      <c r="BL56" s="42"/>
      <c r="BM56" s="42"/>
    </row>
    <row r="57" spans="1:65" ht="23.25" customHeight="1" x14ac:dyDescent="0.4">
      <c r="A57" s="525"/>
      <c r="B57" s="525"/>
      <c r="C57" s="64"/>
      <c r="D57" s="525"/>
      <c r="E57" s="525"/>
      <c r="F57" s="525"/>
      <c r="G57" s="53"/>
      <c r="H57" s="525"/>
      <c r="I57" s="525"/>
      <c r="J57" s="525"/>
      <c r="K57" s="525"/>
      <c r="L57" s="525"/>
      <c r="M57" s="525"/>
      <c r="N57" s="525"/>
      <c r="O57" s="525"/>
      <c r="P57" s="525"/>
      <c r="Q57" s="43"/>
      <c r="R57" s="43"/>
      <c r="S57" s="43"/>
      <c r="T57" s="43"/>
      <c r="U57" s="43"/>
      <c r="V57" s="43"/>
      <c r="W57" s="43"/>
      <c r="X57" s="40"/>
      <c r="Y57" s="40"/>
      <c r="Z57" s="40"/>
      <c r="AA57" s="40"/>
      <c r="AB57" s="40"/>
      <c r="AC57" s="40"/>
      <c r="AD57" s="40"/>
      <c r="AE57" s="40"/>
      <c r="AF57" s="41"/>
      <c r="AG57" s="41"/>
      <c r="AH57" s="41"/>
      <c r="AI57" s="41"/>
      <c r="AJ57" s="41"/>
      <c r="AK57" s="41"/>
      <c r="AL57" s="41"/>
      <c r="AM57" s="41"/>
      <c r="AN57" s="41"/>
      <c r="AO57" s="41"/>
      <c r="AP57" s="41"/>
      <c r="AQ57" s="41"/>
      <c r="AR57" s="525"/>
      <c r="AS57" s="525"/>
      <c r="AT57" s="525"/>
      <c r="AU57" s="525"/>
      <c r="AV57" s="525"/>
      <c r="AW57" s="525"/>
      <c r="AX57" s="525"/>
      <c r="AY57" s="525"/>
      <c r="AZ57" s="525"/>
      <c r="BA57" s="525"/>
      <c r="BB57" s="525"/>
      <c r="BC57" s="42"/>
      <c r="BD57" s="42"/>
      <c r="BE57" s="42"/>
      <c r="BF57" s="525"/>
      <c r="BG57" s="42"/>
      <c r="BH57" s="42"/>
      <c r="BI57" s="42"/>
      <c r="BJ57" s="525"/>
      <c r="BK57" s="42"/>
      <c r="BL57" s="42"/>
      <c r="BM57" s="42"/>
    </row>
    <row r="58" spans="1:65" ht="23.25" customHeight="1" x14ac:dyDescent="0.4">
      <c r="A58" s="525"/>
      <c r="B58" s="525"/>
      <c r="C58" s="64"/>
      <c r="D58" s="525"/>
      <c r="E58" s="525"/>
      <c r="F58" s="525"/>
      <c r="G58" s="53"/>
      <c r="H58" s="525"/>
      <c r="I58" s="525"/>
      <c r="J58" s="525"/>
      <c r="K58" s="525"/>
      <c r="L58" s="525"/>
      <c r="M58" s="525"/>
      <c r="N58" s="525"/>
      <c r="O58" s="525"/>
      <c r="P58" s="525"/>
      <c r="Q58" s="43"/>
      <c r="R58" s="43"/>
      <c r="S58" s="43"/>
      <c r="T58" s="43"/>
      <c r="U58" s="43"/>
      <c r="V58" s="43"/>
      <c r="W58" s="43"/>
      <c r="X58" s="40"/>
      <c r="Y58" s="40"/>
      <c r="Z58" s="40"/>
      <c r="AA58" s="40"/>
      <c r="AB58" s="40"/>
      <c r="AC58" s="40"/>
      <c r="AD58" s="40"/>
      <c r="AE58" s="40"/>
      <c r="AF58" s="41"/>
      <c r="AG58" s="41"/>
      <c r="AH58" s="41"/>
      <c r="AI58" s="41"/>
      <c r="AJ58" s="41"/>
      <c r="AK58" s="41"/>
      <c r="AL58" s="41"/>
      <c r="AM58" s="41"/>
      <c r="AN58" s="41"/>
      <c r="AO58" s="41"/>
      <c r="AP58" s="41"/>
      <c r="AQ58" s="41"/>
      <c r="AR58" s="525"/>
      <c r="AS58" s="525"/>
      <c r="AT58" s="525"/>
      <c r="AU58" s="525"/>
      <c r="AV58" s="525"/>
      <c r="AW58" s="525"/>
      <c r="AX58" s="525"/>
      <c r="AY58" s="525"/>
      <c r="AZ58" s="525"/>
      <c r="BA58" s="525"/>
      <c r="BB58" s="525"/>
      <c r="BC58" s="42"/>
      <c r="BD58" s="42"/>
      <c r="BE58" s="42"/>
      <c r="BF58" s="525"/>
      <c r="BG58" s="42"/>
      <c r="BH58" s="42"/>
      <c r="BI58" s="42"/>
      <c r="BJ58" s="525"/>
      <c r="BK58" s="42"/>
      <c r="BL58" s="42"/>
      <c r="BM58" s="42"/>
    </row>
    <row r="59" spans="1:65" ht="23.25" customHeight="1" x14ac:dyDescent="0.3">
      <c r="A59" s="525"/>
      <c r="B59" s="525"/>
      <c r="C59" s="64"/>
      <c r="D59" s="525"/>
      <c r="E59" s="525"/>
      <c r="F59" s="525"/>
      <c r="G59" s="49"/>
      <c r="H59" s="525"/>
      <c r="I59" s="525"/>
      <c r="J59" s="525"/>
      <c r="K59" s="525"/>
      <c r="L59" s="525"/>
      <c r="M59" s="525"/>
      <c r="N59" s="525"/>
      <c r="O59" s="525"/>
      <c r="P59" s="525"/>
      <c r="Q59" s="43"/>
      <c r="R59" s="43"/>
      <c r="S59" s="43"/>
      <c r="T59" s="43"/>
      <c r="U59" s="43"/>
      <c r="V59" s="43"/>
      <c r="W59" s="43"/>
      <c r="X59" s="40"/>
      <c r="Y59" s="40"/>
      <c r="Z59" s="40"/>
      <c r="AA59" s="40"/>
      <c r="AB59" s="40"/>
      <c r="AC59" s="40"/>
      <c r="AD59" s="40"/>
      <c r="AE59" s="40"/>
      <c r="AF59" s="41"/>
      <c r="AG59" s="41"/>
      <c r="AH59" s="41"/>
      <c r="AI59" s="41"/>
      <c r="AJ59" s="41"/>
      <c r="AK59" s="41"/>
      <c r="AL59" s="41"/>
      <c r="AM59" s="41"/>
      <c r="AN59" s="41"/>
      <c r="AO59" s="41"/>
      <c r="AP59" s="41"/>
      <c r="AQ59" s="41"/>
      <c r="AR59" s="525"/>
      <c r="AS59" s="525"/>
      <c r="AT59" s="525"/>
      <c r="AU59" s="525"/>
      <c r="AV59" s="525"/>
      <c r="AW59" s="525"/>
      <c r="AX59" s="525"/>
      <c r="AY59" s="525"/>
      <c r="AZ59" s="525"/>
      <c r="BA59" s="525"/>
      <c r="BB59" s="525"/>
      <c r="BC59" s="42"/>
      <c r="BD59" s="42"/>
      <c r="BE59" s="42"/>
      <c r="BF59" s="525"/>
      <c r="BG59" s="42"/>
      <c r="BH59" s="42"/>
      <c r="BI59" s="42"/>
      <c r="BJ59" s="525"/>
      <c r="BK59" s="42"/>
      <c r="BL59" s="42"/>
      <c r="BM59" s="42"/>
    </row>
    <row r="60" spans="1:65" ht="23.25" customHeight="1" x14ac:dyDescent="0.3">
      <c r="A60" s="525"/>
      <c r="B60" s="525"/>
      <c r="C60" s="64"/>
      <c r="D60" s="525"/>
      <c r="E60" s="525"/>
      <c r="F60" s="525"/>
      <c r="G60" s="49"/>
      <c r="H60" s="525"/>
      <c r="I60" s="525"/>
      <c r="J60" s="525"/>
      <c r="K60" s="525"/>
      <c r="L60" s="525"/>
      <c r="M60" s="525"/>
      <c r="N60" s="525"/>
      <c r="O60" s="525"/>
      <c r="P60" s="525"/>
      <c r="Q60" s="43"/>
      <c r="R60" s="43"/>
      <c r="S60" s="43"/>
      <c r="T60" s="43"/>
      <c r="U60" s="43"/>
      <c r="V60" s="43"/>
      <c r="W60" s="43"/>
      <c r="X60" s="40"/>
      <c r="Y60" s="40"/>
      <c r="Z60" s="40"/>
      <c r="AA60" s="40"/>
      <c r="AB60" s="40"/>
      <c r="AC60" s="40"/>
      <c r="AD60" s="40"/>
      <c r="AE60" s="40"/>
      <c r="AF60" s="41"/>
      <c r="AG60" s="41"/>
      <c r="AH60" s="41"/>
      <c r="AI60" s="41"/>
      <c r="AJ60" s="41"/>
      <c r="AK60" s="41"/>
      <c r="AL60" s="41"/>
      <c r="AM60" s="41"/>
      <c r="AN60" s="41"/>
      <c r="AO60" s="41"/>
      <c r="AP60" s="41"/>
      <c r="AQ60" s="41"/>
      <c r="AR60" s="525"/>
      <c r="AS60" s="525"/>
      <c r="AT60" s="525"/>
      <c r="AU60" s="525"/>
      <c r="AV60" s="525"/>
      <c r="AW60" s="525"/>
      <c r="AX60" s="525"/>
      <c r="AY60" s="525"/>
      <c r="AZ60" s="525"/>
      <c r="BA60" s="525"/>
      <c r="BB60" s="525"/>
      <c r="BC60" s="42"/>
      <c r="BD60" s="42"/>
      <c r="BE60" s="42"/>
      <c r="BF60" s="525"/>
      <c r="BG60" s="42"/>
      <c r="BH60" s="42"/>
      <c r="BI60" s="42"/>
      <c r="BJ60" s="525"/>
      <c r="BK60" s="42"/>
      <c r="BL60" s="42"/>
      <c r="BM60" s="42"/>
    </row>
    <row r="61" spans="1:65" ht="23.25" customHeight="1" x14ac:dyDescent="0.3">
      <c r="A61" s="526"/>
      <c r="B61" s="526"/>
      <c r="C61" s="65"/>
      <c r="D61" s="526"/>
      <c r="E61" s="526"/>
      <c r="F61" s="526"/>
      <c r="G61" s="49"/>
      <c r="H61" s="526"/>
      <c r="I61" s="526"/>
      <c r="J61" s="526"/>
      <c r="K61" s="526"/>
      <c r="L61" s="526"/>
      <c r="M61" s="526"/>
      <c r="N61" s="526"/>
      <c r="O61" s="526"/>
      <c r="P61" s="526"/>
      <c r="Q61" s="43"/>
      <c r="R61" s="43"/>
      <c r="S61" s="43"/>
      <c r="T61" s="43"/>
      <c r="U61" s="43"/>
      <c r="V61" s="43"/>
      <c r="W61" s="43"/>
      <c r="X61" s="40"/>
      <c r="Y61" s="40"/>
      <c r="Z61" s="40"/>
      <c r="AA61" s="40"/>
      <c r="AB61" s="40"/>
      <c r="AC61" s="40"/>
      <c r="AD61" s="40"/>
      <c r="AE61" s="40"/>
      <c r="AF61" s="41"/>
      <c r="AG61" s="41"/>
      <c r="AH61" s="41"/>
      <c r="AI61" s="41"/>
      <c r="AJ61" s="41"/>
      <c r="AK61" s="41"/>
      <c r="AL61" s="41"/>
      <c r="AM61" s="41"/>
      <c r="AN61" s="41"/>
      <c r="AO61" s="41"/>
      <c r="AP61" s="41"/>
      <c r="AQ61" s="41"/>
      <c r="AR61" s="526"/>
      <c r="AS61" s="526"/>
      <c r="AT61" s="526"/>
      <c r="AU61" s="526"/>
      <c r="AV61" s="526"/>
      <c r="AW61" s="526"/>
      <c r="AX61" s="526"/>
      <c r="AY61" s="526"/>
      <c r="AZ61" s="526"/>
      <c r="BA61" s="526"/>
      <c r="BB61" s="526"/>
      <c r="BC61" s="42"/>
      <c r="BD61" s="42"/>
      <c r="BE61" s="42"/>
      <c r="BF61" s="526"/>
      <c r="BG61" s="42"/>
      <c r="BH61" s="42"/>
      <c r="BI61" s="42"/>
      <c r="BJ61" s="526"/>
      <c r="BK61" s="42"/>
      <c r="BL61" s="42"/>
      <c r="BM61" s="42"/>
    </row>
    <row r="62" spans="1:65" ht="23.25" customHeight="1" x14ac:dyDescent="0.4">
      <c r="A62" s="45"/>
      <c r="B62" s="45"/>
      <c r="C62" s="45"/>
      <c r="D62" s="45"/>
      <c r="E62" s="45"/>
      <c r="F62" s="45"/>
      <c r="G62" s="45"/>
      <c r="H62" s="46"/>
      <c r="I62" s="46"/>
      <c r="J62" s="45"/>
      <c r="K62" s="45"/>
      <c r="L62" s="45"/>
      <c r="M62" s="45"/>
      <c r="N62" s="45"/>
      <c r="O62" s="45"/>
      <c r="P62" s="45"/>
      <c r="Q62" s="46"/>
      <c r="R62" s="46"/>
      <c r="S62" s="46"/>
      <c r="T62" s="46"/>
      <c r="U62" s="46"/>
      <c r="V62" s="46"/>
      <c r="W62" s="46"/>
      <c r="X62" s="47"/>
      <c r="Y62" s="47"/>
      <c r="Z62" s="47"/>
      <c r="AA62" s="47"/>
      <c r="AB62" s="47"/>
      <c r="AC62" s="47"/>
      <c r="AD62" s="47"/>
      <c r="AE62" s="47"/>
      <c r="AF62" s="47"/>
      <c r="AG62" s="47"/>
      <c r="AH62" s="47"/>
      <c r="AI62" s="47"/>
      <c r="AJ62" s="47"/>
      <c r="AK62" s="47"/>
      <c r="AL62" s="47"/>
      <c r="AM62" s="47"/>
      <c r="AN62" s="47"/>
      <c r="AO62" s="47"/>
      <c r="AP62" s="47"/>
      <c r="AQ62" s="45"/>
      <c r="AR62" s="45"/>
      <c r="AS62" s="45"/>
      <c r="AT62" s="45"/>
      <c r="AU62" s="45"/>
      <c r="AV62" s="45"/>
      <c r="AW62" s="45"/>
      <c r="AX62" s="45"/>
      <c r="AY62" s="45"/>
      <c r="AZ62" s="45"/>
      <c r="BA62" s="48"/>
      <c r="BB62" s="48"/>
      <c r="BC62" s="48"/>
      <c r="BD62" s="48"/>
      <c r="BE62" s="48"/>
      <c r="BF62" s="48"/>
      <c r="BG62" s="48"/>
      <c r="BH62" s="48"/>
      <c r="BI62" s="48"/>
      <c r="BJ62" s="48"/>
      <c r="BK62" s="48"/>
      <c r="BL62" s="48"/>
      <c r="BM62" s="48"/>
    </row>
    <row r="63" spans="1:65" ht="273" customHeight="1" x14ac:dyDescent="0.3">
      <c r="A63" s="531" t="s">
        <v>62</v>
      </c>
      <c r="B63" s="527"/>
      <c r="C63" s="63"/>
      <c r="D63" s="527"/>
      <c r="E63" s="532"/>
      <c r="F63" s="532"/>
      <c r="G63" s="49"/>
      <c r="H63" s="533"/>
      <c r="I63" s="533" t="s">
        <v>260</v>
      </c>
      <c r="J63" s="527"/>
      <c r="K63" s="527"/>
      <c r="L63" s="527"/>
      <c r="M63" s="527"/>
      <c r="N63" s="381"/>
      <c r="O63" s="381"/>
      <c r="P63" s="384" t="s">
        <v>66</v>
      </c>
      <c r="Q63" s="43"/>
      <c r="R63" s="43"/>
      <c r="S63" s="43"/>
      <c r="T63" s="43"/>
      <c r="U63" s="43"/>
      <c r="V63" s="43"/>
      <c r="W63" s="44"/>
      <c r="X63" s="40"/>
      <c r="Y63" s="40"/>
      <c r="Z63" s="40"/>
      <c r="AA63" s="40"/>
      <c r="AB63" s="40"/>
      <c r="AC63" s="40"/>
      <c r="AD63" s="40"/>
      <c r="AE63" s="40"/>
      <c r="AF63" s="41"/>
      <c r="AG63" s="41"/>
      <c r="AH63" s="41"/>
      <c r="AI63" s="41"/>
      <c r="AJ63" s="41"/>
      <c r="AK63" s="41"/>
      <c r="AL63" s="41"/>
      <c r="AM63" s="41"/>
      <c r="AN63" s="41"/>
      <c r="AO63" s="41"/>
      <c r="AP63" s="41"/>
      <c r="AQ63" s="41"/>
      <c r="AR63" s="384"/>
      <c r="AS63" s="384"/>
      <c r="AT63" s="384"/>
      <c r="AU63" s="384"/>
      <c r="AV63" s="384"/>
      <c r="AW63" s="384"/>
      <c r="AX63" s="384"/>
      <c r="AY63" s="384" t="str">
        <f>IFERROR(VLOOKUP(AX63,[1]Formulas!$E$5:$F$9,2,),"")</f>
        <v/>
      </c>
      <c r="AZ63" s="381" t="str">
        <f>IFERROR(VLOOKUP(CONCATENATE(AW63:AW72,AY63),[1]Formulas!$J$5:$K$29,2,),"")</f>
        <v/>
      </c>
      <c r="BA63" s="355" t="str">
        <f>IFERROR(AY63*AW63,"")</f>
        <v/>
      </c>
      <c r="BB63" s="362"/>
      <c r="BC63" s="42"/>
      <c r="BD63" s="42"/>
      <c r="BE63" s="42"/>
      <c r="BF63" s="362"/>
      <c r="BG63" s="42"/>
      <c r="BH63" s="42"/>
      <c r="BI63" s="42"/>
      <c r="BJ63" s="362"/>
      <c r="BK63" s="42"/>
      <c r="BL63" s="42"/>
      <c r="BM63" s="42"/>
    </row>
    <row r="64" spans="1:65" ht="209.25" customHeight="1" x14ac:dyDescent="0.3">
      <c r="A64" s="525"/>
      <c r="B64" s="525"/>
      <c r="C64" s="64"/>
      <c r="D64" s="525"/>
      <c r="E64" s="525"/>
      <c r="F64" s="525"/>
      <c r="G64" s="49"/>
      <c r="H64" s="525"/>
      <c r="I64" s="525"/>
      <c r="J64" s="525"/>
      <c r="K64" s="525"/>
      <c r="L64" s="525"/>
      <c r="M64" s="525"/>
      <c r="N64" s="525"/>
      <c r="O64" s="525"/>
      <c r="P64" s="525"/>
      <c r="Q64" s="43"/>
      <c r="R64" s="43"/>
      <c r="S64" s="43"/>
      <c r="T64" s="43"/>
      <c r="U64" s="43"/>
      <c r="V64" s="43"/>
      <c r="W64" s="44"/>
      <c r="X64" s="40"/>
      <c r="Y64" s="40"/>
      <c r="Z64" s="40"/>
      <c r="AA64" s="40"/>
      <c r="AB64" s="40"/>
      <c r="AC64" s="40"/>
      <c r="AD64" s="40"/>
      <c r="AE64" s="40"/>
      <c r="AF64" s="41"/>
      <c r="AG64" s="41"/>
      <c r="AH64" s="41"/>
      <c r="AI64" s="41"/>
      <c r="AJ64" s="41"/>
      <c r="AK64" s="41"/>
      <c r="AL64" s="41"/>
      <c r="AM64" s="41"/>
      <c r="AN64" s="41"/>
      <c r="AO64" s="41"/>
      <c r="AP64" s="41"/>
      <c r="AQ64" s="41"/>
      <c r="AR64" s="525"/>
      <c r="AS64" s="525"/>
      <c r="AT64" s="525"/>
      <c r="AU64" s="525"/>
      <c r="AV64" s="525"/>
      <c r="AW64" s="525"/>
      <c r="AX64" s="525"/>
      <c r="AY64" s="525"/>
      <c r="AZ64" s="525"/>
      <c r="BA64" s="525"/>
      <c r="BB64" s="525"/>
      <c r="BC64" s="42"/>
      <c r="BD64" s="42"/>
      <c r="BE64" s="42"/>
      <c r="BF64" s="525"/>
      <c r="BG64" s="42"/>
      <c r="BH64" s="42"/>
      <c r="BI64" s="42"/>
      <c r="BJ64" s="525"/>
      <c r="BK64" s="42"/>
      <c r="BL64" s="42"/>
      <c r="BM64" s="42"/>
    </row>
    <row r="65" spans="1:65" ht="23.25" customHeight="1" x14ac:dyDescent="0.3">
      <c r="A65" s="525"/>
      <c r="B65" s="525"/>
      <c r="C65" s="64"/>
      <c r="D65" s="525"/>
      <c r="E65" s="525"/>
      <c r="F65" s="525"/>
      <c r="G65" s="49"/>
      <c r="H65" s="525"/>
      <c r="I65" s="525"/>
      <c r="J65" s="525"/>
      <c r="K65" s="525"/>
      <c r="L65" s="525"/>
      <c r="M65" s="525"/>
      <c r="N65" s="525"/>
      <c r="O65" s="525"/>
      <c r="P65" s="525"/>
      <c r="Q65" s="43"/>
      <c r="R65" s="43"/>
      <c r="S65" s="43"/>
      <c r="T65" s="43"/>
      <c r="U65" s="43"/>
      <c r="V65" s="43"/>
      <c r="W65" s="44"/>
      <c r="X65" s="40"/>
      <c r="Y65" s="40"/>
      <c r="Z65" s="40"/>
      <c r="AA65" s="40"/>
      <c r="AB65" s="40"/>
      <c r="AC65" s="40"/>
      <c r="AD65" s="40"/>
      <c r="AE65" s="40"/>
      <c r="AF65" s="41"/>
      <c r="AG65" s="41"/>
      <c r="AH65" s="41"/>
      <c r="AI65" s="41"/>
      <c r="AJ65" s="41"/>
      <c r="AK65" s="41"/>
      <c r="AL65" s="41"/>
      <c r="AM65" s="41"/>
      <c r="AN65" s="41"/>
      <c r="AO65" s="41"/>
      <c r="AP65" s="41"/>
      <c r="AQ65" s="41"/>
      <c r="AR65" s="525"/>
      <c r="AS65" s="525"/>
      <c r="AT65" s="525"/>
      <c r="AU65" s="525"/>
      <c r="AV65" s="525"/>
      <c r="AW65" s="525"/>
      <c r="AX65" s="525"/>
      <c r="AY65" s="525"/>
      <c r="AZ65" s="525"/>
      <c r="BA65" s="525"/>
      <c r="BB65" s="525"/>
      <c r="BC65" s="42"/>
      <c r="BD65" s="42"/>
      <c r="BE65" s="42"/>
      <c r="BF65" s="525"/>
      <c r="BG65" s="42"/>
      <c r="BH65" s="42"/>
      <c r="BI65" s="42"/>
      <c r="BJ65" s="525"/>
      <c r="BK65" s="42"/>
      <c r="BL65" s="42"/>
      <c r="BM65" s="42"/>
    </row>
    <row r="66" spans="1:65" ht="23.25" customHeight="1" x14ac:dyDescent="0.3">
      <c r="A66" s="525"/>
      <c r="B66" s="525"/>
      <c r="C66" s="64"/>
      <c r="D66" s="525"/>
      <c r="E66" s="525"/>
      <c r="F66" s="525"/>
      <c r="G66" s="49"/>
      <c r="H66" s="525"/>
      <c r="I66" s="525"/>
      <c r="J66" s="525"/>
      <c r="K66" s="525"/>
      <c r="L66" s="525"/>
      <c r="M66" s="525"/>
      <c r="N66" s="525"/>
      <c r="O66" s="525"/>
      <c r="P66" s="525"/>
      <c r="Q66" s="43"/>
      <c r="R66" s="43"/>
      <c r="S66" s="43"/>
      <c r="T66" s="43"/>
      <c r="U66" s="43"/>
      <c r="V66" s="43"/>
      <c r="W66" s="44"/>
      <c r="X66" s="40"/>
      <c r="Y66" s="40"/>
      <c r="Z66" s="40"/>
      <c r="AA66" s="40"/>
      <c r="AB66" s="40"/>
      <c r="AC66" s="40"/>
      <c r="AD66" s="40"/>
      <c r="AE66" s="40"/>
      <c r="AF66" s="41"/>
      <c r="AG66" s="41"/>
      <c r="AH66" s="41"/>
      <c r="AI66" s="41"/>
      <c r="AJ66" s="41"/>
      <c r="AK66" s="41"/>
      <c r="AL66" s="41"/>
      <c r="AM66" s="41"/>
      <c r="AN66" s="41"/>
      <c r="AO66" s="41"/>
      <c r="AP66" s="41"/>
      <c r="AQ66" s="41"/>
      <c r="AR66" s="525"/>
      <c r="AS66" s="525"/>
      <c r="AT66" s="525"/>
      <c r="AU66" s="525"/>
      <c r="AV66" s="525"/>
      <c r="AW66" s="525"/>
      <c r="AX66" s="525"/>
      <c r="AY66" s="525"/>
      <c r="AZ66" s="525"/>
      <c r="BA66" s="525"/>
      <c r="BB66" s="525"/>
      <c r="BC66" s="42"/>
      <c r="BD66" s="42"/>
      <c r="BE66" s="42"/>
      <c r="BF66" s="525"/>
      <c r="BG66" s="42"/>
      <c r="BH66" s="42"/>
      <c r="BI66" s="42"/>
      <c r="BJ66" s="525"/>
      <c r="BK66" s="42"/>
      <c r="BL66" s="42"/>
      <c r="BM66" s="42"/>
    </row>
    <row r="67" spans="1:65" ht="23.25" customHeight="1" x14ac:dyDescent="0.3">
      <c r="A67" s="525"/>
      <c r="B67" s="525"/>
      <c r="C67" s="64"/>
      <c r="D67" s="525"/>
      <c r="E67" s="525"/>
      <c r="F67" s="525"/>
      <c r="G67" s="49"/>
      <c r="H67" s="525"/>
      <c r="I67" s="525"/>
      <c r="J67" s="525"/>
      <c r="K67" s="525"/>
      <c r="L67" s="525"/>
      <c r="M67" s="525"/>
      <c r="N67" s="525"/>
      <c r="O67" s="525"/>
      <c r="P67" s="525"/>
      <c r="Q67" s="43"/>
      <c r="R67" s="43"/>
      <c r="S67" s="43"/>
      <c r="T67" s="43"/>
      <c r="U67" s="43"/>
      <c r="V67" s="43"/>
      <c r="W67" s="43"/>
      <c r="X67" s="40"/>
      <c r="Y67" s="40"/>
      <c r="Z67" s="40"/>
      <c r="AA67" s="40"/>
      <c r="AB67" s="40"/>
      <c r="AC67" s="40"/>
      <c r="AD67" s="40"/>
      <c r="AE67" s="40"/>
      <c r="AF67" s="41"/>
      <c r="AG67" s="41"/>
      <c r="AH67" s="41"/>
      <c r="AI67" s="41"/>
      <c r="AJ67" s="41"/>
      <c r="AK67" s="41"/>
      <c r="AL67" s="41"/>
      <c r="AM67" s="41"/>
      <c r="AN67" s="41"/>
      <c r="AO67" s="41"/>
      <c r="AP67" s="41"/>
      <c r="AQ67" s="41"/>
      <c r="AR67" s="525"/>
      <c r="AS67" s="525"/>
      <c r="AT67" s="525"/>
      <c r="AU67" s="525"/>
      <c r="AV67" s="525"/>
      <c r="AW67" s="525"/>
      <c r="AX67" s="525"/>
      <c r="AY67" s="525"/>
      <c r="AZ67" s="525"/>
      <c r="BA67" s="525"/>
      <c r="BB67" s="525"/>
      <c r="BC67" s="42"/>
      <c r="BD67" s="42"/>
      <c r="BE67" s="42"/>
      <c r="BF67" s="525"/>
      <c r="BG67" s="42"/>
      <c r="BH67" s="42"/>
      <c r="BI67" s="42"/>
      <c r="BJ67" s="525"/>
      <c r="BK67" s="42"/>
      <c r="BL67" s="42"/>
      <c r="BM67" s="42"/>
    </row>
    <row r="68" spans="1:65" ht="23.25" customHeight="1" x14ac:dyDescent="0.3">
      <c r="A68" s="525"/>
      <c r="B68" s="525"/>
      <c r="C68" s="64"/>
      <c r="D68" s="525"/>
      <c r="E68" s="525"/>
      <c r="F68" s="525"/>
      <c r="G68" s="49"/>
      <c r="H68" s="525"/>
      <c r="I68" s="525"/>
      <c r="J68" s="525"/>
      <c r="K68" s="525"/>
      <c r="L68" s="525"/>
      <c r="M68" s="525"/>
      <c r="N68" s="525"/>
      <c r="O68" s="525"/>
      <c r="P68" s="525"/>
      <c r="Q68" s="43"/>
      <c r="R68" s="43"/>
      <c r="S68" s="43"/>
      <c r="T68" s="43"/>
      <c r="U68" s="43"/>
      <c r="V68" s="43"/>
      <c r="W68" s="43"/>
      <c r="X68" s="40"/>
      <c r="Y68" s="40"/>
      <c r="Z68" s="40"/>
      <c r="AA68" s="40"/>
      <c r="AB68" s="40"/>
      <c r="AC68" s="40"/>
      <c r="AD68" s="40"/>
      <c r="AE68" s="40"/>
      <c r="AF68" s="41"/>
      <c r="AG68" s="41"/>
      <c r="AH68" s="41"/>
      <c r="AI68" s="41"/>
      <c r="AJ68" s="41"/>
      <c r="AK68" s="41"/>
      <c r="AL68" s="41"/>
      <c r="AM68" s="41"/>
      <c r="AN68" s="41"/>
      <c r="AO68" s="41"/>
      <c r="AP68" s="41"/>
      <c r="AQ68" s="41"/>
      <c r="AR68" s="525"/>
      <c r="AS68" s="525"/>
      <c r="AT68" s="525"/>
      <c r="AU68" s="525"/>
      <c r="AV68" s="525"/>
      <c r="AW68" s="525"/>
      <c r="AX68" s="525"/>
      <c r="AY68" s="525"/>
      <c r="AZ68" s="525"/>
      <c r="BA68" s="525"/>
      <c r="BB68" s="525"/>
      <c r="BC68" s="42"/>
      <c r="BD68" s="42"/>
      <c r="BE68" s="42"/>
      <c r="BF68" s="525"/>
      <c r="BG68" s="42"/>
      <c r="BH68" s="42"/>
      <c r="BI68" s="42"/>
      <c r="BJ68" s="525"/>
      <c r="BK68" s="42"/>
      <c r="BL68" s="42"/>
      <c r="BM68" s="42"/>
    </row>
    <row r="69" spans="1:65" ht="23.25" customHeight="1" x14ac:dyDescent="0.3">
      <c r="A69" s="525"/>
      <c r="B69" s="525"/>
      <c r="C69" s="64"/>
      <c r="D69" s="525"/>
      <c r="E69" s="525"/>
      <c r="F69" s="525"/>
      <c r="G69" s="49"/>
      <c r="H69" s="525"/>
      <c r="I69" s="525"/>
      <c r="J69" s="525"/>
      <c r="K69" s="525"/>
      <c r="L69" s="525"/>
      <c r="M69" s="525"/>
      <c r="N69" s="525"/>
      <c r="O69" s="525"/>
      <c r="P69" s="525"/>
      <c r="Q69" s="43"/>
      <c r="R69" s="43"/>
      <c r="S69" s="43"/>
      <c r="T69" s="43"/>
      <c r="U69" s="43"/>
      <c r="V69" s="43"/>
      <c r="W69" s="43"/>
      <c r="X69" s="40"/>
      <c r="Y69" s="40"/>
      <c r="Z69" s="40"/>
      <c r="AA69" s="40"/>
      <c r="AB69" s="40"/>
      <c r="AC69" s="40"/>
      <c r="AD69" s="40"/>
      <c r="AE69" s="40"/>
      <c r="AF69" s="41"/>
      <c r="AG69" s="41"/>
      <c r="AH69" s="41"/>
      <c r="AI69" s="41"/>
      <c r="AJ69" s="41"/>
      <c r="AK69" s="41"/>
      <c r="AL69" s="41"/>
      <c r="AM69" s="41"/>
      <c r="AN69" s="41"/>
      <c r="AO69" s="41"/>
      <c r="AP69" s="41"/>
      <c r="AQ69" s="41"/>
      <c r="AR69" s="525"/>
      <c r="AS69" s="525"/>
      <c r="AT69" s="525"/>
      <c r="AU69" s="525"/>
      <c r="AV69" s="525"/>
      <c r="AW69" s="525"/>
      <c r="AX69" s="525"/>
      <c r="AY69" s="525"/>
      <c r="AZ69" s="525"/>
      <c r="BA69" s="525"/>
      <c r="BB69" s="525"/>
      <c r="BC69" s="42"/>
      <c r="BD69" s="42"/>
      <c r="BE69" s="42"/>
      <c r="BF69" s="525"/>
      <c r="BG69" s="42"/>
      <c r="BH69" s="42"/>
      <c r="BI69" s="42"/>
      <c r="BJ69" s="525"/>
      <c r="BK69" s="42"/>
      <c r="BL69" s="42"/>
      <c r="BM69" s="42"/>
    </row>
    <row r="70" spans="1:65" ht="23.25" customHeight="1" x14ac:dyDescent="0.3">
      <c r="A70" s="525"/>
      <c r="B70" s="525"/>
      <c r="C70" s="64"/>
      <c r="D70" s="525"/>
      <c r="E70" s="525"/>
      <c r="F70" s="525"/>
      <c r="G70" s="49"/>
      <c r="H70" s="525"/>
      <c r="I70" s="525"/>
      <c r="J70" s="525"/>
      <c r="K70" s="525"/>
      <c r="L70" s="525"/>
      <c r="M70" s="525"/>
      <c r="N70" s="525"/>
      <c r="O70" s="525"/>
      <c r="P70" s="525"/>
      <c r="Q70" s="43"/>
      <c r="R70" s="43"/>
      <c r="S70" s="43"/>
      <c r="T70" s="43"/>
      <c r="U70" s="43"/>
      <c r="V70" s="43"/>
      <c r="W70" s="43"/>
      <c r="X70" s="40"/>
      <c r="Y70" s="40"/>
      <c r="Z70" s="40"/>
      <c r="AA70" s="40"/>
      <c r="AB70" s="40"/>
      <c r="AC70" s="40"/>
      <c r="AD70" s="40"/>
      <c r="AE70" s="40"/>
      <c r="AF70" s="41"/>
      <c r="AG70" s="41"/>
      <c r="AH70" s="41"/>
      <c r="AI70" s="41"/>
      <c r="AJ70" s="41"/>
      <c r="AK70" s="41"/>
      <c r="AL70" s="41"/>
      <c r="AM70" s="41"/>
      <c r="AN70" s="41"/>
      <c r="AO70" s="41"/>
      <c r="AP70" s="41"/>
      <c r="AQ70" s="41"/>
      <c r="AR70" s="525"/>
      <c r="AS70" s="525"/>
      <c r="AT70" s="525"/>
      <c r="AU70" s="525"/>
      <c r="AV70" s="525"/>
      <c r="AW70" s="525"/>
      <c r="AX70" s="525"/>
      <c r="AY70" s="525"/>
      <c r="AZ70" s="525"/>
      <c r="BA70" s="525"/>
      <c r="BB70" s="525"/>
      <c r="BC70" s="42"/>
      <c r="BD70" s="42"/>
      <c r="BE70" s="42"/>
      <c r="BF70" s="525"/>
      <c r="BG70" s="42"/>
      <c r="BH70" s="42"/>
      <c r="BI70" s="42"/>
      <c r="BJ70" s="525"/>
      <c r="BK70" s="42"/>
      <c r="BL70" s="42"/>
      <c r="BM70" s="42"/>
    </row>
    <row r="71" spans="1:65" ht="23.25" customHeight="1" x14ac:dyDescent="0.3">
      <c r="A71" s="525"/>
      <c r="B71" s="525"/>
      <c r="C71" s="64"/>
      <c r="D71" s="525"/>
      <c r="E71" s="525"/>
      <c r="F71" s="525"/>
      <c r="G71" s="49"/>
      <c r="H71" s="525"/>
      <c r="I71" s="525"/>
      <c r="J71" s="525"/>
      <c r="K71" s="525"/>
      <c r="L71" s="525"/>
      <c r="M71" s="525"/>
      <c r="N71" s="525"/>
      <c r="O71" s="525"/>
      <c r="P71" s="525"/>
      <c r="Q71" s="43"/>
      <c r="R71" s="43"/>
      <c r="S71" s="43"/>
      <c r="T71" s="43"/>
      <c r="U71" s="43"/>
      <c r="V71" s="43"/>
      <c r="W71" s="43"/>
      <c r="X71" s="40"/>
      <c r="Y71" s="40"/>
      <c r="Z71" s="40"/>
      <c r="AA71" s="40"/>
      <c r="AB71" s="40"/>
      <c r="AC71" s="40"/>
      <c r="AD71" s="40"/>
      <c r="AE71" s="40"/>
      <c r="AF71" s="41"/>
      <c r="AG71" s="41"/>
      <c r="AH71" s="41"/>
      <c r="AI71" s="41"/>
      <c r="AJ71" s="41"/>
      <c r="AK71" s="41"/>
      <c r="AL71" s="41"/>
      <c r="AM71" s="41"/>
      <c r="AN71" s="41"/>
      <c r="AO71" s="41"/>
      <c r="AP71" s="41"/>
      <c r="AQ71" s="41"/>
      <c r="AR71" s="525"/>
      <c r="AS71" s="525"/>
      <c r="AT71" s="525"/>
      <c r="AU71" s="525"/>
      <c r="AV71" s="525"/>
      <c r="AW71" s="525"/>
      <c r="AX71" s="525"/>
      <c r="AY71" s="525"/>
      <c r="AZ71" s="525"/>
      <c r="BA71" s="525"/>
      <c r="BB71" s="525"/>
      <c r="BC71" s="42"/>
      <c r="BD71" s="42"/>
      <c r="BE71" s="42"/>
      <c r="BF71" s="525"/>
      <c r="BG71" s="42"/>
      <c r="BH71" s="42"/>
      <c r="BI71" s="42"/>
      <c r="BJ71" s="525"/>
      <c r="BK71" s="42"/>
      <c r="BL71" s="42"/>
      <c r="BM71" s="42"/>
    </row>
    <row r="72" spans="1:65" ht="23.25" customHeight="1" x14ac:dyDescent="0.3">
      <c r="A72" s="526"/>
      <c r="B72" s="526"/>
      <c r="C72" s="65"/>
      <c r="D72" s="526"/>
      <c r="E72" s="526"/>
      <c r="F72" s="526"/>
      <c r="G72" s="49"/>
      <c r="H72" s="526"/>
      <c r="I72" s="526"/>
      <c r="J72" s="526"/>
      <c r="K72" s="526"/>
      <c r="L72" s="526"/>
      <c r="M72" s="526"/>
      <c r="N72" s="526"/>
      <c r="O72" s="526"/>
      <c r="P72" s="526"/>
      <c r="Q72" s="43"/>
      <c r="R72" s="43"/>
      <c r="S72" s="43"/>
      <c r="T72" s="43"/>
      <c r="U72" s="43"/>
      <c r="V72" s="43"/>
      <c r="W72" s="43"/>
      <c r="X72" s="40"/>
      <c r="Y72" s="40"/>
      <c r="Z72" s="40"/>
      <c r="AA72" s="40"/>
      <c r="AB72" s="40"/>
      <c r="AC72" s="40"/>
      <c r="AD72" s="40"/>
      <c r="AE72" s="40"/>
      <c r="AF72" s="41"/>
      <c r="AG72" s="41"/>
      <c r="AH72" s="41"/>
      <c r="AI72" s="41"/>
      <c r="AJ72" s="41"/>
      <c r="AK72" s="41"/>
      <c r="AL72" s="41"/>
      <c r="AM72" s="41"/>
      <c r="AN72" s="41"/>
      <c r="AO72" s="41"/>
      <c r="AP72" s="41"/>
      <c r="AQ72" s="41"/>
      <c r="AR72" s="526"/>
      <c r="AS72" s="526"/>
      <c r="AT72" s="526"/>
      <c r="AU72" s="526"/>
      <c r="AV72" s="526"/>
      <c r="AW72" s="526"/>
      <c r="AX72" s="526"/>
      <c r="AY72" s="526"/>
      <c r="AZ72" s="526"/>
      <c r="BA72" s="526"/>
      <c r="BB72" s="526"/>
      <c r="BC72" s="42"/>
      <c r="BD72" s="42"/>
      <c r="BE72" s="42"/>
      <c r="BF72" s="526"/>
      <c r="BG72" s="42"/>
      <c r="BH72" s="42"/>
      <c r="BI72" s="42"/>
      <c r="BJ72" s="526"/>
      <c r="BK72" s="42"/>
      <c r="BL72" s="42"/>
      <c r="BM72" s="42"/>
    </row>
    <row r="73" spans="1:65" ht="23.25" customHeight="1" x14ac:dyDescent="0.4">
      <c r="A73" s="45"/>
      <c r="B73" s="45"/>
      <c r="C73" s="45"/>
      <c r="D73" s="45"/>
      <c r="E73" s="45"/>
      <c r="F73" s="45"/>
      <c r="G73" s="45"/>
      <c r="H73" s="46"/>
      <c r="I73" s="46"/>
      <c r="J73" s="45"/>
      <c r="K73" s="45"/>
      <c r="L73" s="45"/>
      <c r="M73" s="45"/>
      <c r="N73" s="45"/>
      <c r="O73" s="45"/>
      <c r="P73" s="45"/>
      <c r="Q73" s="46"/>
      <c r="R73" s="46"/>
      <c r="S73" s="46"/>
      <c r="T73" s="46"/>
      <c r="U73" s="46"/>
      <c r="V73" s="46"/>
      <c r="W73" s="46"/>
      <c r="X73" s="47"/>
      <c r="Y73" s="47"/>
      <c r="Z73" s="47"/>
      <c r="AA73" s="47"/>
      <c r="AB73" s="47"/>
      <c r="AC73" s="47"/>
      <c r="AD73" s="47"/>
      <c r="AE73" s="47"/>
      <c r="AF73" s="47"/>
      <c r="AG73" s="47"/>
      <c r="AH73" s="47"/>
      <c r="AI73" s="47"/>
      <c r="AJ73" s="47"/>
      <c r="AK73" s="47"/>
      <c r="AL73" s="47"/>
      <c r="AM73" s="47"/>
      <c r="AN73" s="47"/>
      <c r="AO73" s="47"/>
      <c r="AP73" s="47"/>
      <c r="AQ73" s="45"/>
      <c r="AR73" s="45"/>
      <c r="AS73" s="45"/>
      <c r="AT73" s="45"/>
      <c r="AU73" s="45"/>
      <c r="AV73" s="45"/>
      <c r="AW73" s="45"/>
      <c r="AX73" s="45"/>
      <c r="AY73" s="45"/>
      <c r="AZ73" s="45"/>
      <c r="BA73" s="48"/>
      <c r="BB73" s="48"/>
      <c r="BC73" s="48"/>
      <c r="BD73" s="48"/>
      <c r="BE73" s="48"/>
      <c r="BF73" s="48"/>
      <c r="BG73" s="48"/>
      <c r="BH73" s="48"/>
      <c r="BI73" s="48"/>
      <c r="BJ73" s="48"/>
      <c r="BK73" s="48"/>
      <c r="BL73" s="48"/>
      <c r="BM73" s="48"/>
    </row>
    <row r="74" spans="1:65" ht="23.25" customHeight="1" x14ac:dyDescent="0.3">
      <c r="A74" s="531" t="s">
        <v>62</v>
      </c>
      <c r="B74" s="527"/>
      <c r="C74" s="63"/>
      <c r="D74" s="527"/>
      <c r="E74" s="532"/>
      <c r="F74" s="532"/>
      <c r="G74" s="36"/>
      <c r="H74" s="533"/>
      <c r="I74" s="533"/>
      <c r="J74" s="527"/>
      <c r="K74" s="527"/>
      <c r="L74" s="527"/>
      <c r="M74" s="527"/>
      <c r="N74" s="381"/>
      <c r="O74" s="381"/>
      <c r="P74" s="384"/>
      <c r="Q74" s="43"/>
      <c r="R74" s="43"/>
      <c r="S74" s="43"/>
      <c r="T74" s="43"/>
      <c r="U74" s="43"/>
      <c r="V74" s="43"/>
      <c r="W74" s="44"/>
      <c r="X74" s="40"/>
      <c r="Y74" s="40"/>
      <c r="Z74" s="40"/>
      <c r="AA74" s="40"/>
      <c r="AB74" s="40"/>
      <c r="AC74" s="40"/>
      <c r="AD74" s="40"/>
      <c r="AE74" s="40"/>
      <c r="AF74" s="41"/>
      <c r="AG74" s="41"/>
      <c r="AH74" s="41"/>
      <c r="AI74" s="41"/>
      <c r="AJ74" s="41"/>
      <c r="AK74" s="41"/>
      <c r="AL74" s="41"/>
      <c r="AM74" s="41"/>
      <c r="AN74" s="41"/>
      <c r="AO74" s="41"/>
      <c r="AP74" s="41"/>
      <c r="AQ74" s="41"/>
      <c r="AR74" s="384"/>
      <c r="AS74" s="384"/>
      <c r="AT74" s="384"/>
      <c r="AU74" s="384"/>
      <c r="AV74" s="384"/>
      <c r="AW74" s="384"/>
      <c r="AX74" s="384"/>
      <c r="AY74" s="384"/>
      <c r="AZ74" s="381"/>
      <c r="BA74" s="355"/>
      <c r="BB74" s="362"/>
      <c r="BC74" s="42"/>
      <c r="BD74" s="42"/>
      <c r="BE74" s="42"/>
      <c r="BF74" s="362"/>
      <c r="BG74" s="42"/>
      <c r="BH74" s="42"/>
      <c r="BI74" s="42"/>
      <c r="BJ74" s="362"/>
      <c r="BK74" s="42"/>
      <c r="BL74" s="42"/>
      <c r="BM74" s="42"/>
    </row>
    <row r="75" spans="1:65" ht="149.25" customHeight="1" x14ac:dyDescent="0.3">
      <c r="A75" s="525"/>
      <c r="B75" s="525"/>
      <c r="C75" s="64"/>
      <c r="D75" s="525"/>
      <c r="E75" s="525"/>
      <c r="F75" s="525"/>
      <c r="G75" s="36"/>
      <c r="H75" s="525"/>
      <c r="I75" s="525"/>
      <c r="J75" s="525"/>
      <c r="K75" s="525"/>
      <c r="L75" s="525"/>
      <c r="M75" s="525"/>
      <c r="N75" s="525"/>
      <c r="O75" s="525"/>
      <c r="P75" s="525"/>
      <c r="Q75" s="43"/>
      <c r="R75" s="43"/>
      <c r="S75" s="43"/>
      <c r="T75" s="43"/>
      <c r="U75" s="43"/>
      <c r="V75" s="43"/>
      <c r="W75" s="44"/>
      <c r="X75" s="40"/>
      <c r="Y75" s="40"/>
      <c r="Z75" s="40"/>
      <c r="AA75" s="40"/>
      <c r="AB75" s="40"/>
      <c r="AC75" s="40"/>
      <c r="AD75" s="40"/>
      <c r="AE75" s="40"/>
      <c r="AF75" s="41"/>
      <c r="AG75" s="41"/>
      <c r="AH75" s="41"/>
      <c r="AI75" s="41"/>
      <c r="AJ75" s="41"/>
      <c r="AK75" s="41"/>
      <c r="AL75" s="41"/>
      <c r="AM75" s="41"/>
      <c r="AN75" s="41"/>
      <c r="AO75" s="41"/>
      <c r="AP75" s="41"/>
      <c r="AQ75" s="41"/>
      <c r="AR75" s="525"/>
      <c r="AS75" s="525"/>
      <c r="AT75" s="525"/>
      <c r="AU75" s="525"/>
      <c r="AV75" s="525"/>
      <c r="AW75" s="525"/>
      <c r="AX75" s="525"/>
      <c r="AY75" s="525"/>
      <c r="AZ75" s="525"/>
      <c r="BA75" s="525"/>
      <c r="BB75" s="525"/>
      <c r="BC75" s="42"/>
      <c r="BD75" s="42"/>
      <c r="BE75" s="42"/>
      <c r="BF75" s="525"/>
      <c r="BG75" s="42"/>
      <c r="BH75" s="42"/>
      <c r="BI75" s="42"/>
      <c r="BJ75" s="525"/>
      <c r="BK75" s="42"/>
      <c r="BL75" s="42"/>
      <c r="BM75" s="42"/>
    </row>
    <row r="76" spans="1:65" ht="23.25" customHeight="1" x14ac:dyDescent="0.3">
      <c r="A76" s="525"/>
      <c r="B76" s="525"/>
      <c r="C76" s="64"/>
      <c r="D76" s="525"/>
      <c r="E76" s="525"/>
      <c r="F76" s="525"/>
      <c r="G76" s="36"/>
      <c r="H76" s="525"/>
      <c r="I76" s="525"/>
      <c r="J76" s="525"/>
      <c r="K76" s="525"/>
      <c r="L76" s="525"/>
      <c r="M76" s="525"/>
      <c r="N76" s="525"/>
      <c r="O76" s="525"/>
      <c r="P76" s="525"/>
      <c r="Q76" s="43"/>
      <c r="R76" s="43"/>
      <c r="S76" s="43"/>
      <c r="T76" s="43"/>
      <c r="U76" s="43"/>
      <c r="V76" s="43"/>
      <c r="W76" s="44"/>
      <c r="X76" s="40"/>
      <c r="Y76" s="40"/>
      <c r="Z76" s="40"/>
      <c r="AA76" s="40"/>
      <c r="AB76" s="40"/>
      <c r="AC76" s="40"/>
      <c r="AD76" s="40"/>
      <c r="AE76" s="40"/>
      <c r="AF76" s="41"/>
      <c r="AG76" s="41"/>
      <c r="AH76" s="41"/>
      <c r="AI76" s="41"/>
      <c r="AJ76" s="41"/>
      <c r="AK76" s="41"/>
      <c r="AL76" s="41"/>
      <c r="AM76" s="41"/>
      <c r="AN76" s="41"/>
      <c r="AO76" s="41"/>
      <c r="AP76" s="41"/>
      <c r="AQ76" s="41"/>
      <c r="AR76" s="525"/>
      <c r="AS76" s="525"/>
      <c r="AT76" s="525"/>
      <c r="AU76" s="525"/>
      <c r="AV76" s="525"/>
      <c r="AW76" s="525"/>
      <c r="AX76" s="525"/>
      <c r="AY76" s="525"/>
      <c r="AZ76" s="525"/>
      <c r="BA76" s="525"/>
      <c r="BB76" s="525"/>
      <c r="BC76" s="42"/>
      <c r="BD76" s="42"/>
      <c r="BE76" s="42"/>
      <c r="BF76" s="525"/>
      <c r="BG76" s="42"/>
      <c r="BH76" s="42"/>
      <c r="BI76" s="42"/>
      <c r="BJ76" s="525"/>
      <c r="BK76" s="42"/>
      <c r="BL76" s="42"/>
      <c r="BM76" s="42"/>
    </row>
    <row r="77" spans="1:65" ht="23.25" customHeight="1" x14ac:dyDescent="0.3">
      <c r="A77" s="525"/>
      <c r="B77" s="525"/>
      <c r="C77" s="64"/>
      <c r="D77" s="525"/>
      <c r="E77" s="525"/>
      <c r="F77" s="525"/>
      <c r="G77" s="36"/>
      <c r="H77" s="525"/>
      <c r="I77" s="525"/>
      <c r="J77" s="525"/>
      <c r="K77" s="525"/>
      <c r="L77" s="525"/>
      <c r="M77" s="525"/>
      <c r="N77" s="525"/>
      <c r="O77" s="525"/>
      <c r="P77" s="525"/>
      <c r="Q77" s="43"/>
      <c r="R77" s="43"/>
      <c r="S77" s="43"/>
      <c r="T77" s="43"/>
      <c r="U77" s="43"/>
      <c r="V77" s="43"/>
      <c r="W77" s="44"/>
      <c r="X77" s="40"/>
      <c r="Y77" s="40"/>
      <c r="Z77" s="40"/>
      <c r="AA77" s="40"/>
      <c r="AB77" s="40"/>
      <c r="AC77" s="40"/>
      <c r="AD77" s="40"/>
      <c r="AE77" s="40"/>
      <c r="AF77" s="41"/>
      <c r="AG77" s="41"/>
      <c r="AH77" s="41"/>
      <c r="AI77" s="41"/>
      <c r="AJ77" s="41"/>
      <c r="AK77" s="41"/>
      <c r="AL77" s="41"/>
      <c r="AM77" s="41"/>
      <c r="AN77" s="41"/>
      <c r="AO77" s="41"/>
      <c r="AP77" s="41"/>
      <c r="AQ77" s="41"/>
      <c r="AR77" s="525"/>
      <c r="AS77" s="525"/>
      <c r="AT77" s="525"/>
      <c r="AU77" s="525"/>
      <c r="AV77" s="525"/>
      <c r="AW77" s="525"/>
      <c r="AX77" s="525"/>
      <c r="AY77" s="525"/>
      <c r="AZ77" s="525"/>
      <c r="BA77" s="525"/>
      <c r="BB77" s="525"/>
      <c r="BC77" s="42"/>
      <c r="BD77" s="42"/>
      <c r="BE77" s="42"/>
      <c r="BF77" s="525"/>
      <c r="BG77" s="42"/>
      <c r="BH77" s="42"/>
      <c r="BI77" s="42"/>
      <c r="BJ77" s="525"/>
      <c r="BK77" s="42"/>
      <c r="BL77" s="42"/>
      <c r="BM77" s="42"/>
    </row>
    <row r="78" spans="1:65" ht="23.25" customHeight="1" x14ac:dyDescent="0.3">
      <c r="A78" s="525"/>
      <c r="B78" s="525"/>
      <c r="C78" s="64"/>
      <c r="D78" s="525"/>
      <c r="E78" s="525"/>
      <c r="F78" s="525"/>
      <c r="G78" s="36"/>
      <c r="H78" s="525"/>
      <c r="I78" s="525"/>
      <c r="J78" s="525"/>
      <c r="K78" s="525"/>
      <c r="L78" s="525"/>
      <c r="M78" s="525"/>
      <c r="N78" s="525"/>
      <c r="O78" s="525"/>
      <c r="P78" s="525"/>
      <c r="Q78" s="43"/>
      <c r="R78" s="43"/>
      <c r="S78" s="43"/>
      <c r="T78" s="43"/>
      <c r="U78" s="43"/>
      <c r="V78" s="43"/>
      <c r="W78" s="43"/>
      <c r="X78" s="40"/>
      <c r="Y78" s="40"/>
      <c r="Z78" s="40"/>
      <c r="AA78" s="40"/>
      <c r="AB78" s="40"/>
      <c r="AC78" s="40"/>
      <c r="AD78" s="40"/>
      <c r="AE78" s="40"/>
      <c r="AF78" s="41"/>
      <c r="AG78" s="41"/>
      <c r="AH78" s="41"/>
      <c r="AI78" s="41"/>
      <c r="AJ78" s="41"/>
      <c r="AK78" s="41"/>
      <c r="AL78" s="41"/>
      <c r="AM78" s="41"/>
      <c r="AN78" s="41"/>
      <c r="AO78" s="41"/>
      <c r="AP78" s="41"/>
      <c r="AQ78" s="41"/>
      <c r="AR78" s="525"/>
      <c r="AS78" s="525"/>
      <c r="AT78" s="525"/>
      <c r="AU78" s="525"/>
      <c r="AV78" s="525"/>
      <c r="AW78" s="525"/>
      <c r="AX78" s="525"/>
      <c r="AY78" s="525"/>
      <c r="AZ78" s="525"/>
      <c r="BA78" s="525"/>
      <c r="BB78" s="525"/>
      <c r="BC78" s="42"/>
      <c r="BD78" s="42"/>
      <c r="BE78" s="42"/>
      <c r="BF78" s="525"/>
      <c r="BG78" s="42"/>
      <c r="BH78" s="42"/>
      <c r="BI78" s="42"/>
      <c r="BJ78" s="525"/>
      <c r="BK78" s="42"/>
      <c r="BL78" s="42"/>
      <c r="BM78" s="42"/>
    </row>
    <row r="79" spans="1:65" ht="23.25" customHeight="1" x14ac:dyDescent="0.3">
      <c r="A79" s="525"/>
      <c r="B79" s="525"/>
      <c r="C79" s="64"/>
      <c r="D79" s="525"/>
      <c r="E79" s="525"/>
      <c r="F79" s="525"/>
      <c r="G79" s="36"/>
      <c r="H79" s="525"/>
      <c r="I79" s="525"/>
      <c r="J79" s="525"/>
      <c r="K79" s="525"/>
      <c r="L79" s="525"/>
      <c r="M79" s="525"/>
      <c r="N79" s="525"/>
      <c r="O79" s="525"/>
      <c r="P79" s="525"/>
      <c r="Q79" s="43"/>
      <c r="R79" s="43"/>
      <c r="S79" s="43"/>
      <c r="T79" s="43"/>
      <c r="U79" s="43"/>
      <c r="V79" s="43"/>
      <c r="W79" s="43"/>
      <c r="X79" s="40"/>
      <c r="Y79" s="40"/>
      <c r="Z79" s="40"/>
      <c r="AA79" s="40"/>
      <c r="AB79" s="40"/>
      <c r="AC79" s="40"/>
      <c r="AD79" s="40"/>
      <c r="AE79" s="40"/>
      <c r="AF79" s="41"/>
      <c r="AG79" s="41"/>
      <c r="AH79" s="41"/>
      <c r="AI79" s="41"/>
      <c r="AJ79" s="41"/>
      <c r="AK79" s="41"/>
      <c r="AL79" s="41"/>
      <c r="AM79" s="41"/>
      <c r="AN79" s="41"/>
      <c r="AO79" s="41"/>
      <c r="AP79" s="41"/>
      <c r="AQ79" s="41"/>
      <c r="AR79" s="525"/>
      <c r="AS79" s="525"/>
      <c r="AT79" s="525"/>
      <c r="AU79" s="525"/>
      <c r="AV79" s="525"/>
      <c r="AW79" s="525"/>
      <c r="AX79" s="525"/>
      <c r="AY79" s="525"/>
      <c r="AZ79" s="525"/>
      <c r="BA79" s="525"/>
      <c r="BB79" s="525"/>
      <c r="BC79" s="42"/>
      <c r="BD79" s="42"/>
      <c r="BE79" s="42"/>
      <c r="BF79" s="525"/>
      <c r="BG79" s="42"/>
      <c r="BH79" s="42"/>
      <c r="BI79" s="42"/>
      <c r="BJ79" s="525"/>
      <c r="BK79" s="42"/>
      <c r="BL79" s="42"/>
      <c r="BM79" s="42"/>
    </row>
    <row r="80" spans="1:65" ht="23.25" customHeight="1" x14ac:dyDescent="0.3">
      <c r="A80" s="525"/>
      <c r="B80" s="525"/>
      <c r="C80" s="64"/>
      <c r="D80" s="525"/>
      <c r="E80" s="525"/>
      <c r="F80" s="525"/>
      <c r="G80" s="36"/>
      <c r="H80" s="525"/>
      <c r="I80" s="525"/>
      <c r="J80" s="525"/>
      <c r="K80" s="525"/>
      <c r="L80" s="525"/>
      <c r="M80" s="525"/>
      <c r="N80" s="525"/>
      <c r="O80" s="525"/>
      <c r="P80" s="525"/>
      <c r="Q80" s="43"/>
      <c r="R80" s="43"/>
      <c r="S80" s="43"/>
      <c r="T80" s="43"/>
      <c r="U80" s="43"/>
      <c r="V80" s="43"/>
      <c r="W80" s="43"/>
      <c r="X80" s="40"/>
      <c r="Y80" s="40"/>
      <c r="Z80" s="40"/>
      <c r="AA80" s="40"/>
      <c r="AB80" s="40"/>
      <c r="AC80" s="40"/>
      <c r="AD80" s="40"/>
      <c r="AE80" s="40"/>
      <c r="AF80" s="41"/>
      <c r="AG80" s="41"/>
      <c r="AH80" s="41"/>
      <c r="AI80" s="41"/>
      <c r="AJ80" s="41"/>
      <c r="AK80" s="41"/>
      <c r="AL80" s="41"/>
      <c r="AM80" s="41"/>
      <c r="AN80" s="41"/>
      <c r="AO80" s="41"/>
      <c r="AP80" s="41"/>
      <c r="AQ80" s="41"/>
      <c r="AR80" s="525"/>
      <c r="AS80" s="525"/>
      <c r="AT80" s="525"/>
      <c r="AU80" s="525"/>
      <c r="AV80" s="525"/>
      <c r="AW80" s="525"/>
      <c r="AX80" s="525"/>
      <c r="AY80" s="525"/>
      <c r="AZ80" s="525"/>
      <c r="BA80" s="525"/>
      <c r="BB80" s="525"/>
      <c r="BC80" s="42"/>
      <c r="BD80" s="42"/>
      <c r="BE80" s="42"/>
      <c r="BF80" s="525"/>
      <c r="BG80" s="42"/>
      <c r="BH80" s="42"/>
      <c r="BI80" s="42"/>
      <c r="BJ80" s="525"/>
      <c r="BK80" s="42"/>
      <c r="BL80" s="42"/>
      <c r="BM80" s="42"/>
    </row>
    <row r="81" spans="1:65" ht="23.25" customHeight="1" x14ac:dyDescent="0.3">
      <c r="A81" s="525"/>
      <c r="B81" s="525"/>
      <c r="C81" s="64"/>
      <c r="D81" s="525"/>
      <c r="E81" s="525"/>
      <c r="F81" s="525"/>
      <c r="G81" s="36"/>
      <c r="H81" s="525"/>
      <c r="I81" s="525"/>
      <c r="J81" s="525"/>
      <c r="K81" s="525"/>
      <c r="L81" s="525"/>
      <c r="M81" s="525"/>
      <c r="N81" s="525"/>
      <c r="O81" s="525"/>
      <c r="P81" s="525"/>
      <c r="Q81" s="43"/>
      <c r="R81" s="43"/>
      <c r="S81" s="43"/>
      <c r="T81" s="43"/>
      <c r="U81" s="43"/>
      <c r="V81" s="43"/>
      <c r="W81" s="43"/>
      <c r="X81" s="40"/>
      <c r="Y81" s="40"/>
      <c r="Z81" s="40"/>
      <c r="AA81" s="40"/>
      <c r="AB81" s="40"/>
      <c r="AC81" s="40"/>
      <c r="AD81" s="40"/>
      <c r="AE81" s="40"/>
      <c r="AF81" s="41"/>
      <c r="AG81" s="41"/>
      <c r="AH81" s="41"/>
      <c r="AI81" s="41"/>
      <c r="AJ81" s="41"/>
      <c r="AK81" s="41"/>
      <c r="AL81" s="41"/>
      <c r="AM81" s="41"/>
      <c r="AN81" s="41"/>
      <c r="AO81" s="41"/>
      <c r="AP81" s="41"/>
      <c r="AQ81" s="41"/>
      <c r="AR81" s="525"/>
      <c r="AS81" s="525"/>
      <c r="AT81" s="525"/>
      <c r="AU81" s="525"/>
      <c r="AV81" s="525"/>
      <c r="AW81" s="525"/>
      <c r="AX81" s="525"/>
      <c r="AY81" s="525"/>
      <c r="AZ81" s="525"/>
      <c r="BA81" s="525"/>
      <c r="BB81" s="525"/>
      <c r="BC81" s="42"/>
      <c r="BD81" s="42"/>
      <c r="BE81" s="42"/>
      <c r="BF81" s="525"/>
      <c r="BG81" s="42"/>
      <c r="BH81" s="42"/>
      <c r="BI81" s="42"/>
      <c r="BJ81" s="525"/>
      <c r="BK81" s="42"/>
      <c r="BL81" s="42"/>
      <c r="BM81" s="42"/>
    </row>
    <row r="82" spans="1:65" ht="23.25" customHeight="1" x14ac:dyDescent="0.3">
      <c r="A82" s="525"/>
      <c r="B82" s="525"/>
      <c r="C82" s="64"/>
      <c r="D82" s="525"/>
      <c r="E82" s="525"/>
      <c r="F82" s="525"/>
      <c r="G82" s="36"/>
      <c r="H82" s="525"/>
      <c r="I82" s="525"/>
      <c r="J82" s="525"/>
      <c r="K82" s="525"/>
      <c r="L82" s="525"/>
      <c r="M82" s="525"/>
      <c r="N82" s="525"/>
      <c r="O82" s="525"/>
      <c r="P82" s="525"/>
      <c r="Q82" s="43"/>
      <c r="R82" s="43"/>
      <c r="S82" s="43"/>
      <c r="T82" s="43"/>
      <c r="U82" s="43"/>
      <c r="V82" s="43"/>
      <c r="W82" s="43"/>
      <c r="X82" s="40"/>
      <c r="Y82" s="40"/>
      <c r="Z82" s="40"/>
      <c r="AA82" s="40"/>
      <c r="AB82" s="40"/>
      <c r="AC82" s="40"/>
      <c r="AD82" s="40"/>
      <c r="AE82" s="40"/>
      <c r="AF82" s="41"/>
      <c r="AG82" s="41"/>
      <c r="AH82" s="41"/>
      <c r="AI82" s="41"/>
      <c r="AJ82" s="41"/>
      <c r="AK82" s="41"/>
      <c r="AL82" s="41"/>
      <c r="AM82" s="41"/>
      <c r="AN82" s="41"/>
      <c r="AO82" s="41"/>
      <c r="AP82" s="41"/>
      <c r="AQ82" s="41"/>
      <c r="AR82" s="525"/>
      <c r="AS82" s="525"/>
      <c r="AT82" s="525"/>
      <c r="AU82" s="525"/>
      <c r="AV82" s="525"/>
      <c r="AW82" s="525"/>
      <c r="AX82" s="525"/>
      <c r="AY82" s="525"/>
      <c r="AZ82" s="525"/>
      <c r="BA82" s="525"/>
      <c r="BB82" s="525"/>
      <c r="BC82" s="42"/>
      <c r="BD82" s="42"/>
      <c r="BE82" s="42"/>
      <c r="BF82" s="525"/>
      <c r="BG82" s="42"/>
      <c r="BH82" s="42"/>
      <c r="BI82" s="42"/>
      <c r="BJ82" s="525"/>
      <c r="BK82" s="42"/>
      <c r="BL82" s="42"/>
      <c r="BM82" s="42"/>
    </row>
    <row r="83" spans="1:65" ht="23.25" customHeight="1" x14ac:dyDescent="0.3">
      <c r="A83" s="526"/>
      <c r="B83" s="526"/>
      <c r="C83" s="65"/>
      <c r="D83" s="526"/>
      <c r="E83" s="526"/>
      <c r="F83" s="526"/>
      <c r="G83" s="36"/>
      <c r="H83" s="526"/>
      <c r="I83" s="526"/>
      <c r="J83" s="526"/>
      <c r="K83" s="526"/>
      <c r="L83" s="526"/>
      <c r="M83" s="526"/>
      <c r="N83" s="526"/>
      <c r="O83" s="526"/>
      <c r="P83" s="526"/>
      <c r="Q83" s="43"/>
      <c r="R83" s="43"/>
      <c r="S83" s="43"/>
      <c r="T83" s="43"/>
      <c r="U83" s="43"/>
      <c r="V83" s="43"/>
      <c r="W83" s="43"/>
      <c r="X83" s="40"/>
      <c r="Y83" s="40"/>
      <c r="Z83" s="40"/>
      <c r="AA83" s="40"/>
      <c r="AB83" s="40"/>
      <c r="AC83" s="40"/>
      <c r="AD83" s="40"/>
      <c r="AE83" s="40"/>
      <c r="AF83" s="41"/>
      <c r="AG83" s="41"/>
      <c r="AH83" s="41"/>
      <c r="AI83" s="41"/>
      <c r="AJ83" s="41"/>
      <c r="AK83" s="41"/>
      <c r="AL83" s="41"/>
      <c r="AM83" s="41"/>
      <c r="AN83" s="41"/>
      <c r="AO83" s="41"/>
      <c r="AP83" s="41"/>
      <c r="AQ83" s="41"/>
      <c r="AR83" s="526"/>
      <c r="AS83" s="526"/>
      <c r="AT83" s="526"/>
      <c r="AU83" s="526"/>
      <c r="AV83" s="526"/>
      <c r="AW83" s="526"/>
      <c r="AX83" s="526"/>
      <c r="AY83" s="526"/>
      <c r="AZ83" s="526"/>
      <c r="BA83" s="526"/>
      <c r="BB83" s="526"/>
      <c r="BC83" s="42"/>
      <c r="BD83" s="42"/>
      <c r="BE83" s="42"/>
      <c r="BF83" s="526"/>
      <c r="BG83" s="42"/>
      <c r="BH83" s="42"/>
      <c r="BI83" s="42"/>
      <c r="BJ83" s="526"/>
      <c r="BK83" s="42"/>
      <c r="BL83" s="42"/>
      <c r="BM83" s="42"/>
    </row>
    <row r="84" spans="1:65" ht="23.25" customHeight="1" x14ac:dyDescent="0.4">
      <c r="A84" s="45"/>
      <c r="B84" s="45"/>
      <c r="C84" s="45"/>
      <c r="D84" s="45"/>
      <c r="E84" s="45"/>
      <c r="F84" s="45"/>
      <c r="G84" s="45"/>
      <c r="H84" s="46"/>
      <c r="I84" s="46"/>
      <c r="J84" s="45"/>
      <c r="K84" s="45"/>
      <c r="L84" s="45"/>
      <c r="M84" s="45"/>
      <c r="N84" s="45"/>
      <c r="O84" s="45"/>
      <c r="P84" s="45"/>
      <c r="Q84" s="46"/>
      <c r="R84" s="46"/>
      <c r="S84" s="46"/>
      <c r="T84" s="46"/>
      <c r="U84" s="46"/>
      <c r="V84" s="46"/>
      <c r="W84" s="46"/>
      <c r="X84" s="47"/>
      <c r="Y84" s="47"/>
      <c r="Z84" s="47"/>
      <c r="AA84" s="47"/>
      <c r="AB84" s="47"/>
      <c r="AC84" s="47"/>
      <c r="AD84" s="47"/>
      <c r="AE84" s="47"/>
      <c r="AF84" s="47"/>
      <c r="AG84" s="47"/>
      <c r="AH84" s="47"/>
      <c r="AI84" s="47"/>
      <c r="AJ84" s="47"/>
      <c r="AK84" s="47"/>
      <c r="AL84" s="47"/>
      <c r="AM84" s="47"/>
      <c r="AN84" s="47"/>
      <c r="AO84" s="47"/>
      <c r="AP84" s="47"/>
      <c r="AQ84" s="45"/>
      <c r="AR84" s="45"/>
      <c r="AS84" s="45"/>
      <c r="AT84" s="45"/>
      <c r="AU84" s="45"/>
      <c r="AV84" s="45"/>
      <c r="AW84" s="45"/>
      <c r="AX84" s="45"/>
      <c r="AY84" s="45"/>
      <c r="AZ84" s="45"/>
      <c r="BA84" s="48"/>
      <c r="BB84" s="48"/>
      <c r="BC84" s="48"/>
      <c r="BD84" s="48"/>
      <c r="BE84" s="48"/>
      <c r="BF84" s="48"/>
      <c r="BG84" s="48"/>
      <c r="BH84" s="48"/>
      <c r="BI84" s="48"/>
      <c r="BJ84" s="48"/>
      <c r="BK84" s="48"/>
      <c r="BL84" s="48"/>
      <c r="BM84" s="48"/>
    </row>
    <row r="85" spans="1:65" ht="239.25" customHeight="1" x14ac:dyDescent="0.3">
      <c r="A85" s="531" t="s">
        <v>62</v>
      </c>
      <c r="B85" s="527"/>
      <c r="C85" s="63"/>
      <c r="D85" s="527"/>
      <c r="E85" s="532"/>
      <c r="F85" s="532"/>
      <c r="G85" s="49"/>
      <c r="H85" s="533"/>
      <c r="I85" s="533"/>
      <c r="J85" s="527"/>
      <c r="K85" s="527"/>
      <c r="L85" s="527"/>
      <c r="M85" s="527"/>
      <c r="N85" s="381"/>
      <c r="O85" s="381"/>
      <c r="P85" s="384"/>
      <c r="Q85" s="43"/>
      <c r="R85" s="50"/>
      <c r="S85" s="43"/>
      <c r="T85" s="43"/>
      <c r="U85" s="43"/>
      <c r="V85" s="43"/>
      <c r="W85" s="44"/>
      <c r="X85" s="40"/>
      <c r="Y85" s="40"/>
      <c r="Z85" s="40"/>
      <c r="AA85" s="40"/>
      <c r="AB85" s="40"/>
      <c r="AC85" s="40"/>
      <c r="AD85" s="40"/>
      <c r="AE85" s="40"/>
      <c r="AF85" s="41"/>
      <c r="AG85" s="41"/>
      <c r="AH85" s="41"/>
      <c r="AI85" s="41"/>
      <c r="AJ85" s="41"/>
      <c r="AK85" s="41"/>
      <c r="AL85" s="41"/>
      <c r="AM85" s="41"/>
      <c r="AN85" s="41"/>
      <c r="AO85" s="41"/>
      <c r="AP85" s="41"/>
      <c r="AQ85" s="41"/>
      <c r="AR85" s="384"/>
      <c r="AS85" s="384"/>
      <c r="AT85" s="384"/>
      <c r="AU85" s="384"/>
      <c r="AV85" s="384"/>
      <c r="AW85" s="384"/>
      <c r="AX85" s="384"/>
      <c r="AY85" s="384"/>
      <c r="AZ85" s="381"/>
      <c r="BA85" s="355"/>
      <c r="BB85" s="362"/>
      <c r="BC85" s="42"/>
      <c r="BD85" s="42"/>
      <c r="BE85" s="42"/>
      <c r="BF85" s="362"/>
      <c r="BG85" s="42"/>
      <c r="BH85" s="42"/>
      <c r="BI85" s="42"/>
      <c r="BJ85" s="362"/>
      <c r="BK85" s="42"/>
      <c r="BL85" s="42"/>
      <c r="BM85" s="42"/>
    </row>
    <row r="86" spans="1:65" ht="23.25" customHeight="1" x14ac:dyDescent="0.3">
      <c r="A86" s="525"/>
      <c r="B86" s="525"/>
      <c r="C86" s="64"/>
      <c r="D86" s="525"/>
      <c r="E86" s="525"/>
      <c r="F86" s="525"/>
      <c r="G86" s="49"/>
      <c r="H86" s="525"/>
      <c r="I86" s="525"/>
      <c r="J86" s="525"/>
      <c r="K86" s="525"/>
      <c r="L86" s="525"/>
      <c r="M86" s="525"/>
      <c r="N86" s="525"/>
      <c r="O86" s="525"/>
      <c r="P86" s="525"/>
      <c r="Q86" s="43"/>
      <c r="R86" s="50"/>
      <c r="S86" s="43"/>
      <c r="T86" s="43"/>
      <c r="U86" s="43"/>
      <c r="V86" s="43"/>
      <c r="W86" s="44"/>
      <c r="X86" s="40"/>
      <c r="Y86" s="40"/>
      <c r="Z86" s="40"/>
      <c r="AA86" s="40"/>
      <c r="AB86" s="40"/>
      <c r="AC86" s="40"/>
      <c r="AD86" s="40"/>
      <c r="AE86" s="40"/>
      <c r="AF86" s="41"/>
      <c r="AG86" s="41"/>
      <c r="AH86" s="41"/>
      <c r="AI86" s="41"/>
      <c r="AJ86" s="41"/>
      <c r="AK86" s="41"/>
      <c r="AL86" s="41"/>
      <c r="AM86" s="41"/>
      <c r="AN86" s="41"/>
      <c r="AO86" s="41"/>
      <c r="AP86" s="41"/>
      <c r="AQ86" s="41"/>
      <c r="AR86" s="525"/>
      <c r="AS86" s="525"/>
      <c r="AT86" s="525"/>
      <c r="AU86" s="525"/>
      <c r="AV86" s="525"/>
      <c r="AW86" s="525"/>
      <c r="AX86" s="525"/>
      <c r="AY86" s="525"/>
      <c r="AZ86" s="525"/>
      <c r="BA86" s="525"/>
      <c r="BB86" s="525"/>
      <c r="BC86" s="42"/>
      <c r="BD86" s="42"/>
      <c r="BE86" s="42"/>
      <c r="BF86" s="525"/>
      <c r="BG86" s="42"/>
      <c r="BH86" s="42"/>
      <c r="BI86" s="42"/>
      <c r="BJ86" s="525"/>
      <c r="BK86" s="42"/>
      <c r="BL86" s="42"/>
      <c r="BM86" s="42"/>
    </row>
    <row r="87" spans="1:65" ht="144.75" customHeight="1" x14ac:dyDescent="0.3">
      <c r="A87" s="525"/>
      <c r="B87" s="525"/>
      <c r="C87" s="64"/>
      <c r="D87" s="525"/>
      <c r="E87" s="525"/>
      <c r="F87" s="525"/>
      <c r="G87" s="49"/>
      <c r="H87" s="525"/>
      <c r="I87" s="525"/>
      <c r="J87" s="525"/>
      <c r="K87" s="525"/>
      <c r="L87" s="525"/>
      <c r="M87" s="525"/>
      <c r="N87" s="525"/>
      <c r="O87" s="525"/>
      <c r="P87" s="525"/>
      <c r="Q87" s="43"/>
      <c r="R87" s="50"/>
      <c r="S87" s="43"/>
      <c r="T87" s="43"/>
      <c r="U87" s="43"/>
      <c r="V87" s="43"/>
      <c r="W87" s="44"/>
      <c r="X87" s="40"/>
      <c r="Y87" s="40"/>
      <c r="Z87" s="40"/>
      <c r="AA87" s="40"/>
      <c r="AB87" s="40"/>
      <c r="AC87" s="40"/>
      <c r="AD87" s="40"/>
      <c r="AE87" s="40"/>
      <c r="AF87" s="41"/>
      <c r="AG87" s="41"/>
      <c r="AH87" s="41"/>
      <c r="AI87" s="41"/>
      <c r="AJ87" s="41"/>
      <c r="AK87" s="41"/>
      <c r="AL87" s="41"/>
      <c r="AM87" s="41"/>
      <c r="AN87" s="41"/>
      <c r="AO87" s="41"/>
      <c r="AP87" s="41"/>
      <c r="AQ87" s="41"/>
      <c r="AR87" s="525"/>
      <c r="AS87" s="525"/>
      <c r="AT87" s="525"/>
      <c r="AU87" s="525"/>
      <c r="AV87" s="525"/>
      <c r="AW87" s="525"/>
      <c r="AX87" s="525"/>
      <c r="AY87" s="525"/>
      <c r="AZ87" s="525"/>
      <c r="BA87" s="525"/>
      <c r="BB87" s="525"/>
      <c r="BC87" s="42"/>
      <c r="BD87" s="42"/>
      <c r="BE87" s="42"/>
      <c r="BF87" s="525"/>
      <c r="BG87" s="42"/>
      <c r="BH87" s="42"/>
      <c r="BI87" s="42"/>
      <c r="BJ87" s="525"/>
      <c r="BK87" s="42"/>
      <c r="BL87" s="42"/>
      <c r="BM87" s="42"/>
    </row>
    <row r="88" spans="1:65" ht="212.25" customHeight="1" x14ac:dyDescent="0.3">
      <c r="A88" s="525"/>
      <c r="B88" s="525"/>
      <c r="C88" s="64"/>
      <c r="D88" s="525"/>
      <c r="E88" s="525"/>
      <c r="F88" s="525"/>
      <c r="G88" s="49"/>
      <c r="H88" s="525"/>
      <c r="I88" s="525"/>
      <c r="J88" s="525"/>
      <c r="K88" s="525"/>
      <c r="L88" s="525"/>
      <c r="M88" s="525"/>
      <c r="N88" s="525"/>
      <c r="O88" s="525"/>
      <c r="P88" s="525"/>
      <c r="Q88" s="43"/>
      <c r="R88" s="50"/>
      <c r="S88" s="43"/>
      <c r="T88" s="43"/>
      <c r="U88" s="43"/>
      <c r="V88" s="43"/>
      <c r="W88" s="44"/>
      <c r="X88" s="40"/>
      <c r="Y88" s="40"/>
      <c r="Z88" s="40"/>
      <c r="AA88" s="40"/>
      <c r="AB88" s="40"/>
      <c r="AC88" s="40"/>
      <c r="AD88" s="40"/>
      <c r="AE88" s="40"/>
      <c r="AF88" s="41"/>
      <c r="AG88" s="41"/>
      <c r="AH88" s="41"/>
      <c r="AI88" s="41"/>
      <c r="AJ88" s="41"/>
      <c r="AK88" s="41"/>
      <c r="AL88" s="41"/>
      <c r="AM88" s="41"/>
      <c r="AN88" s="41"/>
      <c r="AO88" s="41"/>
      <c r="AP88" s="41"/>
      <c r="AQ88" s="41"/>
      <c r="AR88" s="525"/>
      <c r="AS88" s="525"/>
      <c r="AT88" s="525"/>
      <c r="AU88" s="525"/>
      <c r="AV88" s="525"/>
      <c r="AW88" s="525"/>
      <c r="AX88" s="525"/>
      <c r="AY88" s="525"/>
      <c r="AZ88" s="525"/>
      <c r="BA88" s="525"/>
      <c r="BB88" s="525"/>
      <c r="BC88" s="42"/>
      <c r="BD88" s="42"/>
      <c r="BE88" s="42"/>
      <c r="BF88" s="525"/>
      <c r="BG88" s="42"/>
      <c r="BH88" s="42"/>
      <c r="BI88" s="42"/>
      <c r="BJ88" s="525"/>
      <c r="BK88" s="42"/>
      <c r="BL88" s="42"/>
      <c r="BM88" s="42"/>
    </row>
    <row r="89" spans="1:65" ht="23.25" customHeight="1" x14ac:dyDescent="0.3">
      <c r="A89" s="525"/>
      <c r="B89" s="525"/>
      <c r="C89" s="64"/>
      <c r="D89" s="525"/>
      <c r="E89" s="525"/>
      <c r="F89" s="525"/>
      <c r="G89" s="49"/>
      <c r="H89" s="525"/>
      <c r="I89" s="525"/>
      <c r="J89" s="525"/>
      <c r="K89" s="525"/>
      <c r="L89" s="525"/>
      <c r="M89" s="525"/>
      <c r="N89" s="525"/>
      <c r="O89" s="525"/>
      <c r="P89" s="525"/>
      <c r="Q89" s="43"/>
      <c r="R89" s="50"/>
      <c r="S89" s="43"/>
      <c r="T89" s="43"/>
      <c r="U89" s="43"/>
      <c r="V89" s="43"/>
      <c r="W89" s="44"/>
      <c r="X89" s="40"/>
      <c r="Y89" s="40"/>
      <c r="Z89" s="40"/>
      <c r="AA89" s="40"/>
      <c r="AB89" s="40"/>
      <c r="AC89" s="40"/>
      <c r="AD89" s="40"/>
      <c r="AE89" s="40"/>
      <c r="AF89" s="41"/>
      <c r="AG89" s="41"/>
      <c r="AH89" s="41"/>
      <c r="AI89" s="41"/>
      <c r="AJ89" s="41"/>
      <c r="AK89" s="41"/>
      <c r="AL89" s="41"/>
      <c r="AM89" s="41"/>
      <c r="AN89" s="41"/>
      <c r="AO89" s="41"/>
      <c r="AP89" s="41"/>
      <c r="AQ89" s="41"/>
      <c r="AR89" s="525"/>
      <c r="AS89" s="525"/>
      <c r="AT89" s="525"/>
      <c r="AU89" s="525"/>
      <c r="AV89" s="525"/>
      <c r="AW89" s="525"/>
      <c r="AX89" s="525"/>
      <c r="AY89" s="525"/>
      <c r="AZ89" s="525"/>
      <c r="BA89" s="525"/>
      <c r="BB89" s="525"/>
      <c r="BC89" s="42"/>
      <c r="BD89" s="42"/>
      <c r="BE89" s="42"/>
      <c r="BF89" s="525"/>
      <c r="BG89" s="42"/>
      <c r="BH89" s="42"/>
      <c r="BI89" s="42"/>
      <c r="BJ89" s="525"/>
      <c r="BK89" s="42"/>
      <c r="BL89" s="42"/>
      <c r="BM89" s="42"/>
    </row>
    <row r="90" spans="1:65" ht="23.25" customHeight="1" x14ac:dyDescent="0.3">
      <c r="A90" s="525"/>
      <c r="B90" s="525"/>
      <c r="C90" s="64"/>
      <c r="D90" s="525"/>
      <c r="E90" s="525"/>
      <c r="F90" s="525"/>
      <c r="G90" s="49"/>
      <c r="H90" s="525"/>
      <c r="I90" s="525"/>
      <c r="J90" s="525"/>
      <c r="K90" s="525"/>
      <c r="L90" s="525"/>
      <c r="M90" s="525"/>
      <c r="N90" s="525"/>
      <c r="O90" s="525"/>
      <c r="P90" s="525"/>
      <c r="Q90" s="43"/>
      <c r="R90" s="50"/>
      <c r="S90" s="43"/>
      <c r="T90" s="43"/>
      <c r="U90" s="43"/>
      <c r="V90" s="43"/>
      <c r="W90" s="44"/>
      <c r="X90" s="40"/>
      <c r="Y90" s="40"/>
      <c r="Z90" s="40"/>
      <c r="AA90" s="40"/>
      <c r="AB90" s="40"/>
      <c r="AC90" s="40"/>
      <c r="AD90" s="40"/>
      <c r="AE90" s="40"/>
      <c r="AF90" s="41"/>
      <c r="AG90" s="41"/>
      <c r="AH90" s="41"/>
      <c r="AI90" s="41"/>
      <c r="AJ90" s="41"/>
      <c r="AK90" s="41"/>
      <c r="AL90" s="41"/>
      <c r="AM90" s="41"/>
      <c r="AN90" s="41"/>
      <c r="AO90" s="41"/>
      <c r="AP90" s="41"/>
      <c r="AQ90" s="41"/>
      <c r="AR90" s="525"/>
      <c r="AS90" s="525"/>
      <c r="AT90" s="525"/>
      <c r="AU90" s="525"/>
      <c r="AV90" s="525"/>
      <c r="AW90" s="525"/>
      <c r="AX90" s="525"/>
      <c r="AY90" s="525"/>
      <c r="AZ90" s="525"/>
      <c r="BA90" s="525"/>
      <c r="BB90" s="525"/>
      <c r="BC90" s="42"/>
      <c r="BD90" s="42"/>
      <c r="BE90" s="42"/>
      <c r="BF90" s="525"/>
      <c r="BG90" s="42"/>
      <c r="BH90" s="42"/>
      <c r="BI90" s="42"/>
      <c r="BJ90" s="525"/>
      <c r="BK90" s="42"/>
      <c r="BL90" s="42"/>
      <c r="BM90" s="42"/>
    </row>
    <row r="91" spans="1:65" ht="23.25" customHeight="1" x14ac:dyDescent="0.3">
      <c r="A91" s="525"/>
      <c r="B91" s="525"/>
      <c r="C91" s="64"/>
      <c r="D91" s="525"/>
      <c r="E91" s="525"/>
      <c r="F91" s="525"/>
      <c r="G91" s="49"/>
      <c r="H91" s="525"/>
      <c r="I91" s="525"/>
      <c r="J91" s="525"/>
      <c r="K91" s="525"/>
      <c r="L91" s="525"/>
      <c r="M91" s="525"/>
      <c r="N91" s="525"/>
      <c r="O91" s="525"/>
      <c r="P91" s="525"/>
      <c r="Q91" s="43"/>
      <c r="R91" s="50"/>
      <c r="S91" s="43"/>
      <c r="T91" s="43"/>
      <c r="U91" s="43"/>
      <c r="V91" s="43"/>
      <c r="W91" s="44"/>
      <c r="X91" s="40"/>
      <c r="Y91" s="40"/>
      <c r="Z91" s="40"/>
      <c r="AA91" s="40"/>
      <c r="AB91" s="40"/>
      <c r="AC91" s="40"/>
      <c r="AD91" s="40"/>
      <c r="AE91" s="40"/>
      <c r="AF91" s="41"/>
      <c r="AG91" s="41"/>
      <c r="AH91" s="41"/>
      <c r="AI91" s="41"/>
      <c r="AJ91" s="41"/>
      <c r="AK91" s="41"/>
      <c r="AL91" s="41"/>
      <c r="AM91" s="41"/>
      <c r="AN91" s="41"/>
      <c r="AO91" s="41"/>
      <c r="AP91" s="41"/>
      <c r="AQ91" s="41"/>
      <c r="AR91" s="525"/>
      <c r="AS91" s="525"/>
      <c r="AT91" s="525"/>
      <c r="AU91" s="525"/>
      <c r="AV91" s="525"/>
      <c r="AW91" s="525"/>
      <c r="AX91" s="525"/>
      <c r="AY91" s="525"/>
      <c r="AZ91" s="525"/>
      <c r="BA91" s="525"/>
      <c r="BB91" s="525"/>
      <c r="BC91" s="42"/>
      <c r="BD91" s="42"/>
      <c r="BE91" s="42"/>
      <c r="BF91" s="525"/>
      <c r="BG91" s="42"/>
      <c r="BH91" s="42"/>
      <c r="BI91" s="42"/>
      <c r="BJ91" s="525"/>
      <c r="BK91" s="42"/>
      <c r="BL91" s="42"/>
      <c r="BM91" s="42"/>
    </row>
    <row r="92" spans="1:65" ht="23.25" customHeight="1" x14ac:dyDescent="0.3">
      <c r="A92" s="525"/>
      <c r="B92" s="525"/>
      <c r="C92" s="64"/>
      <c r="D92" s="525"/>
      <c r="E92" s="525"/>
      <c r="F92" s="525"/>
      <c r="G92" s="49"/>
      <c r="H92" s="525"/>
      <c r="I92" s="525"/>
      <c r="J92" s="525"/>
      <c r="K92" s="525"/>
      <c r="L92" s="525"/>
      <c r="M92" s="525"/>
      <c r="N92" s="525"/>
      <c r="O92" s="525"/>
      <c r="P92" s="525"/>
      <c r="Q92" s="43"/>
      <c r="R92" s="50"/>
      <c r="S92" s="43"/>
      <c r="T92" s="43"/>
      <c r="U92" s="43"/>
      <c r="V92" s="43"/>
      <c r="W92" s="44"/>
      <c r="X92" s="40"/>
      <c r="Y92" s="40"/>
      <c r="Z92" s="40"/>
      <c r="AA92" s="40"/>
      <c r="AB92" s="40"/>
      <c r="AC92" s="40"/>
      <c r="AD92" s="40"/>
      <c r="AE92" s="40"/>
      <c r="AF92" s="41"/>
      <c r="AG92" s="41"/>
      <c r="AH92" s="41"/>
      <c r="AI92" s="41"/>
      <c r="AJ92" s="41"/>
      <c r="AK92" s="41"/>
      <c r="AL92" s="41"/>
      <c r="AM92" s="41"/>
      <c r="AN92" s="41"/>
      <c r="AO92" s="41"/>
      <c r="AP92" s="41"/>
      <c r="AQ92" s="41"/>
      <c r="AR92" s="525"/>
      <c r="AS92" s="525"/>
      <c r="AT92" s="525"/>
      <c r="AU92" s="525"/>
      <c r="AV92" s="525"/>
      <c r="AW92" s="525"/>
      <c r="AX92" s="525"/>
      <c r="AY92" s="525"/>
      <c r="AZ92" s="525"/>
      <c r="BA92" s="525"/>
      <c r="BB92" s="525"/>
      <c r="BC92" s="42"/>
      <c r="BD92" s="42"/>
      <c r="BE92" s="42"/>
      <c r="BF92" s="525"/>
      <c r="BG92" s="42"/>
      <c r="BH92" s="42"/>
      <c r="BI92" s="42"/>
      <c r="BJ92" s="525"/>
      <c r="BK92" s="42"/>
      <c r="BL92" s="42"/>
      <c r="BM92" s="42"/>
    </row>
    <row r="93" spans="1:65" ht="23.25" customHeight="1" x14ac:dyDescent="0.3">
      <c r="A93" s="525"/>
      <c r="B93" s="525"/>
      <c r="C93" s="64"/>
      <c r="D93" s="525"/>
      <c r="E93" s="525"/>
      <c r="F93" s="525"/>
      <c r="G93" s="49"/>
      <c r="H93" s="525"/>
      <c r="I93" s="525"/>
      <c r="J93" s="525"/>
      <c r="K93" s="525"/>
      <c r="L93" s="525"/>
      <c r="M93" s="525"/>
      <c r="N93" s="525"/>
      <c r="O93" s="525"/>
      <c r="P93" s="525"/>
      <c r="Q93" s="43"/>
      <c r="R93" s="43"/>
      <c r="S93" s="43"/>
      <c r="T93" s="43"/>
      <c r="U93" s="43"/>
      <c r="V93" s="43"/>
      <c r="W93" s="43"/>
      <c r="X93" s="40"/>
      <c r="Y93" s="40"/>
      <c r="Z93" s="40"/>
      <c r="AA93" s="40"/>
      <c r="AB93" s="40"/>
      <c r="AC93" s="40"/>
      <c r="AD93" s="40"/>
      <c r="AE93" s="40"/>
      <c r="AF93" s="41"/>
      <c r="AG93" s="41"/>
      <c r="AH93" s="41"/>
      <c r="AI93" s="41"/>
      <c r="AJ93" s="41"/>
      <c r="AK93" s="41"/>
      <c r="AL93" s="41"/>
      <c r="AM93" s="41"/>
      <c r="AN93" s="41"/>
      <c r="AO93" s="41"/>
      <c r="AP93" s="41"/>
      <c r="AQ93" s="41"/>
      <c r="AR93" s="525"/>
      <c r="AS93" s="525"/>
      <c r="AT93" s="525"/>
      <c r="AU93" s="525"/>
      <c r="AV93" s="525"/>
      <c r="AW93" s="525"/>
      <c r="AX93" s="525"/>
      <c r="AY93" s="525"/>
      <c r="AZ93" s="525"/>
      <c r="BA93" s="525"/>
      <c r="BB93" s="525"/>
      <c r="BC93" s="42"/>
      <c r="BD93" s="42"/>
      <c r="BE93" s="42"/>
      <c r="BF93" s="525"/>
      <c r="BG93" s="42"/>
      <c r="BH93" s="42"/>
      <c r="BI93" s="42"/>
      <c r="BJ93" s="525"/>
      <c r="BK93" s="42"/>
      <c r="BL93" s="42"/>
      <c r="BM93" s="42"/>
    </row>
    <row r="94" spans="1:65" ht="23.25" customHeight="1" x14ac:dyDescent="0.3">
      <c r="A94" s="526"/>
      <c r="B94" s="526"/>
      <c r="C94" s="65"/>
      <c r="D94" s="526"/>
      <c r="E94" s="526"/>
      <c r="F94" s="526"/>
      <c r="G94" s="49"/>
      <c r="H94" s="526"/>
      <c r="I94" s="526"/>
      <c r="J94" s="526"/>
      <c r="K94" s="526"/>
      <c r="L94" s="526"/>
      <c r="M94" s="526"/>
      <c r="N94" s="526"/>
      <c r="O94" s="526"/>
      <c r="P94" s="526"/>
      <c r="Q94" s="43"/>
      <c r="R94" s="43"/>
      <c r="S94" s="43"/>
      <c r="T94" s="43"/>
      <c r="U94" s="43"/>
      <c r="V94" s="43"/>
      <c r="W94" s="43"/>
      <c r="X94" s="40"/>
      <c r="Y94" s="40"/>
      <c r="Z94" s="40"/>
      <c r="AA94" s="40"/>
      <c r="AB94" s="40"/>
      <c r="AC94" s="40"/>
      <c r="AD94" s="40"/>
      <c r="AE94" s="40"/>
      <c r="AF94" s="41"/>
      <c r="AG94" s="41"/>
      <c r="AH94" s="41"/>
      <c r="AI94" s="41"/>
      <c r="AJ94" s="41"/>
      <c r="AK94" s="41"/>
      <c r="AL94" s="41"/>
      <c r="AM94" s="41"/>
      <c r="AN94" s="41"/>
      <c r="AO94" s="41"/>
      <c r="AP94" s="41"/>
      <c r="AQ94" s="41"/>
      <c r="AR94" s="526"/>
      <c r="AS94" s="526"/>
      <c r="AT94" s="526"/>
      <c r="AU94" s="526"/>
      <c r="AV94" s="526"/>
      <c r="AW94" s="526"/>
      <c r="AX94" s="526"/>
      <c r="AY94" s="526"/>
      <c r="AZ94" s="526"/>
      <c r="BA94" s="526"/>
      <c r="BB94" s="526"/>
      <c r="BC94" s="42"/>
      <c r="BD94" s="42"/>
      <c r="BE94" s="42"/>
      <c r="BF94" s="526"/>
      <c r="BG94" s="42"/>
      <c r="BH94" s="42"/>
      <c r="BI94" s="42"/>
      <c r="BJ94" s="526"/>
      <c r="BK94" s="42"/>
      <c r="BL94" s="42"/>
      <c r="BM94" s="42"/>
    </row>
    <row r="95" spans="1:65" ht="23.25" customHeight="1" x14ac:dyDescent="0.4">
      <c r="A95" s="45"/>
      <c r="B95" s="45"/>
      <c r="C95" s="45"/>
      <c r="D95" s="45"/>
      <c r="E95" s="45"/>
      <c r="F95" s="45"/>
      <c r="G95" s="45"/>
      <c r="H95" s="46"/>
      <c r="I95" s="46"/>
      <c r="J95" s="45"/>
      <c r="K95" s="45"/>
      <c r="L95" s="45"/>
      <c r="M95" s="45"/>
      <c r="N95" s="45"/>
      <c r="O95" s="45"/>
      <c r="P95" s="45"/>
      <c r="Q95" s="46"/>
      <c r="R95" s="46"/>
      <c r="S95" s="46"/>
      <c r="T95" s="46"/>
      <c r="U95" s="46"/>
      <c r="V95" s="46"/>
      <c r="W95" s="46" t="s">
        <v>261</v>
      </c>
      <c r="X95" s="47"/>
      <c r="Y95" s="47"/>
      <c r="Z95" s="47"/>
      <c r="AA95" s="47"/>
      <c r="AB95" s="47"/>
      <c r="AC95" s="47"/>
      <c r="AD95" s="47"/>
      <c r="AE95" s="47"/>
      <c r="AF95" s="47"/>
      <c r="AG95" s="47"/>
      <c r="AH95" s="47"/>
      <c r="AI95" s="47"/>
      <c r="AJ95" s="47"/>
      <c r="AK95" s="47"/>
      <c r="AL95" s="47"/>
      <c r="AM95" s="47"/>
      <c r="AN95" s="47"/>
      <c r="AO95" s="47"/>
      <c r="AP95" s="47"/>
      <c r="AQ95" s="45"/>
      <c r="AR95" s="45"/>
      <c r="AS95" s="45"/>
      <c r="AT95" s="45"/>
      <c r="AU95" s="45"/>
      <c r="AV95" s="45"/>
      <c r="AW95" s="45"/>
      <c r="AX95" s="45"/>
      <c r="AY95" s="45"/>
      <c r="AZ95" s="45"/>
      <c r="BA95" s="48"/>
      <c r="BB95" s="48"/>
      <c r="BC95" s="48"/>
      <c r="BD95" s="48"/>
      <c r="BE95" s="48"/>
      <c r="BF95" s="48"/>
      <c r="BG95" s="48"/>
      <c r="BH95" s="48"/>
      <c r="BI95" s="48"/>
      <c r="BJ95" s="48"/>
      <c r="BK95" s="48"/>
      <c r="BL95" s="48"/>
      <c r="BM95" s="48"/>
    </row>
    <row r="96" spans="1:65" ht="23.25" customHeight="1" x14ac:dyDescent="0.3">
      <c r="A96" s="531" t="s">
        <v>62</v>
      </c>
      <c r="B96" s="527"/>
      <c r="C96" s="63"/>
      <c r="D96" s="527"/>
      <c r="E96" s="532"/>
      <c r="F96" s="532"/>
      <c r="G96" s="49"/>
      <c r="H96" s="533"/>
      <c r="I96" s="533"/>
      <c r="J96" s="527"/>
      <c r="K96" s="527"/>
      <c r="L96" s="527"/>
      <c r="M96" s="527"/>
      <c r="N96" s="381"/>
      <c r="O96" s="381"/>
      <c r="P96" s="384"/>
      <c r="Q96" s="43"/>
      <c r="R96" s="43"/>
      <c r="S96" s="43"/>
      <c r="T96" s="43"/>
      <c r="U96" s="43"/>
      <c r="V96" s="43"/>
      <c r="W96" s="44"/>
      <c r="X96" s="40"/>
      <c r="Y96" s="40"/>
      <c r="Z96" s="40"/>
      <c r="AA96" s="40"/>
      <c r="AB96" s="40"/>
      <c r="AC96" s="40"/>
      <c r="AD96" s="40"/>
      <c r="AE96" s="40"/>
      <c r="AF96" s="41"/>
      <c r="AG96" s="41"/>
      <c r="AH96" s="41"/>
      <c r="AI96" s="41"/>
      <c r="AJ96" s="41"/>
      <c r="AK96" s="41"/>
      <c r="AL96" s="41"/>
      <c r="AM96" s="41"/>
      <c r="AN96" s="41"/>
      <c r="AO96" s="41"/>
      <c r="AP96" s="41"/>
      <c r="AQ96" s="41"/>
      <c r="AR96" s="384"/>
      <c r="AS96" s="384"/>
      <c r="AT96" s="384" t="str">
        <f>+IF(AS96="","",IF(AS96="Fuerte",2,IF(AS96="Moderado",1,IF(AS96="Débil",0))))</f>
        <v/>
      </c>
      <c r="AU96" s="384" t="str">
        <f>IFERROR(IF((AV96-AT96)&lt;=0,J96,VLOOKUP((AV96-AT96),[1]Formulas!$AQ$5:$AR$9,2,0)),"")</f>
        <v/>
      </c>
      <c r="AV96" s="384">
        <f>+K96</f>
        <v>0</v>
      </c>
      <c r="AW96" s="384" t="str">
        <f>IFERROR(VLOOKUP(AU96,[1]Formulas!$B$5:$C$9,2,),"")</f>
        <v/>
      </c>
      <c r="AX96" s="384">
        <f>+L96</f>
        <v>0</v>
      </c>
      <c r="AY96" s="384" t="str">
        <f>IFERROR(VLOOKUP(AX96,[1]Formulas!$E$5:$F$9,2,),"")</f>
        <v/>
      </c>
      <c r="AZ96" s="381" t="str">
        <f>IFERROR(VLOOKUP(CONCATENATE(AW96:AW105,AY96),[1]Formulas!$J$5:$K$29,2,),"")</f>
        <v/>
      </c>
      <c r="BA96" s="355" t="str">
        <f>IFERROR(AY96*AW96,"")</f>
        <v/>
      </c>
      <c r="BB96" s="362"/>
      <c r="BC96" s="42"/>
      <c r="BD96" s="42"/>
      <c r="BE96" s="42"/>
      <c r="BF96" s="362"/>
      <c r="BG96" s="42"/>
      <c r="BH96" s="42"/>
      <c r="BI96" s="42"/>
      <c r="BJ96" s="362"/>
      <c r="BK96" s="42"/>
      <c r="BL96" s="42"/>
      <c r="BM96" s="42"/>
    </row>
    <row r="97" spans="1:65" ht="23.25" customHeight="1" x14ac:dyDescent="0.3">
      <c r="A97" s="525"/>
      <c r="B97" s="525"/>
      <c r="C97" s="64"/>
      <c r="D97" s="525"/>
      <c r="E97" s="525"/>
      <c r="F97" s="525"/>
      <c r="G97" s="49"/>
      <c r="H97" s="525"/>
      <c r="I97" s="525"/>
      <c r="J97" s="525"/>
      <c r="K97" s="525"/>
      <c r="L97" s="525"/>
      <c r="M97" s="525"/>
      <c r="N97" s="525"/>
      <c r="O97" s="525"/>
      <c r="P97" s="525"/>
      <c r="Q97" s="43"/>
      <c r="R97" s="43"/>
      <c r="S97" s="43"/>
      <c r="T97" s="43"/>
      <c r="U97" s="43"/>
      <c r="V97" s="43"/>
      <c r="W97" s="44"/>
      <c r="X97" s="40"/>
      <c r="Y97" s="40"/>
      <c r="Z97" s="40"/>
      <c r="AA97" s="40"/>
      <c r="AB97" s="40"/>
      <c r="AC97" s="40"/>
      <c r="AD97" s="40"/>
      <c r="AE97" s="40"/>
      <c r="AF97" s="41"/>
      <c r="AG97" s="41"/>
      <c r="AH97" s="41"/>
      <c r="AI97" s="41"/>
      <c r="AJ97" s="41"/>
      <c r="AK97" s="41"/>
      <c r="AL97" s="41"/>
      <c r="AM97" s="41"/>
      <c r="AN97" s="41"/>
      <c r="AO97" s="41"/>
      <c r="AP97" s="41"/>
      <c r="AQ97" s="41"/>
      <c r="AR97" s="525"/>
      <c r="AS97" s="525"/>
      <c r="AT97" s="525"/>
      <c r="AU97" s="525"/>
      <c r="AV97" s="525"/>
      <c r="AW97" s="525"/>
      <c r="AX97" s="525"/>
      <c r="AY97" s="525"/>
      <c r="AZ97" s="525"/>
      <c r="BA97" s="525"/>
      <c r="BB97" s="525"/>
      <c r="BC97" s="42"/>
      <c r="BD97" s="42"/>
      <c r="BE97" s="42"/>
      <c r="BF97" s="525"/>
      <c r="BG97" s="42"/>
      <c r="BH97" s="42"/>
      <c r="BI97" s="42"/>
      <c r="BJ97" s="525"/>
      <c r="BK97" s="42"/>
      <c r="BL97" s="42"/>
      <c r="BM97" s="42"/>
    </row>
    <row r="98" spans="1:65" ht="23.25" customHeight="1" x14ac:dyDescent="0.3">
      <c r="A98" s="525"/>
      <c r="B98" s="525"/>
      <c r="C98" s="64"/>
      <c r="D98" s="525"/>
      <c r="E98" s="525"/>
      <c r="F98" s="525"/>
      <c r="G98" s="49"/>
      <c r="H98" s="525"/>
      <c r="I98" s="525"/>
      <c r="J98" s="525"/>
      <c r="K98" s="525"/>
      <c r="L98" s="525"/>
      <c r="M98" s="525"/>
      <c r="N98" s="525"/>
      <c r="O98" s="525"/>
      <c r="P98" s="525"/>
      <c r="Q98" s="43"/>
      <c r="R98" s="43"/>
      <c r="S98" s="43"/>
      <c r="T98" s="43"/>
      <c r="U98" s="43"/>
      <c r="V98" s="43"/>
      <c r="W98" s="44"/>
      <c r="X98" s="40"/>
      <c r="Y98" s="40"/>
      <c r="Z98" s="40"/>
      <c r="AA98" s="40"/>
      <c r="AB98" s="40"/>
      <c r="AC98" s="40"/>
      <c r="AD98" s="40"/>
      <c r="AE98" s="40"/>
      <c r="AF98" s="41"/>
      <c r="AG98" s="41"/>
      <c r="AH98" s="41"/>
      <c r="AI98" s="41"/>
      <c r="AJ98" s="41"/>
      <c r="AK98" s="41"/>
      <c r="AL98" s="41"/>
      <c r="AM98" s="41"/>
      <c r="AN98" s="41"/>
      <c r="AO98" s="41"/>
      <c r="AP98" s="41"/>
      <c r="AQ98" s="41"/>
      <c r="AR98" s="525"/>
      <c r="AS98" s="525"/>
      <c r="AT98" s="525"/>
      <c r="AU98" s="525"/>
      <c r="AV98" s="525"/>
      <c r="AW98" s="525"/>
      <c r="AX98" s="525"/>
      <c r="AY98" s="525"/>
      <c r="AZ98" s="525"/>
      <c r="BA98" s="525"/>
      <c r="BB98" s="525"/>
      <c r="BC98" s="42"/>
      <c r="BD98" s="42"/>
      <c r="BE98" s="42"/>
      <c r="BF98" s="525"/>
      <c r="BG98" s="42"/>
      <c r="BH98" s="42"/>
      <c r="BI98" s="42"/>
      <c r="BJ98" s="525"/>
      <c r="BK98" s="42"/>
      <c r="BL98" s="42"/>
      <c r="BM98" s="42"/>
    </row>
    <row r="99" spans="1:65" ht="23.25" customHeight="1" x14ac:dyDescent="0.3">
      <c r="A99" s="525"/>
      <c r="B99" s="525"/>
      <c r="C99" s="64"/>
      <c r="D99" s="525"/>
      <c r="E99" s="525"/>
      <c r="F99" s="525"/>
      <c r="G99" s="49"/>
      <c r="H99" s="525"/>
      <c r="I99" s="525"/>
      <c r="J99" s="525"/>
      <c r="K99" s="525"/>
      <c r="L99" s="525"/>
      <c r="M99" s="525"/>
      <c r="N99" s="525"/>
      <c r="O99" s="525"/>
      <c r="P99" s="525"/>
      <c r="Q99" s="43"/>
      <c r="R99" s="43"/>
      <c r="S99" s="43"/>
      <c r="T99" s="43"/>
      <c r="U99" s="43"/>
      <c r="V99" s="43"/>
      <c r="W99" s="44"/>
      <c r="X99" s="40"/>
      <c r="Y99" s="40"/>
      <c r="Z99" s="40"/>
      <c r="AA99" s="40"/>
      <c r="AB99" s="40"/>
      <c r="AC99" s="40"/>
      <c r="AD99" s="40"/>
      <c r="AE99" s="40"/>
      <c r="AF99" s="41"/>
      <c r="AG99" s="41"/>
      <c r="AH99" s="41"/>
      <c r="AI99" s="41"/>
      <c r="AJ99" s="41"/>
      <c r="AK99" s="41"/>
      <c r="AL99" s="41"/>
      <c r="AM99" s="41"/>
      <c r="AN99" s="41"/>
      <c r="AO99" s="41"/>
      <c r="AP99" s="41"/>
      <c r="AQ99" s="41"/>
      <c r="AR99" s="525"/>
      <c r="AS99" s="525"/>
      <c r="AT99" s="525"/>
      <c r="AU99" s="525"/>
      <c r="AV99" s="525"/>
      <c r="AW99" s="525"/>
      <c r="AX99" s="525"/>
      <c r="AY99" s="525"/>
      <c r="AZ99" s="525"/>
      <c r="BA99" s="525"/>
      <c r="BB99" s="525"/>
      <c r="BC99" s="42"/>
      <c r="BD99" s="42"/>
      <c r="BE99" s="42"/>
      <c r="BF99" s="525"/>
      <c r="BG99" s="42"/>
      <c r="BH99" s="42"/>
      <c r="BI99" s="42"/>
      <c r="BJ99" s="525"/>
      <c r="BK99" s="42"/>
      <c r="BL99" s="42"/>
      <c r="BM99" s="42"/>
    </row>
    <row r="100" spans="1:65" ht="23.25" customHeight="1" x14ac:dyDescent="0.3">
      <c r="A100" s="525"/>
      <c r="B100" s="525"/>
      <c r="C100" s="64"/>
      <c r="D100" s="525"/>
      <c r="E100" s="525"/>
      <c r="F100" s="525"/>
      <c r="G100" s="49"/>
      <c r="H100" s="525"/>
      <c r="I100" s="525"/>
      <c r="J100" s="525"/>
      <c r="K100" s="525"/>
      <c r="L100" s="525"/>
      <c r="M100" s="525"/>
      <c r="N100" s="525"/>
      <c r="O100" s="525"/>
      <c r="P100" s="525"/>
      <c r="Q100" s="43"/>
      <c r="R100" s="43"/>
      <c r="S100" s="43"/>
      <c r="T100" s="43"/>
      <c r="U100" s="43"/>
      <c r="V100" s="43"/>
      <c r="W100" s="43"/>
      <c r="X100" s="40"/>
      <c r="Y100" s="40"/>
      <c r="Z100" s="40"/>
      <c r="AA100" s="40"/>
      <c r="AB100" s="40"/>
      <c r="AC100" s="40"/>
      <c r="AD100" s="40"/>
      <c r="AE100" s="40"/>
      <c r="AF100" s="41"/>
      <c r="AG100" s="41"/>
      <c r="AH100" s="41"/>
      <c r="AI100" s="41"/>
      <c r="AJ100" s="41"/>
      <c r="AK100" s="41"/>
      <c r="AL100" s="41"/>
      <c r="AM100" s="41"/>
      <c r="AN100" s="41"/>
      <c r="AO100" s="41"/>
      <c r="AP100" s="41"/>
      <c r="AQ100" s="41"/>
      <c r="AR100" s="525"/>
      <c r="AS100" s="525"/>
      <c r="AT100" s="525"/>
      <c r="AU100" s="525"/>
      <c r="AV100" s="525"/>
      <c r="AW100" s="525"/>
      <c r="AX100" s="525"/>
      <c r="AY100" s="525"/>
      <c r="AZ100" s="525"/>
      <c r="BA100" s="525"/>
      <c r="BB100" s="525"/>
      <c r="BC100" s="42"/>
      <c r="BD100" s="42"/>
      <c r="BE100" s="42"/>
      <c r="BF100" s="525"/>
      <c r="BG100" s="42"/>
      <c r="BH100" s="42"/>
      <c r="BI100" s="42"/>
      <c r="BJ100" s="525"/>
      <c r="BK100" s="42"/>
      <c r="BL100" s="42"/>
      <c r="BM100" s="42"/>
    </row>
    <row r="101" spans="1:65" ht="23.25" customHeight="1" x14ac:dyDescent="0.3">
      <c r="A101" s="525"/>
      <c r="B101" s="525"/>
      <c r="C101" s="64"/>
      <c r="D101" s="525"/>
      <c r="E101" s="525"/>
      <c r="F101" s="525"/>
      <c r="G101" s="49"/>
      <c r="H101" s="525"/>
      <c r="I101" s="525"/>
      <c r="J101" s="525"/>
      <c r="K101" s="525"/>
      <c r="L101" s="525"/>
      <c r="M101" s="525"/>
      <c r="N101" s="525"/>
      <c r="O101" s="525"/>
      <c r="P101" s="525"/>
      <c r="Q101" s="43"/>
      <c r="R101" s="43"/>
      <c r="S101" s="43"/>
      <c r="T101" s="43"/>
      <c r="U101" s="43"/>
      <c r="V101" s="43"/>
      <c r="W101" s="43"/>
      <c r="X101" s="40"/>
      <c r="Y101" s="40"/>
      <c r="Z101" s="40"/>
      <c r="AA101" s="40"/>
      <c r="AB101" s="40"/>
      <c r="AC101" s="40"/>
      <c r="AD101" s="40"/>
      <c r="AE101" s="40"/>
      <c r="AF101" s="41"/>
      <c r="AG101" s="41"/>
      <c r="AH101" s="41"/>
      <c r="AI101" s="41"/>
      <c r="AJ101" s="41"/>
      <c r="AK101" s="41"/>
      <c r="AL101" s="41"/>
      <c r="AM101" s="41"/>
      <c r="AN101" s="41"/>
      <c r="AO101" s="41"/>
      <c r="AP101" s="41"/>
      <c r="AQ101" s="41"/>
      <c r="AR101" s="525"/>
      <c r="AS101" s="525"/>
      <c r="AT101" s="525"/>
      <c r="AU101" s="525"/>
      <c r="AV101" s="525"/>
      <c r="AW101" s="525"/>
      <c r="AX101" s="525"/>
      <c r="AY101" s="525"/>
      <c r="AZ101" s="525"/>
      <c r="BA101" s="525"/>
      <c r="BB101" s="525"/>
      <c r="BC101" s="42"/>
      <c r="BD101" s="42"/>
      <c r="BE101" s="42"/>
      <c r="BF101" s="525"/>
      <c r="BG101" s="42"/>
      <c r="BH101" s="42"/>
      <c r="BI101" s="42"/>
      <c r="BJ101" s="525"/>
      <c r="BK101" s="42"/>
      <c r="BL101" s="42"/>
      <c r="BM101" s="42"/>
    </row>
    <row r="102" spans="1:65" ht="23.25" customHeight="1" x14ac:dyDescent="0.3">
      <c r="A102" s="525"/>
      <c r="B102" s="525"/>
      <c r="C102" s="64"/>
      <c r="D102" s="525"/>
      <c r="E102" s="525"/>
      <c r="F102" s="525"/>
      <c r="G102" s="49"/>
      <c r="H102" s="525"/>
      <c r="I102" s="525"/>
      <c r="J102" s="525"/>
      <c r="K102" s="525"/>
      <c r="L102" s="525"/>
      <c r="M102" s="525"/>
      <c r="N102" s="525"/>
      <c r="O102" s="525"/>
      <c r="P102" s="525"/>
      <c r="Q102" s="43"/>
      <c r="R102" s="43"/>
      <c r="S102" s="43"/>
      <c r="T102" s="43"/>
      <c r="U102" s="43"/>
      <c r="V102" s="43"/>
      <c r="W102" s="43"/>
      <c r="X102" s="40"/>
      <c r="Y102" s="40"/>
      <c r="Z102" s="40"/>
      <c r="AA102" s="40"/>
      <c r="AB102" s="40"/>
      <c r="AC102" s="40"/>
      <c r="AD102" s="40"/>
      <c r="AE102" s="40"/>
      <c r="AF102" s="41"/>
      <c r="AG102" s="41"/>
      <c r="AH102" s="41"/>
      <c r="AI102" s="41"/>
      <c r="AJ102" s="41"/>
      <c r="AK102" s="41"/>
      <c r="AL102" s="41"/>
      <c r="AM102" s="41"/>
      <c r="AN102" s="41"/>
      <c r="AO102" s="41"/>
      <c r="AP102" s="41"/>
      <c r="AQ102" s="41"/>
      <c r="AR102" s="525"/>
      <c r="AS102" s="525"/>
      <c r="AT102" s="525"/>
      <c r="AU102" s="525"/>
      <c r="AV102" s="525"/>
      <c r="AW102" s="525"/>
      <c r="AX102" s="525"/>
      <c r="AY102" s="525"/>
      <c r="AZ102" s="525"/>
      <c r="BA102" s="525"/>
      <c r="BB102" s="525"/>
      <c r="BC102" s="42"/>
      <c r="BD102" s="42"/>
      <c r="BE102" s="42"/>
      <c r="BF102" s="525"/>
      <c r="BG102" s="42"/>
      <c r="BH102" s="42"/>
      <c r="BI102" s="42"/>
      <c r="BJ102" s="525"/>
      <c r="BK102" s="42"/>
      <c r="BL102" s="42"/>
      <c r="BM102" s="42"/>
    </row>
    <row r="103" spans="1:65" ht="23.25" customHeight="1" x14ac:dyDescent="0.3">
      <c r="A103" s="525"/>
      <c r="B103" s="525"/>
      <c r="C103" s="64"/>
      <c r="D103" s="525"/>
      <c r="E103" s="525"/>
      <c r="F103" s="525"/>
      <c r="G103" s="49"/>
      <c r="H103" s="525"/>
      <c r="I103" s="525"/>
      <c r="J103" s="525"/>
      <c r="K103" s="525"/>
      <c r="L103" s="525"/>
      <c r="M103" s="525"/>
      <c r="N103" s="525"/>
      <c r="O103" s="525"/>
      <c r="P103" s="525"/>
      <c r="Q103" s="43"/>
      <c r="R103" s="43"/>
      <c r="S103" s="43"/>
      <c r="T103" s="43"/>
      <c r="U103" s="43"/>
      <c r="V103" s="43"/>
      <c r="W103" s="43"/>
      <c r="X103" s="40"/>
      <c r="Y103" s="40"/>
      <c r="Z103" s="40"/>
      <c r="AA103" s="40"/>
      <c r="AB103" s="40"/>
      <c r="AC103" s="40"/>
      <c r="AD103" s="40"/>
      <c r="AE103" s="40"/>
      <c r="AF103" s="41"/>
      <c r="AG103" s="41"/>
      <c r="AH103" s="41"/>
      <c r="AI103" s="41"/>
      <c r="AJ103" s="41"/>
      <c r="AK103" s="41"/>
      <c r="AL103" s="41"/>
      <c r="AM103" s="41"/>
      <c r="AN103" s="41"/>
      <c r="AO103" s="41"/>
      <c r="AP103" s="41"/>
      <c r="AQ103" s="41"/>
      <c r="AR103" s="525"/>
      <c r="AS103" s="525"/>
      <c r="AT103" s="525"/>
      <c r="AU103" s="525"/>
      <c r="AV103" s="525"/>
      <c r="AW103" s="525"/>
      <c r="AX103" s="525"/>
      <c r="AY103" s="525"/>
      <c r="AZ103" s="525"/>
      <c r="BA103" s="525"/>
      <c r="BB103" s="525"/>
      <c r="BC103" s="42"/>
      <c r="BD103" s="42"/>
      <c r="BE103" s="42"/>
      <c r="BF103" s="525"/>
      <c r="BG103" s="42"/>
      <c r="BH103" s="42"/>
      <c r="BI103" s="42"/>
      <c r="BJ103" s="525"/>
      <c r="BK103" s="42"/>
      <c r="BL103" s="42"/>
      <c r="BM103" s="42"/>
    </row>
    <row r="104" spans="1:65" ht="23.25" customHeight="1" x14ac:dyDescent="0.3">
      <c r="A104" s="525"/>
      <c r="B104" s="525"/>
      <c r="C104" s="64"/>
      <c r="D104" s="525"/>
      <c r="E104" s="525"/>
      <c r="F104" s="525"/>
      <c r="G104" s="49"/>
      <c r="H104" s="525"/>
      <c r="I104" s="525"/>
      <c r="J104" s="525"/>
      <c r="K104" s="525"/>
      <c r="L104" s="525"/>
      <c r="M104" s="525"/>
      <c r="N104" s="525"/>
      <c r="O104" s="525"/>
      <c r="P104" s="525"/>
      <c r="Q104" s="43"/>
      <c r="R104" s="43"/>
      <c r="S104" s="43"/>
      <c r="T104" s="43"/>
      <c r="U104" s="43"/>
      <c r="V104" s="43"/>
      <c r="W104" s="43"/>
      <c r="X104" s="40"/>
      <c r="Y104" s="40"/>
      <c r="Z104" s="40"/>
      <c r="AA104" s="40"/>
      <c r="AB104" s="40"/>
      <c r="AC104" s="40"/>
      <c r="AD104" s="40"/>
      <c r="AE104" s="40"/>
      <c r="AF104" s="41"/>
      <c r="AG104" s="41"/>
      <c r="AH104" s="41"/>
      <c r="AI104" s="41"/>
      <c r="AJ104" s="41"/>
      <c r="AK104" s="41"/>
      <c r="AL104" s="41"/>
      <c r="AM104" s="41"/>
      <c r="AN104" s="41"/>
      <c r="AO104" s="41"/>
      <c r="AP104" s="41"/>
      <c r="AQ104" s="41"/>
      <c r="AR104" s="525"/>
      <c r="AS104" s="525"/>
      <c r="AT104" s="525"/>
      <c r="AU104" s="525"/>
      <c r="AV104" s="525"/>
      <c r="AW104" s="525"/>
      <c r="AX104" s="525"/>
      <c r="AY104" s="525"/>
      <c r="AZ104" s="525"/>
      <c r="BA104" s="525"/>
      <c r="BB104" s="525"/>
      <c r="BC104" s="42"/>
      <c r="BD104" s="42"/>
      <c r="BE104" s="42"/>
      <c r="BF104" s="525"/>
      <c r="BG104" s="42"/>
      <c r="BH104" s="42"/>
      <c r="BI104" s="42"/>
      <c r="BJ104" s="525"/>
      <c r="BK104" s="42"/>
      <c r="BL104" s="42"/>
      <c r="BM104" s="42"/>
    </row>
    <row r="105" spans="1:65" ht="23.25" customHeight="1" x14ac:dyDescent="0.3">
      <c r="A105" s="526"/>
      <c r="B105" s="526"/>
      <c r="C105" s="65"/>
      <c r="D105" s="526"/>
      <c r="E105" s="526"/>
      <c r="F105" s="526"/>
      <c r="G105" s="49"/>
      <c r="H105" s="526"/>
      <c r="I105" s="526"/>
      <c r="J105" s="526"/>
      <c r="K105" s="526"/>
      <c r="L105" s="526"/>
      <c r="M105" s="526"/>
      <c r="N105" s="526"/>
      <c r="O105" s="526"/>
      <c r="P105" s="526"/>
      <c r="Q105" s="43"/>
      <c r="R105" s="43"/>
      <c r="S105" s="43"/>
      <c r="T105" s="43"/>
      <c r="U105" s="43"/>
      <c r="V105" s="43"/>
      <c r="W105" s="43"/>
      <c r="X105" s="40"/>
      <c r="Y105" s="40"/>
      <c r="Z105" s="40"/>
      <c r="AA105" s="40"/>
      <c r="AB105" s="40"/>
      <c r="AC105" s="40"/>
      <c r="AD105" s="40"/>
      <c r="AE105" s="40"/>
      <c r="AF105" s="41"/>
      <c r="AG105" s="41"/>
      <c r="AH105" s="41"/>
      <c r="AI105" s="41"/>
      <c r="AJ105" s="41"/>
      <c r="AK105" s="41"/>
      <c r="AL105" s="41"/>
      <c r="AM105" s="41"/>
      <c r="AN105" s="41"/>
      <c r="AO105" s="41"/>
      <c r="AP105" s="41"/>
      <c r="AQ105" s="41"/>
      <c r="AR105" s="526"/>
      <c r="AS105" s="526"/>
      <c r="AT105" s="526"/>
      <c r="AU105" s="526"/>
      <c r="AV105" s="526"/>
      <c r="AW105" s="526"/>
      <c r="AX105" s="526"/>
      <c r="AY105" s="526"/>
      <c r="AZ105" s="526"/>
      <c r="BA105" s="526"/>
      <c r="BB105" s="526"/>
      <c r="BC105" s="42"/>
      <c r="BD105" s="42"/>
      <c r="BE105" s="42"/>
      <c r="BF105" s="526"/>
      <c r="BG105" s="42"/>
      <c r="BH105" s="42"/>
      <c r="BI105" s="42"/>
      <c r="BJ105" s="526"/>
      <c r="BK105" s="42"/>
      <c r="BL105" s="42"/>
      <c r="BM105" s="42"/>
    </row>
    <row r="106" spans="1:65" ht="23.25" customHeight="1" x14ac:dyDescent="0.4">
      <c r="A106" s="45"/>
      <c r="B106" s="45"/>
      <c r="C106" s="45"/>
      <c r="D106" s="45"/>
      <c r="E106" s="45"/>
      <c r="F106" s="45"/>
      <c r="G106" s="45"/>
      <c r="H106" s="46"/>
      <c r="I106" s="46"/>
      <c r="J106" s="45"/>
      <c r="K106" s="45"/>
      <c r="L106" s="45"/>
      <c r="M106" s="45"/>
      <c r="N106" s="45"/>
      <c r="O106" s="45"/>
      <c r="P106" s="45"/>
      <c r="Q106" s="46"/>
      <c r="R106" s="46"/>
      <c r="S106" s="46"/>
      <c r="T106" s="46"/>
      <c r="U106" s="46"/>
      <c r="V106" s="46"/>
      <c r="W106" s="46"/>
      <c r="X106" s="47"/>
      <c r="Y106" s="47"/>
      <c r="Z106" s="47"/>
      <c r="AA106" s="47"/>
      <c r="AB106" s="47"/>
      <c r="AC106" s="47"/>
      <c r="AD106" s="47"/>
      <c r="AE106" s="47"/>
      <c r="AF106" s="47"/>
      <c r="AG106" s="47"/>
      <c r="AH106" s="47"/>
      <c r="AI106" s="47"/>
      <c r="AJ106" s="47"/>
      <c r="AK106" s="47"/>
      <c r="AL106" s="47"/>
      <c r="AM106" s="47"/>
      <c r="AN106" s="47"/>
      <c r="AO106" s="47"/>
      <c r="AP106" s="47"/>
      <c r="AQ106" s="45"/>
      <c r="AR106" s="45"/>
      <c r="AS106" s="45"/>
      <c r="AT106" s="45"/>
      <c r="AU106" s="45"/>
      <c r="AV106" s="45"/>
      <c r="AW106" s="45"/>
      <c r="AX106" s="45"/>
      <c r="AY106" s="45"/>
      <c r="AZ106" s="45"/>
      <c r="BA106" s="48"/>
      <c r="BB106" s="48"/>
      <c r="BC106" s="48"/>
      <c r="BD106" s="48"/>
      <c r="BE106" s="48"/>
      <c r="BF106" s="48"/>
      <c r="BG106" s="48"/>
      <c r="BH106" s="48"/>
      <c r="BI106" s="48"/>
      <c r="BJ106" s="48"/>
      <c r="BK106" s="48"/>
      <c r="BL106" s="48"/>
      <c r="BM106" s="48"/>
    </row>
    <row r="107" spans="1:65" ht="23.25" customHeight="1" x14ac:dyDescent="0.3">
      <c r="A107" s="528" t="s">
        <v>62</v>
      </c>
      <c r="B107" s="529"/>
      <c r="C107" s="66"/>
      <c r="D107" s="529"/>
      <c r="E107" s="529"/>
      <c r="F107" s="529"/>
      <c r="G107" s="50"/>
      <c r="H107" s="530"/>
      <c r="I107" s="529"/>
      <c r="J107" s="527"/>
      <c r="K107" s="527" t="str">
        <f>IFERROR(VLOOKUP(J107,[1]Formulas!$B$5:$C$9,2,),"")</f>
        <v/>
      </c>
      <c r="L107" s="527"/>
      <c r="M107" s="527" t="str">
        <f>IFERROR(VLOOKUP(L107,[1]Formulas!$E$5:$F$9,2,),"")</f>
        <v/>
      </c>
      <c r="N107" s="381" t="str">
        <f>IFERROR(VLOOKUP(CONCATENATE(K107:K116,M107),[1]Formulas!$J$5:$K$29,2,),"")</f>
        <v/>
      </c>
      <c r="O107" s="381" t="str">
        <f>IFERROR(M107*K107,"")</f>
        <v/>
      </c>
      <c r="P107" s="384"/>
      <c r="Q107" s="43"/>
      <c r="R107" s="43"/>
      <c r="S107" s="43"/>
      <c r="T107" s="51"/>
      <c r="U107" s="51"/>
      <c r="V107" s="51"/>
      <c r="W107" s="51"/>
      <c r="X107" s="40"/>
      <c r="Y107" s="40"/>
      <c r="Z107" s="40"/>
      <c r="AA107" s="40"/>
      <c r="AB107" s="40"/>
      <c r="AC107" s="40"/>
      <c r="AD107" s="40"/>
      <c r="AE107" s="40"/>
      <c r="AF107" s="41" t="str">
        <f>IFERROR(VLOOKUP(Y107,[1]Formulas!$AN$5:$AO$20,2,),"")</f>
        <v/>
      </c>
      <c r="AG107" s="41" t="str">
        <f>IFERROR(VLOOKUP(Z107,[1]Formulas!$AN$5:$AO$20,2,),"")</f>
        <v/>
      </c>
      <c r="AH107" s="41" t="str">
        <f>IFERROR(VLOOKUP(AA107,[1]Formulas!$AN$5:$AO$20,2,),"")</f>
        <v/>
      </c>
      <c r="AI107" s="41" t="str">
        <f>IFERROR(VLOOKUP(AB107,[1]Formulas!$AN$5:$AO$20,2,),"")</f>
        <v/>
      </c>
      <c r="AJ107" s="41" t="str">
        <f>IFERROR(VLOOKUP(AC107,[1]Formulas!$AN$5:$AO$20,2,),"")</f>
        <v/>
      </c>
      <c r="AK107" s="41" t="str">
        <f>IFERROR(VLOOKUP(AD107,[1]Formulas!$AN$5:$AO$20,2,),"")</f>
        <v/>
      </c>
      <c r="AL107" s="41" t="str">
        <f>IFERROR(VLOOKUP(AE107,[1]Formulas!$AN$5:$AO$20,2,),"")</f>
        <v/>
      </c>
      <c r="AM107" s="41">
        <f t="shared" ref="AM107" si="42">+SUM(AF107:AL107)</f>
        <v>0</v>
      </c>
      <c r="AN107" s="41" t="str">
        <f t="shared" ref="AN107" si="43">+IF(AM107&gt;=96,"Fuerte",IF(AND(AM107&lt;96,AM107&gt;=86),"Moderado",IF(AM107&lt;=85,"Débil")))</f>
        <v>Débil</v>
      </c>
      <c r="AO107" s="41"/>
      <c r="AP107" s="41" t="str">
        <f>IFERROR(VLOOKUP(CONCATENATE(AN107,"+",AO107),[1]Formulas!$AB$5:$AC$13,2,),"")</f>
        <v/>
      </c>
      <c r="AQ107" s="41" t="str">
        <f>IFERROR(VLOOKUP(AP107,[1]Formulas!$AC$5:$AD$13,2,),"")</f>
        <v/>
      </c>
      <c r="AR107" s="384" t="str">
        <f>+IFERROR(AVERAGE(AQ107:AQ116),"")</f>
        <v/>
      </c>
      <c r="AS107" s="384" t="str">
        <f>+IF(AR107="","",IF(AR107=100,"Fuerte",IF(AND(AR107&lt;100,AR107&gt;=50),"Moderado",IF(AR107&lt;50,"Débil"))))</f>
        <v/>
      </c>
      <c r="AT107" s="384" t="str">
        <f>+IF(AS107="","",IF(AS107="Fuerte",2,IF(AS107="Moderado",1,IF(AS107="Débil",0))))</f>
        <v/>
      </c>
      <c r="AU107" s="384" t="str">
        <f>IFERROR(IF((AV107-AT107)&lt;=0,J107,VLOOKUP((AV107-AT107),[1]Formulas!$AQ$5:$AR$9,2,0)),"")</f>
        <v/>
      </c>
      <c r="AV107" s="384" t="str">
        <f>+K107</f>
        <v/>
      </c>
      <c r="AW107" s="384" t="str">
        <f>IFERROR(VLOOKUP(AU107,[1]Formulas!$B$5:$C$9,2,),"")</f>
        <v/>
      </c>
      <c r="AX107" s="384">
        <f>+L107</f>
        <v>0</v>
      </c>
      <c r="AY107" s="384" t="str">
        <f>IFERROR(VLOOKUP(AX107,[1]Formulas!$E$5:$F$9,2,),"")</f>
        <v/>
      </c>
      <c r="AZ107" s="381" t="str">
        <f>IFERROR(VLOOKUP(CONCATENATE(AW107:AW116,AY107),[1]Formulas!$J$5:$K$29,2,),"")</f>
        <v/>
      </c>
      <c r="BA107" s="355" t="str">
        <f>IFERROR(AY107*AW107,"")</f>
        <v/>
      </c>
      <c r="BB107" s="362"/>
      <c r="BC107" s="42"/>
      <c r="BD107" s="42"/>
      <c r="BE107" s="42"/>
      <c r="BF107" s="362"/>
      <c r="BG107" s="42"/>
      <c r="BH107" s="42"/>
      <c r="BI107" s="42"/>
      <c r="BJ107" s="362"/>
      <c r="BK107" s="42"/>
      <c r="BL107" s="42"/>
      <c r="BM107" s="42"/>
    </row>
    <row r="108" spans="1:65" ht="23.25" customHeight="1" x14ac:dyDescent="0.3">
      <c r="A108" s="525"/>
      <c r="B108" s="525"/>
      <c r="C108" s="64"/>
      <c r="D108" s="525"/>
      <c r="E108" s="525"/>
      <c r="F108" s="525"/>
      <c r="G108" s="50"/>
      <c r="H108" s="525"/>
      <c r="I108" s="525"/>
      <c r="J108" s="525"/>
      <c r="K108" s="525"/>
      <c r="L108" s="525"/>
      <c r="M108" s="525"/>
      <c r="N108" s="525"/>
      <c r="O108" s="525"/>
      <c r="P108" s="525"/>
      <c r="Q108" s="43"/>
      <c r="R108" s="43"/>
      <c r="S108" s="43"/>
      <c r="T108" s="51"/>
      <c r="U108" s="51"/>
      <c r="V108" s="51"/>
      <c r="W108" s="51"/>
      <c r="X108" s="40"/>
      <c r="Y108" s="40"/>
      <c r="Z108" s="40"/>
      <c r="AA108" s="40"/>
      <c r="AB108" s="40"/>
      <c r="AC108" s="40"/>
      <c r="AD108" s="40"/>
      <c r="AE108" s="40"/>
      <c r="AF108" s="41"/>
      <c r="AG108" s="41"/>
      <c r="AH108" s="41"/>
      <c r="AI108" s="41"/>
      <c r="AJ108" s="41"/>
      <c r="AK108" s="41"/>
      <c r="AL108" s="41"/>
      <c r="AM108" s="41"/>
      <c r="AN108" s="41"/>
      <c r="AO108" s="41"/>
      <c r="AP108" s="41" t="str">
        <f>IFERROR(VLOOKUP(CONCATENATE(AN108,"+",AO108),[1]Formulas!$AB$5:$AC$13,2,),"")</f>
        <v/>
      </c>
      <c r="AQ108" s="41" t="str">
        <f>IFERROR(VLOOKUP(AP108,[1]Formulas!$AC$5:$AD$13,2,),"")</f>
        <v/>
      </c>
      <c r="AR108" s="525"/>
      <c r="AS108" s="525"/>
      <c r="AT108" s="525"/>
      <c r="AU108" s="525"/>
      <c r="AV108" s="525"/>
      <c r="AW108" s="525"/>
      <c r="AX108" s="525"/>
      <c r="AY108" s="525"/>
      <c r="AZ108" s="525"/>
      <c r="BA108" s="525"/>
      <c r="BB108" s="525"/>
      <c r="BC108" s="42"/>
      <c r="BD108" s="42"/>
      <c r="BE108" s="42"/>
      <c r="BF108" s="525"/>
      <c r="BG108" s="42"/>
      <c r="BH108" s="42"/>
      <c r="BI108" s="42"/>
      <c r="BJ108" s="525"/>
      <c r="BK108" s="42"/>
      <c r="BL108" s="42"/>
      <c r="BM108" s="42"/>
    </row>
    <row r="109" spans="1:65" ht="23.25" customHeight="1" x14ac:dyDescent="0.3">
      <c r="A109" s="525"/>
      <c r="B109" s="525"/>
      <c r="C109" s="64"/>
      <c r="D109" s="525"/>
      <c r="E109" s="525"/>
      <c r="F109" s="525"/>
      <c r="G109" s="50"/>
      <c r="H109" s="525"/>
      <c r="I109" s="525"/>
      <c r="J109" s="525"/>
      <c r="K109" s="525"/>
      <c r="L109" s="525"/>
      <c r="M109" s="525"/>
      <c r="N109" s="525"/>
      <c r="O109" s="525"/>
      <c r="P109" s="525"/>
      <c r="Q109" s="43"/>
      <c r="R109" s="43"/>
      <c r="S109" s="43"/>
      <c r="T109" s="51"/>
      <c r="U109" s="51"/>
      <c r="V109" s="51"/>
      <c r="W109" s="51"/>
      <c r="X109" s="40"/>
      <c r="Y109" s="40"/>
      <c r="Z109" s="40"/>
      <c r="AA109" s="40"/>
      <c r="AB109" s="40"/>
      <c r="AC109" s="40"/>
      <c r="AD109" s="40"/>
      <c r="AE109" s="40"/>
      <c r="AF109" s="41"/>
      <c r="AG109" s="41"/>
      <c r="AH109" s="41"/>
      <c r="AI109" s="41"/>
      <c r="AJ109" s="41"/>
      <c r="AK109" s="41"/>
      <c r="AL109" s="41"/>
      <c r="AM109" s="41"/>
      <c r="AN109" s="41"/>
      <c r="AO109" s="41"/>
      <c r="AP109" s="41" t="str">
        <f>IFERROR(VLOOKUP(CONCATENATE(AN109,"+",AO109),[1]Formulas!$AB$5:$AC$13,2,),"")</f>
        <v/>
      </c>
      <c r="AQ109" s="41" t="str">
        <f>IFERROR(VLOOKUP(AP109,[1]Formulas!$AC$5:$AD$13,2,),"")</f>
        <v/>
      </c>
      <c r="AR109" s="525"/>
      <c r="AS109" s="525"/>
      <c r="AT109" s="525"/>
      <c r="AU109" s="525"/>
      <c r="AV109" s="525"/>
      <c r="AW109" s="525"/>
      <c r="AX109" s="525"/>
      <c r="AY109" s="525"/>
      <c r="AZ109" s="525"/>
      <c r="BA109" s="525"/>
      <c r="BB109" s="525"/>
      <c r="BC109" s="42"/>
      <c r="BD109" s="42"/>
      <c r="BE109" s="42"/>
      <c r="BF109" s="525"/>
      <c r="BG109" s="42"/>
      <c r="BH109" s="42"/>
      <c r="BI109" s="42"/>
      <c r="BJ109" s="525"/>
      <c r="BK109" s="42"/>
      <c r="BL109" s="42"/>
      <c r="BM109" s="42"/>
    </row>
    <row r="110" spans="1:65" ht="23.25" customHeight="1" x14ac:dyDescent="0.3">
      <c r="A110" s="525"/>
      <c r="B110" s="525"/>
      <c r="C110" s="64"/>
      <c r="D110" s="525"/>
      <c r="E110" s="525"/>
      <c r="F110" s="525"/>
      <c r="G110" s="50"/>
      <c r="H110" s="525"/>
      <c r="I110" s="525"/>
      <c r="J110" s="525"/>
      <c r="K110" s="525"/>
      <c r="L110" s="525"/>
      <c r="M110" s="525"/>
      <c r="N110" s="525"/>
      <c r="O110" s="525"/>
      <c r="P110" s="525"/>
      <c r="Q110" s="43"/>
      <c r="R110" s="43"/>
      <c r="S110" s="43"/>
      <c r="T110" s="51"/>
      <c r="U110" s="51"/>
      <c r="V110" s="51"/>
      <c r="W110" s="51"/>
      <c r="X110" s="40"/>
      <c r="Y110" s="40"/>
      <c r="Z110" s="40"/>
      <c r="AA110" s="40"/>
      <c r="AB110" s="40"/>
      <c r="AC110" s="40"/>
      <c r="AD110" s="40"/>
      <c r="AE110" s="40"/>
      <c r="AF110" s="41"/>
      <c r="AG110" s="41"/>
      <c r="AH110" s="41"/>
      <c r="AI110" s="41"/>
      <c r="AJ110" s="41"/>
      <c r="AK110" s="41"/>
      <c r="AL110" s="41"/>
      <c r="AM110" s="41"/>
      <c r="AN110" s="41"/>
      <c r="AO110" s="41"/>
      <c r="AP110" s="41" t="str">
        <f>IFERROR(VLOOKUP(CONCATENATE(AN110,"+",AO110),[1]Formulas!$AB$5:$AC$13,2,),"")</f>
        <v/>
      </c>
      <c r="AQ110" s="41" t="str">
        <f>IFERROR(VLOOKUP(AP110,[1]Formulas!$AC$5:$AD$13,2,),"")</f>
        <v/>
      </c>
      <c r="AR110" s="525"/>
      <c r="AS110" s="525"/>
      <c r="AT110" s="525"/>
      <c r="AU110" s="525"/>
      <c r="AV110" s="525"/>
      <c r="AW110" s="525"/>
      <c r="AX110" s="525"/>
      <c r="AY110" s="525"/>
      <c r="AZ110" s="525"/>
      <c r="BA110" s="525"/>
      <c r="BB110" s="525"/>
      <c r="BC110" s="42"/>
      <c r="BD110" s="42"/>
      <c r="BE110" s="42"/>
      <c r="BF110" s="525"/>
      <c r="BG110" s="42"/>
      <c r="BH110" s="42"/>
      <c r="BI110" s="42"/>
      <c r="BJ110" s="525"/>
      <c r="BK110" s="42"/>
      <c r="BL110" s="42"/>
      <c r="BM110" s="42"/>
    </row>
    <row r="111" spans="1:65" ht="23.25" customHeight="1" x14ac:dyDescent="0.3">
      <c r="A111" s="525"/>
      <c r="B111" s="525"/>
      <c r="C111" s="64"/>
      <c r="D111" s="525"/>
      <c r="E111" s="525"/>
      <c r="F111" s="525"/>
      <c r="G111" s="50"/>
      <c r="H111" s="525"/>
      <c r="I111" s="525"/>
      <c r="J111" s="525"/>
      <c r="K111" s="525"/>
      <c r="L111" s="525"/>
      <c r="M111" s="525"/>
      <c r="N111" s="525"/>
      <c r="O111" s="525"/>
      <c r="P111" s="525"/>
      <c r="Q111" s="43"/>
      <c r="R111" s="43"/>
      <c r="S111" s="43"/>
      <c r="T111" s="51"/>
      <c r="U111" s="51"/>
      <c r="V111" s="51"/>
      <c r="W111" s="51"/>
      <c r="X111" s="40"/>
      <c r="Y111" s="40"/>
      <c r="Z111" s="40"/>
      <c r="AA111" s="40"/>
      <c r="AB111" s="40"/>
      <c r="AC111" s="40"/>
      <c r="AD111" s="40"/>
      <c r="AE111" s="40"/>
      <c r="AF111" s="41"/>
      <c r="AG111" s="41"/>
      <c r="AH111" s="41"/>
      <c r="AI111" s="41"/>
      <c r="AJ111" s="41"/>
      <c r="AK111" s="41"/>
      <c r="AL111" s="41"/>
      <c r="AM111" s="41"/>
      <c r="AN111" s="41"/>
      <c r="AO111" s="41"/>
      <c r="AP111" s="41" t="str">
        <f>IFERROR(VLOOKUP(CONCATENATE(AN111,"+",AO111),[1]Formulas!$AB$5:$AC$13,2,),"")</f>
        <v/>
      </c>
      <c r="AQ111" s="41" t="str">
        <f>IFERROR(VLOOKUP(AP111,[1]Formulas!$AC$5:$AD$13,2,),"")</f>
        <v/>
      </c>
      <c r="AR111" s="525"/>
      <c r="AS111" s="525"/>
      <c r="AT111" s="525"/>
      <c r="AU111" s="525"/>
      <c r="AV111" s="525"/>
      <c r="AW111" s="525"/>
      <c r="AX111" s="525"/>
      <c r="AY111" s="525"/>
      <c r="AZ111" s="525"/>
      <c r="BA111" s="525"/>
      <c r="BB111" s="525"/>
      <c r="BC111" s="42"/>
      <c r="BD111" s="42"/>
      <c r="BE111" s="42"/>
      <c r="BF111" s="525"/>
      <c r="BG111" s="42"/>
      <c r="BH111" s="42"/>
      <c r="BI111" s="42"/>
      <c r="BJ111" s="525"/>
      <c r="BK111" s="42"/>
      <c r="BL111" s="42"/>
      <c r="BM111" s="42"/>
    </row>
    <row r="112" spans="1:65" ht="23.25" customHeight="1" x14ac:dyDescent="0.3">
      <c r="A112" s="525"/>
      <c r="B112" s="525"/>
      <c r="C112" s="64"/>
      <c r="D112" s="525"/>
      <c r="E112" s="525"/>
      <c r="F112" s="525"/>
      <c r="G112" s="50"/>
      <c r="H112" s="525"/>
      <c r="I112" s="525"/>
      <c r="J112" s="525"/>
      <c r="K112" s="525"/>
      <c r="L112" s="525"/>
      <c r="M112" s="525"/>
      <c r="N112" s="525"/>
      <c r="O112" s="525"/>
      <c r="P112" s="525"/>
      <c r="Q112" s="43"/>
      <c r="R112" s="43"/>
      <c r="S112" s="43"/>
      <c r="T112" s="51"/>
      <c r="U112" s="51"/>
      <c r="V112" s="51"/>
      <c r="W112" s="51"/>
      <c r="X112" s="40"/>
      <c r="Y112" s="40"/>
      <c r="Z112" s="40"/>
      <c r="AA112" s="40"/>
      <c r="AB112" s="40"/>
      <c r="AC112" s="40"/>
      <c r="AD112" s="40"/>
      <c r="AE112" s="40"/>
      <c r="AF112" s="41"/>
      <c r="AG112" s="41"/>
      <c r="AH112" s="41"/>
      <c r="AI112" s="41"/>
      <c r="AJ112" s="41"/>
      <c r="AK112" s="41"/>
      <c r="AL112" s="41"/>
      <c r="AM112" s="41"/>
      <c r="AN112" s="41"/>
      <c r="AO112" s="41"/>
      <c r="AP112" s="41" t="str">
        <f>IFERROR(VLOOKUP(CONCATENATE(AN112,"+",AO112),[1]Formulas!$AB$5:$AC$13,2,),"")</f>
        <v/>
      </c>
      <c r="AQ112" s="41" t="str">
        <f>IFERROR(VLOOKUP(AP112,[1]Formulas!$AC$5:$AD$13,2,),"")</f>
        <v/>
      </c>
      <c r="AR112" s="525"/>
      <c r="AS112" s="525"/>
      <c r="AT112" s="525"/>
      <c r="AU112" s="525"/>
      <c r="AV112" s="525"/>
      <c r="AW112" s="525"/>
      <c r="AX112" s="525"/>
      <c r="AY112" s="525"/>
      <c r="AZ112" s="525"/>
      <c r="BA112" s="525"/>
      <c r="BB112" s="525"/>
      <c r="BC112" s="42"/>
      <c r="BD112" s="42"/>
      <c r="BE112" s="42"/>
      <c r="BF112" s="525"/>
      <c r="BG112" s="42"/>
      <c r="BH112" s="42"/>
      <c r="BI112" s="42"/>
      <c r="BJ112" s="525"/>
      <c r="BK112" s="42"/>
      <c r="BL112" s="42"/>
      <c r="BM112" s="42"/>
    </row>
    <row r="113" spans="1:65" ht="23.25" customHeight="1" x14ac:dyDescent="0.3">
      <c r="A113" s="525"/>
      <c r="B113" s="525"/>
      <c r="C113" s="64"/>
      <c r="D113" s="525"/>
      <c r="E113" s="525"/>
      <c r="F113" s="525"/>
      <c r="G113" s="50"/>
      <c r="H113" s="525"/>
      <c r="I113" s="525"/>
      <c r="J113" s="525"/>
      <c r="K113" s="525"/>
      <c r="L113" s="525"/>
      <c r="M113" s="525"/>
      <c r="N113" s="525"/>
      <c r="O113" s="525"/>
      <c r="P113" s="525"/>
      <c r="Q113" s="43"/>
      <c r="R113" s="43"/>
      <c r="S113" s="43"/>
      <c r="T113" s="51"/>
      <c r="U113" s="51"/>
      <c r="V113" s="51"/>
      <c r="W113" s="51"/>
      <c r="X113" s="40"/>
      <c r="Y113" s="40"/>
      <c r="Z113" s="40"/>
      <c r="AA113" s="40"/>
      <c r="AB113" s="40"/>
      <c r="AC113" s="40"/>
      <c r="AD113" s="40"/>
      <c r="AE113" s="40"/>
      <c r="AF113" s="41"/>
      <c r="AG113" s="41"/>
      <c r="AH113" s="41"/>
      <c r="AI113" s="41"/>
      <c r="AJ113" s="41"/>
      <c r="AK113" s="41"/>
      <c r="AL113" s="41"/>
      <c r="AM113" s="41"/>
      <c r="AN113" s="41"/>
      <c r="AO113" s="41"/>
      <c r="AP113" s="41" t="str">
        <f>IFERROR(VLOOKUP(CONCATENATE(AN113,"+",AO113),[1]Formulas!$AB$5:$AC$13,2,),"")</f>
        <v/>
      </c>
      <c r="AQ113" s="41" t="str">
        <f>IFERROR(VLOOKUP(AP113,[1]Formulas!$AC$5:$AD$13,2,),"")</f>
        <v/>
      </c>
      <c r="AR113" s="525"/>
      <c r="AS113" s="525"/>
      <c r="AT113" s="525"/>
      <c r="AU113" s="525"/>
      <c r="AV113" s="525"/>
      <c r="AW113" s="525"/>
      <c r="AX113" s="525"/>
      <c r="AY113" s="525"/>
      <c r="AZ113" s="525"/>
      <c r="BA113" s="525"/>
      <c r="BB113" s="525"/>
      <c r="BC113" s="42"/>
      <c r="BD113" s="42"/>
      <c r="BE113" s="42"/>
      <c r="BF113" s="525"/>
      <c r="BG113" s="42"/>
      <c r="BH113" s="42"/>
      <c r="BI113" s="42"/>
      <c r="BJ113" s="525"/>
      <c r="BK113" s="42"/>
      <c r="BL113" s="42"/>
      <c r="BM113" s="42"/>
    </row>
    <row r="114" spans="1:65" ht="23.25" customHeight="1" x14ac:dyDescent="0.3">
      <c r="A114" s="525"/>
      <c r="B114" s="525"/>
      <c r="C114" s="64"/>
      <c r="D114" s="525"/>
      <c r="E114" s="525"/>
      <c r="F114" s="525"/>
      <c r="G114" s="50"/>
      <c r="H114" s="525"/>
      <c r="I114" s="525"/>
      <c r="J114" s="525"/>
      <c r="K114" s="525"/>
      <c r="L114" s="525"/>
      <c r="M114" s="525"/>
      <c r="N114" s="525"/>
      <c r="O114" s="525"/>
      <c r="P114" s="525"/>
      <c r="Q114" s="43"/>
      <c r="R114" s="43"/>
      <c r="S114" s="43"/>
      <c r="T114" s="51"/>
      <c r="U114" s="51"/>
      <c r="V114" s="51"/>
      <c r="W114" s="51"/>
      <c r="X114" s="40"/>
      <c r="Y114" s="40"/>
      <c r="Z114" s="40"/>
      <c r="AA114" s="40"/>
      <c r="AB114" s="40"/>
      <c r="AC114" s="40"/>
      <c r="AD114" s="40"/>
      <c r="AE114" s="40"/>
      <c r="AF114" s="41"/>
      <c r="AG114" s="41"/>
      <c r="AH114" s="41"/>
      <c r="AI114" s="41"/>
      <c r="AJ114" s="41"/>
      <c r="AK114" s="41"/>
      <c r="AL114" s="41"/>
      <c r="AM114" s="41"/>
      <c r="AN114" s="41"/>
      <c r="AO114" s="41"/>
      <c r="AP114" s="41" t="str">
        <f>IFERROR(VLOOKUP(CONCATENATE(AN114,"+",AO114),[1]Formulas!$AB$5:$AC$13,2,),"")</f>
        <v/>
      </c>
      <c r="AQ114" s="41" t="str">
        <f>IFERROR(VLOOKUP(AP114,[1]Formulas!$AC$5:$AD$13,2,),"")</f>
        <v/>
      </c>
      <c r="AR114" s="525"/>
      <c r="AS114" s="525"/>
      <c r="AT114" s="525"/>
      <c r="AU114" s="525"/>
      <c r="AV114" s="525"/>
      <c r="AW114" s="525"/>
      <c r="AX114" s="525"/>
      <c r="AY114" s="525"/>
      <c r="AZ114" s="525"/>
      <c r="BA114" s="525"/>
      <c r="BB114" s="525"/>
      <c r="BC114" s="42"/>
      <c r="BD114" s="42"/>
      <c r="BE114" s="42"/>
      <c r="BF114" s="525"/>
      <c r="BG114" s="42"/>
      <c r="BH114" s="42"/>
      <c r="BI114" s="42"/>
      <c r="BJ114" s="525"/>
      <c r="BK114" s="42"/>
      <c r="BL114" s="42"/>
      <c r="BM114" s="42"/>
    </row>
    <row r="115" spans="1:65" ht="23.25" customHeight="1" x14ac:dyDescent="0.3">
      <c r="A115" s="525"/>
      <c r="B115" s="525"/>
      <c r="C115" s="64"/>
      <c r="D115" s="525"/>
      <c r="E115" s="525"/>
      <c r="F115" s="525"/>
      <c r="G115" s="50"/>
      <c r="H115" s="525"/>
      <c r="I115" s="525"/>
      <c r="J115" s="525"/>
      <c r="K115" s="525"/>
      <c r="L115" s="525"/>
      <c r="M115" s="525"/>
      <c r="N115" s="525"/>
      <c r="O115" s="525"/>
      <c r="P115" s="525"/>
      <c r="Q115" s="43"/>
      <c r="R115" s="43"/>
      <c r="S115" s="43"/>
      <c r="T115" s="51"/>
      <c r="U115" s="51"/>
      <c r="V115" s="51"/>
      <c r="W115" s="51"/>
      <c r="X115" s="40"/>
      <c r="Y115" s="40"/>
      <c r="Z115" s="40"/>
      <c r="AA115" s="40"/>
      <c r="AB115" s="40"/>
      <c r="AC115" s="40"/>
      <c r="AD115" s="40"/>
      <c r="AE115" s="40"/>
      <c r="AF115" s="41"/>
      <c r="AG115" s="41"/>
      <c r="AH115" s="41"/>
      <c r="AI115" s="41"/>
      <c r="AJ115" s="41"/>
      <c r="AK115" s="41"/>
      <c r="AL115" s="41"/>
      <c r="AM115" s="41"/>
      <c r="AN115" s="41"/>
      <c r="AO115" s="41"/>
      <c r="AP115" s="41" t="str">
        <f>IFERROR(VLOOKUP(CONCATENATE(AN115,"+",AO115),[1]Formulas!$AB$5:$AC$13,2,),"")</f>
        <v/>
      </c>
      <c r="AQ115" s="41" t="str">
        <f>IFERROR(VLOOKUP(AP115,[1]Formulas!$AC$5:$AD$13,2,),"")</f>
        <v/>
      </c>
      <c r="AR115" s="525"/>
      <c r="AS115" s="525"/>
      <c r="AT115" s="525"/>
      <c r="AU115" s="525"/>
      <c r="AV115" s="525"/>
      <c r="AW115" s="525"/>
      <c r="AX115" s="525"/>
      <c r="AY115" s="525"/>
      <c r="AZ115" s="525"/>
      <c r="BA115" s="525"/>
      <c r="BB115" s="525"/>
      <c r="BC115" s="42"/>
      <c r="BD115" s="42"/>
      <c r="BE115" s="42"/>
      <c r="BF115" s="525"/>
      <c r="BG115" s="42"/>
      <c r="BH115" s="42"/>
      <c r="BI115" s="42"/>
      <c r="BJ115" s="525"/>
      <c r="BK115" s="42"/>
      <c r="BL115" s="42"/>
      <c r="BM115" s="42"/>
    </row>
    <row r="116" spans="1:65" ht="23.25" customHeight="1" x14ac:dyDescent="0.3">
      <c r="A116" s="526"/>
      <c r="B116" s="526"/>
      <c r="C116" s="65"/>
      <c r="D116" s="526"/>
      <c r="E116" s="526"/>
      <c r="F116" s="526"/>
      <c r="G116" s="50"/>
      <c r="H116" s="526"/>
      <c r="I116" s="526"/>
      <c r="J116" s="526"/>
      <c r="K116" s="526"/>
      <c r="L116" s="526"/>
      <c r="M116" s="526"/>
      <c r="N116" s="526"/>
      <c r="O116" s="526"/>
      <c r="P116" s="526"/>
      <c r="Q116" s="43"/>
      <c r="R116" s="43"/>
      <c r="S116" s="43"/>
      <c r="T116" s="51"/>
      <c r="U116" s="51"/>
      <c r="V116" s="51"/>
      <c r="W116" s="51"/>
      <c r="X116" s="40"/>
      <c r="Y116" s="40"/>
      <c r="Z116" s="40"/>
      <c r="AA116" s="40"/>
      <c r="AB116" s="40"/>
      <c r="AC116" s="40"/>
      <c r="AD116" s="40"/>
      <c r="AE116" s="40"/>
      <c r="AF116" s="41"/>
      <c r="AG116" s="41"/>
      <c r="AH116" s="41"/>
      <c r="AI116" s="41"/>
      <c r="AJ116" s="41"/>
      <c r="AK116" s="41"/>
      <c r="AL116" s="41"/>
      <c r="AM116" s="41"/>
      <c r="AN116" s="41"/>
      <c r="AO116" s="41"/>
      <c r="AP116" s="41" t="str">
        <f>IFERROR(VLOOKUP(CONCATENATE(AN116,"+",AO116),[1]Formulas!$AB$5:$AC$13,2,),"")</f>
        <v/>
      </c>
      <c r="AQ116" s="41" t="str">
        <f>IFERROR(VLOOKUP(AP116,[1]Formulas!$AC$5:$AD$13,2,),"")</f>
        <v/>
      </c>
      <c r="AR116" s="526"/>
      <c r="AS116" s="526"/>
      <c r="AT116" s="526"/>
      <c r="AU116" s="526"/>
      <c r="AV116" s="526"/>
      <c r="AW116" s="526"/>
      <c r="AX116" s="526"/>
      <c r="AY116" s="526"/>
      <c r="AZ116" s="526"/>
      <c r="BA116" s="526"/>
      <c r="BB116" s="526"/>
      <c r="BC116" s="42"/>
      <c r="BD116" s="42"/>
      <c r="BE116" s="42"/>
      <c r="BF116" s="526"/>
      <c r="BG116" s="42"/>
      <c r="BH116" s="42"/>
      <c r="BI116" s="42"/>
      <c r="BJ116" s="526"/>
      <c r="BK116" s="42"/>
      <c r="BL116" s="42"/>
      <c r="BM116" s="42"/>
    </row>
    <row r="117" spans="1:65" ht="23.25" customHeight="1" x14ac:dyDescent="0.4">
      <c r="A117" s="46"/>
      <c r="B117" s="46"/>
      <c r="C117" s="46"/>
      <c r="D117" s="46"/>
      <c r="E117" s="46"/>
      <c r="F117" s="46"/>
      <c r="G117" s="46"/>
      <c r="H117" s="46"/>
      <c r="I117" s="46"/>
      <c r="J117" s="45"/>
      <c r="K117" s="45"/>
      <c r="L117" s="45"/>
      <c r="M117" s="45"/>
      <c r="N117" s="45"/>
      <c r="O117" s="45"/>
      <c r="P117" s="45"/>
      <c r="Q117" s="46"/>
      <c r="R117" s="46"/>
      <c r="S117" s="46"/>
      <c r="T117" s="52"/>
      <c r="U117" s="52"/>
      <c r="V117" s="52"/>
      <c r="W117" s="52"/>
      <c r="X117" s="47"/>
      <c r="Y117" s="47"/>
      <c r="Z117" s="47"/>
      <c r="AA117" s="47"/>
      <c r="AB117" s="47"/>
      <c r="AC117" s="47"/>
      <c r="AD117" s="47"/>
      <c r="AE117" s="47"/>
      <c r="AF117" s="47"/>
      <c r="AG117" s="47"/>
      <c r="AH117" s="47"/>
      <c r="AI117" s="47"/>
      <c r="AJ117" s="47"/>
      <c r="AK117" s="47"/>
      <c r="AL117" s="47"/>
      <c r="AM117" s="47"/>
      <c r="AN117" s="47"/>
      <c r="AO117" s="47"/>
      <c r="AP117" s="47"/>
      <c r="AQ117" s="45"/>
      <c r="AR117" s="45"/>
      <c r="AS117" s="45"/>
      <c r="AT117" s="45"/>
      <c r="AU117" s="45"/>
      <c r="AV117" s="45"/>
      <c r="AW117" s="45"/>
      <c r="AX117" s="45"/>
      <c r="AY117" s="45"/>
      <c r="AZ117" s="45"/>
      <c r="BA117" s="48"/>
      <c r="BB117" s="48"/>
      <c r="BC117" s="48"/>
      <c r="BD117" s="48"/>
      <c r="BE117" s="48"/>
      <c r="BF117" s="48"/>
      <c r="BG117" s="48"/>
      <c r="BH117" s="48"/>
      <c r="BI117" s="48"/>
      <c r="BJ117" s="48"/>
      <c r="BK117" s="48"/>
      <c r="BL117" s="48"/>
      <c r="BM117" s="48"/>
    </row>
    <row r="118" spans="1:65" ht="23.25" customHeight="1" x14ac:dyDescent="0.3">
      <c r="A118" s="528"/>
      <c r="B118" s="529"/>
      <c r="C118" s="66"/>
      <c r="D118" s="529"/>
      <c r="E118" s="529"/>
      <c r="F118" s="529"/>
      <c r="G118" s="50"/>
      <c r="H118" s="530"/>
      <c r="I118" s="530"/>
      <c r="J118" s="527"/>
      <c r="K118" s="527" t="str">
        <f>IFERROR(VLOOKUP(J118,[1]Formulas!$B$5:$C$9,2,),"")</f>
        <v/>
      </c>
      <c r="L118" s="527"/>
      <c r="M118" s="527" t="str">
        <f>IFERROR(VLOOKUP(L118,[1]Formulas!$E$5:$F$9,2,),"")</f>
        <v/>
      </c>
      <c r="N118" s="381" t="str">
        <f>IFERROR(VLOOKUP(CONCATENATE(K118:K127,M118),[1]Formulas!$J$5:$K$29,2,),"")</f>
        <v/>
      </c>
      <c r="O118" s="381" t="str">
        <f>IFERROR(M118*K118,"")</f>
        <v/>
      </c>
      <c r="P118" s="384"/>
      <c r="Q118" s="43"/>
      <c r="R118" s="43"/>
      <c r="S118" s="43"/>
      <c r="T118" s="51"/>
      <c r="U118" s="51"/>
      <c r="V118" s="51"/>
      <c r="W118" s="51"/>
      <c r="X118" s="40"/>
      <c r="Y118" s="40"/>
      <c r="Z118" s="40"/>
      <c r="AA118" s="40"/>
      <c r="AB118" s="40"/>
      <c r="AC118" s="40"/>
      <c r="AD118" s="40"/>
      <c r="AE118" s="40"/>
      <c r="AF118" s="41" t="str">
        <f>IFERROR(VLOOKUP(Y118,[1]Formulas!$AN$5:$AO$20,2,),"")</f>
        <v/>
      </c>
      <c r="AG118" s="41" t="str">
        <f>IFERROR(VLOOKUP(Z118,[1]Formulas!$AN$5:$AO$20,2,),"")</f>
        <v/>
      </c>
      <c r="AH118" s="41" t="str">
        <f>IFERROR(VLOOKUP(AA118,[1]Formulas!$AN$5:$AO$20,2,),"")</f>
        <v/>
      </c>
      <c r="AI118" s="41" t="str">
        <f>IFERROR(VLOOKUP(AB118,[1]Formulas!$AN$5:$AO$20,2,),"")</f>
        <v/>
      </c>
      <c r="AJ118" s="41" t="str">
        <f>IFERROR(VLOOKUP(AC118,[1]Formulas!$AN$5:$AO$20,2,),"")</f>
        <v/>
      </c>
      <c r="AK118" s="41" t="str">
        <f>IFERROR(VLOOKUP(AD118,[1]Formulas!$AN$5:$AO$20,2,),"")</f>
        <v/>
      </c>
      <c r="AL118" s="41" t="str">
        <f>IFERROR(VLOOKUP(AE118,[1]Formulas!$AN$5:$AO$20,2,),"")</f>
        <v/>
      </c>
      <c r="AM118" s="41"/>
      <c r="AN118" s="41"/>
      <c r="AO118" s="41"/>
      <c r="AP118" s="41" t="str">
        <f>IFERROR(VLOOKUP(CONCATENATE(AN118,"+",AO118),[1]Formulas!$AB$5:$AC$13,2,),"")</f>
        <v/>
      </c>
      <c r="AQ118" s="41" t="str">
        <f>IFERROR(VLOOKUP(AP118,[1]Formulas!$AC$5:$AD$13,2,),"")</f>
        <v/>
      </c>
      <c r="AR118" s="384" t="str">
        <f>+IFERROR(AVERAGE(AQ118:AQ127),"")</f>
        <v/>
      </c>
      <c r="AS118" s="384" t="str">
        <f>+IF(AR118="","",IF(AR118=100,"Fuerte",IF(AND(AR118&lt;100,AR118&gt;=50),"Moderado",IF(AR118&lt;50,"Débil"))))</f>
        <v/>
      </c>
      <c r="AT118" s="384" t="str">
        <f>+IF(AS118="","",IF(AS118="Fuerte",2,IF(AS118="Moderado",1,IF(AS118="Débil",0))))</f>
        <v/>
      </c>
      <c r="AU118" s="384" t="str">
        <f>IFERROR(IF((AV118-AT118)&lt;=0,J118,VLOOKUP((AV118-AT118),[1]Formulas!$AQ$5:$AR$9,2,0)),"")</f>
        <v/>
      </c>
      <c r="AV118" s="384" t="str">
        <f>+K118</f>
        <v/>
      </c>
      <c r="AW118" s="384" t="str">
        <f>IFERROR(VLOOKUP(AU118,[1]Formulas!$B$5:$C$9,2,),"")</f>
        <v/>
      </c>
      <c r="AX118" s="384">
        <f>+L118</f>
        <v>0</v>
      </c>
      <c r="AY118" s="384" t="str">
        <f>IFERROR(VLOOKUP(AX118,[1]Formulas!$E$5:$F$9,2,),"")</f>
        <v/>
      </c>
      <c r="AZ118" s="381" t="str">
        <f>IFERROR(VLOOKUP(CONCATENATE(AW118:AW127,AY118),[1]Formulas!$J$5:$K$29,2,),"")</f>
        <v/>
      </c>
      <c r="BA118" s="355" t="str">
        <f>IFERROR(AY118*AW118,"")</f>
        <v/>
      </c>
      <c r="BB118" s="362"/>
      <c r="BC118" s="42"/>
      <c r="BD118" s="42"/>
      <c r="BE118" s="42"/>
      <c r="BF118" s="362"/>
      <c r="BG118" s="42"/>
      <c r="BH118" s="42"/>
      <c r="BI118" s="42"/>
      <c r="BJ118" s="362"/>
      <c r="BK118" s="42"/>
      <c r="BL118" s="42"/>
      <c r="BM118" s="42"/>
    </row>
    <row r="119" spans="1:65" ht="23.25" customHeight="1" x14ac:dyDescent="0.3">
      <c r="A119" s="525"/>
      <c r="B119" s="525"/>
      <c r="C119" s="64"/>
      <c r="D119" s="525"/>
      <c r="E119" s="525"/>
      <c r="F119" s="525"/>
      <c r="G119" s="50"/>
      <c r="H119" s="525"/>
      <c r="I119" s="525"/>
      <c r="J119" s="525"/>
      <c r="K119" s="525"/>
      <c r="L119" s="525"/>
      <c r="M119" s="525"/>
      <c r="N119" s="525"/>
      <c r="O119" s="525"/>
      <c r="P119" s="525"/>
      <c r="Q119" s="43"/>
      <c r="R119" s="43"/>
      <c r="S119" s="43"/>
      <c r="T119" s="51"/>
      <c r="U119" s="51"/>
      <c r="V119" s="51"/>
      <c r="W119" s="51"/>
      <c r="X119" s="40"/>
      <c r="Y119" s="40"/>
      <c r="Z119" s="40"/>
      <c r="AA119" s="40"/>
      <c r="AB119" s="40"/>
      <c r="AC119" s="40"/>
      <c r="AD119" s="40"/>
      <c r="AE119" s="40"/>
      <c r="AF119" s="41" t="str">
        <f>IFERROR(VLOOKUP(Y119,[1]Formulas!$AN$5:$AO$20,2,),"")</f>
        <v/>
      </c>
      <c r="AG119" s="41" t="str">
        <f>IFERROR(VLOOKUP(Z119,[1]Formulas!$AN$5:$AO$20,2,),"")</f>
        <v/>
      </c>
      <c r="AH119" s="41" t="str">
        <f>IFERROR(VLOOKUP(AA119,[1]Formulas!$AN$5:$AO$20,2,),"")</f>
        <v/>
      </c>
      <c r="AI119" s="41" t="str">
        <f>IFERROR(VLOOKUP(AB119,[1]Formulas!$AN$5:$AO$20,2,),"")</f>
        <v/>
      </c>
      <c r="AJ119" s="41" t="str">
        <f>IFERROR(VLOOKUP(AC119,[1]Formulas!$AN$5:$AO$20,2,),"")</f>
        <v/>
      </c>
      <c r="AK119" s="41" t="str">
        <f>IFERROR(VLOOKUP(AD119,[1]Formulas!$AN$5:$AO$20,2,),"")</f>
        <v/>
      </c>
      <c r="AL119" s="41" t="str">
        <f>IFERROR(VLOOKUP(AE119,[1]Formulas!$AN$5:$AO$20,2,),"")</f>
        <v/>
      </c>
      <c r="AM119" s="41"/>
      <c r="AN119" s="41"/>
      <c r="AO119" s="41"/>
      <c r="AP119" s="41" t="str">
        <f>IFERROR(VLOOKUP(CONCATENATE(AN119,"+",AO119),[1]Formulas!$AB$5:$AC$13,2,),"")</f>
        <v/>
      </c>
      <c r="AQ119" s="41" t="str">
        <f>IFERROR(VLOOKUP(AP119,[1]Formulas!$AC$5:$AD$13,2,),"")</f>
        <v/>
      </c>
      <c r="AR119" s="525"/>
      <c r="AS119" s="525"/>
      <c r="AT119" s="525"/>
      <c r="AU119" s="525"/>
      <c r="AV119" s="525"/>
      <c r="AW119" s="525"/>
      <c r="AX119" s="525"/>
      <c r="AY119" s="525"/>
      <c r="AZ119" s="525"/>
      <c r="BA119" s="525"/>
      <c r="BB119" s="525"/>
      <c r="BC119" s="42"/>
      <c r="BD119" s="42"/>
      <c r="BE119" s="42"/>
      <c r="BF119" s="525"/>
      <c r="BG119" s="42"/>
      <c r="BH119" s="42"/>
      <c r="BI119" s="42"/>
      <c r="BJ119" s="525"/>
      <c r="BK119" s="42"/>
      <c r="BL119" s="42"/>
      <c r="BM119" s="42"/>
    </row>
    <row r="120" spans="1:65" ht="23.25" customHeight="1" x14ac:dyDescent="0.3">
      <c r="A120" s="525"/>
      <c r="B120" s="525"/>
      <c r="C120" s="64"/>
      <c r="D120" s="525"/>
      <c r="E120" s="525"/>
      <c r="F120" s="525"/>
      <c r="G120" s="50"/>
      <c r="H120" s="525"/>
      <c r="I120" s="525"/>
      <c r="J120" s="525"/>
      <c r="K120" s="525"/>
      <c r="L120" s="525"/>
      <c r="M120" s="525"/>
      <c r="N120" s="525"/>
      <c r="O120" s="525"/>
      <c r="P120" s="525"/>
      <c r="Q120" s="43"/>
      <c r="R120" s="43"/>
      <c r="S120" s="43"/>
      <c r="T120" s="51"/>
      <c r="U120" s="51"/>
      <c r="V120" s="51"/>
      <c r="W120" s="51"/>
      <c r="X120" s="40"/>
      <c r="Y120" s="40"/>
      <c r="Z120" s="40"/>
      <c r="AA120" s="40"/>
      <c r="AB120" s="40"/>
      <c r="AC120" s="40"/>
      <c r="AD120" s="40"/>
      <c r="AE120" s="40"/>
      <c r="AF120" s="41" t="str">
        <f>IFERROR(VLOOKUP(Y120,[1]Formulas!$AN$5:$AO$20,2,),"")</f>
        <v/>
      </c>
      <c r="AG120" s="41" t="str">
        <f>IFERROR(VLOOKUP(Z120,[1]Formulas!$AN$5:$AO$20,2,),"")</f>
        <v/>
      </c>
      <c r="AH120" s="41" t="str">
        <f>IFERROR(VLOOKUP(AA120,[1]Formulas!$AN$5:$AO$20,2,),"")</f>
        <v/>
      </c>
      <c r="AI120" s="41" t="str">
        <f>IFERROR(VLOOKUP(AB120,[1]Formulas!$AN$5:$AO$20,2,),"")</f>
        <v/>
      </c>
      <c r="AJ120" s="41" t="str">
        <f>IFERROR(VLOOKUP(AC120,[1]Formulas!$AN$5:$AO$20,2,),"")</f>
        <v/>
      </c>
      <c r="AK120" s="41" t="str">
        <f>IFERROR(VLOOKUP(AD120,[1]Formulas!$AN$5:$AO$20,2,),"")</f>
        <v/>
      </c>
      <c r="AL120" s="41" t="str">
        <f>IFERROR(VLOOKUP(AE120,[1]Formulas!$AN$5:$AO$20,2,),"")</f>
        <v/>
      </c>
      <c r="AM120" s="41"/>
      <c r="AN120" s="41"/>
      <c r="AO120" s="41"/>
      <c r="AP120" s="41" t="str">
        <f>IFERROR(VLOOKUP(CONCATENATE(AN120,"+",AO120),[1]Formulas!$AB$5:$AC$13,2,),"")</f>
        <v/>
      </c>
      <c r="AQ120" s="41" t="str">
        <f>IFERROR(VLOOKUP(AP120,[1]Formulas!$AC$5:$AD$13,2,),"")</f>
        <v/>
      </c>
      <c r="AR120" s="525"/>
      <c r="AS120" s="525"/>
      <c r="AT120" s="525"/>
      <c r="AU120" s="525"/>
      <c r="AV120" s="525"/>
      <c r="AW120" s="525"/>
      <c r="AX120" s="525"/>
      <c r="AY120" s="525"/>
      <c r="AZ120" s="525"/>
      <c r="BA120" s="525"/>
      <c r="BB120" s="525"/>
      <c r="BC120" s="42"/>
      <c r="BD120" s="42"/>
      <c r="BE120" s="42"/>
      <c r="BF120" s="525"/>
      <c r="BG120" s="42"/>
      <c r="BH120" s="42"/>
      <c r="BI120" s="42"/>
      <c r="BJ120" s="525"/>
      <c r="BK120" s="42"/>
      <c r="BL120" s="42"/>
      <c r="BM120" s="42"/>
    </row>
    <row r="121" spans="1:65" ht="23.25" customHeight="1" x14ac:dyDescent="0.3">
      <c r="A121" s="525"/>
      <c r="B121" s="525"/>
      <c r="C121" s="64"/>
      <c r="D121" s="525"/>
      <c r="E121" s="525"/>
      <c r="F121" s="525"/>
      <c r="G121" s="50"/>
      <c r="H121" s="525"/>
      <c r="I121" s="525"/>
      <c r="J121" s="525"/>
      <c r="K121" s="525"/>
      <c r="L121" s="525"/>
      <c r="M121" s="525"/>
      <c r="N121" s="525"/>
      <c r="O121" s="525"/>
      <c r="P121" s="525"/>
      <c r="Q121" s="43"/>
      <c r="R121" s="43"/>
      <c r="S121" s="43"/>
      <c r="T121" s="51"/>
      <c r="U121" s="51"/>
      <c r="V121" s="51"/>
      <c r="W121" s="51"/>
      <c r="X121" s="40"/>
      <c r="Y121" s="40"/>
      <c r="Z121" s="40"/>
      <c r="AA121" s="40"/>
      <c r="AB121" s="40"/>
      <c r="AC121" s="40"/>
      <c r="AD121" s="40"/>
      <c r="AE121" s="40"/>
      <c r="AF121" s="41" t="str">
        <f>IFERROR(VLOOKUP(Y121,[1]Formulas!$AN$5:$AO$20,2,),"")</f>
        <v/>
      </c>
      <c r="AG121" s="41" t="str">
        <f>IFERROR(VLOOKUP(Z121,[1]Formulas!$AN$5:$AO$20,2,),"")</f>
        <v/>
      </c>
      <c r="AH121" s="41" t="str">
        <f>IFERROR(VLOOKUP(AA121,[1]Formulas!$AN$5:$AO$20,2,),"")</f>
        <v/>
      </c>
      <c r="AI121" s="41" t="str">
        <f>IFERROR(VLOOKUP(AB121,[1]Formulas!$AN$5:$AO$20,2,),"")</f>
        <v/>
      </c>
      <c r="AJ121" s="41" t="str">
        <f>IFERROR(VLOOKUP(AC121,[1]Formulas!$AN$5:$AO$20,2,),"")</f>
        <v/>
      </c>
      <c r="AK121" s="41" t="str">
        <f>IFERROR(VLOOKUP(AD121,[1]Formulas!$AN$5:$AO$20,2,),"")</f>
        <v/>
      </c>
      <c r="AL121" s="41" t="str">
        <f>IFERROR(VLOOKUP(AE121,[1]Formulas!$AN$5:$AO$20,2,),"")</f>
        <v/>
      </c>
      <c r="AM121" s="41"/>
      <c r="AN121" s="41"/>
      <c r="AO121" s="41"/>
      <c r="AP121" s="41" t="str">
        <f>IFERROR(VLOOKUP(CONCATENATE(AN121,"+",AO121),[1]Formulas!$AB$5:$AC$13,2,),"")</f>
        <v/>
      </c>
      <c r="AQ121" s="41" t="str">
        <f>IFERROR(VLOOKUP(AP121,[1]Formulas!$AC$5:$AD$13,2,),"")</f>
        <v/>
      </c>
      <c r="AR121" s="525"/>
      <c r="AS121" s="525"/>
      <c r="AT121" s="525"/>
      <c r="AU121" s="525"/>
      <c r="AV121" s="525"/>
      <c r="AW121" s="525"/>
      <c r="AX121" s="525"/>
      <c r="AY121" s="525"/>
      <c r="AZ121" s="525"/>
      <c r="BA121" s="525"/>
      <c r="BB121" s="525"/>
      <c r="BC121" s="42"/>
      <c r="BD121" s="42"/>
      <c r="BE121" s="42"/>
      <c r="BF121" s="525"/>
      <c r="BG121" s="42"/>
      <c r="BH121" s="42"/>
      <c r="BI121" s="42"/>
      <c r="BJ121" s="525"/>
      <c r="BK121" s="42"/>
      <c r="BL121" s="42"/>
      <c r="BM121" s="42"/>
    </row>
    <row r="122" spans="1:65" ht="23.25" customHeight="1" x14ac:dyDescent="0.3">
      <c r="A122" s="525"/>
      <c r="B122" s="525"/>
      <c r="C122" s="64"/>
      <c r="D122" s="525"/>
      <c r="E122" s="525"/>
      <c r="F122" s="525"/>
      <c r="G122" s="50"/>
      <c r="H122" s="525"/>
      <c r="I122" s="525"/>
      <c r="J122" s="525"/>
      <c r="K122" s="525"/>
      <c r="L122" s="525"/>
      <c r="M122" s="525"/>
      <c r="N122" s="525"/>
      <c r="O122" s="525"/>
      <c r="P122" s="525"/>
      <c r="Q122" s="43"/>
      <c r="R122" s="43"/>
      <c r="S122" s="43"/>
      <c r="T122" s="51"/>
      <c r="U122" s="51"/>
      <c r="V122" s="51"/>
      <c r="W122" s="51"/>
      <c r="X122" s="40"/>
      <c r="Y122" s="40"/>
      <c r="Z122" s="40"/>
      <c r="AA122" s="40"/>
      <c r="AB122" s="40"/>
      <c r="AC122" s="40"/>
      <c r="AD122" s="40"/>
      <c r="AE122" s="40"/>
      <c r="AF122" s="41" t="str">
        <f>IFERROR(VLOOKUP(Y122,[1]Formulas!$AN$5:$AO$20,2,),"")</f>
        <v/>
      </c>
      <c r="AG122" s="41" t="str">
        <f>IFERROR(VLOOKUP(Z122,[1]Formulas!$AN$5:$AO$20,2,),"")</f>
        <v/>
      </c>
      <c r="AH122" s="41" t="str">
        <f>IFERROR(VLOOKUP(AA122,[1]Formulas!$AN$5:$AO$20,2,),"")</f>
        <v/>
      </c>
      <c r="AI122" s="41" t="str">
        <f>IFERROR(VLOOKUP(AB122,[1]Formulas!$AN$5:$AO$20,2,),"")</f>
        <v/>
      </c>
      <c r="AJ122" s="41" t="str">
        <f>IFERROR(VLOOKUP(AC122,[1]Formulas!$AN$5:$AO$20,2,),"")</f>
        <v/>
      </c>
      <c r="AK122" s="41" t="str">
        <f>IFERROR(VLOOKUP(AD122,[1]Formulas!$AN$5:$AO$20,2,),"")</f>
        <v/>
      </c>
      <c r="AL122" s="41" t="str">
        <f>IFERROR(VLOOKUP(AE122,[1]Formulas!$AN$5:$AO$20,2,),"")</f>
        <v/>
      </c>
      <c r="AM122" s="41"/>
      <c r="AN122" s="41"/>
      <c r="AO122" s="41"/>
      <c r="AP122" s="41" t="str">
        <f>IFERROR(VLOOKUP(CONCATENATE(AN122,"+",AO122),[1]Formulas!$AB$5:$AC$13,2,),"")</f>
        <v/>
      </c>
      <c r="AQ122" s="41" t="str">
        <f>IFERROR(VLOOKUP(AP122,[1]Formulas!$AC$5:$AD$13,2,),"")</f>
        <v/>
      </c>
      <c r="AR122" s="525"/>
      <c r="AS122" s="525"/>
      <c r="AT122" s="525"/>
      <c r="AU122" s="525"/>
      <c r="AV122" s="525"/>
      <c r="AW122" s="525"/>
      <c r="AX122" s="525"/>
      <c r="AY122" s="525"/>
      <c r="AZ122" s="525"/>
      <c r="BA122" s="525"/>
      <c r="BB122" s="525"/>
      <c r="BC122" s="42"/>
      <c r="BD122" s="42"/>
      <c r="BE122" s="42"/>
      <c r="BF122" s="525"/>
      <c r="BG122" s="42"/>
      <c r="BH122" s="42"/>
      <c r="BI122" s="42"/>
      <c r="BJ122" s="525"/>
      <c r="BK122" s="42"/>
      <c r="BL122" s="42"/>
      <c r="BM122" s="42"/>
    </row>
    <row r="123" spans="1:65" ht="23.25" customHeight="1" x14ac:dyDescent="0.3">
      <c r="A123" s="525"/>
      <c r="B123" s="525"/>
      <c r="C123" s="64"/>
      <c r="D123" s="525"/>
      <c r="E123" s="525"/>
      <c r="F123" s="525"/>
      <c r="G123" s="50"/>
      <c r="H123" s="525"/>
      <c r="I123" s="525"/>
      <c r="J123" s="525"/>
      <c r="K123" s="525"/>
      <c r="L123" s="525"/>
      <c r="M123" s="525"/>
      <c r="N123" s="525"/>
      <c r="O123" s="525"/>
      <c r="P123" s="525"/>
      <c r="Q123" s="43"/>
      <c r="R123" s="43"/>
      <c r="S123" s="43"/>
      <c r="T123" s="51"/>
      <c r="U123" s="51"/>
      <c r="V123" s="51"/>
      <c r="W123" s="51"/>
      <c r="X123" s="40"/>
      <c r="Y123" s="40"/>
      <c r="Z123" s="40"/>
      <c r="AA123" s="40"/>
      <c r="AB123" s="40"/>
      <c r="AC123" s="40"/>
      <c r="AD123" s="40"/>
      <c r="AE123" s="40"/>
      <c r="AF123" s="41" t="str">
        <f>IFERROR(VLOOKUP(Y123,[1]Formulas!$AN$5:$AO$20,2,),"")</f>
        <v/>
      </c>
      <c r="AG123" s="41" t="str">
        <f>IFERROR(VLOOKUP(Z123,[1]Formulas!$AN$5:$AO$20,2,),"")</f>
        <v/>
      </c>
      <c r="AH123" s="41" t="str">
        <f>IFERROR(VLOOKUP(AA123,[1]Formulas!$AN$5:$AO$20,2,),"")</f>
        <v/>
      </c>
      <c r="AI123" s="41" t="str">
        <f>IFERROR(VLOOKUP(AB123,[1]Formulas!$AN$5:$AO$20,2,),"")</f>
        <v/>
      </c>
      <c r="AJ123" s="41" t="str">
        <f>IFERROR(VLOOKUP(AC123,[1]Formulas!$AN$5:$AO$20,2,),"")</f>
        <v/>
      </c>
      <c r="AK123" s="41" t="str">
        <f>IFERROR(VLOOKUP(AD123,[1]Formulas!$AN$5:$AO$20,2,),"")</f>
        <v/>
      </c>
      <c r="AL123" s="41" t="str">
        <f>IFERROR(VLOOKUP(AE123,[1]Formulas!$AN$5:$AO$20,2,),"")</f>
        <v/>
      </c>
      <c r="AM123" s="41"/>
      <c r="AN123" s="41"/>
      <c r="AO123" s="41"/>
      <c r="AP123" s="41" t="str">
        <f>IFERROR(VLOOKUP(CONCATENATE(AN123,"+",AO123),[1]Formulas!$AB$5:$AC$13,2,),"")</f>
        <v/>
      </c>
      <c r="AQ123" s="41" t="str">
        <f>IFERROR(VLOOKUP(AP123,[1]Formulas!$AC$5:$AD$13,2,),"")</f>
        <v/>
      </c>
      <c r="AR123" s="525"/>
      <c r="AS123" s="525"/>
      <c r="AT123" s="525"/>
      <c r="AU123" s="525"/>
      <c r="AV123" s="525"/>
      <c r="AW123" s="525"/>
      <c r="AX123" s="525"/>
      <c r="AY123" s="525"/>
      <c r="AZ123" s="525"/>
      <c r="BA123" s="525"/>
      <c r="BB123" s="525"/>
      <c r="BC123" s="42"/>
      <c r="BD123" s="42"/>
      <c r="BE123" s="42"/>
      <c r="BF123" s="525"/>
      <c r="BG123" s="42"/>
      <c r="BH123" s="42"/>
      <c r="BI123" s="42"/>
      <c r="BJ123" s="525"/>
      <c r="BK123" s="42"/>
      <c r="BL123" s="42"/>
      <c r="BM123" s="42"/>
    </row>
    <row r="124" spans="1:65" ht="23.25" customHeight="1" x14ac:dyDescent="0.3">
      <c r="A124" s="525"/>
      <c r="B124" s="525"/>
      <c r="C124" s="64"/>
      <c r="D124" s="525"/>
      <c r="E124" s="525"/>
      <c r="F124" s="525"/>
      <c r="G124" s="50"/>
      <c r="H124" s="525"/>
      <c r="I124" s="525"/>
      <c r="J124" s="525"/>
      <c r="K124" s="525"/>
      <c r="L124" s="525"/>
      <c r="M124" s="525"/>
      <c r="N124" s="525"/>
      <c r="O124" s="525"/>
      <c r="P124" s="525"/>
      <c r="Q124" s="43"/>
      <c r="R124" s="43"/>
      <c r="S124" s="43"/>
      <c r="T124" s="51"/>
      <c r="U124" s="51"/>
      <c r="V124" s="51"/>
      <c r="W124" s="51"/>
      <c r="X124" s="40"/>
      <c r="Y124" s="40"/>
      <c r="Z124" s="40"/>
      <c r="AA124" s="40"/>
      <c r="AB124" s="40"/>
      <c r="AC124" s="40"/>
      <c r="AD124" s="40"/>
      <c r="AE124" s="40"/>
      <c r="AF124" s="41" t="str">
        <f>IFERROR(VLOOKUP(Y124,[1]Formulas!$AN$5:$AO$20,2,),"")</f>
        <v/>
      </c>
      <c r="AG124" s="41" t="str">
        <f>IFERROR(VLOOKUP(Z124,[1]Formulas!$AN$5:$AO$20,2,),"")</f>
        <v/>
      </c>
      <c r="AH124" s="41" t="str">
        <f>IFERROR(VLOOKUP(AA124,[1]Formulas!$AN$5:$AO$20,2,),"")</f>
        <v/>
      </c>
      <c r="AI124" s="41" t="str">
        <f>IFERROR(VLOOKUP(AB124,[1]Formulas!$AN$5:$AO$20,2,),"")</f>
        <v/>
      </c>
      <c r="AJ124" s="41" t="str">
        <f>IFERROR(VLOOKUP(AC124,[1]Formulas!$AN$5:$AO$20,2,),"")</f>
        <v/>
      </c>
      <c r="AK124" s="41" t="str">
        <f>IFERROR(VLOOKUP(AD124,[1]Formulas!$AN$5:$AO$20,2,),"")</f>
        <v/>
      </c>
      <c r="AL124" s="41" t="str">
        <f>IFERROR(VLOOKUP(AE124,[1]Formulas!$AN$5:$AO$20,2,),"")</f>
        <v/>
      </c>
      <c r="AM124" s="41"/>
      <c r="AN124" s="41"/>
      <c r="AO124" s="41"/>
      <c r="AP124" s="41" t="str">
        <f>IFERROR(VLOOKUP(CONCATENATE(AN124,"+",AO124),[1]Formulas!$AB$5:$AC$13,2,),"")</f>
        <v/>
      </c>
      <c r="AQ124" s="41" t="str">
        <f>IFERROR(VLOOKUP(AP124,[1]Formulas!$AC$5:$AD$13,2,),"")</f>
        <v/>
      </c>
      <c r="AR124" s="525"/>
      <c r="AS124" s="525"/>
      <c r="AT124" s="525"/>
      <c r="AU124" s="525"/>
      <c r="AV124" s="525"/>
      <c r="AW124" s="525"/>
      <c r="AX124" s="525"/>
      <c r="AY124" s="525"/>
      <c r="AZ124" s="525"/>
      <c r="BA124" s="525"/>
      <c r="BB124" s="525"/>
      <c r="BC124" s="42"/>
      <c r="BD124" s="42"/>
      <c r="BE124" s="42"/>
      <c r="BF124" s="525"/>
      <c r="BG124" s="42"/>
      <c r="BH124" s="42"/>
      <c r="BI124" s="42"/>
      <c r="BJ124" s="525"/>
      <c r="BK124" s="42"/>
      <c r="BL124" s="42"/>
      <c r="BM124" s="42"/>
    </row>
    <row r="125" spans="1:65" ht="23.25" customHeight="1" x14ac:dyDescent="0.3">
      <c r="A125" s="525"/>
      <c r="B125" s="525"/>
      <c r="C125" s="64"/>
      <c r="D125" s="525"/>
      <c r="E125" s="525"/>
      <c r="F125" s="525"/>
      <c r="G125" s="50"/>
      <c r="H125" s="525"/>
      <c r="I125" s="525"/>
      <c r="J125" s="525"/>
      <c r="K125" s="525"/>
      <c r="L125" s="525"/>
      <c r="M125" s="525"/>
      <c r="N125" s="525"/>
      <c r="O125" s="525"/>
      <c r="P125" s="525"/>
      <c r="Q125" s="43"/>
      <c r="R125" s="43"/>
      <c r="S125" s="43"/>
      <c r="T125" s="51"/>
      <c r="U125" s="51"/>
      <c r="V125" s="51"/>
      <c r="W125" s="51"/>
      <c r="X125" s="40"/>
      <c r="Y125" s="40"/>
      <c r="Z125" s="40"/>
      <c r="AA125" s="40"/>
      <c r="AB125" s="40"/>
      <c r="AC125" s="40"/>
      <c r="AD125" s="40"/>
      <c r="AE125" s="40"/>
      <c r="AF125" s="41" t="str">
        <f>IFERROR(VLOOKUP(Y125,[1]Formulas!$AN$5:$AO$20,2,),"")</f>
        <v/>
      </c>
      <c r="AG125" s="41" t="str">
        <f>IFERROR(VLOOKUP(Z125,[1]Formulas!$AN$5:$AO$20,2,),"")</f>
        <v/>
      </c>
      <c r="AH125" s="41" t="str">
        <f>IFERROR(VLOOKUP(AA125,[1]Formulas!$AN$5:$AO$20,2,),"")</f>
        <v/>
      </c>
      <c r="AI125" s="41" t="str">
        <f>IFERROR(VLOOKUP(AB125,[1]Formulas!$AN$5:$AO$20,2,),"")</f>
        <v/>
      </c>
      <c r="AJ125" s="41" t="str">
        <f>IFERROR(VLOOKUP(AC125,[1]Formulas!$AN$5:$AO$20,2,),"")</f>
        <v/>
      </c>
      <c r="AK125" s="41" t="str">
        <f>IFERROR(VLOOKUP(AD125,[1]Formulas!$AN$5:$AO$20,2,),"")</f>
        <v/>
      </c>
      <c r="AL125" s="41" t="str">
        <f>IFERROR(VLOOKUP(AE125,[1]Formulas!$AN$5:$AO$20,2,),"")</f>
        <v/>
      </c>
      <c r="AM125" s="41"/>
      <c r="AN125" s="41"/>
      <c r="AO125" s="41"/>
      <c r="AP125" s="41" t="str">
        <f>IFERROR(VLOOKUP(CONCATENATE(AN125,"+",AO125),[1]Formulas!$AB$5:$AC$13,2,),"")</f>
        <v/>
      </c>
      <c r="AQ125" s="41" t="str">
        <f>IFERROR(VLOOKUP(AP125,[1]Formulas!$AC$5:$AD$13,2,),"")</f>
        <v/>
      </c>
      <c r="AR125" s="525"/>
      <c r="AS125" s="525"/>
      <c r="AT125" s="525"/>
      <c r="AU125" s="525"/>
      <c r="AV125" s="525"/>
      <c r="AW125" s="525"/>
      <c r="AX125" s="525"/>
      <c r="AY125" s="525"/>
      <c r="AZ125" s="525"/>
      <c r="BA125" s="525"/>
      <c r="BB125" s="525"/>
      <c r="BC125" s="42"/>
      <c r="BD125" s="42"/>
      <c r="BE125" s="42"/>
      <c r="BF125" s="525"/>
      <c r="BG125" s="42"/>
      <c r="BH125" s="42"/>
      <c r="BI125" s="42"/>
      <c r="BJ125" s="525"/>
      <c r="BK125" s="42"/>
      <c r="BL125" s="42"/>
      <c r="BM125" s="42"/>
    </row>
    <row r="126" spans="1:65" ht="23.25" customHeight="1" x14ac:dyDescent="0.3">
      <c r="A126" s="525"/>
      <c r="B126" s="525"/>
      <c r="C126" s="64"/>
      <c r="D126" s="525"/>
      <c r="E126" s="525"/>
      <c r="F126" s="525"/>
      <c r="G126" s="50"/>
      <c r="H126" s="525"/>
      <c r="I126" s="525"/>
      <c r="J126" s="525"/>
      <c r="K126" s="525"/>
      <c r="L126" s="525"/>
      <c r="M126" s="525"/>
      <c r="N126" s="525"/>
      <c r="O126" s="525"/>
      <c r="P126" s="525"/>
      <c r="Q126" s="43"/>
      <c r="R126" s="43"/>
      <c r="S126" s="43"/>
      <c r="T126" s="51"/>
      <c r="U126" s="51"/>
      <c r="V126" s="51"/>
      <c r="W126" s="51"/>
      <c r="X126" s="40"/>
      <c r="Y126" s="40"/>
      <c r="Z126" s="40"/>
      <c r="AA126" s="40"/>
      <c r="AB126" s="40"/>
      <c r="AC126" s="40"/>
      <c r="AD126" s="40"/>
      <c r="AE126" s="40"/>
      <c r="AF126" s="41" t="str">
        <f>IFERROR(VLOOKUP(Y126,[1]Formulas!$AN$5:$AO$20,2,),"")</f>
        <v/>
      </c>
      <c r="AG126" s="41" t="str">
        <f>IFERROR(VLOOKUP(Z126,[1]Formulas!$AN$5:$AO$20,2,),"")</f>
        <v/>
      </c>
      <c r="AH126" s="41" t="str">
        <f>IFERROR(VLOOKUP(AA126,[1]Formulas!$AN$5:$AO$20,2,),"")</f>
        <v/>
      </c>
      <c r="AI126" s="41" t="str">
        <f>IFERROR(VLOOKUP(AB126,[1]Formulas!$AN$5:$AO$20,2,),"")</f>
        <v/>
      </c>
      <c r="AJ126" s="41" t="str">
        <f>IFERROR(VLOOKUP(AC126,[1]Formulas!$AN$5:$AO$20,2,),"")</f>
        <v/>
      </c>
      <c r="AK126" s="41" t="str">
        <f>IFERROR(VLOOKUP(AD126,[1]Formulas!$AN$5:$AO$20,2,),"")</f>
        <v/>
      </c>
      <c r="AL126" s="41" t="str">
        <f>IFERROR(VLOOKUP(AE126,[1]Formulas!$AN$5:$AO$20,2,),"")</f>
        <v/>
      </c>
      <c r="AM126" s="41"/>
      <c r="AN126" s="41"/>
      <c r="AO126" s="41"/>
      <c r="AP126" s="41" t="str">
        <f>IFERROR(VLOOKUP(CONCATENATE(AN126,"+",AO126),[1]Formulas!$AB$5:$AC$13,2,),"")</f>
        <v/>
      </c>
      <c r="AQ126" s="41" t="str">
        <f>IFERROR(VLOOKUP(AP126,[1]Formulas!$AC$5:$AD$13,2,),"")</f>
        <v/>
      </c>
      <c r="AR126" s="525"/>
      <c r="AS126" s="525"/>
      <c r="AT126" s="525"/>
      <c r="AU126" s="525"/>
      <c r="AV126" s="525"/>
      <c r="AW126" s="525"/>
      <c r="AX126" s="525"/>
      <c r="AY126" s="525"/>
      <c r="AZ126" s="525"/>
      <c r="BA126" s="525"/>
      <c r="BB126" s="525"/>
      <c r="BC126" s="42"/>
      <c r="BD126" s="42"/>
      <c r="BE126" s="42"/>
      <c r="BF126" s="525"/>
      <c r="BG126" s="42"/>
      <c r="BH126" s="42"/>
      <c r="BI126" s="42"/>
      <c r="BJ126" s="525"/>
      <c r="BK126" s="42"/>
      <c r="BL126" s="42"/>
      <c r="BM126" s="42"/>
    </row>
    <row r="127" spans="1:65" ht="23.25" customHeight="1" x14ac:dyDescent="0.3">
      <c r="A127" s="526"/>
      <c r="B127" s="526"/>
      <c r="C127" s="65"/>
      <c r="D127" s="526"/>
      <c r="E127" s="526"/>
      <c r="F127" s="526"/>
      <c r="G127" s="50"/>
      <c r="H127" s="526"/>
      <c r="I127" s="526"/>
      <c r="J127" s="526"/>
      <c r="K127" s="526"/>
      <c r="L127" s="526"/>
      <c r="M127" s="526"/>
      <c r="N127" s="526"/>
      <c r="O127" s="526"/>
      <c r="P127" s="526"/>
      <c r="Q127" s="43"/>
      <c r="R127" s="43"/>
      <c r="S127" s="43"/>
      <c r="T127" s="51"/>
      <c r="U127" s="51"/>
      <c r="V127" s="51"/>
      <c r="W127" s="51"/>
      <c r="X127" s="40"/>
      <c r="Y127" s="40"/>
      <c r="Z127" s="40"/>
      <c r="AA127" s="40"/>
      <c r="AB127" s="40"/>
      <c r="AC127" s="40"/>
      <c r="AD127" s="40"/>
      <c r="AE127" s="40"/>
      <c r="AF127" s="41" t="str">
        <f>IFERROR(VLOOKUP(Y127,[1]Formulas!$AN$5:$AO$20,2,),"")</f>
        <v/>
      </c>
      <c r="AG127" s="41" t="str">
        <f>IFERROR(VLOOKUP(Z127,[1]Formulas!$AN$5:$AO$20,2,),"")</f>
        <v/>
      </c>
      <c r="AH127" s="41" t="str">
        <f>IFERROR(VLOOKUP(AA127,[1]Formulas!$AN$5:$AO$20,2,),"")</f>
        <v/>
      </c>
      <c r="AI127" s="41" t="str">
        <f>IFERROR(VLOOKUP(AB127,[1]Formulas!$AN$5:$AO$20,2,),"")</f>
        <v/>
      </c>
      <c r="AJ127" s="41" t="str">
        <f>IFERROR(VLOOKUP(AC127,[1]Formulas!$AN$5:$AO$20,2,),"")</f>
        <v/>
      </c>
      <c r="AK127" s="41" t="str">
        <f>IFERROR(VLOOKUP(AD127,[1]Formulas!$AN$5:$AO$20,2,),"")</f>
        <v/>
      </c>
      <c r="AL127" s="41" t="str">
        <f>IFERROR(VLOOKUP(AE127,[1]Formulas!$AN$5:$AO$20,2,),"")</f>
        <v/>
      </c>
      <c r="AM127" s="41"/>
      <c r="AN127" s="41"/>
      <c r="AO127" s="41"/>
      <c r="AP127" s="41" t="str">
        <f>IFERROR(VLOOKUP(CONCATENATE(AN127,"+",AO127),[1]Formulas!$AB$5:$AC$13,2,),"")</f>
        <v/>
      </c>
      <c r="AQ127" s="41" t="str">
        <f>IFERROR(VLOOKUP(AP127,[1]Formulas!$AC$5:$AD$13,2,),"")</f>
        <v/>
      </c>
      <c r="AR127" s="526"/>
      <c r="AS127" s="526"/>
      <c r="AT127" s="526"/>
      <c r="AU127" s="526"/>
      <c r="AV127" s="526"/>
      <c r="AW127" s="526"/>
      <c r="AX127" s="526"/>
      <c r="AY127" s="526"/>
      <c r="AZ127" s="526"/>
      <c r="BA127" s="526"/>
      <c r="BB127" s="526"/>
      <c r="BC127" s="42"/>
      <c r="BD127" s="42"/>
      <c r="BE127" s="42"/>
      <c r="BF127" s="526"/>
      <c r="BG127" s="42"/>
      <c r="BH127" s="42"/>
      <c r="BI127" s="42"/>
      <c r="BJ127" s="526"/>
      <c r="BK127" s="42"/>
      <c r="BL127" s="42"/>
      <c r="BM127" s="42"/>
    </row>
    <row r="128" spans="1:65" ht="23.25" customHeight="1" x14ac:dyDescent="0.4">
      <c r="A128" s="46"/>
      <c r="B128" s="46"/>
      <c r="C128" s="46"/>
      <c r="D128" s="46"/>
      <c r="E128" s="46"/>
      <c r="F128" s="46"/>
      <c r="G128" s="46"/>
      <c r="H128" s="46"/>
      <c r="I128" s="46"/>
      <c r="J128" s="45"/>
      <c r="K128" s="45"/>
      <c r="L128" s="45"/>
      <c r="M128" s="45"/>
      <c r="N128" s="45"/>
      <c r="O128" s="45"/>
      <c r="P128" s="45"/>
      <c r="Q128" s="46"/>
      <c r="R128" s="46"/>
      <c r="S128" s="46"/>
      <c r="T128" s="52"/>
      <c r="U128" s="52"/>
      <c r="V128" s="52"/>
      <c r="W128" s="52"/>
      <c r="X128" s="47"/>
      <c r="Y128" s="47"/>
      <c r="Z128" s="47"/>
      <c r="AA128" s="47"/>
      <c r="AB128" s="47"/>
      <c r="AC128" s="47"/>
      <c r="AD128" s="47"/>
      <c r="AE128" s="47"/>
      <c r="AF128" s="47"/>
      <c r="AG128" s="47"/>
      <c r="AH128" s="47"/>
      <c r="AI128" s="47"/>
      <c r="AJ128" s="47"/>
      <c r="AK128" s="47"/>
      <c r="AL128" s="47"/>
      <c r="AM128" s="47"/>
      <c r="AN128" s="47"/>
      <c r="AO128" s="47"/>
      <c r="AP128" s="47"/>
      <c r="AQ128" s="45"/>
      <c r="AR128" s="45"/>
      <c r="AS128" s="45"/>
      <c r="AT128" s="45"/>
      <c r="AU128" s="45"/>
      <c r="AV128" s="45"/>
      <c r="AW128" s="45"/>
      <c r="AX128" s="45"/>
      <c r="AY128" s="45"/>
      <c r="AZ128" s="45"/>
      <c r="BA128" s="48"/>
      <c r="BB128" s="48"/>
      <c r="BC128" s="48"/>
      <c r="BD128" s="48"/>
      <c r="BE128" s="48"/>
      <c r="BF128" s="48"/>
      <c r="BG128" s="48"/>
      <c r="BH128" s="48"/>
      <c r="BI128" s="48"/>
      <c r="BJ128" s="48"/>
      <c r="BK128" s="48"/>
      <c r="BL128" s="48"/>
      <c r="BM128" s="48"/>
    </row>
    <row r="129" spans="1:65" ht="23.25" customHeight="1" x14ac:dyDescent="0.3">
      <c r="A129" s="528"/>
      <c r="B129" s="529"/>
      <c r="C129" s="66"/>
      <c r="D129" s="529"/>
      <c r="E129" s="529"/>
      <c r="F129" s="529"/>
      <c r="G129" s="50"/>
      <c r="H129" s="530"/>
      <c r="I129" s="530"/>
      <c r="J129" s="527"/>
      <c r="K129" s="527" t="str">
        <f>IFERROR(VLOOKUP(J129,[1]Formulas!$B$5:$C$9,2,),"")</f>
        <v/>
      </c>
      <c r="L129" s="527"/>
      <c r="M129" s="527" t="str">
        <f>IFERROR(VLOOKUP(L129,[1]Formulas!$E$5:$F$9,2,),"")</f>
        <v/>
      </c>
      <c r="N129" s="381" t="str">
        <f>IFERROR(VLOOKUP(CONCATENATE(K129:K138,M129),[1]Formulas!$J$5:$K$29,2,),"")</f>
        <v/>
      </c>
      <c r="O129" s="381" t="str">
        <f>IFERROR(M129*K129,"")</f>
        <v/>
      </c>
      <c r="P129" s="384"/>
      <c r="Q129" s="43"/>
      <c r="R129" s="43"/>
      <c r="S129" s="43"/>
      <c r="T129" s="51"/>
      <c r="U129" s="51"/>
      <c r="V129" s="51"/>
      <c r="W129" s="51"/>
      <c r="X129" s="40"/>
      <c r="Y129" s="40"/>
      <c r="Z129" s="40"/>
      <c r="AA129" s="40"/>
      <c r="AB129" s="40"/>
      <c r="AC129" s="40"/>
      <c r="AD129" s="40"/>
      <c r="AE129" s="40"/>
      <c r="AF129" s="41" t="str">
        <f>IFERROR(VLOOKUP(Y129,[1]Formulas!$AN$5:$AO$20,2,),"")</f>
        <v/>
      </c>
      <c r="AG129" s="41" t="str">
        <f>IFERROR(VLOOKUP(Z129,[1]Formulas!$AN$5:$AO$20,2,),"")</f>
        <v/>
      </c>
      <c r="AH129" s="41" t="str">
        <f>IFERROR(VLOOKUP(AA129,[1]Formulas!$AN$5:$AO$20,2,),"")</f>
        <v/>
      </c>
      <c r="AI129" s="41" t="str">
        <f>IFERROR(VLOOKUP(AB129,[1]Formulas!$AN$5:$AO$20,2,),"")</f>
        <v/>
      </c>
      <c r="AJ129" s="41" t="str">
        <f>IFERROR(VLOOKUP(AC129,[1]Formulas!$AN$5:$AO$20,2,),"")</f>
        <v/>
      </c>
      <c r="AK129" s="41" t="str">
        <f>IFERROR(VLOOKUP(AD129,[1]Formulas!$AN$5:$AO$20,2,),"")</f>
        <v/>
      </c>
      <c r="AL129" s="41" t="str">
        <f>IFERROR(VLOOKUP(AE129,[1]Formulas!$AN$5:$AO$20,2,),"")</f>
        <v/>
      </c>
      <c r="AM129" s="41"/>
      <c r="AN129" s="41"/>
      <c r="AO129" s="41"/>
      <c r="AP129" s="41" t="str">
        <f>IFERROR(VLOOKUP(CONCATENATE(AN129,"+",AO129),[1]Formulas!$AB$5:$AC$13,2,),"")</f>
        <v/>
      </c>
      <c r="AQ129" s="41" t="str">
        <f>IFERROR(VLOOKUP(AP129,[1]Formulas!$AC$5:$AD$13,2,),"")</f>
        <v/>
      </c>
      <c r="AR129" s="384" t="str">
        <f>+IFERROR(AVERAGE(AQ129:AQ138),"")</f>
        <v/>
      </c>
      <c r="AS129" s="384" t="str">
        <f>+IF(AR129="","",IF(AR129=100,"Fuerte",IF(AND(AR129&lt;100,AR129&gt;=50),"Moderado",IF(AR129&lt;50,"Débil"))))</f>
        <v/>
      </c>
      <c r="AT129" s="384" t="str">
        <f>+IF(AS129="","",IF(AS129="Fuerte",2,IF(AS129="Moderado",1,IF(AS129="Débil",0))))</f>
        <v/>
      </c>
      <c r="AU129" s="384" t="str">
        <f>IFERROR(IF((AV129-AT129)&lt;=0,J129,VLOOKUP((AV129-AT129),[1]Formulas!$AQ$5:$AR$9,2,0)),"")</f>
        <v/>
      </c>
      <c r="AV129" s="384" t="str">
        <f>+K129</f>
        <v/>
      </c>
      <c r="AW129" s="384" t="str">
        <f>IFERROR(VLOOKUP(AU129,[1]Formulas!$B$5:$C$9,2,),"")</f>
        <v/>
      </c>
      <c r="AX129" s="384">
        <f>+L129</f>
        <v>0</v>
      </c>
      <c r="AY129" s="384" t="str">
        <f>IFERROR(VLOOKUP(AX129,[1]Formulas!$E$5:$F$9,2,),"")</f>
        <v/>
      </c>
      <c r="AZ129" s="381" t="str">
        <f>IFERROR(VLOOKUP(CONCATENATE(AW129:AW138,AY129),[1]Formulas!$J$5:$K$29,2,),"")</f>
        <v/>
      </c>
      <c r="BA129" s="355" t="str">
        <f>IFERROR(AY129*AW129,"")</f>
        <v/>
      </c>
      <c r="BB129" s="362"/>
      <c r="BC129" s="42"/>
      <c r="BD129" s="42"/>
      <c r="BE129" s="42"/>
      <c r="BF129" s="362"/>
      <c r="BG129" s="42"/>
      <c r="BH129" s="42"/>
      <c r="BI129" s="42"/>
      <c r="BJ129" s="362"/>
      <c r="BK129" s="42"/>
      <c r="BL129" s="42"/>
      <c r="BM129" s="42"/>
    </row>
    <row r="130" spans="1:65" ht="23.25" customHeight="1" x14ac:dyDescent="0.3">
      <c r="A130" s="525"/>
      <c r="B130" s="525"/>
      <c r="C130" s="64"/>
      <c r="D130" s="525"/>
      <c r="E130" s="525"/>
      <c r="F130" s="525"/>
      <c r="G130" s="50"/>
      <c r="H130" s="525"/>
      <c r="I130" s="525"/>
      <c r="J130" s="525"/>
      <c r="K130" s="525"/>
      <c r="L130" s="525"/>
      <c r="M130" s="525"/>
      <c r="N130" s="525"/>
      <c r="O130" s="525"/>
      <c r="P130" s="525"/>
      <c r="Q130" s="43"/>
      <c r="R130" s="43"/>
      <c r="S130" s="43"/>
      <c r="T130" s="51"/>
      <c r="U130" s="51"/>
      <c r="V130" s="51"/>
      <c r="W130" s="51"/>
      <c r="X130" s="40"/>
      <c r="Y130" s="40"/>
      <c r="Z130" s="40"/>
      <c r="AA130" s="40"/>
      <c r="AB130" s="40"/>
      <c r="AC130" s="40"/>
      <c r="AD130" s="40"/>
      <c r="AE130" s="40"/>
      <c r="AF130" s="41" t="str">
        <f>IFERROR(VLOOKUP(Y130,[1]Formulas!$AN$5:$AO$20,2,),"")</f>
        <v/>
      </c>
      <c r="AG130" s="41" t="str">
        <f>IFERROR(VLOOKUP(Z130,[1]Formulas!$AN$5:$AO$20,2,),"")</f>
        <v/>
      </c>
      <c r="AH130" s="41" t="str">
        <f>IFERROR(VLOOKUP(AA130,[1]Formulas!$AN$5:$AO$20,2,),"")</f>
        <v/>
      </c>
      <c r="AI130" s="41" t="str">
        <f>IFERROR(VLOOKUP(AB130,[1]Formulas!$AN$5:$AO$20,2,),"")</f>
        <v/>
      </c>
      <c r="AJ130" s="41" t="str">
        <f>IFERROR(VLOOKUP(AC130,[1]Formulas!$AN$5:$AO$20,2,),"")</f>
        <v/>
      </c>
      <c r="AK130" s="41" t="str">
        <f>IFERROR(VLOOKUP(AD130,[1]Formulas!$AN$5:$AO$20,2,),"")</f>
        <v/>
      </c>
      <c r="AL130" s="41" t="str">
        <f>IFERROR(VLOOKUP(AE130,[1]Formulas!$AN$5:$AO$20,2,),"")</f>
        <v/>
      </c>
      <c r="AM130" s="41"/>
      <c r="AN130" s="41"/>
      <c r="AO130" s="41"/>
      <c r="AP130" s="41" t="str">
        <f>IFERROR(VLOOKUP(CONCATENATE(AN130,"+",AO130),[1]Formulas!$AB$5:$AC$13,2,),"")</f>
        <v/>
      </c>
      <c r="AQ130" s="41" t="str">
        <f>IFERROR(VLOOKUP(AP130,[1]Formulas!$AC$5:$AD$13,2,),"")</f>
        <v/>
      </c>
      <c r="AR130" s="525"/>
      <c r="AS130" s="525"/>
      <c r="AT130" s="525"/>
      <c r="AU130" s="525"/>
      <c r="AV130" s="525"/>
      <c r="AW130" s="525"/>
      <c r="AX130" s="525"/>
      <c r="AY130" s="525"/>
      <c r="AZ130" s="525"/>
      <c r="BA130" s="525"/>
      <c r="BB130" s="525"/>
      <c r="BC130" s="42"/>
      <c r="BD130" s="42"/>
      <c r="BE130" s="42"/>
      <c r="BF130" s="525"/>
      <c r="BG130" s="42"/>
      <c r="BH130" s="42"/>
      <c r="BI130" s="42"/>
      <c r="BJ130" s="525"/>
      <c r="BK130" s="42"/>
      <c r="BL130" s="42"/>
      <c r="BM130" s="42"/>
    </row>
    <row r="131" spans="1:65" ht="23.25" customHeight="1" x14ac:dyDescent="0.3">
      <c r="A131" s="525"/>
      <c r="B131" s="525"/>
      <c r="C131" s="64"/>
      <c r="D131" s="525"/>
      <c r="E131" s="525"/>
      <c r="F131" s="525"/>
      <c r="G131" s="50"/>
      <c r="H131" s="525"/>
      <c r="I131" s="525"/>
      <c r="J131" s="525"/>
      <c r="K131" s="525"/>
      <c r="L131" s="525"/>
      <c r="M131" s="525"/>
      <c r="N131" s="525"/>
      <c r="O131" s="525"/>
      <c r="P131" s="525"/>
      <c r="Q131" s="43"/>
      <c r="R131" s="43"/>
      <c r="S131" s="43"/>
      <c r="T131" s="51"/>
      <c r="U131" s="51"/>
      <c r="V131" s="51"/>
      <c r="W131" s="51"/>
      <c r="X131" s="40"/>
      <c r="Y131" s="40"/>
      <c r="Z131" s="40"/>
      <c r="AA131" s="40"/>
      <c r="AB131" s="40"/>
      <c r="AC131" s="40"/>
      <c r="AD131" s="40"/>
      <c r="AE131" s="40"/>
      <c r="AF131" s="41" t="str">
        <f>IFERROR(VLOOKUP(Y131,[1]Formulas!$AN$5:$AO$20,2,),"")</f>
        <v/>
      </c>
      <c r="AG131" s="41" t="str">
        <f>IFERROR(VLOOKUP(Z131,[1]Formulas!$AN$5:$AO$20,2,),"")</f>
        <v/>
      </c>
      <c r="AH131" s="41" t="str">
        <f>IFERROR(VLOOKUP(AA131,[1]Formulas!$AN$5:$AO$20,2,),"")</f>
        <v/>
      </c>
      <c r="AI131" s="41" t="str">
        <f>IFERROR(VLOOKUP(AB131,[1]Formulas!$AN$5:$AO$20,2,),"")</f>
        <v/>
      </c>
      <c r="AJ131" s="41" t="str">
        <f>IFERROR(VLOOKUP(AC131,[1]Formulas!$AN$5:$AO$20,2,),"")</f>
        <v/>
      </c>
      <c r="AK131" s="41" t="str">
        <f>IFERROR(VLOOKUP(AD131,[1]Formulas!$AN$5:$AO$20,2,),"")</f>
        <v/>
      </c>
      <c r="AL131" s="41" t="str">
        <f>IFERROR(VLOOKUP(AE131,[1]Formulas!$AN$5:$AO$20,2,),"")</f>
        <v/>
      </c>
      <c r="AM131" s="41"/>
      <c r="AN131" s="41"/>
      <c r="AO131" s="41"/>
      <c r="AP131" s="41" t="str">
        <f>IFERROR(VLOOKUP(CONCATENATE(AN131,"+",AO131),[1]Formulas!$AB$5:$AC$13,2,),"")</f>
        <v/>
      </c>
      <c r="AQ131" s="41" t="str">
        <f>IFERROR(VLOOKUP(AP131,[1]Formulas!$AC$5:$AD$13,2,),"")</f>
        <v/>
      </c>
      <c r="AR131" s="525"/>
      <c r="AS131" s="525"/>
      <c r="AT131" s="525"/>
      <c r="AU131" s="525"/>
      <c r="AV131" s="525"/>
      <c r="AW131" s="525"/>
      <c r="AX131" s="525"/>
      <c r="AY131" s="525"/>
      <c r="AZ131" s="525"/>
      <c r="BA131" s="525"/>
      <c r="BB131" s="525"/>
      <c r="BC131" s="42"/>
      <c r="BD131" s="42"/>
      <c r="BE131" s="42"/>
      <c r="BF131" s="525"/>
      <c r="BG131" s="42"/>
      <c r="BH131" s="42"/>
      <c r="BI131" s="42"/>
      <c r="BJ131" s="525"/>
      <c r="BK131" s="42"/>
      <c r="BL131" s="42"/>
      <c r="BM131" s="42"/>
    </row>
    <row r="132" spans="1:65" ht="23.25" customHeight="1" x14ac:dyDescent="0.3">
      <c r="A132" s="525"/>
      <c r="B132" s="525"/>
      <c r="C132" s="64"/>
      <c r="D132" s="525"/>
      <c r="E132" s="525"/>
      <c r="F132" s="525"/>
      <c r="G132" s="50"/>
      <c r="H132" s="525"/>
      <c r="I132" s="525"/>
      <c r="J132" s="525"/>
      <c r="K132" s="525"/>
      <c r="L132" s="525"/>
      <c r="M132" s="525"/>
      <c r="N132" s="525"/>
      <c r="O132" s="525"/>
      <c r="P132" s="525"/>
      <c r="Q132" s="43"/>
      <c r="R132" s="43"/>
      <c r="S132" s="43"/>
      <c r="T132" s="51"/>
      <c r="U132" s="51"/>
      <c r="V132" s="51"/>
      <c r="W132" s="51"/>
      <c r="X132" s="40"/>
      <c r="Y132" s="40"/>
      <c r="Z132" s="40"/>
      <c r="AA132" s="40"/>
      <c r="AB132" s="40"/>
      <c r="AC132" s="40"/>
      <c r="AD132" s="40"/>
      <c r="AE132" s="40"/>
      <c r="AF132" s="41" t="str">
        <f>IFERROR(VLOOKUP(Y132,[1]Formulas!$AN$5:$AO$20,2,),"")</f>
        <v/>
      </c>
      <c r="AG132" s="41" t="str">
        <f>IFERROR(VLOOKUP(Z132,[1]Formulas!$AN$5:$AO$20,2,),"")</f>
        <v/>
      </c>
      <c r="AH132" s="41" t="str">
        <f>IFERROR(VLOOKUP(AA132,[1]Formulas!$AN$5:$AO$20,2,),"")</f>
        <v/>
      </c>
      <c r="AI132" s="41" t="str">
        <f>IFERROR(VLOOKUP(AB132,[1]Formulas!$AN$5:$AO$20,2,),"")</f>
        <v/>
      </c>
      <c r="AJ132" s="41" t="str">
        <f>IFERROR(VLOOKUP(AC132,[1]Formulas!$AN$5:$AO$20,2,),"")</f>
        <v/>
      </c>
      <c r="AK132" s="41" t="str">
        <f>IFERROR(VLOOKUP(AD132,[1]Formulas!$AN$5:$AO$20,2,),"")</f>
        <v/>
      </c>
      <c r="AL132" s="41" t="str">
        <f>IFERROR(VLOOKUP(AE132,[1]Formulas!$AN$5:$AO$20,2,),"")</f>
        <v/>
      </c>
      <c r="AM132" s="41"/>
      <c r="AN132" s="41"/>
      <c r="AO132" s="41"/>
      <c r="AP132" s="41" t="str">
        <f>IFERROR(VLOOKUP(CONCATENATE(AN132,"+",AO132),[1]Formulas!$AB$5:$AC$13,2,),"")</f>
        <v/>
      </c>
      <c r="AQ132" s="41" t="str">
        <f>IFERROR(VLOOKUP(AP132,[1]Formulas!$AC$5:$AD$13,2,),"")</f>
        <v/>
      </c>
      <c r="AR132" s="525"/>
      <c r="AS132" s="525"/>
      <c r="AT132" s="525"/>
      <c r="AU132" s="525"/>
      <c r="AV132" s="525"/>
      <c r="AW132" s="525"/>
      <c r="AX132" s="525"/>
      <c r="AY132" s="525"/>
      <c r="AZ132" s="525"/>
      <c r="BA132" s="525"/>
      <c r="BB132" s="525"/>
      <c r="BC132" s="42"/>
      <c r="BD132" s="42"/>
      <c r="BE132" s="42"/>
      <c r="BF132" s="525"/>
      <c r="BG132" s="42"/>
      <c r="BH132" s="42"/>
      <c r="BI132" s="42"/>
      <c r="BJ132" s="525"/>
      <c r="BK132" s="42"/>
      <c r="BL132" s="42"/>
      <c r="BM132" s="42"/>
    </row>
    <row r="133" spans="1:65" ht="23.25" customHeight="1" x14ac:dyDescent="0.3">
      <c r="A133" s="525"/>
      <c r="B133" s="525"/>
      <c r="C133" s="64"/>
      <c r="D133" s="525"/>
      <c r="E133" s="525"/>
      <c r="F133" s="525"/>
      <c r="G133" s="50"/>
      <c r="H133" s="525"/>
      <c r="I133" s="525"/>
      <c r="J133" s="525"/>
      <c r="K133" s="525"/>
      <c r="L133" s="525"/>
      <c r="M133" s="525"/>
      <c r="N133" s="525"/>
      <c r="O133" s="525"/>
      <c r="P133" s="525"/>
      <c r="Q133" s="43"/>
      <c r="R133" s="43"/>
      <c r="S133" s="43"/>
      <c r="T133" s="51"/>
      <c r="U133" s="51"/>
      <c r="V133" s="51"/>
      <c r="W133" s="51"/>
      <c r="X133" s="40"/>
      <c r="Y133" s="40"/>
      <c r="Z133" s="40"/>
      <c r="AA133" s="40"/>
      <c r="AB133" s="40"/>
      <c r="AC133" s="40"/>
      <c r="AD133" s="40"/>
      <c r="AE133" s="40"/>
      <c r="AF133" s="41" t="str">
        <f>IFERROR(VLOOKUP(Y133,[1]Formulas!$AN$5:$AO$20,2,),"")</f>
        <v/>
      </c>
      <c r="AG133" s="41" t="str">
        <f>IFERROR(VLOOKUP(Z133,[1]Formulas!$AN$5:$AO$20,2,),"")</f>
        <v/>
      </c>
      <c r="AH133" s="41" t="str">
        <f>IFERROR(VLOOKUP(AA133,[1]Formulas!$AN$5:$AO$20,2,),"")</f>
        <v/>
      </c>
      <c r="AI133" s="41" t="str">
        <f>IFERROR(VLOOKUP(AB133,[1]Formulas!$AN$5:$AO$20,2,),"")</f>
        <v/>
      </c>
      <c r="AJ133" s="41" t="str">
        <f>IFERROR(VLOOKUP(AC133,[1]Formulas!$AN$5:$AO$20,2,),"")</f>
        <v/>
      </c>
      <c r="AK133" s="41" t="str">
        <f>IFERROR(VLOOKUP(AD133,[1]Formulas!$AN$5:$AO$20,2,),"")</f>
        <v/>
      </c>
      <c r="AL133" s="41" t="str">
        <f>IFERROR(VLOOKUP(AE133,[1]Formulas!$AN$5:$AO$20,2,),"")</f>
        <v/>
      </c>
      <c r="AM133" s="41"/>
      <c r="AN133" s="41"/>
      <c r="AO133" s="41"/>
      <c r="AP133" s="41" t="str">
        <f>IFERROR(VLOOKUP(CONCATENATE(AN133,"+",AO133),[1]Formulas!$AB$5:$AC$13,2,),"")</f>
        <v/>
      </c>
      <c r="AQ133" s="41" t="str">
        <f>IFERROR(VLOOKUP(AP133,[1]Formulas!$AC$5:$AD$13,2,),"")</f>
        <v/>
      </c>
      <c r="AR133" s="525"/>
      <c r="AS133" s="525"/>
      <c r="AT133" s="525"/>
      <c r="AU133" s="525"/>
      <c r="AV133" s="525"/>
      <c r="AW133" s="525"/>
      <c r="AX133" s="525"/>
      <c r="AY133" s="525"/>
      <c r="AZ133" s="525"/>
      <c r="BA133" s="525"/>
      <c r="BB133" s="525"/>
      <c r="BC133" s="42"/>
      <c r="BD133" s="42"/>
      <c r="BE133" s="42"/>
      <c r="BF133" s="525"/>
      <c r="BG133" s="42"/>
      <c r="BH133" s="42"/>
      <c r="BI133" s="42"/>
      <c r="BJ133" s="525"/>
      <c r="BK133" s="42"/>
      <c r="BL133" s="42"/>
      <c r="BM133" s="42"/>
    </row>
    <row r="134" spans="1:65" ht="23.25" customHeight="1" x14ac:dyDescent="0.3">
      <c r="A134" s="525"/>
      <c r="B134" s="525"/>
      <c r="C134" s="64"/>
      <c r="D134" s="525"/>
      <c r="E134" s="525"/>
      <c r="F134" s="525"/>
      <c r="G134" s="50"/>
      <c r="H134" s="525"/>
      <c r="I134" s="525"/>
      <c r="J134" s="525"/>
      <c r="K134" s="525"/>
      <c r="L134" s="525"/>
      <c r="M134" s="525"/>
      <c r="N134" s="525"/>
      <c r="O134" s="525"/>
      <c r="P134" s="525"/>
      <c r="Q134" s="43"/>
      <c r="R134" s="43"/>
      <c r="S134" s="43"/>
      <c r="T134" s="51"/>
      <c r="U134" s="51"/>
      <c r="V134" s="51"/>
      <c r="W134" s="51"/>
      <c r="X134" s="40"/>
      <c r="Y134" s="40"/>
      <c r="Z134" s="40"/>
      <c r="AA134" s="40"/>
      <c r="AB134" s="40"/>
      <c r="AC134" s="40"/>
      <c r="AD134" s="40"/>
      <c r="AE134" s="40"/>
      <c r="AF134" s="41" t="str">
        <f>IFERROR(VLOOKUP(Y134,[1]Formulas!$AN$5:$AO$20,2,),"")</f>
        <v/>
      </c>
      <c r="AG134" s="41" t="str">
        <f>IFERROR(VLOOKUP(Z134,[1]Formulas!$AN$5:$AO$20,2,),"")</f>
        <v/>
      </c>
      <c r="AH134" s="41" t="str">
        <f>IFERROR(VLOOKUP(AA134,[1]Formulas!$AN$5:$AO$20,2,),"")</f>
        <v/>
      </c>
      <c r="AI134" s="41" t="str">
        <f>IFERROR(VLOOKUP(AB134,[1]Formulas!$AN$5:$AO$20,2,),"")</f>
        <v/>
      </c>
      <c r="AJ134" s="41" t="str">
        <f>IFERROR(VLOOKUP(AC134,[1]Formulas!$AN$5:$AO$20,2,),"")</f>
        <v/>
      </c>
      <c r="AK134" s="41" t="str">
        <f>IFERROR(VLOOKUP(AD134,[1]Formulas!$AN$5:$AO$20,2,),"")</f>
        <v/>
      </c>
      <c r="AL134" s="41" t="str">
        <f>IFERROR(VLOOKUP(AE134,[1]Formulas!$AN$5:$AO$20,2,),"")</f>
        <v/>
      </c>
      <c r="AM134" s="41"/>
      <c r="AN134" s="41"/>
      <c r="AO134" s="41"/>
      <c r="AP134" s="41" t="str">
        <f>IFERROR(VLOOKUP(CONCATENATE(AN134,"+",AO134),[1]Formulas!$AB$5:$AC$13,2,),"")</f>
        <v/>
      </c>
      <c r="AQ134" s="41" t="str">
        <f>IFERROR(VLOOKUP(AP134,[1]Formulas!$AC$5:$AD$13,2,),"")</f>
        <v/>
      </c>
      <c r="AR134" s="525"/>
      <c r="AS134" s="525"/>
      <c r="AT134" s="525"/>
      <c r="AU134" s="525"/>
      <c r="AV134" s="525"/>
      <c r="AW134" s="525"/>
      <c r="AX134" s="525"/>
      <c r="AY134" s="525"/>
      <c r="AZ134" s="525"/>
      <c r="BA134" s="525"/>
      <c r="BB134" s="525"/>
      <c r="BC134" s="42"/>
      <c r="BD134" s="42"/>
      <c r="BE134" s="42"/>
      <c r="BF134" s="525"/>
      <c r="BG134" s="42"/>
      <c r="BH134" s="42"/>
      <c r="BI134" s="42"/>
      <c r="BJ134" s="525"/>
      <c r="BK134" s="42"/>
      <c r="BL134" s="42"/>
      <c r="BM134" s="42"/>
    </row>
    <row r="135" spans="1:65" ht="23.25" customHeight="1" x14ac:dyDescent="0.3">
      <c r="A135" s="525"/>
      <c r="B135" s="525"/>
      <c r="C135" s="64"/>
      <c r="D135" s="525"/>
      <c r="E135" s="525"/>
      <c r="F135" s="525"/>
      <c r="G135" s="50"/>
      <c r="H135" s="525"/>
      <c r="I135" s="525"/>
      <c r="J135" s="525"/>
      <c r="K135" s="525"/>
      <c r="L135" s="525"/>
      <c r="M135" s="525"/>
      <c r="N135" s="525"/>
      <c r="O135" s="525"/>
      <c r="P135" s="525"/>
      <c r="Q135" s="43"/>
      <c r="R135" s="43"/>
      <c r="S135" s="43"/>
      <c r="T135" s="51"/>
      <c r="U135" s="51"/>
      <c r="V135" s="51"/>
      <c r="W135" s="51"/>
      <c r="X135" s="40"/>
      <c r="Y135" s="40"/>
      <c r="Z135" s="40"/>
      <c r="AA135" s="40"/>
      <c r="AB135" s="40"/>
      <c r="AC135" s="40"/>
      <c r="AD135" s="40"/>
      <c r="AE135" s="40"/>
      <c r="AF135" s="41" t="str">
        <f>IFERROR(VLOOKUP(Y135,[1]Formulas!$AN$5:$AO$20,2,),"")</f>
        <v/>
      </c>
      <c r="AG135" s="41" t="str">
        <f>IFERROR(VLOOKUP(Z135,[1]Formulas!$AN$5:$AO$20,2,),"")</f>
        <v/>
      </c>
      <c r="AH135" s="41" t="str">
        <f>IFERROR(VLOOKUP(AA135,[1]Formulas!$AN$5:$AO$20,2,),"")</f>
        <v/>
      </c>
      <c r="AI135" s="41" t="str">
        <f>IFERROR(VLOOKUP(AB135,[1]Formulas!$AN$5:$AO$20,2,),"")</f>
        <v/>
      </c>
      <c r="AJ135" s="41" t="str">
        <f>IFERROR(VLOOKUP(AC135,[1]Formulas!$AN$5:$AO$20,2,),"")</f>
        <v/>
      </c>
      <c r="AK135" s="41" t="str">
        <f>IFERROR(VLOOKUP(AD135,[1]Formulas!$AN$5:$AO$20,2,),"")</f>
        <v/>
      </c>
      <c r="AL135" s="41" t="str">
        <f>IFERROR(VLOOKUP(AE135,[1]Formulas!$AN$5:$AO$20,2,),"")</f>
        <v/>
      </c>
      <c r="AM135" s="41"/>
      <c r="AN135" s="41"/>
      <c r="AO135" s="41"/>
      <c r="AP135" s="41" t="str">
        <f>IFERROR(VLOOKUP(CONCATENATE(AN135,"+",AO135),[1]Formulas!$AB$5:$AC$13,2,),"")</f>
        <v/>
      </c>
      <c r="AQ135" s="41" t="str">
        <f>IFERROR(VLOOKUP(AP135,[1]Formulas!$AC$5:$AD$13,2,),"")</f>
        <v/>
      </c>
      <c r="AR135" s="525"/>
      <c r="AS135" s="525"/>
      <c r="AT135" s="525"/>
      <c r="AU135" s="525"/>
      <c r="AV135" s="525"/>
      <c r="AW135" s="525"/>
      <c r="AX135" s="525"/>
      <c r="AY135" s="525"/>
      <c r="AZ135" s="525"/>
      <c r="BA135" s="525"/>
      <c r="BB135" s="525"/>
      <c r="BC135" s="42"/>
      <c r="BD135" s="42"/>
      <c r="BE135" s="42"/>
      <c r="BF135" s="525"/>
      <c r="BG135" s="42"/>
      <c r="BH135" s="42"/>
      <c r="BI135" s="42"/>
      <c r="BJ135" s="525"/>
      <c r="BK135" s="42"/>
      <c r="BL135" s="42"/>
      <c r="BM135" s="42"/>
    </row>
    <row r="136" spans="1:65" ht="23.25" customHeight="1" x14ac:dyDescent="0.3">
      <c r="A136" s="525"/>
      <c r="B136" s="525"/>
      <c r="C136" s="64"/>
      <c r="D136" s="525"/>
      <c r="E136" s="525"/>
      <c r="F136" s="525"/>
      <c r="G136" s="50"/>
      <c r="H136" s="525"/>
      <c r="I136" s="525"/>
      <c r="J136" s="525"/>
      <c r="K136" s="525"/>
      <c r="L136" s="525"/>
      <c r="M136" s="525"/>
      <c r="N136" s="525"/>
      <c r="O136" s="525"/>
      <c r="P136" s="525"/>
      <c r="Q136" s="43"/>
      <c r="R136" s="43"/>
      <c r="S136" s="43"/>
      <c r="T136" s="51"/>
      <c r="U136" s="51"/>
      <c r="V136" s="51"/>
      <c r="W136" s="51"/>
      <c r="X136" s="40"/>
      <c r="Y136" s="40"/>
      <c r="Z136" s="40"/>
      <c r="AA136" s="40"/>
      <c r="AB136" s="40"/>
      <c r="AC136" s="40"/>
      <c r="AD136" s="40"/>
      <c r="AE136" s="40"/>
      <c r="AF136" s="41" t="str">
        <f>IFERROR(VLOOKUP(Y136,[1]Formulas!$AN$5:$AO$20,2,),"")</f>
        <v/>
      </c>
      <c r="AG136" s="41" t="str">
        <f>IFERROR(VLOOKUP(Z136,[1]Formulas!$AN$5:$AO$20,2,),"")</f>
        <v/>
      </c>
      <c r="AH136" s="41" t="str">
        <f>IFERROR(VLOOKUP(AA136,[1]Formulas!$AN$5:$AO$20,2,),"")</f>
        <v/>
      </c>
      <c r="AI136" s="41" t="str">
        <f>IFERROR(VLOOKUP(AB136,[1]Formulas!$AN$5:$AO$20,2,),"")</f>
        <v/>
      </c>
      <c r="AJ136" s="41" t="str">
        <f>IFERROR(VLOOKUP(AC136,[1]Formulas!$AN$5:$AO$20,2,),"")</f>
        <v/>
      </c>
      <c r="AK136" s="41" t="str">
        <f>IFERROR(VLOOKUP(AD136,[1]Formulas!$AN$5:$AO$20,2,),"")</f>
        <v/>
      </c>
      <c r="AL136" s="41" t="str">
        <f>IFERROR(VLOOKUP(AE136,[1]Formulas!$AN$5:$AO$20,2,),"")</f>
        <v/>
      </c>
      <c r="AM136" s="41"/>
      <c r="AN136" s="41"/>
      <c r="AO136" s="41"/>
      <c r="AP136" s="41" t="str">
        <f>IFERROR(VLOOKUP(CONCATENATE(AN136,"+",AO136),[1]Formulas!$AB$5:$AC$13,2,),"")</f>
        <v/>
      </c>
      <c r="AQ136" s="41" t="str">
        <f>IFERROR(VLOOKUP(AP136,[1]Formulas!$AC$5:$AD$13,2,),"")</f>
        <v/>
      </c>
      <c r="AR136" s="525"/>
      <c r="AS136" s="525"/>
      <c r="AT136" s="525"/>
      <c r="AU136" s="525"/>
      <c r="AV136" s="525"/>
      <c r="AW136" s="525"/>
      <c r="AX136" s="525"/>
      <c r="AY136" s="525"/>
      <c r="AZ136" s="525"/>
      <c r="BA136" s="525"/>
      <c r="BB136" s="525"/>
      <c r="BC136" s="42"/>
      <c r="BD136" s="42"/>
      <c r="BE136" s="42"/>
      <c r="BF136" s="525"/>
      <c r="BG136" s="42"/>
      <c r="BH136" s="42"/>
      <c r="BI136" s="42"/>
      <c r="BJ136" s="525"/>
      <c r="BK136" s="42"/>
      <c r="BL136" s="42"/>
      <c r="BM136" s="42"/>
    </row>
    <row r="137" spans="1:65" ht="23.25" customHeight="1" x14ac:dyDescent="0.3">
      <c r="A137" s="525"/>
      <c r="B137" s="525"/>
      <c r="C137" s="64"/>
      <c r="D137" s="525"/>
      <c r="E137" s="525"/>
      <c r="F137" s="525"/>
      <c r="G137" s="50"/>
      <c r="H137" s="525"/>
      <c r="I137" s="525"/>
      <c r="J137" s="525"/>
      <c r="K137" s="525"/>
      <c r="L137" s="525"/>
      <c r="M137" s="525"/>
      <c r="N137" s="525"/>
      <c r="O137" s="525"/>
      <c r="P137" s="525"/>
      <c r="Q137" s="43"/>
      <c r="R137" s="43"/>
      <c r="S137" s="43"/>
      <c r="T137" s="51"/>
      <c r="U137" s="51"/>
      <c r="V137" s="51"/>
      <c r="W137" s="51"/>
      <c r="X137" s="40"/>
      <c r="Y137" s="40"/>
      <c r="Z137" s="40"/>
      <c r="AA137" s="40"/>
      <c r="AB137" s="40"/>
      <c r="AC137" s="40"/>
      <c r="AD137" s="40"/>
      <c r="AE137" s="40"/>
      <c r="AF137" s="41" t="str">
        <f>IFERROR(VLOOKUP(Y137,[1]Formulas!$AN$5:$AO$20,2,),"")</f>
        <v/>
      </c>
      <c r="AG137" s="41" t="str">
        <f>IFERROR(VLOOKUP(Z137,[1]Formulas!$AN$5:$AO$20,2,),"")</f>
        <v/>
      </c>
      <c r="AH137" s="41" t="str">
        <f>IFERROR(VLOOKUP(AA137,[1]Formulas!$AN$5:$AO$20,2,),"")</f>
        <v/>
      </c>
      <c r="AI137" s="41" t="str">
        <f>IFERROR(VLOOKUP(AB137,[1]Formulas!$AN$5:$AO$20,2,),"")</f>
        <v/>
      </c>
      <c r="AJ137" s="41" t="str">
        <f>IFERROR(VLOOKUP(AC137,[1]Formulas!$AN$5:$AO$20,2,),"")</f>
        <v/>
      </c>
      <c r="AK137" s="41" t="str">
        <f>IFERROR(VLOOKUP(AD137,[1]Formulas!$AN$5:$AO$20,2,),"")</f>
        <v/>
      </c>
      <c r="AL137" s="41" t="str">
        <f>IFERROR(VLOOKUP(AE137,[1]Formulas!$AN$5:$AO$20,2,),"")</f>
        <v/>
      </c>
      <c r="AM137" s="41"/>
      <c r="AN137" s="41"/>
      <c r="AO137" s="41"/>
      <c r="AP137" s="41" t="str">
        <f>IFERROR(VLOOKUP(CONCATENATE(AN137,"+",AO137),[1]Formulas!$AB$5:$AC$13,2,),"")</f>
        <v/>
      </c>
      <c r="AQ137" s="41" t="str">
        <f>IFERROR(VLOOKUP(AP137,[1]Formulas!$AC$5:$AD$13,2,),"")</f>
        <v/>
      </c>
      <c r="AR137" s="525"/>
      <c r="AS137" s="525"/>
      <c r="AT137" s="525"/>
      <c r="AU137" s="525"/>
      <c r="AV137" s="525"/>
      <c r="AW137" s="525"/>
      <c r="AX137" s="525"/>
      <c r="AY137" s="525"/>
      <c r="AZ137" s="525"/>
      <c r="BA137" s="525"/>
      <c r="BB137" s="525"/>
      <c r="BC137" s="42"/>
      <c r="BD137" s="42"/>
      <c r="BE137" s="42"/>
      <c r="BF137" s="525"/>
      <c r="BG137" s="42"/>
      <c r="BH137" s="42"/>
      <c r="BI137" s="42"/>
      <c r="BJ137" s="525"/>
      <c r="BK137" s="42"/>
      <c r="BL137" s="42"/>
      <c r="BM137" s="42"/>
    </row>
    <row r="138" spans="1:65" ht="23.25" customHeight="1" x14ac:dyDescent="0.3">
      <c r="A138" s="526"/>
      <c r="B138" s="526"/>
      <c r="C138" s="65"/>
      <c r="D138" s="526"/>
      <c r="E138" s="526"/>
      <c r="F138" s="526"/>
      <c r="G138" s="50"/>
      <c r="H138" s="526"/>
      <c r="I138" s="526"/>
      <c r="J138" s="526"/>
      <c r="K138" s="526"/>
      <c r="L138" s="526"/>
      <c r="M138" s="526"/>
      <c r="N138" s="526"/>
      <c r="O138" s="526"/>
      <c r="P138" s="526"/>
      <c r="Q138" s="43"/>
      <c r="R138" s="43"/>
      <c r="S138" s="43"/>
      <c r="T138" s="51"/>
      <c r="U138" s="51"/>
      <c r="V138" s="51"/>
      <c r="W138" s="51"/>
      <c r="X138" s="40"/>
      <c r="Y138" s="40"/>
      <c r="Z138" s="40"/>
      <c r="AA138" s="40"/>
      <c r="AB138" s="40"/>
      <c r="AC138" s="40"/>
      <c r="AD138" s="40"/>
      <c r="AE138" s="40"/>
      <c r="AF138" s="41" t="str">
        <f>IFERROR(VLOOKUP(Y138,[1]Formulas!$AN$5:$AO$20,2,),"")</f>
        <v/>
      </c>
      <c r="AG138" s="41" t="str">
        <f>IFERROR(VLOOKUP(Z138,[1]Formulas!$AN$5:$AO$20,2,),"")</f>
        <v/>
      </c>
      <c r="AH138" s="41" t="str">
        <f>IFERROR(VLOOKUP(AA138,[1]Formulas!$AN$5:$AO$20,2,),"")</f>
        <v/>
      </c>
      <c r="AI138" s="41" t="str">
        <f>IFERROR(VLOOKUP(AB138,[1]Formulas!$AN$5:$AO$20,2,),"")</f>
        <v/>
      </c>
      <c r="AJ138" s="41" t="str">
        <f>IFERROR(VLOOKUP(AC138,[1]Formulas!$AN$5:$AO$20,2,),"")</f>
        <v/>
      </c>
      <c r="AK138" s="41" t="str">
        <f>IFERROR(VLOOKUP(AD138,[1]Formulas!$AN$5:$AO$20,2,),"")</f>
        <v/>
      </c>
      <c r="AL138" s="41" t="str">
        <f>IFERROR(VLOOKUP(AE138,[1]Formulas!$AN$5:$AO$20,2,),"")</f>
        <v/>
      </c>
      <c r="AM138" s="41"/>
      <c r="AN138" s="41"/>
      <c r="AO138" s="41"/>
      <c r="AP138" s="41" t="str">
        <f>IFERROR(VLOOKUP(CONCATENATE(AN138,"+",AO138),[1]Formulas!$AB$5:$AC$13,2,),"")</f>
        <v/>
      </c>
      <c r="AQ138" s="41" t="str">
        <f>IFERROR(VLOOKUP(AP138,[1]Formulas!$AC$5:$AD$13,2,),"")</f>
        <v/>
      </c>
      <c r="AR138" s="526"/>
      <c r="AS138" s="526"/>
      <c r="AT138" s="526"/>
      <c r="AU138" s="526"/>
      <c r="AV138" s="526"/>
      <c r="AW138" s="526"/>
      <c r="AX138" s="526"/>
      <c r="AY138" s="526"/>
      <c r="AZ138" s="526"/>
      <c r="BA138" s="526"/>
      <c r="BB138" s="526"/>
      <c r="BC138" s="42"/>
      <c r="BD138" s="42"/>
      <c r="BE138" s="42"/>
      <c r="BF138" s="526"/>
      <c r="BG138" s="42"/>
      <c r="BH138" s="42"/>
      <c r="BI138" s="42"/>
      <c r="BJ138" s="526"/>
      <c r="BK138" s="42"/>
      <c r="BL138" s="42"/>
      <c r="BM138" s="42"/>
    </row>
    <row r="139" spans="1:65" ht="23.25" customHeight="1" x14ac:dyDescent="0.4">
      <c r="A139" s="46"/>
      <c r="B139" s="46"/>
      <c r="C139" s="46"/>
      <c r="D139" s="46"/>
      <c r="E139" s="46"/>
      <c r="F139" s="46"/>
      <c r="G139" s="46"/>
      <c r="H139" s="46"/>
      <c r="I139" s="46"/>
      <c r="J139" s="45"/>
      <c r="K139" s="45"/>
      <c r="L139" s="45"/>
      <c r="M139" s="45"/>
      <c r="N139" s="45"/>
      <c r="O139" s="45"/>
      <c r="P139" s="45"/>
      <c r="Q139" s="46"/>
      <c r="R139" s="46"/>
      <c r="S139" s="46"/>
      <c r="T139" s="52"/>
      <c r="U139" s="52"/>
      <c r="V139" s="52"/>
      <c r="W139" s="52"/>
      <c r="X139" s="47"/>
      <c r="Y139" s="47"/>
      <c r="Z139" s="47"/>
      <c r="AA139" s="47"/>
      <c r="AB139" s="47"/>
      <c r="AC139" s="47"/>
      <c r="AD139" s="47"/>
      <c r="AE139" s="47"/>
      <c r="AF139" s="47"/>
      <c r="AG139" s="47"/>
      <c r="AH139" s="47"/>
      <c r="AI139" s="47"/>
      <c r="AJ139" s="47"/>
      <c r="AK139" s="47"/>
      <c r="AL139" s="47"/>
      <c r="AM139" s="47"/>
      <c r="AN139" s="47"/>
      <c r="AO139" s="47"/>
      <c r="AP139" s="47"/>
      <c r="AQ139" s="45"/>
      <c r="AR139" s="45"/>
      <c r="AS139" s="45"/>
      <c r="AT139" s="45"/>
      <c r="AU139" s="45"/>
      <c r="AV139" s="45"/>
      <c r="AW139" s="45"/>
      <c r="AX139" s="45"/>
      <c r="AY139" s="45"/>
      <c r="AZ139" s="45"/>
      <c r="BA139" s="48"/>
      <c r="BB139" s="48"/>
      <c r="BC139" s="48"/>
      <c r="BD139" s="48"/>
      <c r="BE139" s="48"/>
      <c r="BF139" s="48"/>
      <c r="BG139" s="48"/>
      <c r="BH139" s="48"/>
      <c r="BI139" s="48"/>
      <c r="BJ139" s="48"/>
      <c r="BK139" s="48"/>
      <c r="BL139" s="48"/>
      <c r="BM139" s="48"/>
    </row>
    <row r="140" spans="1:65" ht="23.25" customHeight="1" x14ac:dyDescent="0.3">
      <c r="A140" s="528"/>
      <c r="B140" s="529"/>
      <c r="C140" s="66"/>
      <c r="D140" s="529"/>
      <c r="E140" s="529"/>
      <c r="F140" s="529"/>
      <c r="G140" s="50"/>
      <c r="H140" s="530"/>
      <c r="I140" s="530"/>
      <c r="J140" s="527"/>
      <c r="K140" s="527" t="str">
        <f>IFERROR(VLOOKUP(J140,[1]Formulas!$B$5:$C$9,2,),"")</f>
        <v/>
      </c>
      <c r="L140" s="527"/>
      <c r="M140" s="527" t="str">
        <f>IFERROR(VLOOKUP(L140,[1]Formulas!$E$5:$F$9,2,),"")</f>
        <v/>
      </c>
      <c r="N140" s="381" t="str">
        <f>IFERROR(VLOOKUP(CONCATENATE(K140:K149,M140),[1]Formulas!$J$5:$K$29,2,),"")</f>
        <v/>
      </c>
      <c r="O140" s="381" t="str">
        <f>IFERROR(M140*K140,"")</f>
        <v/>
      </c>
      <c r="P140" s="384"/>
      <c r="Q140" s="43"/>
      <c r="R140" s="43"/>
      <c r="S140" s="43"/>
      <c r="T140" s="51"/>
      <c r="U140" s="51"/>
      <c r="V140" s="51"/>
      <c r="W140" s="51"/>
      <c r="X140" s="40"/>
      <c r="Y140" s="40"/>
      <c r="Z140" s="40"/>
      <c r="AA140" s="40"/>
      <c r="AB140" s="40"/>
      <c r="AC140" s="40"/>
      <c r="AD140" s="40"/>
      <c r="AE140" s="40"/>
      <c r="AF140" s="41" t="str">
        <f>IFERROR(VLOOKUP(Y140,[1]Formulas!$AN$5:$AO$20,2,),"")</f>
        <v/>
      </c>
      <c r="AG140" s="41" t="str">
        <f>IFERROR(VLOOKUP(Z140,[1]Formulas!$AN$5:$AO$20,2,),"")</f>
        <v/>
      </c>
      <c r="AH140" s="41" t="str">
        <f>IFERROR(VLOOKUP(AA140,[1]Formulas!$AN$5:$AO$20,2,),"")</f>
        <v/>
      </c>
      <c r="AI140" s="41" t="str">
        <f>IFERROR(VLOOKUP(AB140,[1]Formulas!$AN$5:$AO$20,2,),"")</f>
        <v/>
      </c>
      <c r="AJ140" s="41" t="str">
        <f>IFERROR(VLOOKUP(AC140,[1]Formulas!$AN$5:$AO$20,2,),"")</f>
        <v/>
      </c>
      <c r="AK140" s="41" t="str">
        <f>IFERROR(VLOOKUP(AD140,[1]Formulas!$AN$5:$AO$20,2,),"")</f>
        <v/>
      </c>
      <c r="AL140" s="41" t="str">
        <f>IFERROR(VLOOKUP(AE140,[1]Formulas!$AN$5:$AO$20,2,),"")</f>
        <v/>
      </c>
      <c r="AM140" s="41"/>
      <c r="AN140" s="41"/>
      <c r="AO140" s="41"/>
      <c r="AP140" s="41" t="str">
        <f>IFERROR(VLOOKUP(CONCATENATE(AN140,"+",AO140),[1]Formulas!$AB$5:$AC$13,2,),"")</f>
        <v/>
      </c>
      <c r="AQ140" s="41" t="str">
        <f>IFERROR(VLOOKUP(AP140,[1]Formulas!$AC$5:$AD$13,2,),"")</f>
        <v/>
      </c>
      <c r="AR140" s="384" t="str">
        <f>+IFERROR(AVERAGE(AQ140:AQ149),"")</f>
        <v/>
      </c>
      <c r="AS140" s="384" t="str">
        <f>+IF(AR140="","",IF(AR140=100,"Fuerte",IF(AND(AR140&lt;100,AR140&gt;=50),"Moderado",IF(AR140&lt;50,"Débil"))))</f>
        <v/>
      </c>
      <c r="AT140" s="384" t="str">
        <f>+IF(AS140="","",IF(AS140="Fuerte",2,IF(AS140="Moderado",1,IF(AS140="Débil",0))))</f>
        <v/>
      </c>
      <c r="AU140" s="384" t="str">
        <f>IFERROR(IF((AV140-AT140)&lt;=0,J140,VLOOKUP((AV140-AT140),[1]Formulas!$AQ$5:$AR$9,2,0)),"")</f>
        <v/>
      </c>
      <c r="AV140" s="384" t="str">
        <f>+K140</f>
        <v/>
      </c>
      <c r="AW140" s="384" t="str">
        <f>IFERROR(VLOOKUP(AU140,[1]Formulas!$B$5:$C$9,2,),"")</f>
        <v/>
      </c>
      <c r="AX140" s="384">
        <f>+L140</f>
        <v>0</v>
      </c>
      <c r="AY140" s="384" t="str">
        <f>IFERROR(VLOOKUP(AX140,[1]Formulas!$E$5:$F$9,2,),"")</f>
        <v/>
      </c>
      <c r="AZ140" s="381" t="str">
        <f>IFERROR(VLOOKUP(CONCATENATE(AW140:AW149,AY140),[1]Formulas!$J$5:$K$29,2,),"")</f>
        <v/>
      </c>
      <c r="BA140" s="355" t="str">
        <f>IFERROR(AY140*AW140,"")</f>
        <v/>
      </c>
      <c r="BB140" s="362"/>
      <c r="BC140" s="42"/>
      <c r="BD140" s="42"/>
      <c r="BE140" s="42"/>
      <c r="BF140" s="362"/>
      <c r="BG140" s="42"/>
      <c r="BH140" s="42"/>
      <c r="BI140" s="42"/>
      <c r="BJ140" s="362"/>
      <c r="BK140" s="42"/>
      <c r="BL140" s="42"/>
      <c r="BM140" s="42"/>
    </row>
    <row r="141" spans="1:65" ht="23.25" customHeight="1" x14ac:dyDescent="0.3">
      <c r="A141" s="525"/>
      <c r="B141" s="525"/>
      <c r="C141" s="64"/>
      <c r="D141" s="525"/>
      <c r="E141" s="525"/>
      <c r="F141" s="525"/>
      <c r="G141" s="50"/>
      <c r="H141" s="525"/>
      <c r="I141" s="525"/>
      <c r="J141" s="525"/>
      <c r="K141" s="525"/>
      <c r="L141" s="525"/>
      <c r="M141" s="525"/>
      <c r="N141" s="525"/>
      <c r="O141" s="525"/>
      <c r="P141" s="525"/>
      <c r="Q141" s="43"/>
      <c r="R141" s="43"/>
      <c r="S141" s="43"/>
      <c r="T141" s="51"/>
      <c r="U141" s="51"/>
      <c r="V141" s="51"/>
      <c r="W141" s="51"/>
      <c r="X141" s="40"/>
      <c r="Y141" s="40"/>
      <c r="Z141" s="40"/>
      <c r="AA141" s="40"/>
      <c r="AB141" s="40"/>
      <c r="AC141" s="40"/>
      <c r="AD141" s="40"/>
      <c r="AE141" s="40"/>
      <c r="AF141" s="41" t="str">
        <f>IFERROR(VLOOKUP(Y141,[1]Formulas!$AN$5:$AO$20,2,),"")</f>
        <v/>
      </c>
      <c r="AG141" s="41" t="str">
        <f>IFERROR(VLOOKUP(Z141,[1]Formulas!$AN$5:$AO$20,2,),"")</f>
        <v/>
      </c>
      <c r="AH141" s="41" t="str">
        <f>IFERROR(VLOOKUP(AA141,[1]Formulas!$AN$5:$AO$20,2,),"")</f>
        <v/>
      </c>
      <c r="AI141" s="41" t="str">
        <f>IFERROR(VLOOKUP(AB141,[1]Formulas!$AN$5:$AO$20,2,),"")</f>
        <v/>
      </c>
      <c r="AJ141" s="41" t="str">
        <f>IFERROR(VLOOKUP(AC141,[1]Formulas!$AN$5:$AO$20,2,),"")</f>
        <v/>
      </c>
      <c r="AK141" s="41" t="str">
        <f>IFERROR(VLOOKUP(AD141,[1]Formulas!$AN$5:$AO$20,2,),"")</f>
        <v/>
      </c>
      <c r="AL141" s="41" t="str">
        <f>IFERROR(VLOOKUP(AE141,[1]Formulas!$AN$5:$AO$20,2,),"")</f>
        <v/>
      </c>
      <c r="AM141" s="41"/>
      <c r="AN141" s="41"/>
      <c r="AO141" s="41"/>
      <c r="AP141" s="41" t="str">
        <f>IFERROR(VLOOKUP(CONCATENATE(AN141,"+",AO141),[1]Formulas!$AB$5:$AC$13,2,),"")</f>
        <v/>
      </c>
      <c r="AQ141" s="41" t="str">
        <f>IFERROR(VLOOKUP(AP141,[1]Formulas!$AC$5:$AD$13,2,),"")</f>
        <v/>
      </c>
      <c r="AR141" s="525"/>
      <c r="AS141" s="525"/>
      <c r="AT141" s="525"/>
      <c r="AU141" s="525"/>
      <c r="AV141" s="525"/>
      <c r="AW141" s="525"/>
      <c r="AX141" s="525"/>
      <c r="AY141" s="525"/>
      <c r="AZ141" s="525"/>
      <c r="BA141" s="525"/>
      <c r="BB141" s="525"/>
      <c r="BC141" s="42"/>
      <c r="BD141" s="42"/>
      <c r="BE141" s="42"/>
      <c r="BF141" s="525"/>
      <c r="BG141" s="42"/>
      <c r="BH141" s="42"/>
      <c r="BI141" s="42"/>
      <c r="BJ141" s="525"/>
      <c r="BK141" s="42"/>
      <c r="BL141" s="42"/>
      <c r="BM141" s="42"/>
    </row>
    <row r="142" spans="1:65" ht="23.25" customHeight="1" x14ac:dyDescent="0.3">
      <c r="A142" s="525"/>
      <c r="B142" s="525"/>
      <c r="C142" s="64"/>
      <c r="D142" s="525"/>
      <c r="E142" s="525"/>
      <c r="F142" s="525"/>
      <c r="G142" s="50"/>
      <c r="H142" s="525"/>
      <c r="I142" s="525"/>
      <c r="J142" s="525"/>
      <c r="K142" s="525"/>
      <c r="L142" s="525"/>
      <c r="M142" s="525"/>
      <c r="N142" s="525"/>
      <c r="O142" s="525"/>
      <c r="P142" s="525"/>
      <c r="Q142" s="43"/>
      <c r="R142" s="43"/>
      <c r="S142" s="43"/>
      <c r="T142" s="51"/>
      <c r="U142" s="51"/>
      <c r="V142" s="51"/>
      <c r="W142" s="51"/>
      <c r="X142" s="40"/>
      <c r="Y142" s="40"/>
      <c r="Z142" s="40"/>
      <c r="AA142" s="40"/>
      <c r="AB142" s="40"/>
      <c r="AC142" s="40"/>
      <c r="AD142" s="40"/>
      <c r="AE142" s="40"/>
      <c r="AF142" s="41" t="str">
        <f>IFERROR(VLOOKUP(Y142,[1]Formulas!$AN$5:$AO$20,2,),"")</f>
        <v/>
      </c>
      <c r="AG142" s="41" t="str">
        <f>IFERROR(VLOOKUP(Z142,[1]Formulas!$AN$5:$AO$20,2,),"")</f>
        <v/>
      </c>
      <c r="AH142" s="41" t="str">
        <f>IFERROR(VLOOKUP(AA142,[1]Formulas!$AN$5:$AO$20,2,),"")</f>
        <v/>
      </c>
      <c r="AI142" s="41" t="str">
        <f>IFERROR(VLOOKUP(AB142,[1]Formulas!$AN$5:$AO$20,2,),"")</f>
        <v/>
      </c>
      <c r="AJ142" s="41" t="str">
        <f>IFERROR(VLOOKUP(AC142,[1]Formulas!$AN$5:$AO$20,2,),"")</f>
        <v/>
      </c>
      <c r="AK142" s="41" t="str">
        <f>IFERROR(VLOOKUP(AD142,[1]Formulas!$AN$5:$AO$20,2,),"")</f>
        <v/>
      </c>
      <c r="AL142" s="41" t="str">
        <f>IFERROR(VLOOKUP(AE142,[1]Formulas!$AN$5:$AO$20,2,),"")</f>
        <v/>
      </c>
      <c r="AM142" s="41"/>
      <c r="AN142" s="41"/>
      <c r="AO142" s="41"/>
      <c r="AP142" s="41" t="str">
        <f>IFERROR(VLOOKUP(CONCATENATE(AN142,"+",AO142),[1]Formulas!$AB$5:$AC$13,2,),"")</f>
        <v/>
      </c>
      <c r="AQ142" s="41" t="str">
        <f>IFERROR(VLOOKUP(AP142,[1]Formulas!$AC$5:$AD$13,2,),"")</f>
        <v/>
      </c>
      <c r="AR142" s="525"/>
      <c r="AS142" s="525"/>
      <c r="AT142" s="525"/>
      <c r="AU142" s="525"/>
      <c r="AV142" s="525"/>
      <c r="AW142" s="525"/>
      <c r="AX142" s="525"/>
      <c r="AY142" s="525"/>
      <c r="AZ142" s="525"/>
      <c r="BA142" s="525"/>
      <c r="BB142" s="525"/>
      <c r="BC142" s="42"/>
      <c r="BD142" s="42"/>
      <c r="BE142" s="42"/>
      <c r="BF142" s="525"/>
      <c r="BG142" s="42"/>
      <c r="BH142" s="42"/>
      <c r="BI142" s="42"/>
      <c r="BJ142" s="525"/>
      <c r="BK142" s="42"/>
      <c r="BL142" s="42"/>
      <c r="BM142" s="42"/>
    </row>
    <row r="143" spans="1:65" ht="23.25" customHeight="1" x14ac:dyDescent="0.3">
      <c r="A143" s="525"/>
      <c r="B143" s="525"/>
      <c r="C143" s="64"/>
      <c r="D143" s="525"/>
      <c r="E143" s="525"/>
      <c r="F143" s="525"/>
      <c r="G143" s="50"/>
      <c r="H143" s="525"/>
      <c r="I143" s="525"/>
      <c r="J143" s="525"/>
      <c r="K143" s="525"/>
      <c r="L143" s="525"/>
      <c r="M143" s="525"/>
      <c r="N143" s="525"/>
      <c r="O143" s="525"/>
      <c r="P143" s="525"/>
      <c r="Q143" s="43"/>
      <c r="R143" s="43"/>
      <c r="S143" s="43"/>
      <c r="T143" s="51"/>
      <c r="U143" s="51"/>
      <c r="V143" s="51"/>
      <c r="W143" s="51"/>
      <c r="X143" s="40"/>
      <c r="Y143" s="40"/>
      <c r="Z143" s="40"/>
      <c r="AA143" s="40"/>
      <c r="AB143" s="40"/>
      <c r="AC143" s="40"/>
      <c r="AD143" s="40"/>
      <c r="AE143" s="40"/>
      <c r="AF143" s="41" t="str">
        <f>IFERROR(VLOOKUP(Y143,[1]Formulas!$AN$5:$AO$20,2,),"")</f>
        <v/>
      </c>
      <c r="AG143" s="41" t="str">
        <f>IFERROR(VLOOKUP(Z143,[1]Formulas!$AN$5:$AO$20,2,),"")</f>
        <v/>
      </c>
      <c r="AH143" s="41" t="str">
        <f>IFERROR(VLOOKUP(AA143,[1]Formulas!$AN$5:$AO$20,2,),"")</f>
        <v/>
      </c>
      <c r="AI143" s="41" t="str">
        <f>IFERROR(VLOOKUP(AB143,[1]Formulas!$AN$5:$AO$20,2,),"")</f>
        <v/>
      </c>
      <c r="AJ143" s="41" t="str">
        <f>IFERROR(VLOOKUP(AC143,[1]Formulas!$AN$5:$AO$20,2,),"")</f>
        <v/>
      </c>
      <c r="AK143" s="41" t="str">
        <f>IFERROR(VLOOKUP(AD143,[1]Formulas!$AN$5:$AO$20,2,),"")</f>
        <v/>
      </c>
      <c r="AL143" s="41" t="str">
        <f>IFERROR(VLOOKUP(AE143,[1]Formulas!$AN$5:$AO$20,2,),"")</f>
        <v/>
      </c>
      <c r="AM143" s="41"/>
      <c r="AN143" s="41"/>
      <c r="AO143" s="41"/>
      <c r="AP143" s="41" t="str">
        <f>IFERROR(VLOOKUP(CONCATENATE(AN143,"+",AO143),[1]Formulas!$AB$5:$AC$13,2,),"")</f>
        <v/>
      </c>
      <c r="AQ143" s="41" t="str">
        <f>IFERROR(VLOOKUP(AP143,[1]Formulas!$AC$5:$AD$13,2,),"")</f>
        <v/>
      </c>
      <c r="AR143" s="525"/>
      <c r="AS143" s="525"/>
      <c r="AT143" s="525"/>
      <c r="AU143" s="525"/>
      <c r="AV143" s="525"/>
      <c r="AW143" s="525"/>
      <c r="AX143" s="525"/>
      <c r="AY143" s="525"/>
      <c r="AZ143" s="525"/>
      <c r="BA143" s="525"/>
      <c r="BB143" s="525"/>
      <c r="BC143" s="42"/>
      <c r="BD143" s="42"/>
      <c r="BE143" s="42"/>
      <c r="BF143" s="525"/>
      <c r="BG143" s="42"/>
      <c r="BH143" s="42"/>
      <c r="BI143" s="42"/>
      <c r="BJ143" s="525"/>
      <c r="BK143" s="42"/>
      <c r="BL143" s="42"/>
      <c r="BM143" s="42"/>
    </row>
    <row r="144" spans="1:65" ht="23.25" customHeight="1" x14ac:dyDescent="0.3">
      <c r="A144" s="525"/>
      <c r="B144" s="525"/>
      <c r="C144" s="64"/>
      <c r="D144" s="525"/>
      <c r="E144" s="525"/>
      <c r="F144" s="525"/>
      <c r="G144" s="50"/>
      <c r="H144" s="525"/>
      <c r="I144" s="525"/>
      <c r="J144" s="525"/>
      <c r="K144" s="525"/>
      <c r="L144" s="525"/>
      <c r="M144" s="525"/>
      <c r="N144" s="525"/>
      <c r="O144" s="525"/>
      <c r="P144" s="525"/>
      <c r="Q144" s="43"/>
      <c r="R144" s="43"/>
      <c r="S144" s="43"/>
      <c r="T144" s="51"/>
      <c r="U144" s="51"/>
      <c r="V144" s="51"/>
      <c r="W144" s="51"/>
      <c r="X144" s="40"/>
      <c r="Y144" s="40"/>
      <c r="Z144" s="40"/>
      <c r="AA144" s="40"/>
      <c r="AB144" s="40"/>
      <c r="AC144" s="40"/>
      <c r="AD144" s="40"/>
      <c r="AE144" s="40"/>
      <c r="AF144" s="41" t="str">
        <f>IFERROR(VLOOKUP(Y144,[1]Formulas!$AN$5:$AO$20,2,),"")</f>
        <v/>
      </c>
      <c r="AG144" s="41" t="str">
        <f>IFERROR(VLOOKUP(Z144,[1]Formulas!$AN$5:$AO$20,2,),"")</f>
        <v/>
      </c>
      <c r="AH144" s="41" t="str">
        <f>IFERROR(VLOOKUP(AA144,[1]Formulas!$AN$5:$AO$20,2,),"")</f>
        <v/>
      </c>
      <c r="AI144" s="41" t="str">
        <f>IFERROR(VLOOKUP(AB144,[1]Formulas!$AN$5:$AO$20,2,),"")</f>
        <v/>
      </c>
      <c r="AJ144" s="41" t="str">
        <f>IFERROR(VLOOKUP(AC144,[1]Formulas!$AN$5:$AO$20,2,),"")</f>
        <v/>
      </c>
      <c r="AK144" s="41" t="str">
        <f>IFERROR(VLOOKUP(AD144,[1]Formulas!$AN$5:$AO$20,2,),"")</f>
        <v/>
      </c>
      <c r="AL144" s="41" t="str">
        <f>IFERROR(VLOOKUP(AE144,[1]Formulas!$AN$5:$AO$20,2,),"")</f>
        <v/>
      </c>
      <c r="AM144" s="41"/>
      <c r="AN144" s="41"/>
      <c r="AO144" s="41"/>
      <c r="AP144" s="41" t="str">
        <f>IFERROR(VLOOKUP(CONCATENATE(AN144,"+",AO144),[1]Formulas!$AB$5:$AC$13,2,),"")</f>
        <v/>
      </c>
      <c r="AQ144" s="41" t="str">
        <f>IFERROR(VLOOKUP(AP144,[1]Formulas!$AC$5:$AD$13,2,),"")</f>
        <v/>
      </c>
      <c r="AR144" s="525"/>
      <c r="AS144" s="525"/>
      <c r="AT144" s="525"/>
      <c r="AU144" s="525"/>
      <c r="AV144" s="525"/>
      <c r="AW144" s="525"/>
      <c r="AX144" s="525"/>
      <c r="AY144" s="525"/>
      <c r="AZ144" s="525"/>
      <c r="BA144" s="525"/>
      <c r="BB144" s="525"/>
      <c r="BC144" s="42"/>
      <c r="BD144" s="42"/>
      <c r="BE144" s="42"/>
      <c r="BF144" s="525"/>
      <c r="BG144" s="42"/>
      <c r="BH144" s="42"/>
      <c r="BI144" s="42"/>
      <c r="BJ144" s="525"/>
      <c r="BK144" s="42"/>
      <c r="BL144" s="42"/>
      <c r="BM144" s="42"/>
    </row>
    <row r="145" spans="1:65" ht="23.25" customHeight="1" x14ac:dyDescent="0.3">
      <c r="A145" s="525"/>
      <c r="B145" s="525"/>
      <c r="C145" s="64"/>
      <c r="D145" s="525"/>
      <c r="E145" s="525"/>
      <c r="F145" s="525"/>
      <c r="G145" s="50"/>
      <c r="H145" s="525"/>
      <c r="I145" s="525"/>
      <c r="J145" s="525"/>
      <c r="K145" s="525"/>
      <c r="L145" s="525"/>
      <c r="M145" s="525"/>
      <c r="N145" s="525"/>
      <c r="O145" s="525"/>
      <c r="P145" s="525"/>
      <c r="Q145" s="43"/>
      <c r="R145" s="43"/>
      <c r="S145" s="43"/>
      <c r="T145" s="51"/>
      <c r="U145" s="51"/>
      <c r="V145" s="51"/>
      <c r="W145" s="51"/>
      <c r="X145" s="40"/>
      <c r="Y145" s="40"/>
      <c r="Z145" s="40"/>
      <c r="AA145" s="40"/>
      <c r="AB145" s="40"/>
      <c r="AC145" s="40"/>
      <c r="AD145" s="40"/>
      <c r="AE145" s="40"/>
      <c r="AF145" s="41" t="str">
        <f>IFERROR(VLOOKUP(Y145,[1]Formulas!$AN$5:$AO$20,2,),"")</f>
        <v/>
      </c>
      <c r="AG145" s="41" t="str">
        <f>IFERROR(VLOOKUP(Z145,[1]Formulas!$AN$5:$AO$20,2,),"")</f>
        <v/>
      </c>
      <c r="AH145" s="41" t="str">
        <f>IFERROR(VLOOKUP(AA145,[1]Formulas!$AN$5:$AO$20,2,),"")</f>
        <v/>
      </c>
      <c r="AI145" s="41" t="str">
        <f>IFERROR(VLOOKUP(AB145,[1]Formulas!$AN$5:$AO$20,2,),"")</f>
        <v/>
      </c>
      <c r="AJ145" s="41" t="str">
        <f>IFERROR(VLOOKUP(AC145,[1]Formulas!$AN$5:$AO$20,2,),"")</f>
        <v/>
      </c>
      <c r="AK145" s="41" t="str">
        <f>IFERROR(VLOOKUP(AD145,[1]Formulas!$AN$5:$AO$20,2,),"")</f>
        <v/>
      </c>
      <c r="AL145" s="41" t="str">
        <f>IFERROR(VLOOKUP(AE145,[1]Formulas!$AN$5:$AO$20,2,),"")</f>
        <v/>
      </c>
      <c r="AM145" s="41"/>
      <c r="AN145" s="41"/>
      <c r="AO145" s="41"/>
      <c r="AP145" s="41" t="str">
        <f>IFERROR(VLOOKUP(CONCATENATE(AN145,"+",AO145),[1]Formulas!$AB$5:$AC$13,2,),"")</f>
        <v/>
      </c>
      <c r="AQ145" s="41" t="str">
        <f>IFERROR(VLOOKUP(AP145,[1]Formulas!$AC$5:$AD$13,2,),"")</f>
        <v/>
      </c>
      <c r="AR145" s="525"/>
      <c r="AS145" s="525"/>
      <c r="AT145" s="525"/>
      <c r="AU145" s="525"/>
      <c r="AV145" s="525"/>
      <c r="AW145" s="525"/>
      <c r="AX145" s="525"/>
      <c r="AY145" s="525"/>
      <c r="AZ145" s="525"/>
      <c r="BA145" s="525"/>
      <c r="BB145" s="525"/>
      <c r="BC145" s="42"/>
      <c r="BD145" s="42"/>
      <c r="BE145" s="42"/>
      <c r="BF145" s="525"/>
      <c r="BG145" s="42"/>
      <c r="BH145" s="42"/>
      <c r="BI145" s="42"/>
      <c r="BJ145" s="525"/>
      <c r="BK145" s="42"/>
      <c r="BL145" s="42"/>
      <c r="BM145" s="42"/>
    </row>
    <row r="146" spans="1:65" ht="23.25" customHeight="1" x14ac:dyDescent="0.3">
      <c r="A146" s="525"/>
      <c r="B146" s="525"/>
      <c r="C146" s="64"/>
      <c r="D146" s="525"/>
      <c r="E146" s="525"/>
      <c r="F146" s="525"/>
      <c r="G146" s="50"/>
      <c r="H146" s="525"/>
      <c r="I146" s="525"/>
      <c r="J146" s="525"/>
      <c r="K146" s="525"/>
      <c r="L146" s="525"/>
      <c r="M146" s="525"/>
      <c r="N146" s="525"/>
      <c r="O146" s="525"/>
      <c r="P146" s="525"/>
      <c r="Q146" s="43"/>
      <c r="R146" s="43"/>
      <c r="S146" s="43"/>
      <c r="T146" s="51"/>
      <c r="U146" s="51"/>
      <c r="V146" s="51"/>
      <c r="W146" s="51"/>
      <c r="X146" s="40"/>
      <c r="Y146" s="40"/>
      <c r="Z146" s="40"/>
      <c r="AA146" s="40"/>
      <c r="AB146" s="40"/>
      <c r="AC146" s="40"/>
      <c r="AD146" s="40"/>
      <c r="AE146" s="40"/>
      <c r="AF146" s="41" t="str">
        <f>IFERROR(VLOOKUP(Y146,[1]Formulas!$AN$5:$AO$20,2,),"")</f>
        <v/>
      </c>
      <c r="AG146" s="41" t="str">
        <f>IFERROR(VLOOKUP(Z146,[1]Formulas!$AN$5:$AO$20,2,),"")</f>
        <v/>
      </c>
      <c r="AH146" s="41" t="str">
        <f>IFERROR(VLOOKUP(AA146,[1]Formulas!$AN$5:$AO$20,2,),"")</f>
        <v/>
      </c>
      <c r="AI146" s="41" t="str">
        <f>IFERROR(VLOOKUP(AB146,[1]Formulas!$AN$5:$AO$20,2,),"")</f>
        <v/>
      </c>
      <c r="AJ146" s="41" t="str">
        <f>IFERROR(VLOOKUP(AC146,[1]Formulas!$AN$5:$AO$20,2,),"")</f>
        <v/>
      </c>
      <c r="AK146" s="41" t="str">
        <f>IFERROR(VLOOKUP(AD146,[1]Formulas!$AN$5:$AO$20,2,),"")</f>
        <v/>
      </c>
      <c r="AL146" s="41" t="str">
        <f>IFERROR(VLOOKUP(AE146,[1]Formulas!$AN$5:$AO$20,2,),"")</f>
        <v/>
      </c>
      <c r="AM146" s="41"/>
      <c r="AN146" s="41"/>
      <c r="AO146" s="41"/>
      <c r="AP146" s="41" t="str">
        <f>IFERROR(VLOOKUP(CONCATENATE(AN146,"+",AO146),[1]Formulas!$AB$5:$AC$13,2,),"")</f>
        <v/>
      </c>
      <c r="AQ146" s="41" t="str">
        <f>IFERROR(VLOOKUP(AP146,[1]Formulas!$AC$5:$AD$13,2,),"")</f>
        <v/>
      </c>
      <c r="AR146" s="525"/>
      <c r="AS146" s="525"/>
      <c r="AT146" s="525"/>
      <c r="AU146" s="525"/>
      <c r="AV146" s="525"/>
      <c r="AW146" s="525"/>
      <c r="AX146" s="525"/>
      <c r="AY146" s="525"/>
      <c r="AZ146" s="525"/>
      <c r="BA146" s="525"/>
      <c r="BB146" s="525"/>
      <c r="BC146" s="42"/>
      <c r="BD146" s="42"/>
      <c r="BE146" s="42"/>
      <c r="BF146" s="525"/>
      <c r="BG146" s="42"/>
      <c r="BH146" s="42"/>
      <c r="BI146" s="42"/>
      <c r="BJ146" s="525"/>
      <c r="BK146" s="42"/>
      <c r="BL146" s="42"/>
      <c r="BM146" s="42"/>
    </row>
    <row r="147" spans="1:65" ht="23.25" customHeight="1" x14ac:dyDescent="0.3">
      <c r="A147" s="525"/>
      <c r="B147" s="525"/>
      <c r="C147" s="64"/>
      <c r="D147" s="525"/>
      <c r="E147" s="525"/>
      <c r="F147" s="525"/>
      <c r="G147" s="50"/>
      <c r="H147" s="525"/>
      <c r="I147" s="525"/>
      <c r="J147" s="525"/>
      <c r="K147" s="525"/>
      <c r="L147" s="525"/>
      <c r="M147" s="525"/>
      <c r="N147" s="525"/>
      <c r="O147" s="525"/>
      <c r="P147" s="525"/>
      <c r="Q147" s="43"/>
      <c r="R147" s="43"/>
      <c r="S147" s="43"/>
      <c r="T147" s="51"/>
      <c r="U147" s="51"/>
      <c r="V147" s="51"/>
      <c r="W147" s="51"/>
      <c r="X147" s="40"/>
      <c r="Y147" s="40"/>
      <c r="Z147" s="40"/>
      <c r="AA147" s="40"/>
      <c r="AB147" s="40"/>
      <c r="AC147" s="40"/>
      <c r="AD147" s="40"/>
      <c r="AE147" s="40"/>
      <c r="AF147" s="41" t="str">
        <f>IFERROR(VLOOKUP(Y147,[1]Formulas!$AN$5:$AO$20,2,),"")</f>
        <v/>
      </c>
      <c r="AG147" s="41" t="str">
        <f>IFERROR(VLOOKUP(Z147,[1]Formulas!$AN$5:$AO$20,2,),"")</f>
        <v/>
      </c>
      <c r="AH147" s="41" t="str">
        <f>IFERROR(VLOOKUP(AA147,[1]Formulas!$AN$5:$AO$20,2,),"")</f>
        <v/>
      </c>
      <c r="AI147" s="41" t="str">
        <f>IFERROR(VLOOKUP(AB147,[1]Formulas!$AN$5:$AO$20,2,),"")</f>
        <v/>
      </c>
      <c r="AJ147" s="41" t="str">
        <f>IFERROR(VLOOKUP(AC147,[1]Formulas!$AN$5:$AO$20,2,),"")</f>
        <v/>
      </c>
      <c r="AK147" s="41" t="str">
        <f>IFERROR(VLOOKUP(AD147,[1]Formulas!$AN$5:$AO$20,2,),"")</f>
        <v/>
      </c>
      <c r="AL147" s="41" t="str">
        <f>IFERROR(VLOOKUP(AE147,[1]Formulas!$AN$5:$AO$20,2,),"")</f>
        <v/>
      </c>
      <c r="AM147" s="41"/>
      <c r="AN147" s="41"/>
      <c r="AO147" s="41"/>
      <c r="AP147" s="41" t="str">
        <f>IFERROR(VLOOKUP(CONCATENATE(AN147,"+",AO147),[1]Formulas!$AB$5:$AC$13,2,),"")</f>
        <v/>
      </c>
      <c r="AQ147" s="41" t="str">
        <f>IFERROR(VLOOKUP(AP147,[1]Formulas!$AC$5:$AD$13,2,),"")</f>
        <v/>
      </c>
      <c r="AR147" s="525"/>
      <c r="AS147" s="525"/>
      <c r="AT147" s="525"/>
      <c r="AU147" s="525"/>
      <c r="AV147" s="525"/>
      <c r="AW147" s="525"/>
      <c r="AX147" s="525"/>
      <c r="AY147" s="525"/>
      <c r="AZ147" s="525"/>
      <c r="BA147" s="525"/>
      <c r="BB147" s="525"/>
      <c r="BC147" s="42"/>
      <c r="BD147" s="42"/>
      <c r="BE147" s="42"/>
      <c r="BF147" s="525"/>
      <c r="BG147" s="42"/>
      <c r="BH147" s="42"/>
      <c r="BI147" s="42"/>
      <c r="BJ147" s="525"/>
      <c r="BK147" s="42"/>
      <c r="BL147" s="42"/>
      <c r="BM147" s="42"/>
    </row>
    <row r="148" spans="1:65" ht="23.25" customHeight="1" x14ac:dyDescent="0.3">
      <c r="A148" s="525"/>
      <c r="B148" s="525"/>
      <c r="C148" s="64"/>
      <c r="D148" s="525"/>
      <c r="E148" s="525"/>
      <c r="F148" s="525"/>
      <c r="G148" s="50"/>
      <c r="H148" s="525"/>
      <c r="I148" s="525"/>
      <c r="J148" s="525"/>
      <c r="K148" s="525"/>
      <c r="L148" s="525"/>
      <c r="M148" s="525"/>
      <c r="N148" s="525"/>
      <c r="O148" s="525"/>
      <c r="P148" s="525"/>
      <c r="Q148" s="43"/>
      <c r="R148" s="43"/>
      <c r="S148" s="43"/>
      <c r="T148" s="51"/>
      <c r="U148" s="51"/>
      <c r="V148" s="51"/>
      <c r="W148" s="51"/>
      <c r="X148" s="40"/>
      <c r="Y148" s="40"/>
      <c r="Z148" s="40"/>
      <c r="AA148" s="40"/>
      <c r="AB148" s="40"/>
      <c r="AC148" s="40"/>
      <c r="AD148" s="40"/>
      <c r="AE148" s="40"/>
      <c r="AF148" s="41" t="str">
        <f>IFERROR(VLOOKUP(Y148,[1]Formulas!$AN$5:$AO$20,2,),"")</f>
        <v/>
      </c>
      <c r="AG148" s="41" t="str">
        <f>IFERROR(VLOOKUP(Z148,[1]Formulas!$AN$5:$AO$20,2,),"")</f>
        <v/>
      </c>
      <c r="AH148" s="41" t="str">
        <f>IFERROR(VLOOKUP(AA148,[1]Formulas!$AN$5:$AO$20,2,),"")</f>
        <v/>
      </c>
      <c r="AI148" s="41" t="str">
        <f>IFERROR(VLOOKUP(AB148,[1]Formulas!$AN$5:$AO$20,2,),"")</f>
        <v/>
      </c>
      <c r="AJ148" s="41" t="str">
        <f>IFERROR(VLOOKUP(AC148,[1]Formulas!$AN$5:$AO$20,2,),"")</f>
        <v/>
      </c>
      <c r="AK148" s="41" t="str">
        <f>IFERROR(VLOOKUP(AD148,[1]Formulas!$AN$5:$AO$20,2,),"")</f>
        <v/>
      </c>
      <c r="AL148" s="41" t="str">
        <f>IFERROR(VLOOKUP(AE148,[1]Formulas!$AN$5:$AO$20,2,),"")</f>
        <v/>
      </c>
      <c r="AM148" s="41"/>
      <c r="AN148" s="41"/>
      <c r="AO148" s="41"/>
      <c r="AP148" s="41" t="str">
        <f>IFERROR(VLOOKUP(CONCATENATE(AN148,"+",AO148),[1]Formulas!$AB$5:$AC$13,2,),"")</f>
        <v/>
      </c>
      <c r="AQ148" s="41" t="str">
        <f>IFERROR(VLOOKUP(AP148,[1]Formulas!$AC$5:$AD$13,2,),"")</f>
        <v/>
      </c>
      <c r="AR148" s="525"/>
      <c r="AS148" s="525"/>
      <c r="AT148" s="525"/>
      <c r="AU148" s="525"/>
      <c r="AV148" s="525"/>
      <c r="AW148" s="525"/>
      <c r="AX148" s="525"/>
      <c r="AY148" s="525"/>
      <c r="AZ148" s="525"/>
      <c r="BA148" s="525"/>
      <c r="BB148" s="525"/>
      <c r="BC148" s="42"/>
      <c r="BD148" s="42"/>
      <c r="BE148" s="42"/>
      <c r="BF148" s="525"/>
      <c r="BG148" s="42"/>
      <c r="BH148" s="42"/>
      <c r="BI148" s="42"/>
      <c r="BJ148" s="525"/>
      <c r="BK148" s="42"/>
      <c r="BL148" s="42"/>
      <c r="BM148" s="42"/>
    </row>
    <row r="149" spans="1:65" ht="23.25" customHeight="1" x14ac:dyDescent="0.3">
      <c r="A149" s="526"/>
      <c r="B149" s="526"/>
      <c r="C149" s="65"/>
      <c r="D149" s="526"/>
      <c r="E149" s="526"/>
      <c r="F149" s="526"/>
      <c r="G149" s="50"/>
      <c r="H149" s="526"/>
      <c r="I149" s="526"/>
      <c r="J149" s="526"/>
      <c r="K149" s="526"/>
      <c r="L149" s="526"/>
      <c r="M149" s="526"/>
      <c r="N149" s="526"/>
      <c r="O149" s="526"/>
      <c r="P149" s="526"/>
      <c r="Q149" s="43"/>
      <c r="R149" s="43"/>
      <c r="S149" s="43"/>
      <c r="T149" s="51"/>
      <c r="U149" s="51"/>
      <c r="V149" s="51"/>
      <c r="W149" s="51"/>
      <c r="X149" s="40"/>
      <c r="Y149" s="40"/>
      <c r="Z149" s="40"/>
      <c r="AA149" s="40"/>
      <c r="AB149" s="40"/>
      <c r="AC149" s="40"/>
      <c r="AD149" s="40"/>
      <c r="AE149" s="40"/>
      <c r="AF149" s="41" t="str">
        <f>IFERROR(VLOOKUP(Y149,[1]Formulas!$AN$5:$AO$20,2,),"")</f>
        <v/>
      </c>
      <c r="AG149" s="41" t="str">
        <f>IFERROR(VLOOKUP(Z149,[1]Formulas!$AN$5:$AO$20,2,),"")</f>
        <v/>
      </c>
      <c r="AH149" s="41" t="str">
        <f>IFERROR(VLOOKUP(AA149,[1]Formulas!$AN$5:$AO$20,2,),"")</f>
        <v/>
      </c>
      <c r="AI149" s="41" t="str">
        <f>IFERROR(VLOOKUP(AB149,[1]Formulas!$AN$5:$AO$20,2,),"")</f>
        <v/>
      </c>
      <c r="AJ149" s="41" t="str">
        <f>IFERROR(VLOOKUP(AC149,[1]Formulas!$AN$5:$AO$20,2,),"")</f>
        <v/>
      </c>
      <c r="AK149" s="41" t="str">
        <f>IFERROR(VLOOKUP(AD149,[1]Formulas!$AN$5:$AO$20,2,),"")</f>
        <v/>
      </c>
      <c r="AL149" s="41" t="str">
        <f>IFERROR(VLOOKUP(AE149,[1]Formulas!$AN$5:$AO$20,2,),"")</f>
        <v/>
      </c>
      <c r="AM149" s="41"/>
      <c r="AN149" s="41"/>
      <c r="AO149" s="41"/>
      <c r="AP149" s="41" t="str">
        <f>IFERROR(VLOOKUP(CONCATENATE(AN149,"+",AO149),[1]Formulas!$AB$5:$AC$13,2,),"")</f>
        <v/>
      </c>
      <c r="AQ149" s="41" t="str">
        <f>IFERROR(VLOOKUP(AP149,[1]Formulas!$AC$5:$AD$13,2,),"")</f>
        <v/>
      </c>
      <c r="AR149" s="526"/>
      <c r="AS149" s="526"/>
      <c r="AT149" s="526"/>
      <c r="AU149" s="526"/>
      <c r="AV149" s="526"/>
      <c r="AW149" s="526"/>
      <c r="AX149" s="526"/>
      <c r="AY149" s="526"/>
      <c r="AZ149" s="526"/>
      <c r="BA149" s="526"/>
      <c r="BB149" s="526"/>
      <c r="BC149" s="42"/>
      <c r="BD149" s="42"/>
      <c r="BE149" s="42"/>
      <c r="BF149" s="526"/>
      <c r="BG149" s="42"/>
      <c r="BH149" s="42"/>
      <c r="BI149" s="42"/>
      <c r="BJ149" s="526"/>
      <c r="BK149" s="42"/>
      <c r="BL149" s="42"/>
      <c r="BM149" s="42"/>
    </row>
    <row r="150" spans="1:65" ht="23.25" customHeight="1" x14ac:dyDescent="0.4">
      <c r="A150" s="46"/>
      <c r="B150" s="46"/>
      <c r="C150" s="46"/>
      <c r="D150" s="46"/>
      <c r="E150" s="46"/>
      <c r="F150" s="46"/>
      <c r="G150" s="46"/>
      <c r="H150" s="46"/>
      <c r="I150" s="46"/>
      <c r="J150" s="45"/>
      <c r="K150" s="45"/>
      <c r="L150" s="45"/>
      <c r="M150" s="45"/>
      <c r="N150" s="45">
        <v>6</v>
      </c>
      <c r="O150" s="45"/>
      <c r="P150" s="45"/>
      <c r="Q150" s="46"/>
      <c r="R150" s="46"/>
      <c r="S150" s="46"/>
      <c r="T150" s="52"/>
      <c r="U150" s="52"/>
      <c r="V150" s="52"/>
      <c r="W150" s="52"/>
      <c r="X150" s="47"/>
      <c r="Y150" s="47"/>
      <c r="Z150" s="47"/>
      <c r="AA150" s="47"/>
      <c r="AB150" s="47"/>
      <c r="AC150" s="47"/>
      <c r="AD150" s="47"/>
      <c r="AE150" s="47"/>
      <c r="AF150" s="47"/>
      <c r="AG150" s="47"/>
      <c r="AH150" s="47"/>
      <c r="AI150" s="47"/>
      <c r="AJ150" s="47"/>
      <c r="AK150" s="47"/>
      <c r="AL150" s="47"/>
      <c r="AM150" s="47"/>
      <c r="AN150" s="47"/>
      <c r="AO150" s="47"/>
      <c r="AP150" s="47"/>
      <c r="AQ150" s="45"/>
      <c r="AR150" s="45"/>
      <c r="AS150" s="45"/>
      <c r="AT150" s="45"/>
      <c r="AU150" s="45"/>
      <c r="AV150" s="45"/>
      <c r="AW150" s="45"/>
      <c r="AX150" s="45"/>
      <c r="AY150" s="45"/>
      <c r="AZ150" s="45"/>
      <c r="BA150" s="48"/>
      <c r="BB150" s="48"/>
      <c r="BC150" s="48"/>
      <c r="BD150" s="48"/>
      <c r="BE150" s="48"/>
      <c r="BF150" s="48"/>
      <c r="BG150" s="48"/>
      <c r="BH150" s="48"/>
      <c r="BI150" s="48"/>
      <c r="BJ150" s="48"/>
      <c r="BK150" s="48"/>
      <c r="BL150" s="48"/>
      <c r="BM150" s="48"/>
    </row>
    <row r="151" spans="1:65" ht="23.25" customHeight="1" x14ac:dyDescent="0.3">
      <c r="A151" s="528"/>
      <c r="B151" s="529"/>
      <c r="C151" s="66"/>
      <c r="D151" s="529"/>
      <c r="E151" s="529"/>
      <c r="F151" s="529"/>
      <c r="G151" s="50"/>
      <c r="H151" s="530"/>
      <c r="I151" s="530"/>
      <c r="J151" s="527"/>
      <c r="K151" s="527" t="str">
        <f>IFERROR(VLOOKUP(J151,[1]Formulas!$B$5:$C$9,2,),"")</f>
        <v/>
      </c>
      <c r="L151" s="527"/>
      <c r="M151" s="527" t="str">
        <f>IFERROR(VLOOKUP(L151,[1]Formulas!$E$5:$F$9,2,),"")</f>
        <v/>
      </c>
      <c r="N151" s="381" t="str">
        <f>IFERROR(VLOOKUP(CONCATENATE(K151:K160,M151),[1]Formulas!$J$5:$K$29,2,),"")</f>
        <v/>
      </c>
      <c r="O151" s="381" t="str">
        <f>IFERROR(M151*K151,"")</f>
        <v/>
      </c>
      <c r="P151" s="384"/>
      <c r="Q151" s="43"/>
      <c r="R151" s="43"/>
      <c r="S151" s="43"/>
      <c r="T151" s="51"/>
      <c r="U151" s="51"/>
      <c r="V151" s="51"/>
      <c r="W151" s="51"/>
      <c r="X151" s="40"/>
      <c r="Y151" s="40"/>
      <c r="Z151" s="40"/>
      <c r="AA151" s="40"/>
      <c r="AB151" s="40"/>
      <c r="AC151" s="40"/>
      <c r="AD151" s="40"/>
      <c r="AE151" s="40"/>
      <c r="AF151" s="41" t="str">
        <f>IFERROR(VLOOKUP(Y151,[1]Formulas!$AN$5:$AO$20,2,),"")</f>
        <v/>
      </c>
      <c r="AG151" s="41" t="str">
        <f>IFERROR(VLOOKUP(Z151,[1]Formulas!$AN$5:$AO$20,2,),"")</f>
        <v/>
      </c>
      <c r="AH151" s="41" t="str">
        <f>IFERROR(VLOOKUP(AA151,[1]Formulas!$AN$5:$AO$20,2,),"")</f>
        <v/>
      </c>
      <c r="AI151" s="41" t="str">
        <f>IFERROR(VLOOKUP(AB151,[1]Formulas!$AN$5:$AO$20,2,),"")</f>
        <v/>
      </c>
      <c r="AJ151" s="41" t="str">
        <f>IFERROR(VLOOKUP(AC151,[1]Formulas!$AN$5:$AO$20,2,),"")</f>
        <v/>
      </c>
      <c r="AK151" s="41" t="str">
        <f>IFERROR(VLOOKUP(AD151,[1]Formulas!$AN$5:$AO$20,2,),"")</f>
        <v/>
      </c>
      <c r="AL151" s="41" t="str">
        <f>IFERROR(VLOOKUP(AE151,[1]Formulas!$AN$5:$AO$20,2,),"")</f>
        <v/>
      </c>
      <c r="AM151" s="41"/>
      <c r="AN151" s="41"/>
      <c r="AO151" s="41"/>
      <c r="AP151" s="41" t="str">
        <f>IFERROR(VLOOKUP(CONCATENATE(AN151,"+",AO151),[1]Formulas!$AB$5:$AC$13,2,),"")</f>
        <v/>
      </c>
      <c r="AQ151" s="41" t="str">
        <f>IFERROR(VLOOKUP(AP151,[1]Formulas!$AC$5:$AD$13,2,),"")</f>
        <v/>
      </c>
      <c r="AR151" s="384" t="str">
        <f>+IFERROR(AVERAGE(AQ151:AQ160),"")</f>
        <v/>
      </c>
      <c r="AS151" s="384" t="str">
        <f>+IF(AR151="","",IF(AR151=100,"Fuerte",IF(AND(AR151&lt;100,AR151&gt;=50),"Moderado",IF(AR151&lt;50,"Débil"))))</f>
        <v/>
      </c>
      <c r="AT151" s="384" t="str">
        <f>+IF(AS151="","",IF(AS151="Fuerte",2,IF(AS151="Moderado",1,IF(AS151="Débil",0))))</f>
        <v/>
      </c>
      <c r="AU151" s="384" t="str">
        <f>IFERROR(IF((AV151-AT151)&lt;=0,J151,VLOOKUP((AV151-AT151),[1]Formulas!$AQ$5:$AR$9,2,0)),"")</f>
        <v/>
      </c>
      <c r="AV151" s="384" t="str">
        <f>+K151</f>
        <v/>
      </c>
      <c r="AW151" s="384" t="str">
        <f>IFERROR(VLOOKUP(AU151,[1]Formulas!$B$5:$C$9,2,),"")</f>
        <v/>
      </c>
      <c r="AX151" s="384">
        <f>+L151</f>
        <v>0</v>
      </c>
      <c r="AY151" s="384" t="str">
        <f>IFERROR(VLOOKUP(AX151,[1]Formulas!$E$5:$F$9,2,),"")</f>
        <v/>
      </c>
      <c r="AZ151" s="381" t="str">
        <f>IFERROR(VLOOKUP(CONCATENATE(AW151:AW160,AY151),[1]Formulas!$J$5:$K$29,2,),"")</f>
        <v/>
      </c>
      <c r="BA151" s="355" t="str">
        <f>IFERROR(AY151*AW151,"")</f>
        <v/>
      </c>
      <c r="BB151" s="362"/>
      <c r="BC151" s="42"/>
      <c r="BD151" s="42"/>
      <c r="BE151" s="42"/>
      <c r="BF151" s="362"/>
      <c r="BG151" s="42"/>
      <c r="BH151" s="42"/>
      <c r="BI151" s="42"/>
      <c r="BJ151" s="362"/>
      <c r="BK151" s="42"/>
      <c r="BL151" s="42"/>
      <c r="BM151" s="42"/>
    </row>
    <row r="152" spans="1:65" ht="23.25" customHeight="1" x14ac:dyDescent="0.3">
      <c r="A152" s="525"/>
      <c r="B152" s="525"/>
      <c r="C152" s="64"/>
      <c r="D152" s="525"/>
      <c r="E152" s="525"/>
      <c r="F152" s="525"/>
      <c r="G152" s="50"/>
      <c r="H152" s="525"/>
      <c r="I152" s="525"/>
      <c r="J152" s="525"/>
      <c r="K152" s="525"/>
      <c r="L152" s="525"/>
      <c r="M152" s="525"/>
      <c r="N152" s="525"/>
      <c r="O152" s="525"/>
      <c r="P152" s="525"/>
      <c r="Q152" s="43"/>
      <c r="R152" s="43"/>
      <c r="S152" s="43"/>
      <c r="T152" s="51"/>
      <c r="U152" s="51"/>
      <c r="V152" s="51"/>
      <c r="W152" s="51"/>
      <c r="X152" s="40"/>
      <c r="Y152" s="40"/>
      <c r="Z152" s="40"/>
      <c r="AA152" s="40"/>
      <c r="AB152" s="40"/>
      <c r="AC152" s="40"/>
      <c r="AD152" s="40"/>
      <c r="AE152" s="40"/>
      <c r="AF152" s="41" t="str">
        <f>IFERROR(VLOOKUP(Y152,[1]Formulas!$AN$5:$AO$20,2,),"")</f>
        <v/>
      </c>
      <c r="AG152" s="41" t="str">
        <f>IFERROR(VLOOKUP(Z152,[1]Formulas!$AN$5:$AO$20,2,),"")</f>
        <v/>
      </c>
      <c r="AH152" s="41" t="str">
        <f>IFERROR(VLOOKUP(AA152,[1]Formulas!$AN$5:$AO$20,2,),"")</f>
        <v/>
      </c>
      <c r="AI152" s="41" t="str">
        <f>IFERROR(VLOOKUP(AB152,[1]Formulas!$AN$5:$AO$20,2,),"")</f>
        <v/>
      </c>
      <c r="AJ152" s="41" t="str">
        <f>IFERROR(VLOOKUP(AC152,[1]Formulas!$AN$5:$AO$20,2,),"")</f>
        <v/>
      </c>
      <c r="AK152" s="41" t="str">
        <f>IFERROR(VLOOKUP(AD152,[1]Formulas!$AN$5:$AO$20,2,),"")</f>
        <v/>
      </c>
      <c r="AL152" s="41" t="str">
        <f>IFERROR(VLOOKUP(AE152,[1]Formulas!$AN$5:$AO$20,2,),"")</f>
        <v/>
      </c>
      <c r="AM152" s="41"/>
      <c r="AN152" s="41"/>
      <c r="AO152" s="41"/>
      <c r="AP152" s="41" t="str">
        <f>IFERROR(VLOOKUP(CONCATENATE(AN152,"+",AO152),[1]Formulas!$AB$5:$AC$13,2,),"")</f>
        <v/>
      </c>
      <c r="AQ152" s="41" t="str">
        <f>IFERROR(VLOOKUP(AP152,[1]Formulas!$AC$5:$AD$13,2,),"")</f>
        <v/>
      </c>
      <c r="AR152" s="525"/>
      <c r="AS152" s="525"/>
      <c r="AT152" s="525"/>
      <c r="AU152" s="525"/>
      <c r="AV152" s="525"/>
      <c r="AW152" s="525"/>
      <c r="AX152" s="525"/>
      <c r="AY152" s="525"/>
      <c r="AZ152" s="525"/>
      <c r="BA152" s="525"/>
      <c r="BB152" s="525"/>
      <c r="BC152" s="42"/>
      <c r="BD152" s="42"/>
      <c r="BE152" s="42"/>
      <c r="BF152" s="525"/>
      <c r="BG152" s="42"/>
      <c r="BH152" s="42"/>
      <c r="BI152" s="42"/>
      <c r="BJ152" s="525"/>
      <c r="BK152" s="42"/>
      <c r="BL152" s="42"/>
      <c r="BM152" s="42"/>
    </row>
    <row r="153" spans="1:65" ht="23.25" customHeight="1" x14ac:dyDescent="0.3">
      <c r="A153" s="525"/>
      <c r="B153" s="525"/>
      <c r="C153" s="64"/>
      <c r="D153" s="525"/>
      <c r="E153" s="525"/>
      <c r="F153" s="525"/>
      <c r="G153" s="50"/>
      <c r="H153" s="525"/>
      <c r="I153" s="525"/>
      <c r="J153" s="525"/>
      <c r="K153" s="525"/>
      <c r="L153" s="525"/>
      <c r="M153" s="525"/>
      <c r="N153" s="525"/>
      <c r="O153" s="525"/>
      <c r="P153" s="525"/>
      <c r="Q153" s="43"/>
      <c r="R153" s="43"/>
      <c r="S153" s="43"/>
      <c r="T153" s="51"/>
      <c r="U153" s="51"/>
      <c r="V153" s="51"/>
      <c r="W153" s="51"/>
      <c r="X153" s="40"/>
      <c r="Y153" s="40"/>
      <c r="Z153" s="40"/>
      <c r="AA153" s="40"/>
      <c r="AB153" s="40"/>
      <c r="AC153" s="40"/>
      <c r="AD153" s="40"/>
      <c r="AE153" s="40"/>
      <c r="AF153" s="41" t="str">
        <f>IFERROR(VLOOKUP(Y153,[1]Formulas!$AN$5:$AO$20,2,),"")</f>
        <v/>
      </c>
      <c r="AG153" s="41" t="str">
        <f>IFERROR(VLOOKUP(Z153,[1]Formulas!$AN$5:$AO$20,2,),"")</f>
        <v/>
      </c>
      <c r="AH153" s="41" t="str">
        <f>IFERROR(VLOOKUP(AA153,[1]Formulas!$AN$5:$AO$20,2,),"")</f>
        <v/>
      </c>
      <c r="AI153" s="41" t="str">
        <f>IFERROR(VLOOKUP(AB153,[1]Formulas!$AN$5:$AO$20,2,),"")</f>
        <v/>
      </c>
      <c r="AJ153" s="41" t="str">
        <f>IFERROR(VLOOKUP(AC153,[1]Formulas!$AN$5:$AO$20,2,),"")</f>
        <v/>
      </c>
      <c r="AK153" s="41" t="str">
        <f>IFERROR(VLOOKUP(AD153,[1]Formulas!$AN$5:$AO$20,2,),"")</f>
        <v/>
      </c>
      <c r="AL153" s="41" t="str">
        <f>IFERROR(VLOOKUP(AE153,[1]Formulas!$AN$5:$AO$20,2,),"")</f>
        <v/>
      </c>
      <c r="AM153" s="41"/>
      <c r="AN153" s="41"/>
      <c r="AO153" s="41"/>
      <c r="AP153" s="41" t="str">
        <f>IFERROR(VLOOKUP(CONCATENATE(AN153,"+",AO153),[1]Formulas!$AB$5:$AC$13,2,),"")</f>
        <v/>
      </c>
      <c r="AQ153" s="41" t="str">
        <f>IFERROR(VLOOKUP(AP153,[1]Formulas!$AC$5:$AD$13,2,),"")</f>
        <v/>
      </c>
      <c r="AR153" s="525"/>
      <c r="AS153" s="525"/>
      <c r="AT153" s="525"/>
      <c r="AU153" s="525"/>
      <c r="AV153" s="525"/>
      <c r="AW153" s="525"/>
      <c r="AX153" s="525"/>
      <c r="AY153" s="525"/>
      <c r="AZ153" s="525"/>
      <c r="BA153" s="525"/>
      <c r="BB153" s="525"/>
      <c r="BC153" s="42"/>
      <c r="BD153" s="42"/>
      <c r="BE153" s="42"/>
      <c r="BF153" s="525"/>
      <c r="BG153" s="42"/>
      <c r="BH153" s="42"/>
      <c r="BI153" s="42"/>
      <c r="BJ153" s="525"/>
      <c r="BK153" s="42"/>
      <c r="BL153" s="42"/>
      <c r="BM153" s="42"/>
    </row>
    <row r="154" spans="1:65" ht="23.25" customHeight="1" x14ac:dyDescent="0.3">
      <c r="A154" s="525"/>
      <c r="B154" s="525"/>
      <c r="C154" s="64"/>
      <c r="D154" s="525"/>
      <c r="E154" s="525"/>
      <c r="F154" s="525"/>
      <c r="G154" s="50"/>
      <c r="H154" s="525"/>
      <c r="I154" s="525"/>
      <c r="J154" s="525"/>
      <c r="K154" s="525"/>
      <c r="L154" s="525"/>
      <c r="M154" s="525"/>
      <c r="N154" s="525"/>
      <c r="O154" s="525"/>
      <c r="P154" s="525"/>
      <c r="Q154" s="43"/>
      <c r="R154" s="43"/>
      <c r="S154" s="43"/>
      <c r="T154" s="51"/>
      <c r="U154" s="51"/>
      <c r="V154" s="51"/>
      <c r="W154" s="51"/>
      <c r="X154" s="40"/>
      <c r="Y154" s="40"/>
      <c r="Z154" s="40"/>
      <c r="AA154" s="40"/>
      <c r="AB154" s="40"/>
      <c r="AC154" s="40"/>
      <c r="AD154" s="40"/>
      <c r="AE154" s="40"/>
      <c r="AF154" s="41" t="str">
        <f>IFERROR(VLOOKUP(Y154,[1]Formulas!$AN$5:$AO$20,2,),"")</f>
        <v/>
      </c>
      <c r="AG154" s="41" t="str">
        <f>IFERROR(VLOOKUP(Z154,[1]Formulas!$AN$5:$AO$20,2,),"")</f>
        <v/>
      </c>
      <c r="AH154" s="41" t="str">
        <f>IFERROR(VLOOKUP(AA154,[1]Formulas!$AN$5:$AO$20,2,),"")</f>
        <v/>
      </c>
      <c r="AI154" s="41" t="str">
        <f>IFERROR(VLOOKUP(AB154,[1]Formulas!$AN$5:$AO$20,2,),"")</f>
        <v/>
      </c>
      <c r="AJ154" s="41" t="str">
        <f>IFERROR(VLOOKUP(AC154,[1]Formulas!$AN$5:$AO$20,2,),"")</f>
        <v/>
      </c>
      <c r="AK154" s="41" t="str">
        <f>IFERROR(VLOOKUP(AD154,[1]Formulas!$AN$5:$AO$20,2,),"")</f>
        <v/>
      </c>
      <c r="AL154" s="41" t="str">
        <f>IFERROR(VLOOKUP(AE154,[1]Formulas!$AN$5:$AO$20,2,),"")</f>
        <v/>
      </c>
      <c r="AM154" s="41"/>
      <c r="AN154" s="41"/>
      <c r="AO154" s="41"/>
      <c r="AP154" s="41" t="str">
        <f>IFERROR(VLOOKUP(CONCATENATE(AN154,"+",AO154),[1]Formulas!$AB$5:$AC$13,2,),"")</f>
        <v/>
      </c>
      <c r="AQ154" s="41" t="str">
        <f>IFERROR(VLOOKUP(AP154,[1]Formulas!$AC$5:$AD$13,2,),"")</f>
        <v/>
      </c>
      <c r="AR154" s="525"/>
      <c r="AS154" s="525"/>
      <c r="AT154" s="525"/>
      <c r="AU154" s="525"/>
      <c r="AV154" s="525"/>
      <c r="AW154" s="525"/>
      <c r="AX154" s="525"/>
      <c r="AY154" s="525"/>
      <c r="AZ154" s="525"/>
      <c r="BA154" s="525"/>
      <c r="BB154" s="525"/>
      <c r="BC154" s="42"/>
      <c r="BD154" s="42"/>
      <c r="BE154" s="42"/>
      <c r="BF154" s="525"/>
      <c r="BG154" s="42"/>
      <c r="BH154" s="42"/>
      <c r="BI154" s="42"/>
      <c r="BJ154" s="525"/>
      <c r="BK154" s="42"/>
      <c r="BL154" s="42"/>
      <c r="BM154" s="42"/>
    </row>
    <row r="155" spans="1:65" ht="23.25" customHeight="1" x14ac:dyDescent="0.3">
      <c r="A155" s="525"/>
      <c r="B155" s="525"/>
      <c r="C155" s="64"/>
      <c r="D155" s="525"/>
      <c r="E155" s="525"/>
      <c r="F155" s="525"/>
      <c r="G155" s="50"/>
      <c r="H155" s="525"/>
      <c r="I155" s="525"/>
      <c r="J155" s="525"/>
      <c r="K155" s="525"/>
      <c r="L155" s="525"/>
      <c r="M155" s="525"/>
      <c r="N155" s="525"/>
      <c r="O155" s="525"/>
      <c r="P155" s="525"/>
      <c r="Q155" s="43"/>
      <c r="R155" s="43"/>
      <c r="S155" s="43"/>
      <c r="T155" s="51"/>
      <c r="U155" s="51"/>
      <c r="V155" s="51"/>
      <c r="W155" s="51"/>
      <c r="X155" s="40"/>
      <c r="Y155" s="40"/>
      <c r="Z155" s="40"/>
      <c r="AA155" s="40"/>
      <c r="AB155" s="40"/>
      <c r="AC155" s="40"/>
      <c r="AD155" s="40"/>
      <c r="AE155" s="40"/>
      <c r="AF155" s="41" t="str">
        <f>IFERROR(VLOOKUP(Y155,[1]Formulas!$AN$5:$AO$20,2,),"")</f>
        <v/>
      </c>
      <c r="AG155" s="41" t="str">
        <f>IFERROR(VLOOKUP(Z155,[1]Formulas!$AN$5:$AO$20,2,),"")</f>
        <v/>
      </c>
      <c r="AH155" s="41" t="str">
        <f>IFERROR(VLOOKUP(AA155,[1]Formulas!$AN$5:$AO$20,2,),"")</f>
        <v/>
      </c>
      <c r="AI155" s="41" t="str">
        <f>IFERROR(VLOOKUP(AB155,[1]Formulas!$AN$5:$AO$20,2,),"")</f>
        <v/>
      </c>
      <c r="AJ155" s="41" t="str">
        <f>IFERROR(VLOOKUP(AC155,[1]Formulas!$AN$5:$AO$20,2,),"")</f>
        <v/>
      </c>
      <c r="AK155" s="41" t="str">
        <f>IFERROR(VLOOKUP(AD155,[1]Formulas!$AN$5:$AO$20,2,),"")</f>
        <v/>
      </c>
      <c r="AL155" s="41" t="str">
        <f>IFERROR(VLOOKUP(AE155,[1]Formulas!$AN$5:$AO$20,2,),"")</f>
        <v/>
      </c>
      <c r="AM155" s="41"/>
      <c r="AN155" s="41"/>
      <c r="AO155" s="41"/>
      <c r="AP155" s="41" t="str">
        <f>IFERROR(VLOOKUP(CONCATENATE(AN155,"+",AO155),[1]Formulas!$AB$5:$AC$13,2,),"")</f>
        <v/>
      </c>
      <c r="AQ155" s="41" t="str">
        <f>IFERROR(VLOOKUP(AP155,[1]Formulas!$AC$5:$AD$13,2,),"")</f>
        <v/>
      </c>
      <c r="AR155" s="525"/>
      <c r="AS155" s="525"/>
      <c r="AT155" s="525"/>
      <c r="AU155" s="525"/>
      <c r="AV155" s="525"/>
      <c r="AW155" s="525"/>
      <c r="AX155" s="525"/>
      <c r="AY155" s="525"/>
      <c r="AZ155" s="525"/>
      <c r="BA155" s="525"/>
      <c r="BB155" s="525"/>
      <c r="BC155" s="42"/>
      <c r="BD155" s="42"/>
      <c r="BE155" s="42"/>
      <c r="BF155" s="525"/>
      <c r="BG155" s="42"/>
      <c r="BH155" s="42"/>
      <c r="BI155" s="42"/>
      <c r="BJ155" s="525"/>
      <c r="BK155" s="42"/>
      <c r="BL155" s="42"/>
      <c r="BM155" s="42"/>
    </row>
    <row r="156" spans="1:65" ht="23.25" customHeight="1" x14ac:dyDescent="0.3">
      <c r="A156" s="525"/>
      <c r="B156" s="525"/>
      <c r="C156" s="64"/>
      <c r="D156" s="525"/>
      <c r="E156" s="525"/>
      <c r="F156" s="525"/>
      <c r="G156" s="50"/>
      <c r="H156" s="525"/>
      <c r="I156" s="525"/>
      <c r="J156" s="525"/>
      <c r="K156" s="525"/>
      <c r="L156" s="525"/>
      <c r="M156" s="525"/>
      <c r="N156" s="525"/>
      <c r="O156" s="525"/>
      <c r="P156" s="525"/>
      <c r="Q156" s="43"/>
      <c r="R156" s="43"/>
      <c r="S156" s="43"/>
      <c r="T156" s="51"/>
      <c r="U156" s="51"/>
      <c r="V156" s="51"/>
      <c r="W156" s="51"/>
      <c r="X156" s="40"/>
      <c r="Y156" s="40"/>
      <c r="Z156" s="40"/>
      <c r="AA156" s="40"/>
      <c r="AB156" s="40"/>
      <c r="AC156" s="40"/>
      <c r="AD156" s="40"/>
      <c r="AE156" s="40"/>
      <c r="AF156" s="41" t="str">
        <f>IFERROR(VLOOKUP(Y156,[1]Formulas!$AN$5:$AO$20,2,),"")</f>
        <v/>
      </c>
      <c r="AG156" s="41" t="str">
        <f>IFERROR(VLOOKUP(Z156,[1]Formulas!$AN$5:$AO$20,2,),"")</f>
        <v/>
      </c>
      <c r="AH156" s="41" t="str">
        <f>IFERROR(VLOOKUP(AA156,[1]Formulas!$AN$5:$AO$20,2,),"")</f>
        <v/>
      </c>
      <c r="AI156" s="41" t="str">
        <f>IFERROR(VLOOKUP(AB156,[1]Formulas!$AN$5:$AO$20,2,),"")</f>
        <v/>
      </c>
      <c r="AJ156" s="41" t="str">
        <f>IFERROR(VLOOKUP(AC156,[1]Formulas!$AN$5:$AO$20,2,),"")</f>
        <v/>
      </c>
      <c r="AK156" s="41" t="str">
        <f>IFERROR(VLOOKUP(AD156,[1]Formulas!$AN$5:$AO$20,2,),"")</f>
        <v/>
      </c>
      <c r="AL156" s="41" t="str">
        <f>IFERROR(VLOOKUP(AE156,[1]Formulas!$AN$5:$AO$20,2,),"")</f>
        <v/>
      </c>
      <c r="AM156" s="41"/>
      <c r="AN156" s="41"/>
      <c r="AO156" s="41"/>
      <c r="AP156" s="41" t="str">
        <f>IFERROR(VLOOKUP(CONCATENATE(AN156,"+",AO156),[1]Formulas!$AB$5:$AC$13,2,),"")</f>
        <v/>
      </c>
      <c r="AQ156" s="41" t="str">
        <f>IFERROR(VLOOKUP(AP156,[1]Formulas!$AC$5:$AD$13,2,),"")</f>
        <v/>
      </c>
      <c r="AR156" s="525"/>
      <c r="AS156" s="525"/>
      <c r="AT156" s="525"/>
      <c r="AU156" s="525"/>
      <c r="AV156" s="525"/>
      <c r="AW156" s="525"/>
      <c r="AX156" s="525"/>
      <c r="AY156" s="525"/>
      <c r="AZ156" s="525"/>
      <c r="BA156" s="525"/>
      <c r="BB156" s="525"/>
      <c r="BC156" s="42"/>
      <c r="BD156" s="42"/>
      <c r="BE156" s="42"/>
      <c r="BF156" s="525"/>
      <c r="BG156" s="42"/>
      <c r="BH156" s="42"/>
      <c r="BI156" s="42"/>
      <c r="BJ156" s="525"/>
      <c r="BK156" s="42"/>
      <c r="BL156" s="42"/>
      <c r="BM156" s="42"/>
    </row>
    <row r="157" spans="1:65" ht="23.25" customHeight="1" x14ac:dyDescent="0.3">
      <c r="A157" s="525"/>
      <c r="B157" s="525"/>
      <c r="C157" s="64"/>
      <c r="D157" s="525"/>
      <c r="E157" s="525"/>
      <c r="F157" s="525"/>
      <c r="G157" s="50"/>
      <c r="H157" s="525"/>
      <c r="I157" s="525"/>
      <c r="J157" s="525"/>
      <c r="K157" s="525"/>
      <c r="L157" s="525"/>
      <c r="M157" s="525"/>
      <c r="N157" s="525"/>
      <c r="O157" s="525"/>
      <c r="P157" s="525"/>
      <c r="Q157" s="43"/>
      <c r="R157" s="43"/>
      <c r="S157" s="43"/>
      <c r="T157" s="51"/>
      <c r="U157" s="51"/>
      <c r="V157" s="51"/>
      <c r="W157" s="51"/>
      <c r="X157" s="40"/>
      <c r="Y157" s="40"/>
      <c r="Z157" s="40"/>
      <c r="AA157" s="40"/>
      <c r="AB157" s="40"/>
      <c r="AC157" s="40"/>
      <c r="AD157" s="40"/>
      <c r="AE157" s="40"/>
      <c r="AF157" s="41" t="str">
        <f>IFERROR(VLOOKUP(Y157,[1]Formulas!$AN$5:$AO$20,2,),"")</f>
        <v/>
      </c>
      <c r="AG157" s="41" t="str">
        <f>IFERROR(VLOOKUP(Z157,[1]Formulas!$AN$5:$AO$20,2,),"")</f>
        <v/>
      </c>
      <c r="AH157" s="41" t="str">
        <f>IFERROR(VLOOKUP(AA157,[1]Formulas!$AN$5:$AO$20,2,),"")</f>
        <v/>
      </c>
      <c r="AI157" s="41" t="str">
        <f>IFERROR(VLOOKUP(AB157,[1]Formulas!$AN$5:$AO$20,2,),"")</f>
        <v/>
      </c>
      <c r="AJ157" s="41" t="str">
        <f>IFERROR(VLOOKUP(AC157,[1]Formulas!$AN$5:$AO$20,2,),"")</f>
        <v/>
      </c>
      <c r="AK157" s="41" t="str">
        <f>IFERROR(VLOOKUP(AD157,[1]Formulas!$AN$5:$AO$20,2,),"")</f>
        <v/>
      </c>
      <c r="AL157" s="41" t="str">
        <f>IFERROR(VLOOKUP(AE157,[1]Formulas!$AN$5:$AO$20,2,),"")</f>
        <v/>
      </c>
      <c r="AM157" s="41"/>
      <c r="AN157" s="41"/>
      <c r="AO157" s="41"/>
      <c r="AP157" s="41" t="str">
        <f>IFERROR(VLOOKUP(CONCATENATE(AN157,"+",AO157),[1]Formulas!$AB$5:$AC$13,2,),"")</f>
        <v/>
      </c>
      <c r="AQ157" s="41" t="str">
        <f>IFERROR(VLOOKUP(AP157,[1]Formulas!$AC$5:$AD$13,2,),"")</f>
        <v/>
      </c>
      <c r="AR157" s="525"/>
      <c r="AS157" s="525"/>
      <c r="AT157" s="525"/>
      <c r="AU157" s="525"/>
      <c r="AV157" s="525"/>
      <c r="AW157" s="525"/>
      <c r="AX157" s="525"/>
      <c r="AY157" s="525"/>
      <c r="AZ157" s="525"/>
      <c r="BA157" s="525"/>
      <c r="BB157" s="525"/>
      <c r="BC157" s="42"/>
      <c r="BD157" s="42"/>
      <c r="BE157" s="42"/>
      <c r="BF157" s="525"/>
      <c r="BG157" s="42"/>
      <c r="BH157" s="42"/>
      <c r="BI157" s="42"/>
      <c r="BJ157" s="525"/>
      <c r="BK157" s="42"/>
      <c r="BL157" s="42"/>
      <c r="BM157" s="42"/>
    </row>
    <row r="158" spans="1:65" ht="23.25" customHeight="1" x14ac:dyDescent="0.3">
      <c r="A158" s="525"/>
      <c r="B158" s="525"/>
      <c r="C158" s="64"/>
      <c r="D158" s="525"/>
      <c r="E158" s="525"/>
      <c r="F158" s="525"/>
      <c r="G158" s="50"/>
      <c r="H158" s="525"/>
      <c r="I158" s="525"/>
      <c r="J158" s="525"/>
      <c r="K158" s="525"/>
      <c r="L158" s="525"/>
      <c r="M158" s="525"/>
      <c r="N158" s="525"/>
      <c r="O158" s="525"/>
      <c r="P158" s="525"/>
      <c r="Q158" s="43"/>
      <c r="R158" s="43"/>
      <c r="S158" s="43"/>
      <c r="T158" s="51"/>
      <c r="U158" s="51"/>
      <c r="V158" s="51"/>
      <c r="W158" s="51"/>
      <c r="X158" s="40"/>
      <c r="Y158" s="40"/>
      <c r="Z158" s="40"/>
      <c r="AA158" s="40"/>
      <c r="AB158" s="40"/>
      <c r="AC158" s="40"/>
      <c r="AD158" s="40"/>
      <c r="AE158" s="40"/>
      <c r="AF158" s="41" t="str">
        <f>IFERROR(VLOOKUP(Y158,[1]Formulas!$AN$5:$AO$20,2,),"")</f>
        <v/>
      </c>
      <c r="AG158" s="41" t="str">
        <f>IFERROR(VLOOKUP(Z158,[1]Formulas!$AN$5:$AO$20,2,),"")</f>
        <v/>
      </c>
      <c r="AH158" s="41" t="str">
        <f>IFERROR(VLOOKUP(AA158,[1]Formulas!$AN$5:$AO$20,2,),"")</f>
        <v/>
      </c>
      <c r="AI158" s="41" t="str">
        <f>IFERROR(VLOOKUP(AB158,[1]Formulas!$AN$5:$AO$20,2,),"")</f>
        <v/>
      </c>
      <c r="AJ158" s="41" t="str">
        <f>IFERROR(VLOOKUP(AC158,[1]Formulas!$AN$5:$AO$20,2,),"")</f>
        <v/>
      </c>
      <c r="AK158" s="41" t="str">
        <f>IFERROR(VLOOKUP(AD158,[1]Formulas!$AN$5:$AO$20,2,),"")</f>
        <v/>
      </c>
      <c r="AL158" s="41" t="str">
        <f>IFERROR(VLOOKUP(AE158,[1]Formulas!$AN$5:$AO$20,2,),"")</f>
        <v/>
      </c>
      <c r="AM158" s="41"/>
      <c r="AN158" s="41"/>
      <c r="AO158" s="41"/>
      <c r="AP158" s="41" t="str">
        <f>IFERROR(VLOOKUP(CONCATENATE(AN158,"+",AO158),[1]Formulas!$AB$5:$AC$13,2,),"")</f>
        <v/>
      </c>
      <c r="AQ158" s="41" t="str">
        <f>IFERROR(VLOOKUP(AP158,[1]Formulas!$AC$5:$AD$13,2,),"")</f>
        <v/>
      </c>
      <c r="AR158" s="525"/>
      <c r="AS158" s="525"/>
      <c r="AT158" s="525"/>
      <c r="AU158" s="525"/>
      <c r="AV158" s="525"/>
      <c r="AW158" s="525"/>
      <c r="AX158" s="525"/>
      <c r="AY158" s="525"/>
      <c r="AZ158" s="525"/>
      <c r="BA158" s="525"/>
      <c r="BB158" s="525"/>
      <c r="BC158" s="42"/>
      <c r="BD158" s="42"/>
      <c r="BE158" s="42"/>
      <c r="BF158" s="525"/>
      <c r="BG158" s="42"/>
      <c r="BH158" s="42"/>
      <c r="BI158" s="42"/>
      <c r="BJ158" s="525"/>
      <c r="BK158" s="42"/>
      <c r="BL158" s="42"/>
      <c r="BM158" s="42"/>
    </row>
    <row r="159" spans="1:65" ht="23.25" customHeight="1" x14ac:dyDescent="0.3">
      <c r="A159" s="525"/>
      <c r="B159" s="525"/>
      <c r="C159" s="64"/>
      <c r="D159" s="525"/>
      <c r="E159" s="525"/>
      <c r="F159" s="525"/>
      <c r="G159" s="50"/>
      <c r="H159" s="525"/>
      <c r="I159" s="525"/>
      <c r="J159" s="525"/>
      <c r="K159" s="525"/>
      <c r="L159" s="525"/>
      <c r="M159" s="525"/>
      <c r="N159" s="525"/>
      <c r="O159" s="525"/>
      <c r="P159" s="525"/>
      <c r="Q159" s="43"/>
      <c r="R159" s="43"/>
      <c r="S159" s="43"/>
      <c r="T159" s="51"/>
      <c r="U159" s="51"/>
      <c r="V159" s="51"/>
      <c r="W159" s="51"/>
      <c r="X159" s="40"/>
      <c r="Y159" s="40"/>
      <c r="Z159" s="40"/>
      <c r="AA159" s="40"/>
      <c r="AB159" s="40"/>
      <c r="AC159" s="40"/>
      <c r="AD159" s="40"/>
      <c r="AE159" s="40"/>
      <c r="AF159" s="41" t="str">
        <f>IFERROR(VLOOKUP(Y159,[1]Formulas!$AN$5:$AO$20,2,),"")</f>
        <v/>
      </c>
      <c r="AG159" s="41" t="str">
        <f>IFERROR(VLOOKUP(Z159,[1]Formulas!$AN$5:$AO$20,2,),"")</f>
        <v/>
      </c>
      <c r="AH159" s="41" t="str">
        <f>IFERROR(VLOOKUP(AA159,[1]Formulas!$AN$5:$AO$20,2,),"")</f>
        <v/>
      </c>
      <c r="AI159" s="41" t="str">
        <f>IFERROR(VLOOKUP(AB159,[1]Formulas!$AN$5:$AO$20,2,),"")</f>
        <v/>
      </c>
      <c r="AJ159" s="41" t="str">
        <f>IFERROR(VLOOKUP(AC159,[1]Formulas!$AN$5:$AO$20,2,),"")</f>
        <v/>
      </c>
      <c r="AK159" s="41" t="str">
        <f>IFERROR(VLOOKUP(AD159,[1]Formulas!$AN$5:$AO$20,2,),"")</f>
        <v/>
      </c>
      <c r="AL159" s="41" t="str">
        <f>IFERROR(VLOOKUP(AE159,[1]Formulas!$AN$5:$AO$20,2,),"")</f>
        <v/>
      </c>
      <c r="AM159" s="41"/>
      <c r="AN159" s="41"/>
      <c r="AO159" s="41"/>
      <c r="AP159" s="41" t="str">
        <f>IFERROR(VLOOKUP(CONCATENATE(AN159,"+",AO159),[1]Formulas!$AB$5:$AC$13,2,),"")</f>
        <v/>
      </c>
      <c r="AQ159" s="41" t="str">
        <f>IFERROR(VLOOKUP(AP159,[1]Formulas!$AC$5:$AD$13,2,),"")</f>
        <v/>
      </c>
      <c r="AR159" s="525"/>
      <c r="AS159" s="525"/>
      <c r="AT159" s="525"/>
      <c r="AU159" s="525"/>
      <c r="AV159" s="525"/>
      <c r="AW159" s="525"/>
      <c r="AX159" s="525"/>
      <c r="AY159" s="525"/>
      <c r="AZ159" s="525"/>
      <c r="BA159" s="525"/>
      <c r="BB159" s="525"/>
      <c r="BC159" s="42"/>
      <c r="BD159" s="42"/>
      <c r="BE159" s="42"/>
      <c r="BF159" s="525"/>
      <c r="BG159" s="42"/>
      <c r="BH159" s="42"/>
      <c r="BI159" s="42"/>
      <c r="BJ159" s="525"/>
      <c r="BK159" s="42"/>
      <c r="BL159" s="42"/>
      <c r="BM159" s="42"/>
    </row>
    <row r="160" spans="1:65" ht="23.25" customHeight="1" x14ac:dyDescent="0.3">
      <c r="A160" s="526"/>
      <c r="B160" s="526"/>
      <c r="C160" s="65"/>
      <c r="D160" s="526"/>
      <c r="E160" s="526"/>
      <c r="F160" s="526"/>
      <c r="G160" s="50"/>
      <c r="H160" s="526"/>
      <c r="I160" s="526"/>
      <c r="J160" s="526"/>
      <c r="K160" s="526"/>
      <c r="L160" s="526"/>
      <c r="M160" s="526"/>
      <c r="N160" s="526"/>
      <c r="O160" s="526"/>
      <c r="P160" s="526"/>
      <c r="Q160" s="43"/>
      <c r="R160" s="43"/>
      <c r="S160" s="43"/>
      <c r="T160" s="51"/>
      <c r="U160" s="51"/>
      <c r="V160" s="51"/>
      <c r="W160" s="51"/>
      <c r="X160" s="40"/>
      <c r="Y160" s="40"/>
      <c r="Z160" s="40"/>
      <c r="AA160" s="40"/>
      <c r="AB160" s="40"/>
      <c r="AC160" s="40"/>
      <c r="AD160" s="40"/>
      <c r="AE160" s="40"/>
      <c r="AF160" s="41" t="str">
        <f>IFERROR(VLOOKUP(Y160,[1]Formulas!$AN$5:$AO$20,2,),"")</f>
        <v/>
      </c>
      <c r="AG160" s="41" t="str">
        <f>IFERROR(VLOOKUP(Z160,[1]Formulas!$AN$5:$AO$20,2,),"")</f>
        <v/>
      </c>
      <c r="AH160" s="41" t="str">
        <f>IFERROR(VLOOKUP(AA160,[1]Formulas!$AN$5:$AO$20,2,),"")</f>
        <v/>
      </c>
      <c r="AI160" s="41" t="str">
        <f>IFERROR(VLOOKUP(AB160,[1]Formulas!$AN$5:$AO$20,2,),"")</f>
        <v/>
      </c>
      <c r="AJ160" s="41" t="str">
        <f>IFERROR(VLOOKUP(AC160,[1]Formulas!$AN$5:$AO$20,2,),"")</f>
        <v/>
      </c>
      <c r="AK160" s="41" t="str">
        <f>IFERROR(VLOOKUP(AD160,[1]Formulas!$AN$5:$AO$20,2,),"")</f>
        <v/>
      </c>
      <c r="AL160" s="41" t="str">
        <f>IFERROR(VLOOKUP(AE160,[1]Formulas!$AN$5:$AO$20,2,),"")</f>
        <v/>
      </c>
      <c r="AM160" s="41"/>
      <c r="AN160" s="41"/>
      <c r="AO160" s="41"/>
      <c r="AP160" s="41" t="str">
        <f>IFERROR(VLOOKUP(CONCATENATE(AN160,"+",AO160),[1]Formulas!$AB$5:$AC$13,2,),"")</f>
        <v/>
      </c>
      <c r="AQ160" s="41" t="str">
        <f>IFERROR(VLOOKUP(AP160,[1]Formulas!$AC$5:$AD$13,2,),"")</f>
        <v/>
      </c>
      <c r="AR160" s="526"/>
      <c r="AS160" s="526"/>
      <c r="AT160" s="526"/>
      <c r="AU160" s="526"/>
      <c r="AV160" s="526"/>
      <c r="AW160" s="526"/>
      <c r="AX160" s="526"/>
      <c r="AY160" s="526"/>
      <c r="AZ160" s="526"/>
      <c r="BA160" s="526"/>
      <c r="BB160" s="526"/>
      <c r="BC160" s="42"/>
      <c r="BD160" s="42"/>
      <c r="BE160" s="42"/>
      <c r="BF160" s="526"/>
      <c r="BG160" s="42"/>
      <c r="BH160" s="42"/>
      <c r="BI160" s="42"/>
      <c r="BJ160" s="526"/>
      <c r="BK160" s="42"/>
      <c r="BL160" s="42"/>
      <c r="BM160" s="42"/>
    </row>
    <row r="161" spans="1:65" ht="23.25" customHeight="1" x14ac:dyDescent="0.4">
      <c r="A161" s="46"/>
      <c r="B161" s="46"/>
      <c r="C161" s="46"/>
      <c r="D161" s="46"/>
      <c r="E161" s="46"/>
      <c r="F161" s="46"/>
      <c r="G161" s="46"/>
      <c r="H161" s="46" t="s">
        <v>259</v>
      </c>
      <c r="I161" s="46"/>
      <c r="J161" s="45"/>
      <c r="K161" s="45"/>
      <c r="L161" s="45"/>
      <c r="M161" s="45"/>
      <c r="N161" s="45"/>
      <c r="O161" s="45"/>
      <c r="P161" s="45"/>
      <c r="Q161" s="46"/>
      <c r="R161" s="46"/>
      <c r="S161" s="46"/>
      <c r="T161" s="52"/>
      <c r="U161" s="52"/>
      <c r="V161" s="52"/>
      <c r="W161" s="52"/>
      <c r="X161" s="47"/>
      <c r="Y161" s="47"/>
      <c r="Z161" s="47"/>
      <c r="AA161" s="47"/>
      <c r="AB161" s="47"/>
      <c r="AC161" s="47"/>
      <c r="AD161" s="47"/>
      <c r="AE161" s="47"/>
      <c r="AF161" s="47"/>
      <c r="AG161" s="47"/>
      <c r="AH161" s="47"/>
      <c r="AI161" s="47"/>
      <c r="AJ161" s="47"/>
      <c r="AK161" s="47"/>
      <c r="AL161" s="47"/>
      <c r="AM161" s="47"/>
      <c r="AN161" s="47"/>
      <c r="AO161" s="47"/>
      <c r="AP161" s="47"/>
      <c r="AQ161" s="45"/>
      <c r="AR161" s="45"/>
      <c r="AS161" s="45"/>
      <c r="AT161" s="45"/>
      <c r="AU161" s="45"/>
      <c r="AV161" s="45"/>
      <c r="AW161" s="45"/>
      <c r="AX161" s="45"/>
      <c r="AY161" s="45"/>
      <c r="AZ161" s="45"/>
      <c r="BA161" s="48"/>
      <c r="BB161" s="48"/>
      <c r="BC161" s="48"/>
      <c r="BD161" s="48"/>
      <c r="BE161" s="48"/>
      <c r="BF161" s="48"/>
      <c r="BG161" s="48"/>
      <c r="BH161" s="48"/>
      <c r="BI161" s="48"/>
      <c r="BJ161" s="48"/>
      <c r="BK161" s="48"/>
      <c r="BL161" s="48"/>
      <c r="BM161" s="48"/>
    </row>
    <row r="162" spans="1:65" ht="23.25" customHeight="1" x14ac:dyDescent="0.3">
      <c r="A162" s="528"/>
      <c r="B162" s="529"/>
      <c r="C162" s="66"/>
      <c r="D162" s="529"/>
      <c r="E162" s="529"/>
      <c r="F162" s="529"/>
      <c r="G162" s="50"/>
      <c r="H162" s="530"/>
      <c r="I162" s="530"/>
      <c r="J162" s="527"/>
      <c r="K162" s="527" t="str">
        <f>IFERROR(VLOOKUP(J162,[1]Formulas!$B$5:$C$9,2,),"")</f>
        <v/>
      </c>
      <c r="L162" s="527"/>
      <c r="M162" s="527" t="str">
        <f>IFERROR(VLOOKUP(L162,[1]Formulas!$E$5:$F$9,2,),"")</f>
        <v/>
      </c>
      <c r="N162" s="381" t="str">
        <f>IFERROR(VLOOKUP(CONCATENATE(K162:K171,M162),[1]Formulas!$J$5:$K$29,2,),"")</f>
        <v/>
      </c>
      <c r="O162" s="381" t="str">
        <f>IFERROR(M162*K162,"")</f>
        <v/>
      </c>
      <c r="P162" s="384"/>
      <c r="Q162" s="43"/>
      <c r="R162" s="43"/>
      <c r="S162" s="43"/>
      <c r="T162" s="51"/>
      <c r="U162" s="51"/>
      <c r="V162" s="51"/>
      <c r="W162" s="51"/>
      <c r="X162" s="40"/>
      <c r="Y162" s="40"/>
      <c r="Z162" s="40"/>
      <c r="AA162" s="40"/>
      <c r="AB162" s="40"/>
      <c r="AC162" s="40"/>
      <c r="AD162" s="40"/>
      <c r="AE162" s="40"/>
      <c r="AF162" s="41" t="str">
        <f>IFERROR(VLOOKUP(Y162,[1]Formulas!$AN$5:$AO$20,2,),"")</f>
        <v/>
      </c>
      <c r="AG162" s="41" t="str">
        <f>IFERROR(VLOOKUP(Z162,[1]Formulas!$AN$5:$AO$20,2,),"")</f>
        <v/>
      </c>
      <c r="AH162" s="41" t="str">
        <f>IFERROR(VLOOKUP(AA162,[1]Formulas!$AN$5:$AO$20,2,),"")</f>
        <v/>
      </c>
      <c r="AI162" s="41" t="str">
        <f>IFERROR(VLOOKUP(AB162,[1]Formulas!$AN$5:$AO$20,2,),"")</f>
        <v/>
      </c>
      <c r="AJ162" s="41" t="str">
        <f>IFERROR(VLOOKUP(AC162,[1]Formulas!$AN$5:$AO$20,2,),"")</f>
        <v/>
      </c>
      <c r="AK162" s="41" t="str">
        <f>IFERROR(VLOOKUP(AD162,[1]Formulas!$AN$5:$AO$20,2,),"")</f>
        <v/>
      </c>
      <c r="AL162" s="41" t="str">
        <f>IFERROR(VLOOKUP(AE162,[1]Formulas!$AN$5:$AO$20,2,),"")</f>
        <v/>
      </c>
      <c r="AM162" s="41"/>
      <c r="AN162" s="41"/>
      <c r="AO162" s="41"/>
      <c r="AP162" s="41" t="str">
        <f>IFERROR(VLOOKUP(CONCATENATE(AN162,"+",AO162),[1]Formulas!$AB$5:$AC$13,2,),"")</f>
        <v/>
      </c>
      <c r="AQ162" s="41" t="str">
        <f>IFERROR(VLOOKUP(AP162,[1]Formulas!$AC$5:$AD$13,2,),"")</f>
        <v/>
      </c>
      <c r="AR162" s="384" t="str">
        <f>+IFERROR(AVERAGE(AQ162:AQ171),"")</f>
        <v/>
      </c>
      <c r="AS162" s="384" t="str">
        <f>+IF(AR162="","",IF(AR162=100,"Fuerte",IF(AND(AR162&lt;100,AR162&gt;=50),"Moderado",IF(AR162&lt;50,"Débil"))))</f>
        <v/>
      </c>
      <c r="AT162" s="384" t="str">
        <f>+IF(AS162="","",IF(AS162="Fuerte",2,IF(AS162="Moderado",1,IF(AS162="Débil",0))))</f>
        <v/>
      </c>
      <c r="AU162" s="384" t="str">
        <f>IFERROR(IF((AV162-AT162)&lt;=0,J162,VLOOKUP((AV162-AT162),[1]Formulas!$AQ$5:$AR$9,2,0)),"")</f>
        <v/>
      </c>
      <c r="AV162" s="384" t="str">
        <f>+K162</f>
        <v/>
      </c>
      <c r="AW162" s="384" t="str">
        <f>IFERROR(VLOOKUP(AU162,[1]Formulas!$B$5:$C$9,2,),"")</f>
        <v/>
      </c>
      <c r="AX162" s="384">
        <f>+L162</f>
        <v>0</v>
      </c>
      <c r="AY162" s="384" t="str">
        <f>IFERROR(VLOOKUP(AX162,[1]Formulas!$E$5:$F$9,2,),"")</f>
        <v/>
      </c>
      <c r="AZ162" s="381" t="str">
        <f>IFERROR(VLOOKUP(CONCATENATE(AW162:AW171,AY162),[1]Formulas!$J$5:$K$29,2,),"")</f>
        <v/>
      </c>
      <c r="BA162" s="355" t="str">
        <f>IFERROR(AY162*AW162,"")</f>
        <v/>
      </c>
      <c r="BB162" s="362"/>
      <c r="BC162" s="42"/>
      <c r="BD162" s="42"/>
      <c r="BE162" s="42"/>
      <c r="BF162" s="362"/>
      <c r="BG162" s="42"/>
      <c r="BH162" s="42"/>
      <c r="BI162" s="42"/>
      <c r="BJ162" s="362"/>
      <c r="BK162" s="42"/>
      <c r="BL162" s="42"/>
      <c r="BM162" s="42"/>
    </row>
    <row r="163" spans="1:65" ht="23.25" customHeight="1" x14ac:dyDescent="0.3">
      <c r="A163" s="525"/>
      <c r="B163" s="525"/>
      <c r="C163" s="64"/>
      <c r="D163" s="525"/>
      <c r="E163" s="525"/>
      <c r="F163" s="525"/>
      <c r="G163" s="50"/>
      <c r="H163" s="525"/>
      <c r="I163" s="525"/>
      <c r="J163" s="525"/>
      <c r="K163" s="525"/>
      <c r="L163" s="525"/>
      <c r="M163" s="525"/>
      <c r="N163" s="525"/>
      <c r="O163" s="525"/>
      <c r="P163" s="525"/>
      <c r="Q163" s="43"/>
      <c r="R163" s="43"/>
      <c r="S163" s="43"/>
      <c r="T163" s="51"/>
      <c r="U163" s="51"/>
      <c r="V163" s="51"/>
      <c r="W163" s="51"/>
      <c r="X163" s="40"/>
      <c r="Y163" s="40"/>
      <c r="Z163" s="40"/>
      <c r="AA163" s="40"/>
      <c r="AB163" s="40"/>
      <c r="AC163" s="40"/>
      <c r="AD163" s="40"/>
      <c r="AE163" s="40"/>
      <c r="AF163" s="41" t="str">
        <f>IFERROR(VLOOKUP(Y163,[1]Formulas!$AN$5:$AO$20,2,),"")</f>
        <v/>
      </c>
      <c r="AG163" s="41" t="str">
        <f>IFERROR(VLOOKUP(Z163,[1]Formulas!$AN$5:$AO$20,2,),"")</f>
        <v/>
      </c>
      <c r="AH163" s="41" t="str">
        <f>IFERROR(VLOOKUP(AA163,[1]Formulas!$AN$5:$AO$20,2,),"")</f>
        <v/>
      </c>
      <c r="AI163" s="41" t="str">
        <f>IFERROR(VLOOKUP(AB163,[1]Formulas!$AN$5:$AO$20,2,),"")</f>
        <v/>
      </c>
      <c r="AJ163" s="41" t="str">
        <f>IFERROR(VLOOKUP(AC163,[1]Formulas!$AN$5:$AO$20,2,),"")</f>
        <v/>
      </c>
      <c r="AK163" s="41" t="str">
        <f>IFERROR(VLOOKUP(AD163,[1]Formulas!$AN$5:$AO$20,2,),"")</f>
        <v/>
      </c>
      <c r="AL163" s="41" t="str">
        <f>IFERROR(VLOOKUP(AE163,[1]Formulas!$AN$5:$AO$20,2,),"")</f>
        <v/>
      </c>
      <c r="AM163" s="41"/>
      <c r="AN163" s="41"/>
      <c r="AO163" s="41"/>
      <c r="AP163" s="41" t="str">
        <f>IFERROR(VLOOKUP(CONCATENATE(AN163,"+",AO163),[1]Formulas!$AB$5:$AC$13,2,),"")</f>
        <v/>
      </c>
      <c r="AQ163" s="41" t="str">
        <f>IFERROR(VLOOKUP(AP163,[1]Formulas!$AC$5:$AD$13,2,),"")</f>
        <v/>
      </c>
      <c r="AR163" s="525"/>
      <c r="AS163" s="525"/>
      <c r="AT163" s="525"/>
      <c r="AU163" s="525"/>
      <c r="AV163" s="525"/>
      <c r="AW163" s="525"/>
      <c r="AX163" s="525"/>
      <c r="AY163" s="525"/>
      <c r="AZ163" s="525"/>
      <c r="BA163" s="525"/>
      <c r="BB163" s="525"/>
      <c r="BC163" s="42"/>
      <c r="BD163" s="42"/>
      <c r="BE163" s="42"/>
      <c r="BF163" s="525"/>
      <c r="BG163" s="42"/>
      <c r="BH163" s="42"/>
      <c r="BI163" s="42"/>
      <c r="BJ163" s="525"/>
      <c r="BK163" s="42"/>
      <c r="BL163" s="42"/>
      <c r="BM163" s="42"/>
    </row>
    <row r="164" spans="1:65" ht="23.25" customHeight="1" x14ac:dyDescent="0.3">
      <c r="A164" s="525"/>
      <c r="B164" s="525"/>
      <c r="C164" s="64"/>
      <c r="D164" s="525"/>
      <c r="E164" s="525"/>
      <c r="F164" s="525"/>
      <c r="G164" s="50"/>
      <c r="H164" s="525"/>
      <c r="I164" s="525"/>
      <c r="J164" s="525"/>
      <c r="K164" s="525"/>
      <c r="L164" s="525"/>
      <c r="M164" s="525"/>
      <c r="N164" s="525"/>
      <c r="O164" s="525"/>
      <c r="P164" s="525"/>
      <c r="Q164" s="43"/>
      <c r="R164" s="43"/>
      <c r="S164" s="43"/>
      <c r="T164" s="51"/>
      <c r="U164" s="51"/>
      <c r="V164" s="51"/>
      <c r="W164" s="51"/>
      <c r="X164" s="40"/>
      <c r="Y164" s="40"/>
      <c r="Z164" s="40"/>
      <c r="AA164" s="40"/>
      <c r="AB164" s="40"/>
      <c r="AC164" s="40"/>
      <c r="AD164" s="40"/>
      <c r="AE164" s="40"/>
      <c r="AF164" s="41" t="str">
        <f>IFERROR(VLOOKUP(Y164,[1]Formulas!$AN$5:$AO$20,2,),"")</f>
        <v/>
      </c>
      <c r="AG164" s="41" t="str">
        <f>IFERROR(VLOOKUP(Z164,[1]Formulas!$AN$5:$AO$20,2,),"")</f>
        <v/>
      </c>
      <c r="AH164" s="41" t="str">
        <f>IFERROR(VLOOKUP(AA164,[1]Formulas!$AN$5:$AO$20,2,),"")</f>
        <v/>
      </c>
      <c r="AI164" s="41" t="str">
        <f>IFERROR(VLOOKUP(AB164,[1]Formulas!$AN$5:$AO$20,2,),"")</f>
        <v/>
      </c>
      <c r="AJ164" s="41" t="str">
        <f>IFERROR(VLOOKUP(AC164,[1]Formulas!$AN$5:$AO$20,2,),"")</f>
        <v/>
      </c>
      <c r="AK164" s="41" t="str">
        <f>IFERROR(VLOOKUP(AD164,[1]Formulas!$AN$5:$AO$20,2,),"")</f>
        <v/>
      </c>
      <c r="AL164" s="41" t="str">
        <f>IFERROR(VLOOKUP(AE164,[1]Formulas!$AN$5:$AO$20,2,),"")</f>
        <v/>
      </c>
      <c r="AM164" s="41"/>
      <c r="AN164" s="41"/>
      <c r="AO164" s="41"/>
      <c r="AP164" s="41" t="str">
        <f>IFERROR(VLOOKUP(CONCATENATE(AN164,"+",AO164),[1]Formulas!$AB$5:$AC$13,2,),"")</f>
        <v/>
      </c>
      <c r="AQ164" s="41" t="str">
        <f>IFERROR(VLOOKUP(AP164,[1]Formulas!$AC$5:$AD$13,2,),"")</f>
        <v/>
      </c>
      <c r="AR164" s="525"/>
      <c r="AS164" s="525"/>
      <c r="AT164" s="525"/>
      <c r="AU164" s="525"/>
      <c r="AV164" s="525"/>
      <c r="AW164" s="525"/>
      <c r="AX164" s="525"/>
      <c r="AY164" s="525"/>
      <c r="AZ164" s="525"/>
      <c r="BA164" s="525"/>
      <c r="BB164" s="525"/>
      <c r="BC164" s="42"/>
      <c r="BD164" s="42"/>
      <c r="BE164" s="42"/>
      <c r="BF164" s="525"/>
      <c r="BG164" s="42"/>
      <c r="BH164" s="42"/>
      <c r="BI164" s="42"/>
      <c r="BJ164" s="525"/>
      <c r="BK164" s="42"/>
      <c r="BL164" s="42"/>
      <c r="BM164" s="42"/>
    </row>
    <row r="165" spans="1:65" ht="23.25" customHeight="1" x14ac:dyDescent="0.3">
      <c r="A165" s="525"/>
      <c r="B165" s="525"/>
      <c r="C165" s="64"/>
      <c r="D165" s="525"/>
      <c r="E165" s="525"/>
      <c r="F165" s="525"/>
      <c r="G165" s="50"/>
      <c r="H165" s="525"/>
      <c r="I165" s="525"/>
      <c r="J165" s="525"/>
      <c r="K165" s="525"/>
      <c r="L165" s="525"/>
      <c r="M165" s="525"/>
      <c r="N165" s="525"/>
      <c r="O165" s="525"/>
      <c r="P165" s="525"/>
      <c r="Q165" s="43"/>
      <c r="R165" s="43"/>
      <c r="S165" s="43"/>
      <c r="T165" s="51"/>
      <c r="U165" s="51"/>
      <c r="V165" s="51"/>
      <c r="W165" s="51"/>
      <c r="X165" s="40"/>
      <c r="Y165" s="40"/>
      <c r="Z165" s="40"/>
      <c r="AA165" s="40"/>
      <c r="AB165" s="40"/>
      <c r="AC165" s="40"/>
      <c r="AD165" s="40"/>
      <c r="AE165" s="40"/>
      <c r="AF165" s="41" t="str">
        <f>IFERROR(VLOOKUP(Y165,[1]Formulas!$AN$5:$AO$20,2,),"")</f>
        <v/>
      </c>
      <c r="AG165" s="41" t="str">
        <f>IFERROR(VLOOKUP(Z165,[1]Formulas!$AN$5:$AO$20,2,),"")</f>
        <v/>
      </c>
      <c r="AH165" s="41" t="str">
        <f>IFERROR(VLOOKUP(AA165,[1]Formulas!$AN$5:$AO$20,2,),"")</f>
        <v/>
      </c>
      <c r="AI165" s="41" t="str">
        <f>IFERROR(VLOOKUP(AB165,[1]Formulas!$AN$5:$AO$20,2,),"")</f>
        <v/>
      </c>
      <c r="AJ165" s="41" t="str">
        <f>IFERROR(VLOOKUP(AC165,[1]Formulas!$AN$5:$AO$20,2,),"")</f>
        <v/>
      </c>
      <c r="AK165" s="41" t="str">
        <f>IFERROR(VLOOKUP(AD165,[1]Formulas!$AN$5:$AO$20,2,),"")</f>
        <v/>
      </c>
      <c r="AL165" s="41" t="str">
        <f>IFERROR(VLOOKUP(AE165,[1]Formulas!$AN$5:$AO$20,2,),"")</f>
        <v/>
      </c>
      <c r="AM165" s="41"/>
      <c r="AN165" s="41"/>
      <c r="AO165" s="41"/>
      <c r="AP165" s="41" t="str">
        <f>IFERROR(VLOOKUP(CONCATENATE(AN165,"+",AO165),[1]Formulas!$AB$5:$AC$13,2,),"")</f>
        <v/>
      </c>
      <c r="AQ165" s="41" t="str">
        <f>IFERROR(VLOOKUP(AP165,[1]Formulas!$AC$5:$AD$13,2,),"")</f>
        <v/>
      </c>
      <c r="AR165" s="525"/>
      <c r="AS165" s="525"/>
      <c r="AT165" s="525"/>
      <c r="AU165" s="525"/>
      <c r="AV165" s="525"/>
      <c r="AW165" s="525"/>
      <c r="AX165" s="525"/>
      <c r="AY165" s="525"/>
      <c r="AZ165" s="525"/>
      <c r="BA165" s="525"/>
      <c r="BB165" s="525"/>
      <c r="BC165" s="42"/>
      <c r="BD165" s="42"/>
      <c r="BE165" s="42"/>
      <c r="BF165" s="525"/>
      <c r="BG165" s="42"/>
      <c r="BH165" s="42"/>
      <c r="BI165" s="42"/>
      <c r="BJ165" s="525"/>
      <c r="BK165" s="42"/>
      <c r="BL165" s="42"/>
      <c r="BM165" s="42"/>
    </row>
    <row r="166" spans="1:65" ht="23.25" customHeight="1" x14ac:dyDescent="0.3">
      <c r="A166" s="525"/>
      <c r="B166" s="525"/>
      <c r="C166" s="64"/>
      <c r="D166" s="525"/>
      <c r="E166" s="525"/>
      <c r="F166" s="525"/>
      <c r="G166" s="50"/>
      <c r="H166" s="525"/>
      <c r="I166" s="525"/>
      <c r="J166" s="525"/>
      <c r="K166" s="525"/>
      <c r="L166" s="525"/>
      <c r="M166" s="525"/>
      <c r="N166" s="525"/>
      <c r="O166" s="525"/>
      <c r="P166" s="525"/>
      <c r="Q166" s="43"/>
      <c r="R166" s="43"/>
      <c r="S166" s="43"/>
      <c r="T166" s="51"/>
      <c r="U166" s="51"/>
      <c r="V166" s="51"/>
      <c r="W166" s="51"/>
      <c r="X166" s="40"/>
      <c r="Y166" s="40"/>
      <c r="Z166" s="40"/>
      <c r="AA166" s="40"/>
      <c r="AB166" s="40"/>
      <c r="AC166" s="40"/>
      <c r="AD166" s="40"/>
      <c r="AE166" s="40"/>
      <c r="AF166" s="41" t="str">
        <f>IFERROR(VLOOKUP(Y166,[1]Formulas!$AN$5:$AO$20,2,),"")</f>
        <v/>
      </c>
      <c r="AG166" s="41" t="str">
        <f>IFERROR(VLOOKUP(Z166,[1]Formulas!$AN$5:$AO$20,2,),"")</f>
        <v/>
      </c>
      <c r="AH166" s="41" t="str">
        <f>IFERROR(VLOOKUP(AA166,[1]Formulas!$AN$5:$AO$20,2,),"")</f>
        <v/>
      </c>
      <c r="AI166" s="41" t="str">
        <f>IFERROR(VLOOKUP(AB166,[1]Formulas!$AN$5:$AO$20,2,),"")</f>
        <v/>
      </c>
      <c r="AJ166" s="41" t="str">
        <f>IFERROR(VLOOKUP(AC166,[1]Formulas!$AN$5:$AO$20,2,),"")</f>
        <v/>
      </c>
      <c r="AK166" s="41" t="str">
        <f>IFERROR(VLOOKUP(AD166,[1]Formulas!$AN$5:$AO$20,2,),"")</f>
        <v/>
      </c>
      <c r="AL166" s="41" t="str">
        <f>IFERROR(VLOOKUP(AE166,[1]Formulas!$AN$5:$AO$20,2,),"")</f>
        <v/>
      </c>
      <c r="AM166" s="41"/>
      <c r="AN166" s="41"/>
      <c r="AO166" s="41"/>
      <c r="AP166" s="41" t="str">
        <f>IFERROR(VLOOKUP(CONCATENATE(AN166,"+",AO166),[1]Formulas!$AB$5:$AC$13,2,),"")</f>
        <v/>
      </c>
      <c r="AQ166" s="41" t="str">
        <f>IFERROR(VLOOKUP(AP166,[1]Formulas!$AC$5:$AD$13,2,),"")</f>
        <v/>
      </c>
      <c r="AR166" s="525"/>
      <c r="AS166" s="525"/>
      <c r="AT166" s="525"/>
      <c r="AU166" s="525"/>
      <c r="AV166" s="525"/>
      <c r="AW166" s="525"/>
      <c r="AX166" s="525"/>
      <c r="AY166" s="525"/>
      <c r="AZ166" s="525"/>
      <c r="BA166" s="525"/>
      <c r="BB166" s="525"/>
      <c r="BC166" s="42"/>
      <c r="BD166" s="42"/>
      <c r="BE166" s="42"/>
      <c r="BF166" s="525"/>
      <c r="BG166" s="42"/>
      <c r="BH166" s="42"/>
      <c r="BI166" s="42"/>
      <c r="BJ166" s="525"/>
      <c r="BK166" s="42"/>
      <c r="BL166" s="42"/>
      <c r="BM166" s="42"/>
    </row>
    <row r="167" spans="1:65" ht="23.25" customHeight="1" x14ac:dyDescent="0.3">
      <c r="A167" s="525"/>
      <c r="B167" s="525"/>
      <c r="C167" s="64"/>
      <c r="D167" s="525"/>
      <c r="E167" s="525"/>
      <c r="F167" s="525"/>
      <c r="G167" s="50"/>
      <c r="H167" s="525"/>
      <c r="I167" s="525"/>
      <c r="J167" s="525"/>
      <c r="K167" s="525"/>
      <c r="L167" s="525"/>
      <c r="M167" s="525"/>
      <c r="N167" s="525"/>
      <c r="O167" s="525"/>
      <c r="P167" s="525"/>
      <c r="Q167" s="43"/>
      <c r="R167" s="43"/>
      <c r="S167" s="43"/>
      <c r="T167" s="51"/>
      <c r="U167" s="51"/>
      <c r="V167" s="51"/>
      <c r="W167" s="51"/>
      <c r="X167" s="40"/>
      <c r="Y167" s="40"/>
      <c r="Z167" s="40"/>
      <c r="AA167" s="40"/>
      <c r="AB167" s="40"/>
      <c r="AC167" s="40"/>
      <c r="AD167" s="40"/>
      <c r="AE167" s="40"/>
      <c r="AF167" s="41" t="str">
        <f>IFERROR(VLOOKUP(Y167,[1]Formulas!$AN$5:$AO$20,2,),"")</f>
        <v/>
      </c>
      <c r="AG167" s="41" t="str">
        <f>IFERROR(VLOOKUP(Z167,[1]Formulas!$AN$5:$AO$20,2,),"")</f>
        <v/>
      </c>
      <c r="AH167" s="41" t="str">
        <f>IFERROR(VLOOKUP(AA167,[1]Formulas!$AN$5:$AO$20,2,),"")</f>
        <v/>
      </c>
      <c r="AI167" s="41" t="str">
        <f>IFERROR(VLOOKUP(AB167,[1]Formulas!$AN$5:$AO$20,2,),"")</f>
        <v/>
      </c>
      <c r="AJ167" s="41" t="str">
        <f>IFERROR(VLOOKUP(AC167,[1]Formulas!$AN$5:$AO$20,2,),"")</f>
        <v/>
      </c>
      <c r="AK167" s="41" t="str">
        <f>IFERROR(VLOOKUP(AD167,[1]Formulas!$AN$5:$AO$20,2,),"")</f>
        <v/>
      </c>
      <c r="AL167" s="41" t="str">
        <f>IFERROR(VLOOKUP(AE167,[1]Formulas!$AN$5:$AO$20,2,),"")</f>
        <v/>
      </c>
      <c r="AM167" s="41"/>
      <c r="AN167" s="41"/>
      <c r="AO167" s="41"/>
      <c r="AP167" s="41" t="str">
        <f>IFERROR(VLOOKUP(CONCATENATE(AN167,"+",AO167),[1]Formulas!$AB$5:$AC$13,2,),"")</f>
        <v/>
      </c>
      <c r="AQ167" s="41" t="str">
        <f>IFERROR(VLOOKUP(AP167,[1]Formulas!$AC$5:$AD$13,2,),"")</f>
        <v/>
      </c>
      <c r="AR167" s="525"/>
      <c r="AS167" s="525"/>
      <c r="AT167" s="525"/>
      <c r="AU167" s="525"/>
      <c r="AV167" s="525"/>
      <c r="AW167" s="525"/>
      <c r="AX167" s="525"/>
      <c r="AY167" s="525"/>
      <c r="AZ167" s="525"/>
      <c r="BA167" s="525"/>
      <c r="BB167" s="525"/>
      <c r="BC167" s="42"/>
      <c r="BD167" s="42"/>
      <c r="BE167" s="42"/>
      <c r="BF167" s="525"/>
      <c r="BG167" s="42"/>
      <c r="BH167" s="42"/>
      <c r="BI167" s="42"/>
      <c r="BJ167" s="525"/>
      <c r="BK167" s="42"/>
      <c r="BL167" s="42"/>
      <c r="BM167" s="42"/>
    </row>
    <row r="168" spans="1:65" ht="23.25" customHeight="1" x14ac:dyDescent="0.3">
      <c r="A168" s="525"/>
      <c r="B168" s="525"/>
      <c r="C168" s="64"/>
      <c r="D168" s="525"/>
      <c r="E168" s="525"/>
      <c r="F168" s="525"/>
      <c r="G168" s="50"/>
      <c r="H168" s="525"/>
      <c r="I168" s="525"/>
      <c r="J168" s="525"/>
      <c r="K168" s="525"/>
      <c r="L168" s="525"/>
      <c r="M168" s="525"/>
      <c r="N168" s="525"/>
      <c r="O168" s="525"/>
      <c r="P168" s="525"/>
      <c r="Q168" s="43"/>
      <c r="R168" s="43"/>
      <c r="S168" s="43"/>
      <c r="T168" s="51"/>
      <c r="U168" s="51"/>
      <c r="V168" s="51"/>
      <c r="W168" s="51"/>
      <c r="X168" s="40"/>
      <c r="Y168" s="40"/>
      <c r="Z168" s="40"/>
      <c r="AA168" s="40"/>
      <c r="AB168" s="40"/>
      <c r="AC168" s="40"/>
      <c r="AD168" s="40"/>
      <c r="AE168" s="40"/>
      <c r="AF168" s="41" t="str">
        <f>IFERROR(VLOOKUP(Y168,[1]Formulas!$AN$5:$AO$20,2,),"")</f>
        <v/>
      </c>
      <c r="AG168" s="41" t="str">
        <f>IFERROR(VLOOKUP(Z168,[1]Formulas!$AN$5:$AO$20,2,),"")</f>
        <v/>
      </c>
      <c r="AH168" s="41" t="str">
        <f>IFERROR(VLOOKUP(AA168,[1]Formulas!$AN$5:$AO$20,2,),"")</f>
        <v/>
      </c>
      <c r="AI168" s="41" t="str">
        <f>IFERROR(VLOOKUP(AB168,[1]Formulas!$AN$5:$AO$20,2,),"")</f>
        <v/>
      </c>
      <c r="AJ168" s="41" t="str">
        <f>IFERROR(VLOOKUP(AC168,[1]Formulas!$AN$5:$AO$20,2,),"")</f>
        <v/>
      </c>
      <c r="AK168" s="41" t="str">
        <f>IFERROR(VLOOKUP(AD168,[1]Formulas!$AN$5:$AO$20,2,),"")</f>
        <v/>
      </c>
      <c r="AL168" s="41" t="str">
        <f>IFERROR(VLOOKUP(AE168,[1]Formulas!$AN$5:$AO$20,2,),"")</f>
        <v/>
      </c>
      <c r="AM168" s="41"/>
      <c r="AN168" s="41"/>
      <c r="AO168" s="41"/>
      <c r="AP168" s="41" t="str">
        <f>IFERROR(VLOOKUP(CONCATENATE(AN168,"+",AO168),[1]Formulas!$AB$5:$AC$13,2,),"")</f>
        <v/>
      </c>
      <c r="AQ168" s="41" t="str">
        <f>IFERROR(VLOOKUP(AP168,[1]Formulas!$AC$5:$AD$13,2,),"")</f>
        <v/>
      </c>
      <c r="AR168" s="525"/>
      <c r="AS168" s="525"/>
      <c r="AT168" s="525"/>
      <c r="AU168" s="525"/>
      <c r="AV168" s="525"/>
      <c r="AW168" s="525"/>
      <c r="AX168" s="525"/>
      <c r="AY168" s="525"/>
      <c r="AZ168" s="525"/>
      <c r="BA168" s="525"/>
      <c r="BB168" s="525"/>
      <c r="BC168" s="42"/>
      <c r="BD168" s="42"/>
      <c r="BE168" s="42"/>
      <c r="BF168" s="525"/>
      <c r="BG168" s="42"/>
      <c r="BH168" s="42"/>
      <c r="BI168" s="42"/>
      <c r="BJ168" s="525"/>
      <c r="BK168" s="42"/>
      <c r="BL168" s="42"/>
      <c r="BM168" s="42"/>
    </row>
    <row r="169" spans="1:65" ht="23.25" customHeight="1" x14ac:dyDescent="0.3">
      <c r="A169" s="525"/>
      <c r="B169" s="525"/>
      <c r="C169" s="64"/>
      <c r="D169" s="525"/>
      <c r="E169" s="525"/>
      <c r="F169" s="525"/>
      <c r="G169" s="50"/>
      <c r="H169" s="525"/>
      <c r="I169" s="525"/>
      <c r="J169" s="525"/>
      <c r="K169" s="525"/>
      <c r="L169" s="525"/>
      <c r="M169" s="525"/>
      <c r="N169" s="525"/>
      <c r="O169" s="525"/>
      <c r="P169" s="525"/>
      <c r="Q169" s="43"/>
      <c r="R169" s="43"/>
      <c r="S169" s="43"/>
      <c r="T169" s="51"/>
      <c r="U169" s="51"/>
      <c r="V169" s="51"/>
      <c r="W169" s="51"/>
      <c r="X169" s="40"/>
      <c r="Y169" s="40"/>
      <c r="Z169" s="40"/>
      <c r="AA169" s="40"/>
      <c r="AB169" s="40"/>
      <c r="AC169" s="40"/>
      <c r="AD169" s="40"/>
      <c r="AE169" s="40"/>
      <c r="AF169" s="41" t="str">
        <f>IFERROR(VLOOKUP(Y169,[1]Formulas!$AN$5:$AO$20,2,),"")</f>
        <v/>
      </c>
      <c r="AG169" s="41" t="str">
        <f>IFERROR(VLOOKUP(Z169,[1]Formulas!$AN$5:$AO$20,2,),"")</f>
        <v/>
      </c>
      <c r="AH169" s="41" t="str">
        <f>IFERROR(VLOOKUP(AA169,[1]Formulas!$AN$5:$AO$20,2,),"")</f>
        <v/>
      </c>
      <c r="AI169" s="41" t="str">
        <f>IFERROR(VLOOKUP(AB169,[1]Formulas!$AN$5:$AO$20,2,),"")</f>
        <v/>
      </c>
      <c r="AJ169" s="41" t="str">
        <f>IFERROR(VLOOKUP(AC169,[1]Formulas!$AN$5:$AO$20,2,),"")</f>
        <v/>
      </c>
      <c r="AK169" s="41" t="str">
        <f>IFERROR(VLOOKUP(AD169,[1]Formulas!$AN$5:$AO$20,2,),"")</f>
        <v/>
      </c>
      <c r="AL169" s="41" t="str">
        <f>IFERROR(VLOOKUP(AE169,[1]Formulas!$AN$5:$AO$20,2,),"")</f>
        <v/>
      </c>
      <c r="AM169" s="41"/>
      <c r="AN169" s="41"/>
      <c r="AO169" s="41"/>
      <c r="AP169" s="41" t="str">
        <f>IFERROR(VLOOKUP(CONCATENATE(AN169,"+",AO169),[1]Formulas!$AB$5:$AC$13,2,),"")</f>
        <v/>
      </c>
      <c r="AQ169" s="41" t="str">
        <f>IFERROR(VLOOKUP(AP169,[1]Formulas!$AC$5:$AD$13,2,),"")</f>
        <v/>
      </c>
      <c r="AR169" s="525"/>
      <c r="AS169" s="525"/>
      <c r="AT169" s="525"/>
      <c r="AU169" s="525"/>
      <c r="AV169" s="525"/>
      <c r="AW169" s="525"/>
      <c r="AX169" s="525"/>
      <c r="AY169" s="525"/>
      <c r="AZ169" s="525"/>
      <c r="BA169" s="525"/>
      <c r="BB169" s="525"/>
      <c r="BC169" s="42"/>
      <c r="BD169" s="42"/>
      <c r="BE169" s="42"/>
      <c r="BF169" s="525"/>
      <c r="BG169" s="42"/>
      <c r="BH169" s="42"/>
      <c r="BI169" s="42"/>
      <c r="BJ169" s="525"/>
      <c r="BK169" s="42"/>
      <c r="BL169" s="42"/>
      <c r="BM169" s="42"/>
    </row>
    <row r="170" spans="1:65" ht="23.25" customHeight="1" x14ac:dyDescent="0.3">
      <c r="A170" s="525"/>
      <c r="B170" s="525"/>
      <c r="C170" s="64"/>
      <c r="D170" s="525"/>
      <c r="E170" s="525"/>
      <c r="F170" s="525"/>
      <c r="G170" s="50"/>
      <c r="H170" s="525"/>
      <c r="I170" s="525"/>
      <c r="J170" s="525"/>
      <c r="K170" s="525"/>
      <c r="L170" s="525"/>
      <c r="M170" s="525"/>
      <c r="N170" s="525"/>
      <c r="O170" s="525"/>
      <c r="P170" s="525"/>
      <c r="Q170" s="43"/>
      <c r="R170" s="43"/>
      <c r="S170" s="43"/>
      <c r="T170" s="51"/>
      <c r="U170" s="51"/>
      <c r="V170" s="51"/>
      <c r="W170" s="51"/>
      <c r="X170" s="40"/>
      <c r="Y170" s="40"/>
      <c r="Z170" s="40"/>
      <c r="AA170" s="40"/>
      <c r="AB170" s="40"/>
      <c r="AC170" s="40"/>
      <c r="AD170" s="40"/>
      <c r="AE170" s="40"/>
      <c r="AF170" s="41" t="str">
        <f>IFERROR(VLOOKUP(Y170,[1]Formulas!$AN$5:$AO$20,2,),"")</f>
        <v/>
      </c>
      <c r="AG170" s="41" t="str">
        <f>IFERROR(VLOOKUP(Z170,[1]Formulas!$AN$5:$AO$20,2,),"")</f>
        <v/>
      </c>
      <c r="AH170" s="41" t="str">
        <f>IFERROR(VLOOKUP(AA170,[1]Formulas!$AN$5:$AO$20,2,),"")</f>
        <v/>
      </c>
      <c r="AI170" s="41" t="str">
        <f>IFERROR(VLOOKUP(AB170,[1]Formulas!$AN$5:$AO$20,2,),"")</f>
        <v/>
      </c>
      <c r="AJ170" s="41" t="str">
        <f>IFERROR(VLOOKUP(AC170,[1]Formulas!$AN$5:$AO$20,2,),"")</f>
        <v/>
      </c>
      <c r="AK170" s="41" t="str">
        <f>IFERROR(VLOOKUP(AD170,[1]Formulas!$AN$5:$AO$20,2,),"")</f>
        <v/>
      </c>
      <c r="AL170" s="41" t="str">
        <f>IFERROR(VLOOKUP(AE170,[1]Formulas!$AN$5:$AO$20,2,),"")</f>
        <v/>
      </c>
      <c r="AM170" s="41"/>
      <c r="AN170" s="41"/>
      <c r="AO170" s="41"/>
      <c r="AP170" s="41" t="str">
        <f>IFERROR(VLOOKUP(CONCATENATE(AN170,"+",AO170),[1]Formulas!$AB$5:$AC$13,2,),"")</f>
        <v/>
      </c>
      <c r="AQ170" s="41" t="str">
        <f>IFERROR(VLOOKUP(AP170,[1]Formulas!$AC$5:$AD$13,2,),"")</f>
        <v/>
      </c>
      <c r="AR170" s="525"/>
      <c r="AS170" s="525"/>
      <c r="AT170" s="525"/>
      <c r="AU170" s="525"/>
      <c r="AV170" s="525"/>
      <c r="AW170" s="525"/>
      <c r="AX170" s="525"/>
      <c r="AY170" s="525"/>
      <c r="AZ170" s="525"/>
      <c r="BA170" s="525"/>
      <c r="BB170" s="525"/>
      <c r="BC170" s="42"/>
      <c r="BD170" s="42"/>
      <c r="BE170" s="42"/>
      <c r="BF170" s="525"/>
      <c r="BG170" s="42"/>
      <c r="BH170" s="42"/>
      <c r="BI170" s="42"/>
      <c r="BJ170" s="525"/>
      <c r="BK170" s="42"/>
      <c r="BL170" s="42"/>
      <c r="BM170" s="42"/>
    </row>
    <row r="171" spans="1:65" ht="23.25" customHeight="1" x14ac:dyDescent="0.3">
      <c r="A171" s="526"/>
      <c r="B171" s="526"/>
      <c r="C171" s="65"/>
      <c r="D171" s="526"/>
      <c r="E171" s="526"/>
      <c r="F171" s="526"/>
      <c r="G171" s="50"/>
      <c r="H171" s="526"/>
      <c r="I171" s="526"/>
      <c r="J171" s="526"/>
      <c r="K171" s="526"/>
      <c r="L171" s="526"/>
      <c r="M171" s="526"/>
      <c r="N171" s="526"/>
      <c r="O171" s="526"/>
      <c r="P171" s="526"/>
      <c r="Q171" s="43"/>
      <c r="R171" s="43"/>
      <c r="S171" s="43"/>
      <c r="T171" s="51"/>
      <c r="U171" s="51"/>
      <c r="V171" s="51"/>
      <c r="W171" s="51"/>
      <c r="X171" s="40"/>
      <c r="Y171" s="40"/>
      <c r="Z171" s="40"/>
      <c r="AA171" s="40"/>
      <c r="AB171" s="40"/>
      <c r="AC171" s="40"/>
      <c r="AD171" s="40"/>
      <c r="AE171" s="40"/>
      <c r="AF171" s="41" t="str">
        <f>IFERROR(VLOOKUP(Y171,[1]Formulas!$AN$5:$AO$20,2,),"")</f>
        <v/>
      </c>
      <c r="AG171" s="41" t="str">
        <f>IFERROR(VLOOKUP(Z171,[1]Formulas!$AN$5:$AO$20,2,),"")</f>
        <v/>
      </c>
      <c r="AH171" s="41" t="str">
        <f>IFERROR(VLOOKUP(AA171,[1]Formulas!$AN$5:$AO$20,2,),"")</f>
        <v/>
      </c>
      <c r="AI171" s="41" t="str">
        <f>IFERROR(VLOOKUP(AB171,[1]Formulas!$AN$5:$AO$20,2,),"")</f>
        <v/>
      </c>
      <c r="AJ171" s="41" t="str">
        <f>IFERROR(VLOOKUP(AC171,[1]Formulas!$AN$5:$AO$20,2,),"")</f>
        <v/>
      </c>
      <c r="AK171" s="41" t="str">
        <f>IFERROR(VLOOKUP(AD171,[1]Formulas!$AN$5:$AO$20,2,),"")</f>
        <v/>
      </c>
      <c r="AL171" s="41" t="str">
        <f>IFERROR(VLOOKUP(AE171,[1]Formulas!$AN$5:$AO$20,2,),"")</f>
        <v/>
      </c>
      <c r="AM171" s="41"/>
      <c r="AN171" s="41"/>
      <c r="AO171" s="41"/>
      <c r="AP171" s="41" t="str">
        <f>IFERROR(VLOOKUP(CONCATENATE(AN171,"+",AO171),[1]Formulas!$AB$5:$AC$13,2,),"")</f>
        <v/>
      </c>
      <c r="AQ171" s="41" t="str">
        <f>IFERROR(VLOOKUP(AP171,[1]Formulas!$AC$5:$AD$13,2,),"")</f>
        <v/>
      </c>
      <c r="AR171" s="526"/>
      <c r="AS171" s="526"/>
      <c r="AT171" s="526"/>
      <c r="AU171" s="526"/>
      <c r="AV171" s="526"/>
      <c r="AW171" s="526"/>
      <c r="AX171" s="526"/>
      <c r="AY171" s="526"/>
      <c r="AZ171" s="526"/>
      <c r="BA171" s="526"/>
      <c r="BB171" s="526"/>
      <c r="BC171" s="42"/>
      <c r="BD171" s="42"/>
      <c r="BE171" s="42"/>
      <c r="BF171" s="526"/>
      <c r="BG171" s="42"/>
      <c r="BH171" s="42"/>
      <c r="BI171" s="42"/>
      <c r="BJ171" s="526"/>
      <c r="BK171" s="42"/>
      <c r="BL171" s="42"/>
      <c r="BM171" s="42"/>
    </row>
    <row r="172" spans="1:65" ht="23.25" customHeight="1" x14ac:dyDescent="0.4">
      <c r="A172" s="46"/>
      <c r="B172" s="46"/>
      <c r="C172" s="46"/>
      <c r="D172" s="46"/>
      <c r="E172" s="46"/>
      <c r="F172" s="46"/>
      <c r="G172" s="46"/>
      <c r="H172" s="46"/>
      <c r="I172" s="46"/>
      <c r="J172" s="45"/>
      <c r="K172" s="45"/>
      <c r="L172" s="45"/>
      <c r="M172" s="45"/>
      <c r="N172" s="45"/>
      <c r="O172" s="45"/>
      <c r="P172" s="45"/>
      <c r="Q172" s="46"/>
      <c r="R172" s="46"/>
      <c r="S172" s="46"/>
      <c r="T172" s="52"/>
      <c r="U172" s="52"/>
      <c r="V172" s="52"/>
      <c r="W172" s="52"/>
      <c r="X172" s="47"/>
      <c r="Y172" s="47"/>
      <c r="Z172" s="47"/>
      <c r="AA172" s="47"/>
      <c r="AB172" s="47"/>
      <c r="AC172" s="47"/>
      <c r="AD172" s="47"/>
      <c r="AE172" s="47"/>
      <c r="AF172" s="47"/>
      <c r="AG172" s="47"/>
      <c r="AH172" s="47"/>
      <c r="AI172" s="47"/>
      <c r="AJ172" s="47"/>
      <c r="AK172" s="47"/>
      <c r="AL172" s="47"/>
      <c r="AM172" s="47"/>
      <c r="AN172" s="47"/>
      <c r="AO172" s="47"/>
      <c r="AP172" s="47"/>
      <c r="AQ172" s="45"/>
      <c r="AR172" s="45"/>
      <c r="AS172" s="45"/>
      <c r="AT172" s="45"/>
      <c r="AU172" s="45"/>
      <c r="AV172" s="45"/>
      <c r="AW172" s="45"/>
      <c r="AX172" s="45"/>
      <c r="AY172" s="45"/>
      <c r="AZ172" s="45"/>
      <c r="BA172" s="48"/>
      <c r="BB172" s="48"/>
      <c r="BC172" s="48"/>
      <c r="BD172" s="48"/>
      <c r="BE172" s="48"/>
      <c r="BF172" s="48"/>
      <c r="BG172" s="48"/>
      <c r="BH172" s="48"/>
      <c r="BI172" s="48"/>
      <c r="BJ172" s="48"/>
      <c r="BK172" s="48"/>
      <c r="BL172" s="48"/>
      <c r="BM172" s="48"/>
    </row>
    <row r="173" spans="1:65" ht="23.25" customHeight="1" x14ac:dyDescent="0.3">
      <c r="A173" s="528"/>
      <c r="B173" s="529"/>
      <c r="C173" s="66"/>
      <c r="D173" s="529"/>
      <c r="E173" s="529"/>
      <c r="F173" s="529"/>
      <c r="G173" s="50"/>
      <c r="H173" s="530"/>
      <c r="I173" s="530"/>
      <c r="J173" s="527"/>
      <c r="K173" s="527" t="str">
        <f>IFERROR(VLOOKUP(J173,[1]Formulas!$B$5:$C$9,2,),"")</f>
        <v/>
      </c>
      <c r="L173" s="527"/>
      <c r="M173" s="527" t="str">
        <f>IFERROR(VLOOKUP(L173,[1]Formulas!$E$5:$F$9,2,),"")</f>
        <v/>
      </c>
      <c r="N173" s="381" t="str">
        <f>IFERROR(VLOOKUP(CONCATENATE(K173:K182,M173),[1]Formulas!$J$5:$K$29,2,),"")</f>
        <v/>
      </c>
      <c r="O173" s="381" t="str">
        <f>IFERROR(M173*K173,"")</f>
        <v/>
      </c>
      <c r="P173" s="384"/>
      <c r="Q173" s="43"/>
      <c r="R173" s="43"/>
      <c r="S173" s="43"/>
      <c r="T173" s="51"/>
      <c r="U173" s="51"/>
      <c r="V173" s="51"/>
      <c r="W173" s="51"/>
      <c r="X173" s="40"/>
      <c r="Y173" s="40"/>
      <c r="Z173" s="40"/>
      <c r="AA173" s="40"/>
      <c r="AB173" s="40"/>
      <c r="AC173" s="40"/>
      <c r="AD173" s="40"/>
      <c r="AE173" s="40"/>
      <c r="AF173" s="41" t="str">
        <f>IFERROR(VLOOKUP(Y173,[1]Formulas!$AN$5:$AO$20,2,),"")</f>
        <v/>
      </c>
      <c r="AG173" s="41" t="str">
        <f>IFERROR(VLOOKUP(Z173,[1]Formulas!$AN$5:$AO$20,2,),"")</f>
        <v/>
      </c>
      <c r="AH173" s="41" t="str">
        <f>IFERROR(VLOOKUP(AA173,[1]Formulas!$AN$5:$AO$20,2,),"")</f>
        <v/>
      </c>
      <c r="AI173" s="41" t="str">
        <f>IFERROR(VLOOKUP(AB173,[1]Formulas!$AN$5:$AO$20,2,),"")</f>
        <v/>
      </c>
      <c r="AJ173" s="41" t="str">
        <f>IFERROR(VLOOKUP(AC173,[1]Formulas!$AN$5:$AO$20,2,),"")</f>
        <v/>
      </c>
      <c r="AK173" s="41" t="str">
        <f>IFERROR(VLOOKUP(AD173,[1]Formulas!$AN$5:$AO$20,2,),"")</f>
        <v/>
      </c>
      <c r="AL173" s="41" t="str">
        <f>IFERROR(VLOOKUP(AE173,[1]Formulas!$AN$5:$AO$20,2,),"")</f>
        <v/>
      </c>
      <c r="AM173" s="41"/>
      <c r="AN173" s="41"/>
      <c r="AO173" s="41"/>
      <c r="AP173" s="41" t="str">
        <f>IFERROR(VLOOKUP(CONCATENATE(AN173,"+",AO173),[1]Formulas!$AB$5:$AC$13,2,),"")</f>
        <v/>
      </c>
      <c r="AQ173" s="41" t="str">
        <f>IFERROR(VLOOKUP(AP173,[1]Formulas!$AC$5:$AD$13,2,),"")</f>
        <v/>
      </c>
      <c r="AR173" s="384" t="str">
        <f>+IFERROR(AVERAGE(AQ173:AQ182),"")</f>
        <v/>
      </c>
      <c r="AS173" s="384" t="str">
        <f>+IF(AR173="","",IF(AR173=100,"Fuerte",IF(AND(AR173&lt;100,AR173&gt;=50),"Moderado",IF(AR173&lt;50,"Débil"))))</f>
        <v/>
      </c>
      <c r="AT173" s="384" t="str">
        <f>+IF(AS173="","",IF(AS173="Fuerte",2,IF(AS173="Moderado",1,IF(AS173="Débil",0))))</f>
        <v/>
      </c>
      <c r="AU173" s="384" t="str">
        <f>IFERROR(IF((AV173-AT173)&lt;=0,J173,VLOOKUP((AV173-AT173),[1]Formulas!$AQ$5:$AR$9,2,0)),"")</f>
        <v/>
      </c>
      <c r="AV173" s="384" t="str">
        <f>+K173</f>
        <v/>
      </c>
      <c r="AW173" s="384" t="str">
        <f>IFERROR(VLOOKUP(AU173,[1]Formulas!$B$5:$C$9,2,),"")</f>
        <v/>
      </c>
      <c r="AX173" s="384">
        <f>+L173</f>
        <v>0</v>
      </c>
      <c r="AY173" s="384" t="str">
        <f>IFERROR(VLOOKUP(AX173,[1]Formulas!$E$5:$F$9,2,),"")</f>
        <v/>
      </c>
      <c r="AZ173" s="381" t="str">
        <f>IFERROR(VLOOKUP(CONCATENATE(AW173:AW182,AY173),[1]Formulas!$J$5:$K$29,2,),"")</f>
        <v/>
      </c>
      <c r="BA173" s="355" t="str">
        <f>IFERROR(AY173*AW173,"")</f>
        <v/>
      </c>
      <c r="BB173" s="362"/>
      <c r="BC173" s="42"/>
      <c r="BD173" s="42"/>
      <c r="BE173" s="42"/>
      <c r="BF173" s="362"/>
      <c r="BG173" s="42"/>
      <c r="BH173" s="42"/>
      <c r="BI173" s="42"/>
      <c r="BJ173" s="362"/>
      <c r="BK173" s="42"/>
      <c r="BL173" s="42"/>
      <c r="BM173" s="42"/>
    </row>
    <row r="174" spans="1:65" ht="23.25" customHeight="1" x14ac:dyDescent="0.3">
      <c r="A174" s="525"/>
      <c r="B174" s="525"/>
      <c r="C174" s="64"/>
      <c r="D174" s="525"/>
      <c r="E174" s="525"/>
      <c r="F174" s="525"/>
      <c r="G174" s="50"/>
      <c r="H174" s="525"/>
      <c r="I174" s="525"/>
      <c r="J174" s="525"/>
      <c r="K174" s="525"/>
      <c r="L174" s="525"/>
      <c r="M174" s="525"/>
      <c r="N174" s="525"/>
      <c r="O174" s="525"/>
      <c r="P174" s="525"/>
      <c r="Q174" s="43"/>
      <c r="R174" s="43"/>
      <c r="S174" s="43"/>
      <c r="T174" s="51"/>
      <c r="U174" s="51"/>
      <c r="V174" s="51"/>
      <c r="W174" s="51"/>
      <c r="X174" s="40"/>
      <c r="Y174" s="40"/>
      <c r="Z174" s="40"/>
      <c r="AA174" s="40"/>
      <c r="AB174" s="40"/>
      <c r="AC174" s="40"/>
      <c r="AD174" s="40"/>
      <c r="AE174" s="40"/>
      <c r="AF174" s="41" t="str">
        <f>IFERROR(VLOOKUP(Y174,[1]Formulas!$AN$5:$AO$20,2,),"")</f>
        <v/>
      </c>
      <c r="AG174" s="41" t="str">
        <f>IFERROR(VLOOKUP(Z174,[1]Formulas!$AN$5:$AO$20,2,),"")</f>
        <v/>
      </c>
      <c r="AH174" s="41" t="str">
        <f>IFERROR(VLOOKUP(AA174,[1]Formulas!$AN$5:$AO$20,2,),"")</f>
        <v/>
      </c>
      <c r="AI174" s="41" t="str">
        <f>IFERROR(VLOOKUP(AB174,[1]Formulas!$AN$5:$AO$20,2,),"")</f>
        <v/>
      </c>
      <c r="AJ174" s="41" t="str">
        <f>IFERROR(VLOOKUP(AC174,[1]Formulas!$AN$5:$AO$20,2,),"")</f>
        <v/>
      </c>
      <c r="AK174" s="41" t="str">
        <f>IFERROR(VLOOKUP(AD174,[1]Formulas!$AN$5:$AO$20,2,),"")</f>
        <v/>
      </c>
      <c r="AL174" s="41" t="str">
        <f>IFERROR(VLOOKUP(AE174,[1]Formulas!$AN$5:$AO$20,2,),"")</f>
        <v/>
      </c>
      <c r="AM174" s="41"/>
      <c r="AN174" s="41"/>
      <c r="AO174" s="41"/>
      <c r="AP174" s="41" t="str">
        <f>IFERROR(VLOOKUP(CONCATENATE(AN174,"+",AO174),[1]Formulas!$AB$5:$AC$13,2,),"")</f>
        <v/>
      </c>
      <c r="AQ174" s="41" t="str">
        <f>IFERROR(VLOOKUP(AP174,[1]Formulas!$AC$5:$AD$13,2,),"")</f>
        <v/>
      </c>
      <c r="AR174" s="525"/>
      <c r="AS174" s="525"/>
      <c r="AT174" s="525"/>
      <c r="AU174" s="525"/>
      <c r="AV174" s="525"/>
      <c r="AW174" s="525"/>
      <c r="AX174" s="525"/>
      <c r="AY174" s="525"/>
      <c r="AZ174" s="525"/>
      <c r="BA174" s="525"/>
      <c r="BB174" s="525"/>
      <c r="BC174" s="42"/>
      <c r="BD174" s="42"/>
      <c r="BE174" s="42"/>
      <c r="BF174" s="525"/>
      <c r="BG174" s="42"/>
      <c r="BH174" s="42"/>
      <c r="BI174" s="42"/>
      <c r="BJ174" s="525"/>
      <c r="BK174" s="42"/>
      <c r="BL174" s="42"/>
      <c r="BM174" s="42"/>
    </row>
    <row r="175" spans="1:65" ht="23.25" customHeight="1" x14ac:dyDescent="0.3">
      <c r="A175" s="525"/>
      <c r="B175" s="525"/>
      <c r="C175" s="64"/>
      <c r="D175" s="525"/>
      <c r="E175" s="525"/>
      <c r="F175" s="525"/>
      <c r="G175" s="50"/>
      <c r="H175" s="525"/>
      <c r="I175" s="525"/>
      <c r="J175" s="525"/>
      <c r="K175" s="525"/>
      <c r="L175" s="525"/>
      <c r="M175" s="525"/>
      <c r="N175" s="525"/>
      <c r="O175" s="525"/>
      <c r="P175" s="525"/>
      <c r="Q175" s="43"/>
      <c r="R175" s="43"/>
      <c r="S175" s="43"/>
      <c r="T175" s="51"/>
      <c r="U175" s="51"/>
      <c r="V175" s="51"/>
      <c r="W175" s="51"/>
      <c r="X175" s="40"/>
      <c r="Y175" s="40"/>
      <c r="Z175" s="40"/>
      <c r="AA175" s="40"/>
      <c r="AB175" s="40"/>
      <c r="AC175" s="40"/>
      <c r="AD175" s="40"/>
      <c r="AE175" s="40"/>
      <c r="AF175" s="41" t="str">
        <f>IFERROR(VLOOKUP(Y175,[1]Formulas!$AN$5:$AO$20,2,),"")</f>
        <v/>
      </c>
      <c r="AG175" s="41" t="str">
        <f>IFERROR(VLOOKUP(Z175,[1]Formulas!$AN$5:$AO$20,2,),"")</f>
        <v/>
      </c>
      <c r="AH175" s="41" t="str">
        <f>IFERROR(VLOOKUP(AA175,[1]Formulas!$AN$5:$AO$20,2,),"")</f>
        <v/>
      </c>
      <c r="AI175" s="41" t="str">
        <f>IFERROR(VLOOKUP(AB175,[1]Formulas!$AN$5:$AO$20,2,),"")</f>
        <v/>
      </c>
      <c r="AJ175" s="41" t="str">
        <f>IFERROR(VLOOKUP(AC175,[1]Formulas!$AN$5:$AO$20,2,),"")</f>
        <v/>
      </c>
      <c r="AK175" s="41" t="str">
        <f>IFERROR(VLOOKUP(AD175,[1]Formulas!$AN$5:$AO$20,2,),"")</f>
        <v/>
      </c>
      <c r="AL175" s="41" t="str">
        <f>IFERROR(VLOOKUP(AE175,[1]Formulas!$AN$5:$AO$20,2,),"")</f>
        <v/>
      </c>
      <c r="AM175" s="41"/>
      <c r="AN175" s="41"/>
      <c r="AO175" s="41"/>
      <c r="AP175" s="41" t="str">
        <f>IFERROR(VLOOKUP(CONCATENATE(AN175,"+",AO175),[1]Formulas!$AB$5:$AC$13,2,),"")</f>
        <v/>
      </c>
      <c r="AQ175" s="41" t="str">
        <f>IFERROR(VLOOKUP(AP175,[1]Formulas!$AC$5:$AD$13,2,),"")</f>
        <v/>
      </c>
      <c r="AR175" s="525"/>
      <c r="AS175" s="525"/>
      <c r="AT175" s="525"/>
      <c r="AU175" s="525"/>
      <c r="AV175" s="525"/>
      <c r="AW175" s="525"/>
      <c r="AX175" s="525"/>
      <c r="AY175" s="525"/>
      <c r="AZ175" s="525"/>
      <c r="BA175" s="525"/>
      <c r="BB175" s="525"/>
      <c r="BC175" s="42"/>
      <c r="BD175" s="42"/>
      <c r="BE175" s="42"/>
      <c r="BF175" s="525"/>
      <c r="BG175" s="42"/>
      <c r="BH175" s="42"/>
      <c r="BI175" s="42"/>
      <c r="BJ175" s="525"/>
      <c r="BK175" s="42"/>
      <c r="BL175" s="42"/>
      <c r="BM175" s="42"/>
    </row>
    <row r="176" spans="1:65" ht="23.25" customHeight="1" x14ac:dyDescent="0.3">
      <c r="A176" s="525"/>
      <c r="B176" s="525"/>
      <c r="C176" s="64"/>
      <c r="D176" s="525"/>
      <c r="E176" s="525"/>
      <c r="F176" s="525"/>
      <c r="G176" s="50"/>
      <c r="H176" s="525"/>
      <c r="I176" s="525"/>
      <c r="J176" s="525"/>
      <c r="K176" s="525"/>
      <c r="L176" s="525"/>
      <c r="M176" s="525"/>
      <c r="N176" s="525"/>
      <c r="O176" s="525"/>
      <c r="P176" s="525"/>
      <c r="Q176" s="43"/>
      <c r="R176" s="43"/>
      <c r="S176" s="43"/>
      <c r="T176" s="51"/>
      <c r="U176" s="51"/>
      <c r="V176" s="51"/>
      <c r="W176" s="51"/>
      <c r="X176" s="40"/>
      <c r="Y176" s="40"/>
      <c r="Z176" s="40"/>
      <c r="AA176" s="40"/>
      <c r="AB176" s="40"/>
      <c r="AC176" s="40"/>
      <c r="AD176" s="40"/>
      <c r="AE176" s="40"/>
      <c r="AF176" s="41" t="str">
        <f>IFERROR(VLOOKUP(Y176,[1]Formulas!$AN$5:$AO$20,2,),"")</f>
        <v/>
      </c>
      <c r="AG176" s="41" t="str">
        <f>IFERROR(VLOOKUP(Z176,[1]Formulas!$AN$5:$AO$20,2,),"")</f>
        <v/>
      </c>
      <c r="AH176" s="41" t="str">
        <f>IFERROR(VLOOKUP(AA176,[1]Formulas!$AN$5:$AO$20,2,),"")</f>
        <v/>
      </c>
      <c r="AI176" s="41" t="str">
        <f>IFERROR(VLOOKUP(AB176,[1]Formulas!$AN$5:$AO$20,2,),"")</f>
        <v/>
      </c>
      <c r="AJ176" s="41" t="str">
        <f>IFERROR(VLOOKUP(AC176,[1]Formulas!$AN$5:$AO$20,2,),"")</f>
        <v/>
      </c>
      <c r="AK176" s="41" t="str">
        <f>IFERROR(VLOOKUP(AD176,[1]Formulas!$AN$5:$AO$20,2,),"")</f>
        <v/>
      </c>
      <c r="AL176" s="41" t="str">
        <f>IFERROR(VLOOKUP(AE176,[1]Formulas!$AN$5:$AO$20,2,),"")</f>
        <v/>
      </c>
      <c r="AM176" s="41"/>
      <c r="AN176" s="41"/>
      <c r="AO176" s="41"/>
      <c r="AP176" s="41" t="str">
        <f>IFERROR(VLOOKUP(CONCATENATE(AN176,"+",AO176),[1]Formulas!$AB$5:$AC$13,2,),"")</f>
        <v/>
      </c>
      <c r="AQ176" s="41" t="str">
        <f>IFERROR(VLOOKUP(AP176,[1]Formulas!$AC$5:$AD$13,2,),"")</f>
        <v/>
      </c>
      <c r="AR176" s="525"/>
      <c r="AS176" s="525"/>
      <c r="AT176" s="525"/>
      <c r="AU176" s="525"/>
      <c r="AV176" s="525"/>
      <c r="AW176" s="525"/>
      <c r="AX176" s="525"/>
      <c r="AY176" s="525"/>
      <c r="AZ176" s="525"/>
      <c r="BA176" s="525"/>
      <c r="BB176" s="525"/>
      <c r="BC176" s="42"/>
      <c r="BD176" s="42"/>
      <c r="BE176" s="42"/>
      <c r="BF176" s="525"/>
      <c r="BG176" s="42"/>
      <c r="BH176" s="42"/>
      <c r="BI176" s="42"/>
      <c r="BJ176" s="525"/>
      <c r="BK176" s="42"/>
      <c r="BL176" s="42"/>
      <c r="BM176" s="42"/>
    </row>
    <row r="177" spans="1:65" ht="23.25" customHeight="1" x14ac:dyDescent="0.3">
      <c r="A177" s="525"/>
      <c r="B177" s="525"/>
      <c r="C177" s="64"/>
      <c r="D177" s="525"/>
      <c r="E177" s="525"/>
      <c r="F177" s="525"/>
      <c r="G177" s="50"/>
      <c r="H177" s="525"/>
      <c r="I177" s="525"/>
      <c r="J177" s="525"/>
      <c r="K177" s="525"/>
      <c r="L177" s="525"/>
      <c r="M177" s="525"/>
      <c r="N177" s="525"/>
      <c r="O177" s="525"/>
      <c r="P177" s="525"/>
      <c r="Q177" s="43"/>
      <c r="R177" s="43"/>
      <c r="S177" s="43"/>
      <c r="T177" s="51"/>
      <c r="U177" s="51"/>
      <c r="V177" s="51"/>
      <c r="W177" s="51"/>
      <c r="X177" s="40"/>
      <c r="Y177" s="40"/>
      <c r="Z177" s="40"/>
      <c r="AA177" s="40"/>
      <c r="AB177" s="40"/>
      <c r="AC177" s="40"/>
      <c r="AD177" s="40"/>
      <c r="AE177" s="40"/>
      <c r="AF177" s="41" t="str">
        <f>IFERROR(VLOOKUP(Y177,[1]Formulas!$AN$5:$AO$20,2,),"")</f>
        <v/>
      </c>
      <c r="AG177" s="41" t="str">
        <f>IFERROR(VLOOKUP(Z177,[1]Formulas!$AN$5:$AO$20,2,),"")</f>
        <v/>
      </c>
      <c r="AH177" s="41" t="str">
        <f>IFERROR(VLOOKUP(AA177,[1]Formulas!$AN$5:$AO$20,2,),"")</f>
        <v/>
      </c>
      <c r="AI177" s="41" t="str">
        <f>IFERROR(VLOOKUP(AB177,[1]Formulas!$AN$5:$AO$20,2,),"")</f>
        <v/>
      </c>
      <c r="AJ177" s="41" t="str">
        <f>IFERROR(VLOOKUP(AC177,[1]Formulas!$AN$5:$AO$20,2,),"")</f>
        <v/>
      </c>
      <c r="AK177" s="41" t="str">
        <f>IFERROR(VLOOKUP(AD177,[1]Formulas!$AN$5:$AO$20,2,),"")</f>
        <v/>
      </c>
      <c r="AL177" s="41" t="str">
        <f>IFERROR(VLOOKUP(AE177,[1]Formulas!$AN$5:$AO$20,2,),"")</f>
        <v/>
      </c>
      <c r="AM177" s="41"/>
      <c r="AN177" s="41"/>
      <c r="AO177" s="41"/>
      <c r="AP177" s="41" t="str">
        <f>IFERROR(VLOOKUP(CONCATENATE(AN177,"+",AO177),[1]Formulas!$AB$5:$AC$13,2,),"")</f>
        <v/>
      </c>
      <c r="AQ177" s="41" t="str">
        <f>IFERROR(VLOOKUP(AP177,[1]Formulas!$AC$5:$AD$13,2,),"")</f>
        <v/>
      </c>
      <c r="AR177" s="525"/>
      <c r="AS177" s="525"/>
      <c r="AT177" s="525"/>
      <c r="AU177" s="525"/>
      <c r="AV177" s="525"/>
      <c r="AW177" s="525"/>
      <c r="AX177" s="525"/>
      <c r="AY177" s="525"/>
      <c r="AZ177" s="525"/>
      <c r="BA177" s="525"/>
      <c r="BB177" s="525"/>
      <c r="BC177" s="42"/>
      <c r="BD177" s="42"/>
      <c r="BE177" s="42"/>
      <c r="BF177" s="525"/>
      <c r="BG177" s="42"/>
      <c r="BH177" s="42"/>
      <c r="BI177" s="42"/>
      <c r="BJ177" s="525"/>
      <c r="BK177" s="42"/>
      <c r="BL177" s="42"/>
      <c r="BM177" s="42"/>
    </row>
    <row r="178" spans="1:65" ht="23.25" customHeight="1" x14ac:dyDescent="0.3">
      <c r="A178" s="525"/>
      <c r="B178" s="525"/>
      <c r="C178" s="64"/>
      <c r="D178" s="525"/>
      <c r="E178" s="525"/>
      <c r="F178" s="525"/>
      <c r="G178" s="50"/>
      <c r="H178" s="525"/>
      <c r="I178" s="525"/>
      <c r="J178" s="525"/>
      <c r="K178" s="525"/>
      <c r="L178" s="525"/>
      <c r="M178" s="525"/>
      <c r="N178" s="525"/>
      <c r="O178" s="525"/>
      <c r="P178" s="525"/>
      <c r="Q178" s="43"/>
      <c r="R178" s="43"/>
      <c r="S178" s="43"/>
      <c r="T178" s="51"/>
      <c r="U178" s="51"/>
      <c r="V178" s="51"/>
      <c r="W178" s="51"/>
      <c r="X178" s="40"/>
      <c r="Y178" s="40"/>
      <c r="Z178" s="40"/>
      <c r="AA178" s="40"/>
      <c r="AB178" s="40"/>
      <c r="AC178" s="40"/>
      <c r="AD178" s="40"/>
      <c r="AE178" s="40"/>
      <c r="AF178" s="41" t="str">
        <f>IFERROR(VLOOKUP(Y178,[1]Formulas!$AN$5:$AO$20,2,),"")</f>
        <v/>
      </c>
      <c r="AG178" s="41" t="str">
        <f>IFERROR(VLOOKUP(Z178,[1]Formulas!$AN$5:$AO$20,2,),"")</f>
        <v/>
      </c>
      <c r="AH178" s="41" t="str">
        <f>IFERROR(VLOOKUP(AA178,[1]Formulas!$AN$5:$AO$20,2,),"")</f>
        <v/>
      </c>
      <c r="AI178" s="41" t="str">
        <f>IFERROR(VLOOKUP(AB178,[1]Formulas!$AN$5:$AO$20,2,),"")</f>
        <v/>
      </c>
      <c r="AJ178" s="41" t="str">
        <f>IFERROR(VLOOKUP(AC178,[1]Formulas!$AN$5:$AO$20,2,),"")</f>
        <v/>
      </c>
      <c r="AK178" s="41" t="str">
        <f>IFERROR(VLOOKUP(AD178,[1]Formulas!$AN$5:$AO$20,2,),"")</f>
        <v/>
      </c>
      <c r="AL178" s="41" t="str">
        <f>IFERROR(VLOOKUP(AE178,[1]Formulas!$AN$5:$AO$20,2,),"")</f>
        <v/>
      </c>
      <c r="AM178" s="41"/>
      <c r="AN178" s="41"/>
      <c r="AO178" s="41"/>
      <c r="AP178" s="41" t="str">
        <f>IFERROR(VLOOKUP(CONCATENATE(AN178,"+",AO178),[1]Formulas!$AB$5:$AC$13,2,),"")</f>
        <v/>
      </c>
      <c r="AQ178" s="41" t="str">
        <f>IFERROR(VLOOKUP(AP178,[1]Formulas!$AC$5:$AD$13,2,),"")</f>
        <v/>
      </c>
      <c r="AR178" s="525"/>
      <c r="AS178" s="525"/>
      <c r="AT178" s="525"/>
      <c r="AU178" s="525"/>
      <c r="AV178" s="525"/>
      <c r="AW178" s="525"/>
      <c r="AX178" s="525"/>
      <c r="AY178" s="525"/>
      <c r="AZ178" s="525"/>
      <c r="BA178" s="525"/>
      <c r="BB178" s="525"/>
      <c r="BC178" s="42"/>
      <c r="BD178" s="42"/>
      <c r="BE178" s="42"/>
      <c r="BF178" s="525"/>
      <c r="BG178" s="42"/>
      <c r="BH178" s="42"/>
      <c r="BI178" s="42"/>
      <c r="BJ178" s="525"/>
      <c r="BK178" s="42"/>
      <c r="BL178" s="42"/>
      <c r="BM178" s="42"/>
    </row>
    <row r="179" spans="1:65" ht="23.25" customHeight="1" x14ac:dyDescent="0.3">
      <c r="A179" s="525"/>
      <c r="B179" s="525"/>
      <c r="C179" s="64"/>
      <c r="D179" s="525"/>
      <c r="E179" s="525"/>
      <c r="F179" s="525"/>
      <c r="G179" s="50"/>
      <c r="H179" s="525"/>
      <c r="I179" s="525"/>
      <c r="J179" s="525"/>
      <c r="K179" s="525"/>
      <c r="L179" s="525"/>
      <c r="M179" s="525"/>
      <c r="N179" s="525"/>
      <c r="O179" s="525"/>
      <c r="P179" s="525"/>
      <c r="Q179" s="43"/>
      <c r="R179" s="43"/>
      <c r="S179" s="43"/>
      <c r="T179" s="51"/>
      <c r="U179" s="51"/>
      <c r="V179" s="51"/>
      <c r="W179" s="51"/>
      <c r="X179" s="40"/>
      <c r="Y179" s="40"/>
      <c r="Z179" s="40"/>
      <c r="AA179" s="40"/>
      <c r="AB179" s="40"/>
      <c r="AC179" s="40"/>
      <c r="AD179" s="40"/>
      <c r="AE179" s="40"/>
      <c r="AF179" s="41" t="str">
        <f>IFERROR(VLOOKUP(Y179,[1]Formulas!$AN$5:$AO$20,2,),"")</f>
        <v/>
      </c>
      <c r="AG179" s="41" t="str">
        <f>IFERROR(VLOOKUP(Z179,[1]Formulas!$AN$5:$AO$20,2,),"")</f>
        <v/>
      </c>
      <c r="AH179" s="41" t="str">
        <f>IFERROR(VLOOKUP(AA179,[1]Formulas!$AN$5:$AO$20,2,),"")</f>
        <v/>
      </c>
      <c r="AI179" s="41" t="str">
        <f>IFERROR(VLOOKUP(AB179,[1]Formulas!$AN$5:$AO$20,2,),"")</f>
        <v/>
      </c>
      <c r="AJ179" s="41" t="str">
        <f>IFERROR(VLOOKUP(AC179,[1]Formulas!$AN$5:$AO$20,2,),"")</f>
        <v/>
      </c>
      <c r="AK179" s="41" t="str">
        <f>IFERROR(VLOOKUP(AD179,[1]Formulas!$AN$5:$AO$20,2,),"")</f>
        <v/>
      </c>
      <c r="AL179" s="41" t="str">
        <f>IFERROR(VLOOKUP(AE179,[1]Formulas!$AN$5:$AO$20,2,),"")</f>
        <v/>
      </c>
      <c r="AM179" s="41"/>
      <c r="AN179" s="41"/>
      <c r="AO179" s="41"/>
      <c r="AP179" s="41" t="str">
        <f>IFERROR(VLOOKUP(CONCATENATE(AN179,"+",AO179),[1]Formulas!$AB$5:$AC$13,2,),"")</f>
        <v/>
      </c>
      <c r="AQ179" s="41" t="str">
        <f>IFERROR(VLOOKUP(AP179,[1]Formulas!$AC$5:$AD$13,2,),"")</f>
        <v/>
      </c>
      <c r="AR179" s="525"/>
      <c r="AS179" s="525"/>
      <c r="AT179" s="525"/>
      <c r="AU179" s="525"/>
      <c r="AV179" s="525"/>
      <c r="AW179" s="525"/>
      <c r="AX179" s="525"/>
      <c r="AY179" s="525"/>
      <c r="AZ179" s="525"/>
      <c r="BA179" s="525"/>
      <c r="BB179" s="525"/>
      <c r="BC179" s="42"/>
      <c r="BD179" s="42"/>
      <c r="BE179" s="42"/>
      <c r="BF179" s="525"/>
      <c r="BG179" s="42"/>
      <c r="BH179" s="42"/>
      <c r="BI179" s="42"/>
      <c r="BJ179" s="525"/>
      <c r="BK179" s="42"/>
      <c r="BL179" s="42"/>
      <c r="BM179" s="42"/>
    </row>
    <row r="180" spans="1:65" ht="23.25" customHeight="1" x14ac:dyDescent="0.3">
      <c r="A180" s="525"/>
      <c r="B180" s="525"/>
      <c r="C180" s="64"/>
      <c r="D180" s="525"/>
      <c r="E180" s="525"/>
      <c r="F180" s="525"/>
      <c r="G180" s="50"/>
      <c r="H180" s="525"/>
      <c r="I180" s="525"/>
      <c r="J180" s="525"/>
      <c r="K180" s="525"/>
      <c r="L180" s="525"/>
      <c r="M180" s="525"/>
      <c r="N180" s="525"/>
      <c r="O180" s="525"/>
      <c r="P180" s="525"/>
      <c r="Q180" s="43"/>
      <c r="R180" s="43"/>
      <c r="S180" s="43"/>
      <c r="T180" s="51"/>
      <c r="U180" s="51"/>
      <c r="V180" s="51"/>
      <c r="W180" s="51"/>
      <c r="X180" s="40"/>
      <c r="Y180" s="40"/>
      <c r="Z180" s="40"/>
      <c r="AA180" s="40"/>
      <c r="AB180" s="40"/>
      <c r="AC180" s="40"/>
      <c r="AD180" s="40"/>
      <c r="AE180" s="40"/>
      <c r="AF180" s="41" t="str">
        <f>IFERROR(VLOOKUP(Y180,[1]Formulas!$AN$5:$AO$20,2,),"")</f>
        <v/>
      </c>
      <c r="AG180" s="41" t="str">
        <f>IFERROR(VLOOKUP(Z180,[1]Formulas!$AN$5:$AO$20,2,),"")</f>
        <v/>
      </c>
      <c r="AH180" s="41" t="str">
        <f>IFERROR(VLOOKUP(AA180,[1]Formulas!$AN$5:$AO$20,2,),"")</f>
        <v/>
      </c>
      <c r="AI180" s="41" t="str">
        <f>IFERROR(VLOOKUP(AB180,[1]Formulas!$AN$5:$AO$20,2,),"")</f>
        <v/>
      </c>
      <c r="AJ180" s="41" t="str">
        <f>IFERROR(VLOOKUP(AC180,[1]Formulas!$AN$5:$AO$20,2,),"")</f>
        <v/>
      </c>
      <c r="AK180" s="41" t="str">
        <f>IFERROR(VLOOKUP(AD180,[1]Formulas!$AN$5:$AO$20,2,),"")</f>
        <v/>
      </c>
      <c r="AL180" s="41" t="str">
        <f>IFERROR(VLOOKUP(AE180,[1]Formulas!$AN$5:$AO$20,2,),"")</f>
        <v/>
      </c>
      <c r="AM180" s="41"/>
      <c r="AN180" s="41"/>
      <c r="AO180" s="41"/>
      <c r="AP180" s="41" t="str">
        <f>IFERROR(VLOOKUP(CONCATENATE(AN180,"+",AO180),[1]Formulas!$AB$5:$AC$13,2,),"")</f>
        <v/>
      </c>
      <c r="AQ180" s="41" t="str">
        <f>IFERROR(VLOOKUP(AP180,[1]Formulas!$AC$5:$AD$13,2,),"")</f>
        <v/>
      </c>
      <c r="AR180" s="525"/>
      <c r="AS180" s="525"/>
      <c r="AT180" s="525"/>
      <c r="AU180" s="525"/>
      <c r="AV180" s="525"/>
      <c r="AW180" s="525"/>
      <c r="AX180" s="525"/>
      <c r="AY180" s="525"/>
      <c r="AZ180" s="525"/>
      <c r="BA180" s="525"/>
      <c r="BB180" s="525"/>
      <c r="BC180" s="42"/>
      <c r="BD180" s="42"/>
      <c r="BE180" s="42"/>
      <c r="BF180" s="525"/>
      <c r="BG180" s="42"/>
      <c r="BH180" s="42"/>
      <c r="BI180" s="42"/>
      <c r="BJ180" s="525"/>
      <c r="BK180" s="42"/>
      <c r="BL180" s="42"/>
      <c r="BM180" s="42"/>
    </row>
    <row r="181" spans="1:65" ht="23.25" customHeight="1" x14ac:dyDescent="0.3">
      <c r="A181" s="525"/>
      <c r="B181" s="525"/>
      <c r="C181" s="64"/>
      <c r="D181" s="525"/>
      <c r="E181" s="525"/>
      <c r="F181" s="525"/>
      <c r="G181" s="50"/>
      <c r="H181" s="525"/>
      <c r="I181" s="525"/>
      <c r="J181" s="525"/>
      <c r="K181" s="525"/>
      <c r="L181" s="525"/>
      <c r="M181" s="525"/>
      <c r="N181" s="525"/>
      <c r="O181" s="525"/>
      <c r="P181" s="525"/>
      <c r="Q181" s="43"/>
      <c r="R181" s="43"/>
      <c r="S181" s="43"/>
      <c r="T181" s="51"/>
      <c r="U181" s="51"/>
      <c r="V181" s="51"/>
      <c r="W181" s="51"/>
      <c r="X181" s="40"/>
      <c r="Y181" s="40"/>
      <c r="Z181" s="40"/>
      <c r="AA181" s="40"/>
      <c r="AB181" s="40"/>
      <c r="AC181" s="40"/>
      <c r="AD181" s="40"/>
      <c r="AE181" s="40"/>
      <c r="AF181" s="41" t="str">
        <f>IFERROR(VLOOKUP(Y181,[1]Formulas!$AN$5:$AO$20,2,),"")</f>
        <v/>
      </c>
      <c r="AG181" s="41" t="str">
        <f>IFERROR(VLOOKUP(Z181,[1]Formulas!$AN$5:$AO$20,2,),"")</f>
        <v/>
      </c>
      <c r="AH181" s="41" t="str">
        <f>IFERROR(VLOOKUP(AA181,[1]Formulas!$AN$5:$AO$20,2,),"")</f>
        <v/>
      </c>
      <c r="AI181" s="41" t="str">
        <f>IFERROR(VLOOKUP(AB181,[1]Formulas!$AN$5:$AO$20,2,),"")</f>
        <v/>
      </c>
      <c r="AJ181" s="41" t="str">
        <f>IFERROR(VLOOKUP(AC181,[1]Formulas!$AN$5:$AO$20,2,),"")</f>
        <v/>
      </c>
      <c r="AK181" s="41" t="str">
        <f>IFERROR(VLOOKUP(AD181,[1]Formulas!$AN$5:$AO$20,2,),"")</f>
        <v/>
      </c>
      <c r="AL181" s="41" t="str">
        <f>IFERROR(VLOOKUP(AE181,[1]Formulas!$AN$5:$AO$20,2,),"")</f>
        <v/>
      </c>
      <c r="AM181" s="41"/>
      <c r="AN181" s="41"/>
      <c r="AO181" s="41"/>
      <c r="AP181" s="41" t="str">
        <f>IFERROR(VLOOKUP(CONCATENATE(AN181,"+",AO181),[1]Formulas!$AB$5:$AC$13,2,),"")</f>
        <v/>
      </c>
      <c r="AQ181" s="41" t="str">
        <f>IFERROR(VLOOKUP(AP181,[1]Formulas!$AC$5:$AD$13,2,),"")</f>
        <v/>
      </c>
      <c r="AR181" s="525"/>
      <c r="AS181" s="525"/>
      <c r="AT181" s="525"/>
      <c r="AU181" s="525"/>
      <c r="AV181" s="525"/>
      <c r="AW181" s="525"/>
      <c r="AX181" s="525"/>
      <c r="AY181" s="525"/>
      <c r="AZ181" s="525"/>
      <c r="BA181" s="525"/>
      <c r="BB181" s="525"/>
      <c r="BC181" s="42"/>
      <c r="BD181" s="42"/>
      <c r="BE181" s="42"/>
      <c r="BF181" s="525"/>
      <c r="BG181" s="42"/>
      <c r="BH181" s="42"/>
      <c r="BI181" s="42"/>
      <c r="BJ181" s="525"/>
      <c r="BK181" s="42"/>
      <c r="BL181" s="42"/>
      <c r="BM181" s="42"/>
    </row>
    <row r="182" spans="1:65" ht="23.25" customHeight="1" x14ac:dyDescent="0.3">
      <c r="A182" s="526"/>
      <c r="B182" s="526"/>
      <c r="C182" s="65"/>
      <c r="D182" s="526"/>
      <c r="E182" s="526"/>
      <c r="F182" s="526"/>
      <c r="G182" s="50"/>
      <c r="H182" s="526"/>
      <c r="I182" s="526"/>
      <c r="J182" s="526"/>
      <c r="K182" s="526"/>
      <c r="L182" s="526"/>
      <c r="M182" s="526"/>
      <c r="N182" s="526"/>
      <c r="O182" s="526"/>
      <c r="P182" s="526"/>
      <c r="Q182" s="43"/>
      <c r="R182" s="43"/>
      <c r="S182" s="43"/>
      <c r="T182" s="51"/>
      <c r="U182" s="51"/>
      <c r="V182" s="51"/>
      <c r="W182" s="51"/>
      <c r="X182" s="40"/>
      <c r="Y182" s="40"/>
      <c r="Z182" s="40"/>
      <c r="AA182" s="40"/>
      <c r="AB182" s="40"/>
      <c r="AC182" s="40"/>
      <c r="AD182" s="40"/>
      <c r="AE182" s="40"/>
      <c r="AF182" s="41" t="str">
        <f>IFERROR(VLOOKUP(Y182,[1]Formulas!$AN$5:$AO$20,2,),"")</f>
        <v/>
      </c>
      <c r="AG182" s="41" t="str">
        <f>IFERROR(VLOOKUP(Z182,[1]Formulas!$AN$5:$AO$20,2,),"")</f>
        <v/>
      </c>
      <c r="AH182" s="41" t="str">
        <f>IFERROR(VLOOKUP(AA182,[1]Formulas!$AN$5:$AO$20,2,),"")</f>
        <v/>
      </c>
      <c r="AI182" s="41" t="str">
        <f>IFERROR(VLOOKUP(AB182,[1]Formulas!$AN$5:$AO$20,2,),"")</f>
        <v/>
      </c>
      <c r="AJ182" s="41" t="str">
        <f>IFERROR(VLOOKUP(AC182,[1]Formulas!$AN$5:$AO$20,2,),"")</f>
        <v/>
      </c>
      <c r="AK182" s="41" t="str">
        <f>IFERROR(VLOOKUP(AD182,[1]Formulas!$AN$5:$AO$20,2,),"")</f>
        <v/>
      </c>
      <c r="AL182" s="41" t="str">
        <f>IFERROR(VLOOKUP(AE182,[1]Formulas!$AN$5:$AO$20,2,),"")</f>
        <v/>
      </c>
      <c r="AM182" s="41"/>
      <c r="AN182" s="41"/>
      <c r="AO182" s="41"/>
      <c r="AP182" s="41" t="str">
        <f>IFERROR(VLOOKUP(CONCATENATE(AN182,"+",AO182),[1]Formulas!$AB$5:$AC$13,2,),"")</f>
        <v/>
      </c>
      <c r="AQ182" s="41" t="str">
        <f>IFERROR(VLOOKUP(AP182,[1]Formulas!$AC$5:$AD$13,2,),"")</f>
        <v/>
      </c>
      <c r="AR182" s="526"/>
      <c r="AS182" s="526"/>
      <c r="AT182" s="526"/>
      <c r="AU182" s="526"/>
      <c r="AV182" s="526"/>
      <c r="AW182" s="526"/>
      <c r="AX182" s="526"/>
      <c r="AY182" s="526"/>
      <c r="AZ182" s="526"/>
      <c r="BA182" s="526"/>
      <c r="BB182" s="526"/>
      <c r="BC182" s="42"/>
      <c r="BD182" s="42"/>
      <c r="BE182" s="42"/>
      <c r="BF182" s="526"/>
      <c r="BG182" s="42"/>
      <c r="BH182" s="42"/>
      <c r="BI182" s="42"/>
      <c r="BJ182" s="526"/>
      <c r="BK182" s="42"/>
      <c r="BL182" s="42"/>
      <c r="BM182" s="42"/>
    </row>
    <row r="183" spans="1:65" ht="23.25" customHeight="1" x14ac:dyDescent="0.4">
      <c r="A183" s="46"/>
      <c r="B183" s="46"/>
      <c r="C183" s="46"/>
      <c r="D183" s="46"/>
      <c r="E183" s="46"/>
      <c r="F183" s="46"/>
      <c r="G183" s="46"/>
      <c r="H183" s="46"/>
      <c r="I183" s="46"/>
      <c r="J183" s="45"/>
      <c r="K183" s="45"/>
      <c r="L183" s="45"/>
      <c r="M183" s="45"/>
      <c r="N183" s="45"/>
      <c r="O183" s="45"/>
      <c r="P183" s="45"/>
      <c r="Q183" s="46"/>
      <c r="R183" s="46"/>
      <c r="S183" s="46"/>
      <c r="T183" s="52"/>
      <c r="U183" s="52"/>
      <c r="V183" s="52"/>
      <c r="W183" s="52"/>
      <c r="X183" s="47"/>
      <c r="Y183" s="47"/>
      <c r="Z183" s="47"/>
      <c r="AA183" s="47"/>
      <c r="AB183" s="47"/>
      <c r="AC183" s="47"/>
      <c r="AD183" s="47"/>
      <c r="AE183" s="47"/>
      <c r="AF183" s="47"/>
      <c r="AG183" s="47"/>
      <c r="AH183" s="47"/>
      <c r="AI183" s="47"/>
      <c r="AJ183" s="47"/>
      <c r="AK183" s="47"/>
      <c r="AL183" s="47"/>
      <c r="AM183" s="47"/>
      <c r="AN183" s="47"/>
      <c r="AO183" s="47"/>
      <c r="AP183" s="47"/>
      <c r="AQ183" s="45"/>
      <c r="AR183" s="45"/>
      <c r="AS183" s="45"/>
      <c r="AT183" s="45"/>
      <c r="AU183" s="45"/>
      <c r="AV183" s="45"/>
      <c r="AW183" s="45"/>
      <c r="AX183" s="45"/>
      <c r="AY183" s="45"/>
      <c r="AZ183" s="45"/>
      <c r="BA183" s="48"/>
      <c r="BB183" s="48"/>
      <c r="BC183" s="48"/>
      <c r="BD183" s="48"/>
      <c r="BE183" s="48"/>
      <c r="BF183" s="48"/>
      <c r="BG183" s="48"/>
      <c r="BH183" s="48"/>
      <c r="BI183" s="48"/>
      <c r="BJ183" s="48"/>
      <c r="BK183" s="48"/>
      <c r="BL183" s="48"/>
      <c r="BM183" s="48"/>
    </row>
    <row r="184" spans="1:65" ht="23.25" customHeight="1" x14ac:dyDescent="0.3">
      <c r="A184" s="528"/>
      <c r="B184" s="529"/>
      <c r="C184" s="66"/>
      <c r="D184" s="529"/>
      <c r="E184" s="529"/>
      <c r="F184" s="529"/>
      <c r="G184" s="50"/>
      <c r="H184" s="530"/>
      <c r="I184" s="530"/>
      <c r="J184" s="527"/>
      <c r="K184" s="527" t="str">
        <f>IFERROR(VLOOKUP(J184,[1]Formulas!$B$5:$C$9,2,),"")</f>
        <v/>
      </c>
      <c r="L184" s="527"/>
      <c r="M184" s="527" t="str">
        <f>IFERROR(VLOOKUP(L184,[1]Formulas!$E$5:$F$9,2,),"")</f>
        <v/>
      </c>
      <c r="N184" s="381" t="str">
        <f>IFERROR(VLOOKUP(CONCATENATE(K184:K193,M184),[1]Formulas!$J$5:$K$29,2,),"")</f>
        <v/>
      </c>
      <c r="O184" s="381" t="str">
        <f>IFERROR(M184*K184,"")</f>
        <v/>
      </c>
      <c r="P184" s="384"/>
      <c r="Q184" s="43"/>
      <c r="R184" s="43"/>
      <c r="S184" s="43"/>
      <c r="T184" s="51"/>
      <c r="U184" s="51"/>
      <c r="V184" s="51"/>
      <c r="W184" s="51"/>
      <c r="X184" s="40"/>
      <c r="Y184" s="40"/>
      <c r="Z184" s="40"/>
      <c r="AA184" s="40"/>
      <c r="AB184" s="40"/>
      <c r="AC184" s="40"/>
      <c r="AD184" s="40"/>
      <c r="AE184" s="40"/>
      <c r="AF184" s="41" t="str">
        <f>IFERROR(VLOOKUP(Y184,[1]Formulas!$AN$5:$AO$20,2,),"")</f>
        <v/>
      </c>
      <c r="AG184" s="41" t="str">
        <f>IFERROR(VLOOKUP(Z184,[1]Formulas!$AN$5:$AO$20,2,),"")</f>
        <v/>
      </c>
      <c r="AH184" s="41" t="str">
        <f>IFERROR(VLOOKUP(AA184,[1]Formulas!$AN$5:$AO$20,2,),"")</f>
        <v/>
      </c>
      <c r="AI184" s="41" t="str">
        <f>IFERROR(VLOOKUP(AB184,[1]Formulas!$AN$5:$AO$20,2,),"")</f>
        <v/>
      </c>
      <c r="AJ184" s="41" t="str">
        <f>IFERROR(VLOOKUP(AC184,[1]Formulas!$AN$5:$AO$20,2,),"")</f>
        <v/>
      </c>
      <c r="AK184" s="41" t="str">
        <f>IFERROR(VLOOKUP(AD184,[1]Formulas!$AN$5:$AO$20,2,),"")</f>
        <v/>
      </c>
      <c r="AL184" s="41" t="str">
        <f>IFERROR(VLOOKUP(AE184,[1]Formulas!$AN$5:$AO$20,2,),"")</f>
        <v/>
      </c>
      <c r="AM184" s="41"/>
      <c r="AN184" s="41"/>
      <c r="AO184" s="41"/>
      <c r="AP184" s="41" t="str">
        <f>IFERROR(VLOOKUP(CONCATENATE(AN184,"+",AO184),[1]Formulas!$AB$5:$AC$13,2,),"")</f>
        <v/>
      </c>
      <c r="AQ184" s="41" t="str">
        <f>IFERROR(VLOOKUP(AP184,[1]Formulas!$AC$5:$AD$13,2,),"")</f>
        <v/>
      </c>
      <c r="AR184" s="384" t="str">
        <f>+IFERROR(AVERAGE(AQ184:AQ193),"")</f>
        <v/>
      </c>
      <c r="AS184" s="384" t="str">
        <f>+IF(AR184="","",IF(AR184=100,"Fuerte",IF(AND(AR184&lt;100,AR184&gt;=50),"Moderado",IF(AR184&lt;50,"Débil"))))</f>
        <v/>
      </c>
      <c r="AT184" s="384" t="str">
        <f>+IF(AS184="","",IF(AS184="Fuerte",2,IF(AS184="Moderado",1,IF(AS184="Débil",0))))</f>
        <v/>
      </c>
      <c r="AU184" s="384" t="str">
        <f>IFERROR(IF((AV184-AT184)&lt;=0,J184,VLOOKUP((AV184-AT184),[1]Formulas!$AQ$5:$AR$9,2,0)),"")</f>
        <v/>
      </c>
      <c r="AV184" s="384" t="str">
        <f>+K184</f>
        <v/>
      </c>
      <c r="AW184" s="384" t="str">
        <f>IFERROR(VLOOKUP(AU184,[1]Formulas!$B$5:$C$9,2,),"")</f>
        <v/>
      </c>
      <c r="AX184" s="384">
        <f>+L184</f>
        <v>0</v>
      </c>
      <c r="AY184" s="384" t="str">
        <f>IFERROR(VLOOKUP(AX184,[1]Formulas!$E$5:$F$9,2,),"")</f>
        <v/>
      </c>
      <c r="AZ184" s="381" t="str">
        <f>IFERROR(VLOOKUP(CONCATENATE(AW184:AW193,AY184),[1]Formulas!$J$5:$K$29,2,),"")</f>
        <v/>
      </c>
      <c r="BA184" s="355" t="str">
        <f>IFERROR(AY184*AW184,"")</f>
        <v/>
      </c>
      <c r="BB184" s="362"/>
      <c r="BC184" s="42"/>
      <c r="BD184" s="42"/>
      <c r="BE184" s="42"/>
      <c r="BF184" s="362"/>
      <c r="BG184" s="42"/>
      <c r="BH184" s="42"/>
      <c r="BI184" s="42"/>
      <c r="BJ184" s="362"/>
      <c r="BK184" s="42"/>
      <c r="BL184" s="42"/>
      <c r="BM184" s="42"/>
    </row>
    <row r="185" spans="1:65" ht="23.25" customHeight="1" x14ac:dyDescent="0.3">
      <c r="A185" s="525"/>
      <c r="B185" s="525"/>
      <c r="C185" s="64"/>
      <c r="D185" s="525"/>
      <c r="E185" s="525"/>
      <c r="F185" s="525"/>
      <c r="G185" s="50"/>
      <c r="H185" s="525"/>
      <c r="I185" s="525"/>
      <c r="J185" s="525"/>
      <c r="K185" s="525"/>
      <c r="L185" s="525"/>
      <c r="M185" s="525"/>
      <c r="N185" s="525"/>
      <c r="O185" s="525"/>
      <c r="P185" s="525"/>
      <c r="Q185" s="43"/>
      <c r="R185" s="43"/>
      <c r="S185" s="43"/>
      <c r="T185" s="51"/>
      <c r="U185" s="51"/>
      <c r="V185" s="51"/>
      <c r="W185" s="51"/>
      <c r="X185" s="40"/>
      <c r="Y185" s="40"/>
      <c r="Z185" s="40"/>
      <c r="AA185" s="40"/>
      <c r="AB185" s="40"/>
      <c r="AC185" s="40"/>
      <c r="AD185" s="40"/>
      <c r="AE185" s="40"/>
      <c r="AF185" s="41" t="str">
        <f>IFERROR(VLOOKUP(Y185,[1]Formulas!$AN$5:$AO$20,2,),"")</f>
        <v/>
      </c>
      <c r="AG185" s="41" t="str">
        <f>IFERROR(VLOOKUP(Z185,[1]Formulas!$AN$5:$AO$20,2,),"")</f>
        <v/>
      </c>
      <c r="AH185" s="41" t="str">
        <f>IFERROR(VLOOKUP(AA185,[1]Formulas!$AN$5:$AO$20,2,),"")</f>
        <v/>
      </c>
      <c r="AI185" s="41" t="str">
        <f>IFERROR(VLOOKUP(AB185,[1]Formulas!$AN$5:$AO$20,2,),"")</f>
        <v/>
      </c>
      <c r="AJ185" s="41" t="str">
        <f>IFERROR(VLOOKUP(AC185,[1]Formulas!$AN$5:$AO$20,2,),"")</f>
        <v/>
      </c>
      <c r="AK185" s="41" t="str">
        <f>IFERROR(VLOOKUP(AD185,[1]Formulas!$AN$5:$AO$20,2,),"")</f>
        <v/>
      </c>
      <c r="AL185" s="41" t="str">
        <f>IFERROR(VLOOKUP(AE185,[1]Formulas!$AN$5:$AO$20,2,),"")</f>
        <v/>
      </c>
      <c r="AM185" s="41"/>
      <c r="AN185" s="41"/>
      <c r="AO185" s="41"/>
      <c r="AP185" s="41" t="str">
        <f>IFERROR(VLOOKUP(CONCATENATE(AN185,"+",AO185),[1]Formulas!$AB$5:$AC$13,2,),"")</f>
        <v/>
      </c>
      <c r="AQ185" s="41" t="str">
        <f>IFERROR(VLOOKUP(AP185,[1]Formulas!$AC$5:$AD$13,2,),"")</f>
        <v/>
      </c>
      <c r="AR185" s="525"/>
      <c r="AS185" s="525"/>
      <c r="AT185" s="525"/>
      <c r="AU185" s="525"/>
      <c r="AV185" s="525"/>
      <c r="AW185" s="525"/>
      <c r="AX185" s="525"/>
      <c r="AY185" s="525"/>
      <c r="AZ185" s="525"/>
      <c r="BA185" s="525"/>
      <c r="BB185" s="525"/>
      <c r="BC185" s="42"/>
      <c r="BD185" s="42"/>
      <c r="BE185" s="42"/>
      <c r="BF185" s="525"/>
      <c r="BG185" s="42"/>
      <c r="BH185" s="42"/>
      <c r="BI185" s="42"/>
      <c r="BJ185" s="525"/>
      <c r="BK185" s="42"/>
      <c r="BL185" s="42"/>
      <c r="BM185" s="42"/>
    </row>
    <row r="186" spans="1:65" ht="23.25" customHeight="1" x14ac:dyDescent="0.3">
      <c r="A186" s="525"/>
      <c r="B186" s="525"/>
      <c r="C186" s="64"/>
      <c r="D186" s="525"/>
      <c r="E186" s="525"/>
      <c r="F186" s="525"/>
      <c r="G186" s="50"/>
      <c r="H186" s="525"/>
      <c r="I186" s="525"/>
      <c r="J186" s="525"/>
      <c r="K186" s="525"/>
      <c r="L186" s="525"/>
      <c r="M186" s="525"/>
      <c r="N186" s="525"/>
      <c r="O186" s="525"/>
      <c r="P186" s="525"/>
      <c r="Q186" s="43"/>
      <c r="R186" s="43"/>
      <c r="S186" s="43"/>
      <c r="T186" s="51"/>
      <c r="U186" s="51"/>
      <c r="V186" s="51"/>
      <c r="W186" s="51"/>
      <c r="X186" s="40"/>
      <c r="Y186" s="40"/>
      <c r="Z186" s="40"/>
      <c r="AA186" s="40"/>
      <c r="AB186" s="40"/>
      <c r="AC186" s="40"/>
      <c r="AD186" s="40"/>
      <c r="AE186" s="40"/>
      <c r="AF186" s="41" t="str">
        <f>IFERROR(VLOOKUP(Y186,[1]Formulas!$AN$5:$AO$20,2,),"")</f>
        <v/>
      </c>
      <c r="AG186" s="41" t="str">
        <f>IFERROR(VLOOKUP(Z186,[1]Formulas!$AN$5:$AO$20,2,),"")</f>
        <v/>
      </c>
      <c r="AH186" s="41" t="str">
        <f>IFERROR(VLOOKUP(AA186,[1]Formulas!$AN$5:$AO$20,2,),"")</f>
        <v/>
      </c>
      <c r="AI186" s="41" t="str">
        <f>IFERROR(VLOOKUP(AB186,[1]Formulas!$AN$5:$AO$20,2,),"")</f>
        <v/>
      </c>
      <c r="AJ186" s="41" t="str">
        <f>IFERROR(VLOOKUP(AC186,[1]Formulas!$AN$5:$AO$20,2,),"")</f>
        <v/>
      </c>
      <c r="AK186" s="41" t="str">
        <f>IFERROR(VLOOKUP(AD186,[1]Formulas!$AN$5:$AO$20,2,),"")</f>
        <v/>
      </c>
      <c r="AL186" s="41" t="str">
        <f>IFERROR(VLOOKUP(AE186,[1]Formulas!$AN$5:$AO$20,2,),"")</f>
        <v/>
      </c>
      <c r="AM186" s="41"/>
      <c r="AN186" s="41"/>
      <c r="AO186" s="41"/>
      <c r="AP186" s="41" t="str">
        <f>IFERROR(VLOOKUP(CONCATENATE(AN186,"+",AO186),[1]Formulas!$AB$5:$AC$13,2,),"")</f>
        <v/>
      </c>
      <c r="AQ186" s="41" t="str">
        <f>IFERROR(VLOOKUP(AP186,[1]Formulas!$AC$5:$AD$13,2,),"")</f>
        <v/>
      </c>
      <c r="AR186" s="525"/>
      <c r="AS186" s="525"/>
      <c r="AT186" s="525"/>
      <c r="AU186" s="525"/>
      <c r="AV186" s="525"/>
      <c r="AW186" s="525"/>
      <c r="AX186" s="525"/>
      <c r="AY186" s="525"/>
      <c r="AZ186" s="525"/>
      <c r="BA186" s="525"/>
      <c r="BB186" s="525"/>
      <c r="BC186" s="42"/>
      <c r="BD186" s="42"/>
      <c r="BE186" s="42"/>
      <c r="BF186" s="525"/>
      <c r="BG186" s="42"/>
      <c r="BH186" s="42"/>
      <c r="BI186" s="42"/>
      <c r="BJ186" s="525"/>
      <c r="BK186" s="42"/>
      <c r="BL186" s="42"/>
      <c r="BM186" s="42"/>
    </row>
    <row r="187" spans="1:65" ht="23.25" customHeight="1" x14ac:dyDescent="0.3">
      <c r="A187" s="525"/>
      <c r="B187" s="525"/>
      <c r="C187" s="64"/>
      <c r="D187" s="525"/>
      <c r="E187" s="525"/>
      <c r="F187" s="525"/>
      <c r="G187" s="50"/>
      <c r="H187" s="525"/>
      <c r="I187" s="525"/>
      <c r="J187" s="525"/>
      <c r="K187" s="525"/>
      <c r="L187" s="525"/>
      <c r="M187" s="525"/>
      <c r="N187" s="525"/>
      <c r="O187" s="525"/>
      <c r="P187" s="525"/>
      <c r="Q187" s="43"/>
      <c r="R187" s="43"/>
      <c r="S187" s="43"/>
      <c r="T187" s="51"/>
      <c r="U187" s="51"/>
      <c r="V187" s="51"/>
      <c r="W187" s="51"/>
      <c r="X187" s="40"/>
      <c r="Y187" s="40"/>
      <c r="Z187" s="40"/>
      <c r="AA187" s="40"/>
      <c r="AB187" s="40"/>
      <c r="AC187" s="40"/>
      <c r="AD187" s="40"/>
      <c r="AE187" s="40"/>
      <c r="AF187" s="41" t="str">
        <f>IFERROR(VLOOKUP(Y187,[1]Formulas!$AN$5:$AO$20,2,),"")</f>
        <v/>
      </c>
      <c r="AG187" s="41" t="str">
        <f>IFERROR(VLOOKUP(Z187,[1]Formulas!$AN$5:$AO$20,2,),"")</f>
        <v/>
      </c>
      <c r="AH187" s="41" t="str">
        <f>IFERROR(VLOOKUP(AA187,[1]Formulas!$AN$5:$AO$20,2,),"")</f>
        <v/>
      </c>
      <c r="AI187" s="41" t="str">
        <f>IFERROR(VLOOKUP(AB187,[1]Formulas!$AN$5:$AO$20,2,),"")</f>
        <v/>
      </c>
      <c r="AJ187" s="41" t="str">
        <f>IFERROR(VLOOKUP(AC187,[1]Formulas!$AN$5:$AO$20,2,),"")</f>
        <v/>
      </c>
      <c r="AK187" s="41" t="str">
        <f>IFERROR(VLOOKUP(AD187,[1]Formulas!$AN$5:$AO$20,2,),"")</f>
        <v/>
      </c>
      <c r="AL187" s="41" t="str">
        <f>IFERROR(VLOOKUP(AE187,[1]Formulas!$AN$5:$AO$20,2,),"")</f>
        <v/>
      </c>
      <c r="AM187" s="41"/>
      <c r="AN187" s="41"/>
      <c r="AO187" s="41"/>
      <c r="AP187" s="41" t="str">
        <f>IFERROR(VLOOKUP(CONCATENATE(AN187,"+",AO187),[1]Formulas!$AB$5:$AC$13,2,),"")</f>
        <v/>
      </c>
      <c r="AQ187" s="41" t="str">
        <f>IFERROR(VLOOKUP(AP187,[1]Formulas!$AC$5:$AD$13,2,),"")</f>
        <v/>
      </c>
      <c r="AR187" s="525"/>
      <c r="AS187" s="525"/>
      <c r="AT187" s="525"/>
      <c r="AU187" s="525"/>
      <c r="AV187" s="525"/>
      <c r="AW187" s="525"/>
      <c r="AX187" s="525"/>
      <c r="AY187" s="525"/>
      <c r="AZ187" s="525"/>
      <c r="BA187" s="525"/>
      <c r="BB187" s="525"/>
      <c r="BC187" s="42"/>
      <c r="BD187" s="42"/>
      <c r="BE187" s="42"/>
      <c r="BF187" s="525"/>
      <c r="BG187" s="42"/>
      <c r="BH187" s="42"/>
      <c r="BI187" s="42"/>
      <c r="BJ187" s="525"/>
      <c r="BK187" s="42"/>
      <c r="BL187" s="42"/>
      <c r="BM187" s="42"/>
    </row>
    <row r="188" spans="1:65" ht="23.25" customHeight="1" x14ac:dyDescent="0.3">
      <c r="A188" s="525"/>
      <c r="B188" s="525"/>
      <c r="C188" s="64"/>
      <c r="D188" s="525"/>
      <c r="E188" s="525"/>
      <c r="F188" s="525"/>
      <c r="G188" s="50"/>
      <c r="H188" s="525"/>
      <c r="I188" s="525"/>
      <c r="J188" s="525"/>
      <c r="K188" s="525"/>
      <c r="L188" s="525"/>
      <c r="M188" s="525"/>
      <c r="N188" s="525"/>
      <c r="O188" s="525"/>
      <c r="P188" s="525"/>
      <c r="Q188" s="43"/>
      <c r="R188" s="43"/>
      <c r="S188" s="43"/>
      <c r="T188" s="51"/>
      <c r="U188" s="51"/>
      <c r="V188" s="51"/>
      <c r="W188" s="51"/>
      <c r="X188" s="40"/>
      <c r="Y188" s="40"/>
      <c r="Z188" s="40"/>
      <c r="AA188" s="40"/>
      <c r="AB188" s="40"/>
      <c r="AC188" s="40"/>
      <c r="AD188" s="40"/>
      <c r="AE188" s="40"/>
      <c r="AF188" s="41" t="str">
        <f>IFERROR(VLOOKUP(Y188,[1]Formulas!$AN$5:$AO$20,2,),"")</f>
        <v/>
      </c>
      <c r="AG188" s="41" t="str">
        <f>IFERROR(VLOOKUP(Z188,[1]Formulas!$AN$5:$AO$20,2,),"")</f>
        <v/>
      </c>
      <c r="AH188" s="41" t="str">
        <f>IFERROR(VLOOKUP(AA188,[1]Formulas!$AN$5:$AO$20,2,),"")</f>
        <v/>
      </c>
      <c r="AI188" s="41" t="str">
        <f>IFERROR(VLOOKUP(AB188,[1]Formulas!$AN$5:$AO$20,2,),"")</f>
        <v/>
      </c>
      <c r="AJ188" s="41" t="str">
        <f>IFERROR(VLOOKUP(AC188,[1]Formulas!$AN$5:$AO$20,2,),"")</f>
        <v/>
      </c>
      <c r="AK188" s="41" t="str">
        <f>IFERROR(VLOOKUP(AD188,[1]Formulas!$AN$5:$AO$20,2,),"")</f>
        <v/>
      </c>
      <c r="AL188" s="41" t="str">
        <f>IFERROR(VLOOKUP(AE188,[1]Formulas!$AN$5:$AO$20,2,),"")</f>
        <v/>
      </c>
      <c r="AM188" s="41"/>
      <c r="AN188" s="41"/>
      <c r="AO188" s="41"/>
      <c r="AP188" s="41" t="str">
        <f>IFERROR(VLOOKUP(CONCATENATE(AN188,"+",AO188),[1]Formulas!$AB$5:$AC$13,2,),"")</f>
        <v/>
      </c>
      <c r="AQ188" s="41" t="str">
        <f>IFERROR(VLOOKUP(AP188,[1]Formulas!$AC$5:$AD$13,2,),"")</f>
        <v/>
      </c>
      <c r="AR188" s="525"/>
      <c r="AS188" s="525"/>
      <c r="AT188" s="525"/>
      <c r="AU188" s="525"/>
      <c r="AV188" s="525"/>
      <c r="AW188" s="525"/>
      <c r="AX188" s="525"/>
      <c r="AY188" s="525"/>
      <c r="AZ188" s="525"/>
      <c r="BA188" s="525"/>
      <c r="BB188" s="525"/>
      <c r="BC188" s="42"/>
      <c r="BD188" s="42"/>
      <c r="BE188" s="42"/>
      <c r="BF188" s="525"/>
      <c r="BG188" s="42"/>
      <c r="BH188" s="42"/>
      <c r="BI188" s="42"/>
      <c r="BJ188" s="525"/>
      <c r="BK188" s="42"/>
      <c r="BL188" s="42"/>
      <c r="BM188" s="42"/>
    </row>
    <row r="189" spans="1:65" ht="23.25" customHeight="1" x14ac:dyDescent="0.3">
      <c r="A189" s="525"/>
      <c r="B189" s="525"/>
      <c r="C189" s="64"/>
      <c r="D189" s="525"/>
      <c r="E189" s="525"/>
      <c r="F189" s="525"/>
      <c r="G189" s="50"/>
      <c r="H189" s="525"/>
      <c r="I189" s="525"/>
      <c r="J189" s="525"/>
      <c r="K189" s="525"/>
      <c r="L189" s="525"/>
      <c r="M189" s="525"/>
      <c r="N189" s="525"/>
      <c r="O189" s="525"/>
      <c r="P189" s="525"/>
      <c r="Q189" s="43"/>
      <c r="R189" s="43"/>
      <c r="S189" s="43"/>
      <c r="T189" s="51"/>
      <c r="U189" s="51"/>
      <c r="V189" s="51"/>
      <c r="W189" s="51"/>
      <c r="X189" s="40"/>
      <c r="Y189" s="40"/>
      <c r="Z189" s="40"/>
      <c r="AA189" s="40"/>
      <c r="AB189" s="40"/>
      <c r="AC189" s="40"/>
      <c r="AD189" s="40"/>
      <c r="AE189" s="40"/>
      <c r="AF189" s="41" t="str">
        <f>IFERROR(VLOOKUP(Y189,[1]Formulas!$AN$5:$AO$20,2,),"")</f>
        <v/>
      </c>
      <c r="AG189" s="41" t="str">
        <f>IFERROR(VLOOKUP(Z189,[1]Formulas!$AN$5:$AO$20,2,),"")</f>
        <v/>
      </c>
      <c r="AH189" s="41" t="str">
        <f>IFERROR(VLOOKUP(AA189,[1]Formulas!$AN$5:$AO$20,2,),"")</f>
        <v/>
      </c>
      <c r="AI189" s="41" t="str">
        <f>IFERROR(VLOOKUP(AB189,[1]Formulas!$AN$5:$AO$20,2,),"")</f>
        <v/>
      </c>
      <c r="AJ189" s="41" t="str">
        <f>IFERROR(VLOOKUP(AC189,[1]Formulas!$AN$5:$AO$20,2,),"")</f>
        <v/>
      </c>
      <c r="AK189" s="41" t="str">
        <f>IFERROR(VLOOKUP(AD189,[1]Formulas!$AN$5:$AO$20,2,),"")</f>
        <v/>
      </c>
      <c r="AL189" s="41" t="str">
        <f>IFERROR(VLOOKUP(AE189,[1]Formulas!$AN$5:$AO$20,2,),"")</f>
        <v/>
      </c>
      <c r="AM189" s="41"/>
      <c r="AN189" s="41"/>
      <c r="AO189" s="41"/>
      <c r="AP189" s="41" t="str">
        <f>IFERROR(VLOOKUP(CONCATENATE(AN189,"+",AO189),[1]Formulas!$AB$5:$AC$13,2,),"")</f>
        <v/>
      </c>
      <c r="AQ189" s="41" t="str">
        <f>IFERROR(VLOOKUP(AP189,[1]Formulas!$AC$5:$AD$13,2,),"")</f>
        <v/>
      </c>
      <c r="AR189" s="525"/>
      <c r="AS189" s="525"/>
      <c r="AT189" s="525"/>
      <c r="AU189" s="525"/>
      <c r="AV189" s="525"/>
      <c r="AW189" s="525"/>
      <c r="AX189" s="525"/>
      <c r="AY189" s="525"/>
      <c r="AZ189" s="525"/>
      <c r="BA189" s="525"/>
      <c r="BB189" s="525"/>
      <c r="BC189" s="42"/>
      <c r="BD189" s="42"/>
      <c r="BE189" s="42"/>
      <c r="BF189" s="525"/>
      <c r="BG189" s="42"/>
      <c r="BH189" s="42"/>
      <c r="BI189" s="42"/>
      <c r="BJ189" s="525"/>
      <c r="BK189" s="42"/>
      <c r="BL189" s="42"/>
      <c r="BM189" s="42"/>
    </row>
    <row r="190" spans="1:65" ht="23.25" customHeight="1" x14ac:dyDescent="0.3">
      <c r="A190" s="525"/>
      <c r="B190" s="525"/>
      <c r="C190" s="64"/>
      <c r="D190" s="525"/>
      <c r="E190" s="525"/>
      <c r="F190" s="525"/>
      <c r="G190" s="50"/>
      <c r="H190" s="525"/>
      <c r="I190" s="525"/>
      <c r="J190" s="525"/>
      <c r="K190" s="525"/>
      <c r="L190" s="525"/>
      <c r="M190" s="525"/>
      <c r="N190" s="525"/>
      <c r="O190" s="525"/>
      <c r="P190" s="525"/>
      <c r="Q190" s="43"/>
      <c r="R190" s="43"/>
      <c r="S190" s="43"/>
      <c r="T190" s="51"/>
      <c r="U190" s="51"/>
      <c r="V190" s="51"/>
      <c r="W190" s="51"/>
      <c r="X190" s="40"/>
      <c r="Y190" s="40"/>
      <c r="Z190" s="40"/>
      <c r="AA190" s="40"/>
      <c r="AB190" s="40"/>
      <c r="AC190" s="40"/>
      <c r="AD190" s="40"/>
      <c r="AE190" s="40"/>
      <c r="AF190" s="41" t="str">
        <f>IFERROR(VLOOKUP(Y190,[1]Formulas!$AN$5:$AO$20,2,),"")</f>
        <v/>
      </c>
      <c r="AG190" s="41" t="str">
        <f>IFERROR(VLOOKUP(Z190,[1]Formulas!$AN$5:$AO$20,2,),"")</f>
        <v/>
      </c>
      <c r="AH190" s="41" t="str">
        <f>IFERROR(VLOOKUP(AA190,[1]Formulas!$AN$5:$AO$20,2,),"")</f>
        <v/>
      </c>
      <c r="AI190" s="41" t="str">
        <f>IFERROR(VLOOKUP(AB190,[1]Formulas!$AN$5:$AO$20,2,),"")</f>
        <v/>
      </c>
      <c r="AJ190" s="41" t="str">
        <f>IFERROR(VLOOKUP(AC190,[1]Formulas!$AN$5:$AO$20,2,),"")</f>
        <v/>
      </c>
      <c r="AK190" s="41" t="str">
        <f>IFERROR(VLOOKUP(AD190,[1]Formulas!$AN$5:$AO$20,2,),"")</f>
        <v/>
      </c>
      <c r="AL190" s="41" t="str">
        <f>IFERROR(VLOOKUP(AE190,[1]Formulas!$AN$5:$AO$20,2,),"")</f>
        <v/>
      </c>
      <c r="AM190" s="41"/>
      <c r="AN190" s="41"/>
      <c r="AO190" s="41"/>
      <c r="AP190" s="41" t="str">
        <f>IFERROR(VLOOKUP(CONCATENATE(AN190,"+",AO190),[1]Formulas!$AB$5:$AC$13,2,),"")</f>
        <v/>
      </c>
      <c r="AQ190" s="41" t="str">
        <f>IFERROR(VLOOKUP(AP190,[1]Formulas!$AC$5:$AD$13,2,),"")</f>
        <v/>
      </c>
      <c r="AR190" s="525"/>
      <c r="AS190" s="525"/>
      <c r="AT190" s="525"/>
      <c r="AU190" s="525"/>
      <c r="AV190" s="525"/>
      <c r="AW190" s="525"/>
      <c r="AX190" s="525"/>
      <c r="AY190" s="525"/>
      <c r="AZ190" s="525"/>
      <c r="BA190" s="525"/>
      <c r="BB190" s="525"/>
      <c r="BC190" s="42"/>
      <c r="BD190" s="42"/>
      <c r="BE190" s="42"/>
      <c r="BF190" s="525"/>
      <c r="BG190" s="42"/>
      <c r="BH190" s="42"/>
      <c r="BI190" s="42"/>
      <c r="BJ190" s="525"/>
      <c r="BK190" s="42"/>
      <c r="BL190" s="42"/>
      <c r="BM190" s="42"/>
    </row>
    <row r="191" spans="1:65" ht="23.25" customHeight="1" x14ac:dyDescent="0.3">
      <c r="A191" s="525"/>
      <c r="B191" s="525"/>
      <c r="C191" s="64"/>
      <c r="D191" s="525"/>
      <c r="E191" s="525"/>
      <c r="F191" s="525"/>
      <c r="G191" s="50"/>
      <c r="H191" s="525"/>
      <c r="I191" s="525"/>
      <c r="J191" s="525"/>
      <c r="K191" s="525"/>
      <c r="L191" s="525"/>
      <c r="M191" s="525"/>
      <c r="N191" s="525"/>
      <c r="O191" s="525"/>
      <c r="P191" s="525"/>
      <c r="Q191" s="43"/>
      <c r="R191" s="43"/>
      <c r="S191" s="43"/>
      <c r="T191" s="51"/>
      <c r="U191" s="51"/>
      <c r="V191" s="51"/>
      <c r="W191" s="51"/>
      <c r="X191" s="40"/>
      <c r="Y191" s="40"/>
      <c r="Z191" s="40"/>
      <c r="AA191" s="40"/>
      <c r="AB191" s="40"/>
      <c r="AC191" s="40"/>
      <c r="AD191" s="40"/>
      <c r="AE191" s="40"/>
      <c r="AF191" s="41" t="str">
        <f>IFERROR(VLOOKUP(Y191,[1]Formulas!$AN$5:$AO$20,2,),"")</f>
        <v/>
      </c>
      <c r="AG191" s="41" t="str">
        <f>IFERROR(VLOOKUP(Z191,[1]Formulas!$AN$5:$AO$20,2,),"")</f>
        <v/>
      </c>
      <c r="AH191" s="41" t="str">
        <f>IFERROR(VLOOKUP(AA191,[1]Formulas!$AN$5:$AO$20,2,),"")</f>
        <v/>
      </c>
      <c r="AI191" s="41" t="str">
        <f>IFERROR(VLOOKUP(AB191,[1]Formulas!$AN$5:$AO$20,2,),"")</f>
        <v/>
      </c>
      <c r="AJ191" s="41" t="str">
        <f>IFERROR(VLOOKUP(AC191,[1]Formulas!$AN$5:$AO$20,2,),"")</f>
        <v/>
      </c>
      <c r="AK191" s="41" t="str">
        <f>IFERROR(VLOOKUP(AD191,[1]Formulas!$AN$5:$AO$20,2,),"")</f>
        <v/>
      </c>
      <c r="AL191" s="41" t="str">
        <f>IFERROR(VLOOKUP(AE191,[1]Formulas!$AN$5:$AO$20,2,),"")</f>
        <v/>
      </c>
      <c r="AM191" s="41"/>
      <c r="AN191" s="41"/>
      <c r="AO191" s="41"/>
      <c r="AP191" s="41" t="str">
        <f>IFERROR(VLOOKUP(CONCATENATE(AN191,"+",AO191),[1]Formulas!$AB$5:$AC$13,2,),"")</f>
        <v/>
      </c>
      <c r="AQ191" s="41" t="str">
        <f>IFERROR(VLOOKUP(AP191,[1]Formulas!$AC$5:$AD$13,2,),"")</f>
        <v/>
      </c>
      <c r="AR191" s="525"/>
      <c r="AS191" s="525"/>
      <c r="AT191" s="525"/>
      <c r="AU191" s="525"/>
      <c r="AV191" s="525"/>
      <c r="AW191" s="525"/>
      <c r="AX191" s="525"/>
      <c r="AY191" s="525"/>
      <c r="AZ191" s="525"/>
      <c r="BA191" s="525"/>
      <c r="BB191" s="525"/>
      <c r="BC191" s="42"/>
      <c r="BD191" s="42"/>
      <c r="BE191" s="42"/>
      <c r="BF191" s="525"/>
      <c r="BG191" s="42"/>
      <c r="BH191" s="42"/>
      <c r="BI191" s="42"/>
      <c r="BJ191" s="525"/>
      <c r="BK191" s="42"/>
      <c r="BL191" s="42"/>
      <c r="BM191" s="42"/>
    </row>
    <row r="192" spans="1:65" ht="23.25" customHeight="1" x14ac:dyDescent="0.3">
      <c r="A192" s="525"/>
      <c r="B192" s="525"/>
      <c r="C192" s="64"/>
      <c r="D192" s="525"/>
      <c r="E192" s="525"/>
      <c r="F192" s="525"/>
      <c r="G192" s="50"/>
      <c r="H192" s="525"/>
      <c r="I192" s="525"/>
      <c r="J192" s="525"/>
      <c r="K192" s="525"/>
      <c r="L192" s="525"/>
      <c r="M192" s="525"/>
      <c r="N192" s="525"/>
      <c r="O192" s="525"/>
      <c r="P192" s="525"/>
      <c r="Q192" s="43"/>
      <c r="R192" s="43"/>
      <c r="S192" s="43"/>
      <c r="T192" s="51"/>
      <c r="U192" s="51"/>
      <c r="V192" s="51"/>
      <c r="W192" s="51"/>
      <c r="X192" s="40"/>
      <c r="Y192" s="40"/>
      <c r="Z192" s="40"/>
      <c r="AA192" s="40"/>
      <c r="AB192" s="40"/>
      <c r="AC192" s="40"/>
      <c r="AD192" s="40"/>
      <c r="AE192" s="40"/>
      <c r="AF192" s="41" t="str">
        <f>IFERROR(VLOOKUP(Y192,[1]Formulas!$AN$5:$AO$20,2,),"")</f>
        <v/>
      </c>
      <c r="AG192" s="41" t="str">
        <f>IFERROR(VLOOKUP(Z192,[1]Formulas!$AN$5:$AO$20,2,),"")</f>
        <v/>
      </c>
      <c r="AH192" s="41" t="str">
        <f>IFERROR(VLOOKUP(AA192,[1]Formulas!$AN$5:$AO$20,2,),"")</f>
        <v/>
      </c>
      <c r="AI192" s="41" t="str">
        <f>IFERROR(VLOOKUP(AB192,[1]Formulas!$AN$5:$AO$20,2,),"")</f>
        <v/>
      </c>
      <c r="AJ192" s="41" t="str">
        <f>IFERROR(VLOOKUP(AC192,[1]Formulas!$AN$5:$AO$20,2,),"")</f>
        <v/>
      </c>
      <c r="AK192" s="41" t="str">
        <f>IFERROR(VLOOKUP(AD192,[1]Formulas!$AN$5:$AO$20,2,),"")</f>
        <v/>
      </c>
      <c r="AL192" s="41" t="str">
        <f>IFERROR(VLOOKUP(AE192,[1]Formulas!$AN$5:$AO$20,2,),"")</f>
        <v/>
      </c>
      <c r="AM192" s="41"/>
      <c r="AN192" s="41"/>
      <c r="AO192" s="41"/>
      <c r="AP192" s="41" t="str">
        <f>IFERROR(VLOOKUP(CONCATENATE(AN192,"+",AO192),[1]Formulas!$AB$5:$AC$13,2,),"")</f>
        <v/>
      </c>
      <c r="AQ192" s="41" t="str">
        <f>IFERROR(VLOOKUP(AP192,[1]Formulas!$AC$5:$AD$13,2,),"")</f>
        <v/>
      </c>
      <c r="AR192" s="525"/>
      <c r="AS192" s="525"/>
      <c r="AT192" s="525"/>
      <c r="AU192" s="525"/>
      <c r="AV192" s="525"/>
      <c r="AW192" s="525"/>
      <c r="AX192" s="525"/>
      <c r="AY192" s="525"/>
      <c r="AZ192" s="525"/>
      <c r="BA192" s="525"/>
      <c r="BB192" s="525"/>
      <c r="BC192" s="42"/>
      <c r="BD192" s="42"/>
      <c r="BE192" s="42"/>
      <c r="BF192" s="525"/>
      <c r="BG192" s="42"/>
      <c r="BH192" s="42"/>
      <c r="BI192" s="42"/>
      <c r="BJ192" s="525"/>
      <c r="BK192" s="42"/>
      <c r="BL192" s="42"/>
      <c r="BM192" s="42"/>
    </row>
    <row r="193" spans="1:65" ht="23.25" customHeight="1" x14ac:dyDescent="0.3">
      <c r="A193" s="526"/>
      <c r="B193" s="526"/>
      <c r="C193" s="65"/>
      <c r="D193" s="526"/>
      <c r="E193" s="526"/>
      <c r="F193" s="526"/>
      <c r="G193" s="50"/>
      <c r="H193" s="526"/>
      <c r="I193" s="526"/>
      <c r="J193" s="526"/>
      <c r="K193" s="526"/>
      <c r="L193" s="526"/>
      <c r="M193" s="526"/>
      <c r="N193" s="526"/>
      <c r="O193" s="526"/>
      <c r="P193" s="526"/>
      <c r="Q193" s="43"/>
      <c r="R193" s="43"/>
      <c r="S193" s="43"/>
      <c r="T193" s="51"/>
      <c r="U193" s="51"/>
      <c r="V193" s="51"/>
      <c r="W193" s="51"/>
      <c r="X193" s="40"/>
      <c r="Y193" s="40"/>
      <c r="Z193" s="40"/>
      <c r="AA193" s="40"/>
      <c r="AB193" s="40"/>
      <c r="AC193" s="40"/>
      <c r="AD193" s="40"/>
      <c r="AE193" s="40"/>
      <c r="AF193" s="41" t="str">
        <f>IFERROR(VLOOKUP(Y193,[1]Formulas!$AN$5:$AO$20,2,),"")</f>
        <v/>
      </c>
      <c r="AG193" s="41" t="str">
        <f>IFERROR(VLOOKUP(Z193,[1]Formulas!$AN$5:$AO$20,2,),"")</f>
        <v/>
      </c>
      <c r="AH193" s="41" t="str">
        <f>IFERROR(VLOOKUP(AA193,[1]Formulas!$AN$5:$AO$20,2,),"")</f>
        <v/>
      </c>
      <c r="AI193" s="41" t="str">
        <f>IFERROR(VLOOKUP(AB193,[1]Formulas!$AN$5:$AO$20,2,),"")</f>
        <v/>
      </c>
      <c r="AJ193" s="41" t="str">
        <f>IFERROR(VLOOKUP(AC193,[1]Formulas!$AN$5:$AO$20,2,),"")</f>
        <v/>
      </c>
      <c r="AK193" s="41" t="str">
        <f>IFERROR(VLOOKUP(AD193,[1]Formulas!$AN$5:$AO$20,2,),"")</f>
        <v/>
      </c>
      <c r="AL193" s="41" t="str">
        <f>IFERROR(VLOOKUP(AE193,[1]Formulas!$AN$5:$AO$20,2,),"")</f>
        <v/>
      </c>
      <c r="AM193" s="41"/>
      <c r="AN193" s="41"/>
      <c r="AO193" s="41"/>
      <c r="AP193" s="41" t="str">
        <f>IFERROR(VLOOKUP(CONCATENATE(AN193,"+",AO193),[1]Formulas!$AB$5:$AC$13,2,),"")</f>
        <v/>
      </c>
      <c r="AQ193" s="41" t="str">
        <f>IFERROR(VLOOKUP(AP193,[1]Formulas!$AC$5:$AD$13,2,),"")</f>
        <v/>
      </c>
      <c r="AR193" s="526"/>
      <c r="AS193" s="526"/>
      <c r="AT193" s="526"/>
      <c r="AU193" s="526"/>
      <c r="AV193" s="526"/>
      <c r="AW193" s="526"/>
      <c r="AX193" s="526"/>
      <c r="AY193" s="526"/>
      <c r="AZ193" s="526"/>
      <c r="BA193" s="526"/>
      <c r="BB193" s="526"/>
      <c r="BC193" s="42"/>
      <c r="BD193" s="42"/>
      <c r="BE193" s="42"/>
      <c r="BF193" s="526"/>
      <c r="BG193" s="42"/>
      <c r="BH193" s="42"/>
      <c r="BI193" s="42"/>
      <c r="BJ193" s="526"/>
      <c r="BK193" s="42"/>
      <c r="BL193" s="42"/>
      <c r="BM193" s="42"/>
    </row>
    <row r="194" spans="1:65" ht="23.25" customHeight="1" x14ac:dyDescent="0.4">
      <c r="A194" s="46"/>
      <c r="B194" s="46"/>
      <c r="C194" s="46"/>
      <c r="D194" s="46"/>
      <c r="E194" s="46"/>
      <c r="F194" s="46"/>
      <c r="G194" s="46"/>
      <c r="H194" s="46"/>
      <c r="I194" s="46"/>
      <c r="J194" s="45"/>
      <c r="K194" s="45"/>
      <c r="L194" s="45"/>
      <c r="M194" s="45"/>
      <c r="N194" s="45"/>
      <c r="O194" s="45"/>
      <c r="P194" s="45"/>
      <c r="Q194" s="46"/>
      <c r="R194" s="46"/>
      <c r="S194" s="46"/>
      <c r="T194" s="52"/>
      <c r="U194" s="52"/>
      <c r="V194" s="52"/>
      <c r="W194" s="52"/>
      <c r="X194" s="47"/>
      <c r="Y194" s="47"/>
      <c r="Z194" s="47"/>
      <c r="AA194" s="47"/>
      <c r="AB194" s="47"/>
      <c r="AC194" s="47"/>
      <c r="AD194" s="47"/>
      <c r="AE194" s="47"/>
      <c r="AF194" s="47"/>
      <c r="AG194" s="47"/>
      <c r="AH194" s="47"/>
      <c r="AI194" s="47"/>
      <c r="AJ194" s="47"/>
      <c r="AK194" s="47"/>
      <c r="AL194" s="47"/>
      <c r="AM194" s="47"/>
      <c r="AN194" s="47"/>
      <c r="AO194" s="47"/>
      <c r="AP194" s="47"/>
      <c r="AQ194" s="45"/>
      <c r="AR194" s="45"/>
      <c r="AS194" s="45"/>
      <c r="AT194" s="45"/>
      <c r="AU194" s="45"/>
      <c r="AV194" s="45"/>
      <c r="AW194" s="45"/>
      <c r="AX194" s="45"/>
      <c r="AY194" s="45"/>
      <c r="AZ194" s="45"/>
      <c r="BA194" s="48"/>
      <c r="BB194" s="48"/>
      <c r="BC194" s="48"/>
      <c r="BD194" s="48"/>
      <c r="BE194" s="48"/>
      <c r="BF194" s="48"/>
      <c r="BG194" s="48"/>
      <c r="BH194" s="48"/>
      <c r="BI194" s="48"/>
      <c r="BJ194" s="48"/>
      <c r="BK194" s="48"/>
      <c r="BL194" s="48"/>
      <c r="BM194" s="48"/>
    </row>
    <row r="195" spans="1:65" ht="23.25" customHeight="1" x14ac:dyDescent="0.3">
      <c r="A195" s="528"/>
      <c r="B195" s="529"/>
      <c r="C195" s="66"/>
      <c r="D195" s="529"/>
      <c r="E195" s="529"/>
      <c r="F195" s="529"/>
      <c r="G195" s="50"/>
      <c r="H195" s="530"/>
      <c r="I195" s="530"/>
      <c r="J195" s="527"/>
      <c r="K195" s="527" t="str">
        <f>IFERROR(VLOOKUP(J195,[1]Formulas!$B$5:$C$9,2,),"")</f>
        <v/>
      </c>
      <c r="L195" s="527"/>
      <c r="M195" s="527" t="str">
        <f>IFERROR(VLOOKUP(L195,[1]Formulas!$E$5:$F$9,2,),"")</f>
        <v/>
      </c>
      <c r="N195" s="381" t="str">
        <f>IFERROR(VLOOKUP(CONCATENATE(K195:K204,M195),[1]Formulas!$J$5:$K$29,2,),"")</f>
        <v/>
      </c>
      <c r="O195" s="381" t="str">
        <f>IFERROR(M195*K195,"")</f>
        <v/>
      </c>
      <c r="P195" s="384"/>
      <c r="Q195" s="43"/>
      <c r="R195" s="43"/>
      <c r="S195" s="43"/>
      <c r="T195" s="51"/>
      <c r="U195" s="51"/>
      <c r="V195" s="51"/>
      <c r="W195" s="51"/>
      <c r="X195" s="40"/>
      <c r="Y195" s="40"/>
      <c r="Z195" s="40"/>
      <c r="AA195" s="40"/>
      <c r="AB195" s="40"/>
      <c r="AC195" s="40"/>
      <c r="AD195" s="40"/>
      <c r="AE195" s="40"/>
      <c r="AF195" s="41" t="str">
        <f>IFERROR(VLOOKUP(Y195,[1]Formulas!$AN$5:$AO$20,2,),"")</f>
        <v/>
      </c>
      <c r="AG195" s="41" t="str">
        <f>IFERROR(VLOOKUP(Z195,[1]Formulas!$AN$5:$AO$20,2,),"")</f>
        <v/>
      </c>
      <c r="AH195" s="41" t="str">
        <f>IFERROR(VLOOKUP(AA195,[1]Formulas!$AN$5:$AO$20,2,),"")</f>
        <v/>
      </c>
      <c r="AI195" s="41" t="str">
        <f>IFERROR(VLOOKUP(AB195,[1]Formulas!$AN$5:$AO$20,2,),"")</f>
        <v/>
      </c>
      <c r="AJ195" s="41" t="str">
        <f>IFERROR(VLOOKUP(AC195,[1]Formulas!$AN$5:$AO$20,2,),"")</f>
        <v/>
      </c>
      <c r="AK195" s="41" t="str">
        <f>IFERROR(VLOOKUP(AD195,[1]Formulas!$AN$5:$AO$20,2,),"")</f>
        <v/>
      </c>
      <c r="AL195" s="41" t="str">
        <f>IFERROR(VLOOKUP(AE195,[1]Formulas!$AN$5:$AO$20,2,),"")</f>
        <v/>
      </c>
      <c r="AM195" s="41"/>
      <c r="AN195" s="41"/>
      <c r="AO195" s="41"/>
      <c r="AP195" s="41" t="str">
        <f>IFERROR(VLOOKUP(CONCATENATE(AN195,"+",AO195),[1]Formulas!$AB$5:$AC$13,2,),"")</f>
        <v/>
      </c>
      <c r="AQ195" s="41" t="str">
        <f>IFERROR(VLOOKUP(AP195,[1]Formulas!$AC$5:$AD$13,2,),"")</f>
        <v/>
      </c>
      <c r="AR195" s="384" t="str">
        <f>+IFERROR(AVERAGE(AQ195:AQ204),"")</f>
        <v/>
      </c>
      <c r="AS195" s="384" t="str">
        <f>+IF(AR195="","",IF(AR195=100,"Fuerte",IF(AND(AR195&lt;100,AR195&gt;=50),"Moderado",IF(AR195&lt;50,"Débil"))))</f>
        <v/>
      </c>
      <c r="AT195" s="384" t="str">
        <f>+IF(AS195="","",IF(AS195="Fuerte",2,IF(AS195="Moderado",1,IF(AS195="Débil",0))))</f>
        <v/>
      </c>
      <c r="AU195" s="384" t="str">
        <f>IFERROR(IF((AV195-AT195)&lt;=0,J195,VLOOKUP((AV195-AT195),[1]Formulas!$AQ$5:$AR$9,2,0)),"")</f>
        <v/>
      </c>
      <c r="AV195" s="384" t="str">
        <f>+K195</f>
        <v/>
      </c>
      <c r="AW195" s="384" t="str">
        <f>IFERROR(VLOOKUP(AU195,[1]Formulas!$B$5:$C$9,2,),"")</f>
        <v/>
      </c>
      <c r="AX195" s="384">
        <f>+L195</f>
        <v>0</v>
      </c>
      <c r="AY195" s="384" t="str">
        <f>IFERROR(VLOOKUP(AX195,[1]Formulas!$E$5:$F$9,2,),"")</f>
        <v/>
      </c>
      <c r="AZ195" s="381" t="str">
        <f>IFERROR(VLOOKUP(CONCATENATE(AW195:AW204,AY195),[1]Formulas!$J$5:$K$29,2,),"")</f>
        <v/>
      </c>
      <c r="BA195" s="355" t="str">
        <f>IFERROR(AY195*AW195,"")</f>
        <v/>
      </c>
      <c r="BB195" s="362"/>
      <c r="BC195" s="42"/>
      <c r="BD195" s="42"/>
      <c r="BE195" s="42"/>
      <c r="BF195" s="362"/>
      <c r="BG195" s="42"/>
      <c r="BH195" s="42"/>
      <c r="BI195" s="42"/>
      <c r="BJ195" s="362"/>
      <c r="BK195" s="42"/>
      <c r="BL195" s="42"/>
      <c r="BM195" s="42"/>
    </row>
    <row r="196" spans="1:65" ht="23.25" customHeight="1" x14ac:dyDescent="0.3">
      <c r="A196" s="525"/>
      <c r="B196" s="525"/>
      <c r="C196" s="64"/>
      <c r="D196" s="525"/>
      <c r="E196" s="525"/>
      <c r="F196" s="525"/>
      <c r="G196" s="50"/>
      <c r="H196" s="525"/>
      <c r="I196" s="525"/>
      <c r="J196" s="525"/>
      <c r="K196" s="525"/>
      <c r="L196" s="525"/>
      <c r="M196" s="525"/>
      <c r="N196" s="525"/>
      <c r="O196" s="525"/>
      <c r="P196" s="525"/>
      <c r="Q196" s="43"/>
      <c r="R196" s="43"/>
      <c r="S196" s="43"/>
      <c r="T196" s="51"/>
      <c r="U196" s="51"/>
      <c r="V196" s="51"/>
      <c r="W196" s="51"/>
      <c r="X196" s="40"/>
      <c r="Y196" s="40"/>
      <c r="Z196" s="40"/>
      <c r="AA196" s="40"/>
      <c r="AB196" s="40"/>
      <c r="AC196" s="40"/>
      <c r="AD196" s="40"/>
      <c r="AE196" s="40"/>
      <c r="AF196" s="41" t="str">
        <f>IFERROR(VLOOKUP(Y196,[1]Formulas!$AN$5:$AO$20,2,),"")</f>
        <v/>
      </c>
      <c r="AG196" s="41" t="str">
        <f>IFERROR(VLOOKUP(Z196,[1]Formulas!$AN$5:$AO$20,2,),"")</f>
        <v/>
      </c>
      <c r="AH196" s="41" t="str">
        <f>IFERROR(VLOOKUP(AA196,[1]Formulas!$AN$5:$AO$20,2,),"")</f>
        <v/>
      </c>
      <c r="AI196" s="41" t="str">
        <f>IFERROR(VLOOKUP(AB196,[1]Formulas!$AN$5:$AO$20,2,),"")</f>
        <v/>
      </c>
      <c r="AJ196" s="41" t="str">
        <f>IFERROR(VLOOKUP(AC196,[1]Formulas!$AN$5:$AO$20,2,),"")</f>
        <v/>
      </c>
      <c r="AK196" s="41" t="str">
        <f>IFERROR(VLOOKUP(AD196,[1]Formulas!$AN$5:$AO$20,2,),"")</f>
        <v/>
      </c>
      <c r="AL196" s="41" t="str">
        <f>IFERROR(VLOOKUP(AE196,[1]Formulas!$AN$5:$AO$20,2,),"")</f>
        <v/>
      </c>
      <c r="AM196" s="41"/>
      <c r="AN196" s="41"/>
      <c r="AO196" s="41"/>
      <c r="AP196" s="41" t="str">
        <f>IFERROR(VLOOKUP(CONCATENATE(AN196,"+",AO196),[1]Formulas!$AB$5:$AC$13,2,),"")</f>
        <v/>
      </c>
      <c r="AQ196" s="41" t="str">
        <f>IFERROR(VLOOKUP(AP196,[1]Formulas!$AC$5:$AD$13,2,),"")</f>
        <v/>
      </c>
      <c r="AR196" s="525"/>
      <c r="AS196" s="525"/>
      <c r="AT196" s="525"/>
      <c r="AU196" s="525"/>
      <c r="AV196" s="525"/>
      <c r="AW196" s="525"/>
      <c r="AX196" s="525"/>
      <c r="AY196" s="525"/>
      <c r="AZ196" s="525"/>
      <c r="BA196" s="525"/>
      <c r="BB196" s="525"/>
      <c r="BC196" s="42"/>
      <c r="BD196" s="42"/>
      <c r="BE196" s="42"/>
      <c r="BF196" s="525"/>
      <c r="BG196" s="42"/>
      <c r="BH196" s="42"/>
      <c r="BI196" s="42"/>
      <c r="BJ196" s="525"/>
      <c r="BK196" s="42"/>
      <c r="BL196" s="42"/>
      <c r="BM196" s="42"/>
    </row>
    <row r="197" spans="1:65" ht="23.25" customHeight="1" x14ac:dyDescent="0.3">
      <c r="A197" s="525"/>
      <c r="B197" s="525"/>
      <c r="C197" s="64"/>
      <c r="D197" s="525"/>
      <c r="E197" s="525"/>
      <c r="F197" s="525"/>
      <c r="G197" s="50"/>
      <c r="H197" s="525"/>
      <c r="I197" s="525"/>
      <c r="J197" s="525"/>
      <c r="K197" s="525"/>
      <c r="L197" s="525"/>
      <c r="M197" s="525"/>
      <c r="N197" s="525"/>
      <c r="O197" s="525"/>
      <c r="P197" s="525"/>
      <c r="Q197" s="43"/>
      <c r="R197" s="43"/>
      <c r="S197" s="43"/>
      <c r="T197" s="51"/>
      <c r="U197" s="51"/>
      <c r="V197" s="51"/>
      <c r="W197" s="51"/>
      <c r="X197" s="40"/>
      <c r="Y197" s="40"/>
      <c r="Z197" s="40"/>
      <c r="AA197" s="40"/>
      <c r="AB197" s="40"/>
      <c r="AC197" s="40"/>
      <c r="AD197" s="40"/>
      <c r="AE197" s="40"/>
      <c r="AF197" s="41" t="str">
        <f>IFERROR(VLOOKUP(Y197,[1]Formulas!$AN$5:$AO$20,2,),"")</f>
        <v/>
      </c>
      <c r="AG197" s="41" t="str">
        <f>IFERROR(VLOOKUP(Z197,[1]Formulas!$AN$5:$AO$20,2,),"")</f>
        <v/>
      </c>
      <c r="AH197" s="41" t="str">
        <f>IFERROR(VLOOKUP(AA197,[1]Formulas!$AN$5:$AO$20,2,),"")</f>
        <v/>
      </c>
      <c r="AI197" s="41" t="str">
        <f>IFERROR(VLOOKUP(AB197,[1]Formulas!$AN$5:$AO$20,2,),"")</f>
        <v/>
      </c>
      <c r="AJ197" s="41" t="str">
        <f>IFERROR(VLOOKUP(AC197,[1]Formulas!$AN$5:$AO$20,2,),"")</f>
        <v/>
      </c>
      <c r="AK197" s="41" t="str">
        <f>IFERROR(VLOOKUP(AD197,[1]Formulas!$AN$5:$AO$20,2,),"")</f>
        <v/>
      </c>
      <c r="AL197" s="41" t="str">
        <f>IFERROR(VLOOKUP(AE197,[1]Formulas!$AN$5:$AO$20,2,),"")</f>
        <v/>
      </c>
      <c r="AM197" s="41"/>
      <c r="AN197" s="41"/>
      <c r="AO197" s="41"/>
      <c r="AP197" s="41" t="str">
        <f>IFERROR(VLOOKUP(CONCATENATE(AN197,"+",AO197),[1]Formulas!$AB$5:$AC$13,2,),"")</f>
        <v/>
      </c>
      <c r="AQ197" s="41" t="str">
        <f>IFERROR(VLOOKUP(AP197,[1]Formulas!$AC$5:$AD$13,2,),"")</f>
        <v/>
      </c>
      <c r="AR197" s="525"/>
      <c r="AS197" s="525"/>
      <c r="AT197" s="525"/>
      <c r="AU197" s="525"/>
      <c r="AV197" s="525"/>
      <c r="AW197" s="525"/>
      <c r="AX197" s="525"/>
      <c r="AY197" s="525"/>
      <c r="AZ197" s="525"/>
      <c r="BA197" s="525"/>
      <c r="BB197" s="525"/>
      <c r="BC197" s="42"/>
      <c r="BD197" s="42"/>
      <c r="BE197" s="42"/>
      <c r="BF197" s="525"/>
      <c r="BG197" s="42"/>
      <c r="BH197" s="42"/>
      <c r="BI197" s="42"/>
      <c r="BJ197" s="525"/>
      <c r="BK197" s="42"/>
      <c r="BL197" s="42"/>
      <c r="BM197" s="42"/>
    </row>
    <row r="198" spans="1:65" ht="23.25" customHeight="1" x14ac:dyDescent="0.3">
      <c r="A198" s="525"/>
      <c r="B198" s="525"/>
      <c r="C198" s="64"/>
      <c r="D198" s="525"/>
      <c r="E198" s="525"/>
      <c r="F198" s="525"/>
      <c r="G198" s="50"/>
      <c r="H198" s="525"/>
      <c r="I198" s="525"/>
      <c r="J198" s="525"/>
      <c r="K198" s="525"/>
      <c r="L198" s="525"/>
      <c r="M198" s="525"/>
      <c r="N198" s="525"/>
      <c r="O198" s="525"/>
      <c r="P198" s="525"/>
      <c r="Q198" s="43"/>
      <c r="R198" s="43"/>
      <c r="S198" s="43"/>
      <c r="T198" s="51"/>
      <c r="U198" s="51"/>
      <c r="V198" s="51"/>
      <c r="W198" s="51"/>
      <c r="X198" s="40"/>
      <c r="Y198" s="40"/>
      <c r="Z198" s="40"/>
      <c r="AA198" s="40"/>
      <c r="AB198" s="40"/>
      <c r="AC198" s="40"/>
      <c r="AD198" s="40"/>
      <c r="AE198" s="40"/>
      <c r="AF198" s="41" t="str">
        <f>IFERROR(VLOOKUP(Y198,[1]Formulas!$AN$5:$AO$20,2,),"")</f>
        <v/>
      </c>
      <c r="AG198" s="41" t="str">
        <f>IFERROR(VLOOKUP(Z198,[1]Formulas!$AN$5:$AO$20,2,),"")</f>
        <v/>
      </c>
      <c r="AH198" s="41" t="str">
        <f>IFERROR(VLOOKUP(AA198,[1]Formulas!$AN$5:$AO$20,2,),"")</f>
        <v/>
      </c>
      <c r="AI198" s="41" t="str">
        <f>IFERROR(VLOOKUP(AB198,[1]Formulas!$AN$5:$AO$20,2,),"")</f>
        <v/>
      </c>
      <c r="AJ198" s="41" t="str">
        <f>IFERROR(VLOOKUP(AC198,[1]Formulas!$AN$5:$AO$20,2,),"")</f>
        <v/>
      </c>
      <c r="AK198" s="41" t="str">
        <f>IFERROR(VLOOKUP(AD198,[1]Formulas!$AN$5:$AO$20,2,),"")</f>
        <v/>
      </c>
      <c r="AL198" s="41" t="str">
        <f>IFERROR(VLOOKUP(AE198,[1]Formulas!$AN$5:$AO$20,2,),"")</f>
        <v/>
      </c>
      <c r="AM198" s="41"/>
      <c r="AN198" s="41"/>
      <c r="AO198" s="41"/>
      <c r="AP198" s="41" t="str">
        <f>IFERROR(VLOOKUP(CONCATENATE(AN198,"+",AO198),[1]Formulas!$AB$5:$AC$13,2,),"")</f>
        <v/>
      </c>
      <c r="AQ198" s="41" t="str">
        <f>IFERROR(VLOOKUP(AP198,[1]Formulas!$AC$5:$AD$13,2,),"")</f>
        <v/>
      </c>
      <c r="AR198" s="525"/>
      <c r="AS198" s="525"/>
      <c r="AT198" s="525"/>
      <c r="AU198" s="525"/>
      <c r="AV198" s="525"/>
      <c r="AW198" s="525"/>
      <c r="AX198" s="525"/>
      <c r="AY198" s="525"/>
      <c r="AZ198" s="525"/>
      <c r="BA198" s="525"/>
      <c r="BB198" s="525"/>
      <c r="BC198" s="42"/>
      <c r="BD198" s="42"/>
      <c r="BE198" s="42"/>
      <c r="BF198" s="525"/>
      <c r="BG198" s="42"/>
      <c r="BH198" s="42"/>
      <c r="BI198" s="42"/>
      <c r="BJ198" s="525"/>
      <c r="BK198" s="42"/>
      <c r="BL198" s="42"/>
      <c r="BM198" s="42"/>
    </row>
    <row r="199" spans="1:65" ht="23.25" customHeight="1" x14ac:dyDescent="0.3">
      <c r="A199" s="525"/>
      <c r="B199" s="525"/>
      <c r="C199" s="64"/>
      <c r="D199" s="525"/>
      <c r="E199" s="525"/>
      <c r="F199" s="525"/>
      <c r="G199" s="50"/>
      <c r="H199" s="525"/>
      <c r="I199" s="525"/>
      <c r="J199" s="525"/>
      <c r="K199" s="525"/>
      <c r="L199" s="525"/>
      <c r="M199" s="525"/>
      <c r="N199" s="525"/>
      <c r="O199" s="525"/>
      <c r="P199" s="525"/>
      <c r="Q199" s="43"/>
      <c r="R199" s="43"/>
      <c r="S199" s="43"/>
      <c r="T199" s="51"/>
      <c r="U199" s="51"/>
      <c r="V199" s="51"/>
      <c r="W199" s="51"/>
      <c r="X199" s="40"/>
      <c r="Y199" s="40"/>
      <c r="Z199" s="40"/>
      <c r="AA199" s="40"/>
      <c r="AB199" s="40"/>
      <c r="AC199" s="40"/>
      <c r="AD199" s="40"/>
      <c r="AE199" s="40"/>
      <c r="AF199" s="41" t="str">
        <f>IFERROR(VLOOKUP(Y199,[1]Formulas!$AN$5:$AO$20,2,),"")</f>
        <v/>
      </c>
      <c r="AG199" s="41" t="str">
        <f>IFERROR(VLOOKUP(Z199,[1]Formulas!$AN$5:$AO$20,2,),"")</f>
        <v/>
      </c>
      <c r="AH199" s="41" t="str">
        <f>IFERROR(VLOOKUP(AA199,[1]Formulas!$AN$5:$AO$20,2,),"")</f>
        <v/>
      </c>
      <c r="AI199" s="41" t="str">
        <f>IFERROR(VLOOKUP(AB199,[1]Formulas!$AN$5:$AO$20,2,),"")</f>
        <v/>
      </c>
      <c r="AJ199" s="41" t="str">
        <f>IFERROR(VLOOKUP(AC199,[1]Formulas!$AN$5:$AO$20,2,),"")</f>
        <v/>
      </c>
      <c r="AK199" s="41" t="str">
        <f>IFERROR(VLOOKUP(AD199,[1]Formulas!$AN$5:$AO$20,2,),"")</f>
        <v/>
      </c>
      <c r="AL199" s="41" t="str">
        <f>IFERROR(VLOOKUP(AE199,[1]Formulas!$AN$5:$AO$20,2,),"")</f>
        <v/>
      </c>
      <c r="AM199" s="41"/>
      <c r="AN199" s="41"/>
      <c r="AO199" s="41"/>
      <c r="AP199" s="41" t="str">
        <f>IFERROR(VLOOKUP(CONCATENATE(AN199,"+",AO199),[1]Formulas!$AB$5:$AC$13,2,),"")</f>
        <v/>
      </c>
      <c r="AQ199" s="41" t="str">
        <f>IFERROR(VLOOKUP(AP199,[1]Formulas!$AC$5:$AD$13,2,),"")</f>
        <v/>
      </c>
      <c r="AR199" s="525"/>
      <c r="AS199" s="525"/>
      <c r="AT199" s="525"/>
      <c r="AU199" s="525"/>
      <c r="AV199" s="525"/>
      <c r="AW199" s="525"/>
      <c r="AX199" s="525"/>
      <c r="AY199" s="525"/>
      <c r="AZ199" s="525"/>
      <c r="BA199" s="525"/>
      <c r="BB199" s="525"/>
      <c r="BC199" s="42"/>
      <c r="BD199" s="42"/>
      <c r="BE199" s="42"/>
      <c r="BF199" s="525"/>
      <c r="BG199" s="42"/>
      <c r="BH199" s="42"/>
      <c r="BI199" s="42"/>
      <c r="BJ199" s="525"/>
      <c r="BK199" s="42"/>
      <c r="BL199" s="42"/>
      <c r="BM199" s="42"/>
    </row>
    <row r="200" spans="1:65" ht="23.25" customHeight="1" x14ac:dyDescent="0.3">
      <c r="A200" s="525"/>
      <c r="B200" s="525"/>
      <c r="C200" s="64"/>
      <c r="D200" s="525"/>
      <c r="E200" s="525"/>
      <c r="F200" s="525"/>
      <c r="G200" s="50"/>
      <c r="H200" s="525"/>
      <c r="I200" s="525"/>
      <c r="J200" s="525"/>
      <c r="K200" s="525"/>
      <c r="L200" s="525"/>
      <c r="M200" s="525"/>
      <c r="N200" s="525"/>
      <c r="O200" s="525"/>
      <c r="P200" s="525"/>
      <c r="Q200" s="43"/>
      <c r="R200" s="43"/>
      <c r="S200" s="43"/>
      <c r="T200" s="51"/>
      <c r="U200" s="51"/>
      <c r="V200" s="51"/>
      <c r="W200" s="51"/>
      <c r="X200" s="40"/>
      <c r="Y200" s="40"/>
      <c r="Z200" s="40"/>
      <c r="AA200" s="40"/>
      <c r="AB200" s="40"/>
      <c r="AC200" s="40"/>
      <c r="AD200" s="40"/>
      <c r="AE200" s="40"/>
      <c r="AF200" s="41" t="str">
        <f>IFERROR(VLOOKUP(Y200,[1]Formulas!$AN$5:$AO$20,2,),"")</f>
        <v/>
      </c>
      <c r="AG200" s="41" t="str">
        <f>IFERROR(VLOOKUP(Z200,[1]Formulas!$AN$5:$AO$20,2,),"")</f>
        <v/>
      </c>
      <c r="AH200" s="41" t="str">
        <f>IFERROR(VLOOKUP(AA200,[1]Formulas!$AN$5:$AO$20,2,),"")</f>
        <v/>
      </c>
      <c r="AI200" s="41" t="str">
        <f>IFERROR(VLOOKUP(AB200,[1]Formulas!$AN$5:$AO$20,2,),"")</f>
        <v/>
      </c>
      <c r="AJ200" s="41" t="str">
        <f>IFERROR(VLOOKUP(AC200,[1]Formulas!$AN$5:$AO$20,2,),"")</f>
        <v/>
      </c>
      <c r="AK200" s="41" t="str">
        <f>IFERROR(VLOOKUP(AD200,[1]Formulas!$AN$5:$AO$20,2,),"")</f>
        <v/>
      </c>
      <c r="AL200" s="41" t="str">
        <f>IFERROR(VLOOKUP(AE200,[1]Formulas!$AN$5:$AO$20,2,),"")</f>
        <v/>
      </c>
      <c r="AM200" s="41"/>
      <c r="AN200" s="41"/>
      <c r="AO200" s="41"/>
      <c r="AP200" s="41" t="str">
        <f>IFERROR(VLOOKUP(CONCATENATE(AN200,"+",AO200),[1]Formulas!$AB$5:$AC$13,2,),"")</f>
        <v/>
      </c>
      <c r="AQ200" s="41" t="str">
        <f>IFERROR(VLOOKUP(AP200,[1]Formulas!$AC$5:$AD$13,2,),"")</f>
        <v/>
      </c>
      <c r="AR200" s="525"/>
      <c r="AS200" s="525"/>
      <c r="AT200" s="525"/>
      <c r="AU200" s="525"/>
      <c r="AV200" s="525"/>
      <c r="AW200" s="525"/>
      <c r="AX200" s="525"/>
      <c r="AY200" s="525"/>
      <c r="AZ200" s="525"/>
      <c r="BA200" s="525"/>
      <c r="BB200" s="525"/>
      <c r="BC200" s="42"/>
      <c r="BD200" s="42"/>
      <c r="BE200" s="42"/>
      <c r="BF200" s="525"/>
      <c r="BG200" s="42"/>
      <c r="BH200" s="42"/>
      <c r="BI200" s="42"/>
      <c r="BJ200" s="525"/>
      <c r="BK200" s="42"/>
      <c r="BL200" s="42"/>
      <c r="BM200" s="42"/>
    </row>
    <row r="201" spans="1:65" ht="23.25" customHeight="1" x14ac:dyDescent="0.3">
      <c r="A201" s="525"/>
      <c r="B201" s="525"/>
      <c r="C201" s="64"/>
      <c r="D201" s="525"/>
      <c r="E201" s="525"/>
      <c r="F201" s="525"/>
      <c r="G201" s="50"/>
      <c r="H201" s="525"/>
      <c r="I201" s="525"/>
      <c r="J201" s="525"/>
      <c r="K201" s="525"/>
      <c r="L201" s="525"/>
      <c r="M201" s="525"/>
      <c r="N201" s="525"/>
      <c r="O201" s="525"/>
      <c r="P201" s="525"/>
      <c r="Q201" s="43"/>
      <c r="R201" s="43"/>
      <c r="S201" s="43"/>
      <c r="T201" s="51"/>
      <c r="U201" s="51"/>
      <c r="V201" s="51"/>
      <c r="W201" s="51"/>
      <c r="X201" s="40"/>
      <c r="Y201" s="40"/>
      <c r="Z201" s="40"/>
      <c r="AA201" s="40"/>
      <c r="AB201" s="40"/>
      <c r="AC201" s="40"/>
      <c r="AD201" s="40"/>
      <c r="AE201" s="40"/>
      <c r="AF201" s="41" t="str">
        <f>IFERROR(VLOOKUP(Y201,[1]Formulas!$AN$5:$AO$20,2,),"")</f>
        <v/>
      </c>
      <c r="AG201" s="41" t="str">
        <f>IFERROR(VLOOKUP(Z201,[1]Formulas!$AN$5:$AO$20,2,),"")</f>
        <v/>
      </c>
      <c r="AH201" s="41" t="str">
        <f>IFERROR(VLOOKUP(AA201,[1]Formulas!$AN$5:$AO$20,2,),"")</f>
        <v/>
      </c>
      <c r="AI201" s="41" t="str">
        <f>IFERROR(VLOOKUP(AB201,[1]Formulas!$AN$5:$AO$20,2,),"")</f>
        <v/>
      </c>
      <c r="AJ201" s="41" t="str">
        <f>IFERROR(VLOOKUP(AC201,[1]Formulas!$AN$5:$AO$20,2,),"")</f>
        <v/>
      </c>
      <c r="AK201" s="41" t="str">
        <f>IFERROR(VLOOKUP(AD201,[1]Formulas!$AN$5:$AO$20,2,),"")</f>
        <v/>
      </c>
      <c r="AL201" s="41" t="str">
        <f>IFERROR(VLOOKUP(AE201,[1]Formulas!$AN$5:$AO$20,2,),"")</f>
        <v/>
      </c>
      <c r="AM201" s="41"/>
      <c r="AN201" s="41"/>
      <c r="AO201" s="41"/>
      <c r="AP201" s="41" t="str">
        <f>IFERROR(VLOOKUP(CONCATENATE(AN201,"+",AO201),[1]Formulas!$AB$5:$AC$13,2,),"")</f>
        <v/>
      </c>
      <c r="AQ201" s="41" t="str">
        <f>IFERROR(VLOOKUP(AP201,[1]Formulas!$AC$5:$AD$13,2,),"")</f>
        <v/>
      </c>
      <c r="AR201" s="525"/>
      <c r="AS201" s="525"/>
      <c r="AT201" s="525"/>
      <c r="AU201" s="525"/>
      <c r="AV201" s="525"/>
      <c r="AW201" s="525"/>
      <c r="AX201" s="525"/>
      <c r="AY201" s="525"/>
      <c r="AZ201" s="525"/>
      <c r="BA201" s="525"/>
      <c r="BB201" s="525"/>
      <c r="BC201" s="42"/>
      <c r="BD201" s="42"/>
      <c r="BE201" s="42"/>
      <c r="BF201" s="525"/>
      <c r="BG201" s="42"/>
      <c r="BH201" s="42"/>
      <c r="BI201" s="42"/>
      <c r="BJ201" s="525"/>
      <c r="BK201" s="42"/>
      <c r="BL201" s="42"/>
      <c r="BM201" s="42"/>
    </row>
    <row r="202" spans="1:65" ht="23.25" customHeight="1" x14ac:dyDescent="0.3">
      <c r="A202" s="525"/>
      <c r="B202" s="525"/>
      <c r="C202" s="64"/>
      <c r="D202" s="525"/>
      <c r="E202" s="525"/>
      <c r="F202" s="525"/>
      <c r="G202" s="50"/>
      <c r="H202" s="525"/>
      <c r="I202" s="525"/>
      <c r="J202" s="525"/>
      <c r="K202" s="525"/>
      <c r="L202" s="525"/>
      <c r="M202" s="525"/>
      <c r="N202" s="525"/>
      <c r="O202" s="525"/>
      <c r="P202" s="525"/>
      <c r="Q202" s="43"/>
      <c r="R202" s="43"/>
      <c r="S202" s="43"/>
      <c r="T202" s="51"/>
      <c r="U202" s="51"/>
      <c r="V202" s="51"/>
      <c r="W202" s="51"/>
      <c r="X202" s="40"/>
      <c r="Y202" s="40"/>
      <c r="Z202" s="40"/>
      <c r="AA202" s="40"/>
      <c r="AB202" s="40"/>
      <c r="AC202" s="40"/>
      <c r="AD202" s="40"/>
      <c r="AE202" s="40"/>
      <c r="AF202" s="41" t="str">
        <f>IFERROR(VLOOKUP(Y202,[1]Formulas!$AN$5:$AO$20,2,),"")</f>
        <v/>
      </c>
      <c r="AG202" s="41" t="str">
        <f>IFERROR(VLOOKUP(Z202,[1]Formulas!$AN$5:$AO$20,2,),"")</f>
        <v/>
      </c>
      <c r="AH202" s="41" t="str">
        <f>IFERROR(VLOOKUP(AA202,[1]Formulas!$AN$5:$AO$20,2,),"")</f>
        <v/>
      </c>
      <c r="AI202" s="41" t="str">
        <f>IFERROR(VLOOKUP(AB202,[1]Formulas!$AN$5:$AO$20,2,),"")</f>
        <v/>
      </c>
      <c r="AJ202" s="41" t="str">
        <f>IFERROR(VLOOKUP(AC202,[1]Formulas!$AN$5:$AO$20,2,),"")</f>
        <v/>
      </c>
      <c r="AK202" s="41" t="str">
        <f>IFERROR(VLOOKUP(AD202,[1]Formulas!$AN$5:$AO$20,2,),"")</f>
        <v/>
      </c>
      <c r="AL202" s="41" t="str">
        <f>IFERROR(VLOOKUP(AE202,[1]Formulas!$AN$5:$AO$20,2,),"")</f>
        <v/>
      </c>
      <c r="AM202" s="41"/>
      <c r="AN202" s="41"/>
      <c r="AO202" s="41"/>
      <c r="AP202" s="41" t="str">
        <f>IFERROR(VLOOKUP(CONCATENATE(AN202,"+",AO202),[1]Formulas!$AB$5:$AC$13,2,),"")</f>
        <v/>
      </c>
      <c r="AQ202" s="41" t="str">
        <f>IFERROR(VLOOKUP(AP202,[1]Formulas!$AC$5:$AD$13,2,),"")</f>
        <v/>
      </c>
      <c r="AR202" s="525"/>
      <c r="AS202" s="525"/>
      <c r="AT202" s="525"/>
      <c r="AU202" s="525"/>
      <c r="AV202" s="525"/>
      <c r="AW202" s="525"/>
      <c r="AX202" s="525"/>
      <c r="AY202" s="525"/>
      <c r="AZ202" s="525"/>
      <c r="BA202" s="525"/>
      <c r="BB202" s="525"/>
      <c r="BC202" s="42"/>
      <c r="BD202" s="42"/>
      <c r="BE202" s="42"/>
      <c r="BF202" s="525"/>
      <c r="BG202" s="42"/>
      <c r="BH202" s="42"/>
      <c r="BI202" s="42"/>
      <c r="BJ202" s="525"/>
      <c r="BK202" s="42"/>
      <c r="BL202" s="42"/>
      <c r="BM202" s="42"/>
    </row>
    <row r="203" spans="1:65" ht="23.25" customHeight="1" x14ac:dyDescent="0.3">
      <c r="A203" s="525"/>
      <c r="B203" s="525"/>
      <c r="C203" s="64"/>
      <c r="D203" s="525"/>
      <c r="E203" s="525"/>
      <c r="F203" s="525"/>
      <c r="G203" s="50"/>
      <c r="H203" s="525"/>
      <c r="I203" s="525"/>
      <c r="J203" s="525"/>
      <c r="K203" s="525"/>
      <c r="L203" s="525"/>
      <c r="M203" s="525"/>
      <c r="N203" s="525"/>
      <c r="O203" s="525"/>
      <c r="P203" s="525"/>
      <c r="Q203" s="43"/>
      <c r="R203" s="43"/>
      <c r="S203" s="43"/>
      <c r="T203" s="51"/>
      <c r="U203" s="51"/>
      <c r="V203" s="51"/>
      <c r="W203" s="51"/>
      <c r="X203" s="40"/>
      <c r="Y203" s="40"/>
      <c r="Z203" s="40"/>
      <c r="AA203" s="40"/>
      <c r="AB203" s="40"/>
      <c r="AC203" s="40"/>
      <c r="AD203" s="40"/>
      <c r="AE203" s="40"/>
      <c r="AF203" s="41" t="str">
        <f>IFERROR(VLOOKUP(Y203,[1]Formulas!$AN$5:$AO$20,2,),"")</f>
        <v/>
      </c>
      <c r="AG203" s="41" t="str">
        <f>IFERROR(VLOOKUP(Z203,[1]Formulas!$AN$5:$AO$20,2,),"")</f>
        <v/>
      </c>
      <c r="AH203" s="41" t="str">
        <f>IFERROR(VLOOKUP(AA203,[1]Formulas!$AN$5:$AO$20,2,),"")</f>
        <v/>
      </c>
      <c r="AI203" s="41" t="str">
        <f>IFERROR(VLOOKUP(AB203,[1]Formulas!$AN$5:$AO$20,2,),"")</f>
        <v/>
      </c>
      <c r="AJ203" s="41" t="str">
        <f>IFERROR(VLOOKUP(AC203,[1]Formulas!$AN$5:$AO$20,2,),"")</f>
        <v/>
      </c>
      <c r="AK203" s="41" t="str">
        <f>IFERROR(VLOOKUP(AD203,[1]Formulas!$AN$5:$AO$20,2,),"")</f>
        <v/>
      </c>
      <c r="AL203" s="41" t="str">
        <f>IFERROR(VLOOKUP(AE203,[1]Formulas!$AN$5:$AO$20,2,),"")</f>
        <v/>
      </c>
      <c r="AM203" s="41"/>
      <c r="AN203" s="41"/>
      <c r="AO203" s="41"/>
      <c r="AP203" s="41" t="str">
        <f>IFERROR(VLOOKUP(CONCATENATE(AN203,"+",AO203),[1]Formulas!$AB$5:$AC$13,2,),"")</f>
        <v/>
      </c>
      <c r="AQ203" s="41" t="str">
        <f>IFERROR(VLOOKUP(AP203,[1]Formulas!$AC$5:$AD$13,2,),"")</f>
        <v/>
      </c>
      <c r="AR203" s="525"/>
      <c r="AS203" s="525"/>
      <c r="AT203" s="525"/>
      <c r="AU203" s="525"/>
      <c r="AV203" s="525"/>
      <c r="AW203" s="525"/>
      <c r="AX203" s="525"/>
      <c r="AY203" s="525"/>
      <c r="AZ203" s="525"/>
      <c r="BA203" s="525"/>
      <c r="BB203" s="525"/>
      <c r="BC203" s="42"/>
      <c r="BD203" s="42"/>
      <c r="BE203" s="42"/>
      <c r="BF203" s="525"/>
      <c r="BG203" s="42"/>
      <c r="BH203" s="42"/>
      <c r="BI203" s="42"/>
      <c r="BJ203" s="525"/>
      <c r="BK203" s="42"/>
      <c r="BL203" s="42"/>
      <c r="BM203" s="42"/>
    </row>
    <row r="204" spans="1:65" ht="23.25" customHeight="1" x14ac:dyDescent="0.3">
      <c r="A204" s="526"/>
      <c r="B204" s="526"/>
      <c r="C204" s="65"/>
      <c r="D204" s="526"/>
      <c r="E204" s="526"/>
      <c r="F204" s="526"/>
      <c r="G204" s="50"/>
      <c r="H204" s="526"/>
      <c r="I204" s="526"/>
      <c r="J204" s="526"/>
      <c r="K204" s="526"/>
      <c r="L204" s="526"/>
      <c r="M204" s="526"/>
      <c r="N204" s="526"/>
      <c r="O204" s="526"/>
      <c r="P204" s="526"/>
      <c r="Q204" s="43"/>
      <c r="R204" s="43"/>
      <c r="S204" s="43"/>
      <c r="T204" s="51"/>
      <c r="U204" s="51"/>
      <c r="V204" s="51"/>
      <c r="W204" s="51"/>
      <c r="X204" s="40"/>
      <c r="Y204" s="40"/>
      <c r="Z204" s="40"/>
      <c r="AA204" s="40"/>
      <c r="AB204" s="40"/>
      <c r="AC204" s="40"/>
      <c r="AD204" s="40"/>
      <c r="AE204" s="40"/>
      <c r="AF204" s="41" t="str">
        <f>IFERROR(VLOOKUP(Y204,[1]Formulas!$AN$5:$AO$20,2,),"")</f>
        <v/>
      </c>
      <c r="AG204" s="41" t="str">
        <f>IFERROR(VLOOKUP(Z204,[1]Formulas!$AN$5:$AO$20,2,),"")</f>
        <v/>
      </c>
      <c r="AH204" s="41" t="str">
        <f>IFERROR(VLOOKUP(AA204,[1]Formulas!$AN$5:$AO$20,2,),"")</f>
        <v/>
      </c>
      <c r="AI204" s="41" t="str">
        <f>IFERROR(VLOOKUP(AB204,[1]Formulas!$AN$5:$AO$20,2,),"")</f>
        <v/>
      </c>
      <c r="AJ204" s="41" t="str">
        <f>IFERROR(VLOOKUP(AC204,[1]Formulas!$AN$5:$AO$20,2,),"")</f>
        <v/>
      </c>
      <c r="AK204" s="41" t="str">
        <f>IFERROR(VLOOKUP(AD204,[1]Formulas!$AN$5:$AO$20,2,),"")</f>
        <v/>
      </c>
      <c r="AL204" s="41" t="str">
        <f>IFERROR(VLOOKUP(AE204,[1]Formulas!$AN$5:$AO$20,2,),"")</f>
        <v/>
      </c>
      <c r="AM204" s="41"/>
      <c r="AN204" s="41"/>
      <c r="AO204" s="41"/>
      <c r="AP204" s="41" t="str">
        <f>IFERROR(VLOOKUP(CONCATENATE(AN204,"+",AO204),[1]Formulas!$AB$5:$AC$13,2,),"")</f>
        <v/>
      </c>
      <c r="AQ204" s="41" t="str">
        <f>IFERROR(VLOOKUP(AP204,[1]Formulas!$AC$5:$AD$13,2,),"")</f>
        <v/>
      </c>
      <c r="AR204" s="526"/>
      <c r="AS204" s="526"/>
      <c r="AT204" s="526"/>
      <c r="AU204" s="526"/>
      <c r="AV204" s="526"/>
      <c r="AW204" s="526"/>
      <c r="AX204" s="526"/>
      <c r="AY204" s="526"/>
      <c r="AZ204" s="526"/>
      <c r="BA204" s="526"/>
      <c r="BB204" s="526"/>
      <c r="BC204" s="42"/>
      <c r="BD204" s="42"/>
      <c r="BE204" s="42"/>
      <c r="BF204" s="526"/>
      <c r="BG204" s="42"/>
      <c r="BH204" s="42"/>
      <c r="BI204" s="42"/>
      <c r="BJ204" s="526"/>
      <c r="BK204" s="42"/>
      <c r="BL204" s="42"/>
      <c r="BM204" s="42"/>
    </row>
    <row r="205" spans="1:65" ht="23.25" customHeight="1" x14ac:dyDescent="0.4">
      <c r="A205" s="46"/>
      <c r="B205" s="46"/>
      <c r="C205" s="46"/>
      <c r="D205" s="46"/>
      <c r="E205" s="46"/>
      <c r="F205" s="46"/>
      <c r="G205" s="46"/>
      <c r="H205" s="46"/>
      <c r="I205" s="46"/>
      <c r="J205" s="45"/>
      <c r="K205" s="45"/>
      <c r="L205" s="45"/>
      <c r="M205" s="45"/>
      <c r="N205" s="45"/>
      <c r="O205" s="45"/>
      <c r="P205" s="45"/>
      <c r="Q205" s="46"/>
      <c r="R205" s="46"/>
      <c r="S205" s="46"/>
      <c r="T205" s="52"/>
      <c r="U205" s="52"/>
      <c r="V205" s="52"/>
      <c r="W205" s="52"/>
      <c r="X205" s="47"/>
      <c r="Y205" s="47"/>
      <c r="Z205" s="47"/>
      <c r="AA205" s="47"/>
      <c r="AB205" s="47"/>
      <c r="AC205" s="47"/>
      <c r="AD205" s="47"/>
      <c r="AE205" s="47"/>
      <c r="AF205" s="47"/>
      <c r="AG205" s="47"/>
      <c r="AH205" s="47"/>
      <c r="AI205" s="47"/>
      <c r="AJ205" s="47"/>
      <c r="AK205" s="47"/>
      <c r="AL205" s="47"/>
      <c r="AM205" s="47"/>
      <c r="AN205" s="47"/>
      <c r="AO205" s="47"/>
      <c r="AP205" s="47"/>
      <c r="AQ205" s="45"/>
      <c r="AR205" s="45"/>
      <c r="AS205" s="45"/>
      <c r="AT205" s="45"/>
      <c r="AU205" s="45"/>
      <c r="AV205" s="45"/>
      <c r="AW205" s="45"/>
      <c r="AX205" s="45"/>
      <c r="AY205" s="45"/>
      <c r="AZ205" s="45"/>
      <c r="BA205" s="48"/>
      <c r="BB205" s="48"/>
      <c r="BC205" s="48"/>
      <c r="BD205" s="48"/>
      <c r="BE205" s="48"/>
      <c r="BF205" s="48"/>
      <c r="BG205" s="48"/>
      <c r="BH205" s="48"/>
      <c r="BI205" s="48"/>
      <c r="BJ205" s="48"/>
      <c r="BK205" s="48"/>
      <c r="BL205" s="48"/>
      <c r="BM205" s="48"/>
    </row>
    <row r="206" spans="1:65" ht="23.25" customHeight="1" x14ac:dyDescent="0.3">
      <c r="A206" s="528"/>
      <c r="B206" s="529"/>
      <c r="C206" s="66"/>
      <c r="D206" s="529"/>
      <c r="E206" s="529"/>
      <c r="F206" s="529"/>
      <c r="G206" s="50"/>
      <c r="H206" s="530"/>
      <c r="I206" s="530"/>
      <c r="J206" s="527"/>
      <c r="K206" s="527" t="str">
        <f>IFERROR(VLOOKUP(J206,[1]Formulas!$B$5:$C$9,2,),"")</f>
        <v/>
      </c>
      <c r="L206" s="527"/>
      <c r="M206" s="527" t="str">
        <f>IFERROR(VLOOKUP(L206,[1]Formulas!$E$5:$F$9,2,),"")</f>
        <v/>
      </c>
      <c r="N206" s="381" t="str">
        <f>IFERROR(VLOOKUP(CONCATENATE(K206:K215,M206),[1]Formulas!$J$5:$K$29,2,),"")</f>
        <v/>
      </c>
      <c r="O206" s="381" t="str">
        <f>IFERROR(M206*K206,"")</f>
        <v/>
      </c>
      <c r="P206" s="384"/>
      <c r="Q206" s="43"/>
      <c r="R206" s="43"/>
      <c r="S206" s="43"/>
      <c r="T206" s="51"/>
      <c r="U206" s="51"/>
      <c r="V206" s="51"/>
      <c r="W206" s="51"/>
      <c r="X206" s="40"/>
      <c r="Y206" s="40"/>
      <c r="Z206" s="40"/>
      <c r="AA206" s="40"/>
      <c r="AB206" s="40"/>
      <c r="AC206" s="40"/>
      <c r="AD206" s="40"/>
      <c r="AE206" s="40"/>
      <c r="AF206" s="41" t="str">
        <f>IFERROR(VLOOKUP(Y206,[1]Formulas!$AN$5:$AO$20,2,),"")</f>
        <v/>
      </c>
      <c r="AG206" s="41" t="str">
        <f>IFERROR(VLOOKUP(Z206,[1]Formulas!$AN$5:$AO$20,2,),"")</f>
        <v/>
      </c>
      <c r="AH206" s="41" t="str">
        <f>IFERROR(VLOOKUP(AA206,[1]Formulas!$AN$5:$AO$20,2,),"")</f>
        <v/>
      </c>
      <c r="AI206" s="41" t="str">
        <f>IFERROR(VLOOKUP(AB206,[1]Formulas!$AN$5:$AO$20,2,),"")</f>
        <v/>
      </c>
      <c r="AJ206" s="41" t="str">
        <f>IFERROR(VLOOKUP(AC206,[1]Formulas!$AN$5:$AO$20,2,),"")</f>
        <v/>
      </c>
      <c r="AK206" s="41" t="str">
        <f>IFERROR(VLOOKUP(AD206,[1]Formulas!$AN$5:$AO$20,2,),"")</f>
        <v/>
      </c>
      <c r="AL206" s="41" t="str">
        <f>IFERROR(VLOOKUP(AE206,[1]Formulas!$AN$5:$AO$20,2,),"")</f>
        <v/>
      </c>
      <c r="AM206" s="41"/>
      <c r="AN206" s="41"/>
      <c r="AO206" s="41"/>
      <c r="AP206" s="41" t="str">
        <f>IFERROR(VLOOKUP(CONCATENATE(AN206,"+",AO206),[1]Formulas!$AB$5:$AC$13,2,),"")</f>
        <v/>
      </c>
      <c r="AQ206" s="41" t="str">
        <f>IFERROR(VLOOKUP(AP206,[1]Formulas!$AC$5:$AD$13,2,),"")</f>
        <v/>
      </c>
      <c r="AR206" s="384" t="str">
        <f>+IFERROR(AVERAGE(AQ206:AQ215),"")</f>
        <v/>
      </c>
      <c r="AS206" s="384" t="str">
        <f>+IF(AR206="","",IF(AR206=100,"Fuerte",IF(AND(AR206&lt;100,AR206&gt;=50),"Moderado",IF(AR206&lt;50,"Débil"))))</f>
        <v/>
      </c>
      <c r="AT206" s="384" t="str">
        <f>+IF(AS206="","",IF(AS206="Fuerte",2,IF(AS206="Moderado",1,IF(AS206="Débil",0))))</f>
        <v/>
      </c>
      <c r="AU206" s="384" t="str">
        <f>IFERROR(IF((AV206-AT206)&lt;=0,J206,VLOOKUP((AV206-AT206),[1]Formulas!$AQ$5:$AR$9,2,0)),"")</f>
        <v/>
      </c>
      <c r="AV206" s="384" t="str">
        <f>+K206</f>
        <v/>
      </c>
      <c r="AW206" s="384" t="str">
        <f>IFERROR(VLOOKUP(AU206,[1]Formulas!$B$5:$C$9,2,),"")</f>
        <v/>
      </c>
      <c r="AX206" s="384">
        <f>+L206</f>
        <v>0</v>
      </c>
      <c r="AY206" s="384" t="str">
        <f>IFERROR(VLOOKUP(AX206,[1]Formulas!$E$5:$F$9,2,),"")</f>
        <v/>
      </c>
      <c r="AZ206" s="381" t="str">
        <f>IFERROR(VLOOKUP(CONCATENATE(AW206:AW215,AY206),[1]Formulas!$J$5:$K$29,2,),"")</f>
        <v/>
      </c>
      <c r="BA206" s="355" t="str">
        <f>IFERROR(AY206*AW206,"")</f>
        <v/>
      </c>
      <c r="BB206" s="362"/>
      <c r="BC206" s="42"/>
      <c r="BD206" s="42"/>
      <c r="BE206" s="42"/>
      <c r="BF206" s="362"/>
      <c r="BG206" s="42"/>
      <c r="BH206" s="42"/>
      <c r="BI206" s="42"/>
      <c r="BJ206" s="362"/>
      <c r="BK206" s="42"/>
      <c r="BL206" s="42"/>
      <c r="BM206" s="42"/>
    </row>
    <row r="207" spans="1:65" ht="23.25" customHeight="1" x14ac:dyDescent="0.3">
      <c r="A207" s="525"/>
      <c r="B207" s="525"/>
      <c r="C207" s="64"/>
      <c r="D207" s="525"/>
      <c r="E207" s="525"/>
      <c r="F207" s="525"/>
      <c r="G207" s="50"/>
      <c r="H207" s="525"/>
      <c r="I207" s="525"/>
      <c r="J207" s="525"/>
      <c r="K207" s="525"/>
      <c r="L207" s="525"/>
      <c r="M207" s="525"/>
      <c r="N207" s="525"/>
      <c r="O207" s="525"/>
      <c r="P207" s="525"/>
      <c r="Q207" s="43"/>
      <c r="R207" s="43"/>
      <c r="S207" s="43"/>
      <c r="T207" s="51"/>
      <c r="U207" s="51"/>
      <c r="V207" s="51"/>
      <c r="W207" s="51"/>
      <c r="X207" s="40"/>
      <c r="Y207" s="40"/>
      <c r="Z207" s="40"/>
      <c r="AA207" s="40"/>
      <c r="AB207" s="40"/>
      <c r="AC207" s="40"/>
      <c r="AD207" s="40"/>
      <c r="AE207" s="40"/>
      <c r="AF207" s="41" t="str">
        <f>IFERROR(VLOOKUP(Y207,[1]Formulas!$AN$5:$AO$20,2,),"")</f>
        <v/>
      </c>
      <c r="AG207" s="41" t="str">
        <f>IFERROR(VLOOKUP(Z207,[1]Formulas!$AN$5:$AO$20,2,),"")</f>
        <v/>
      </c>
      <c r="AH207" s="41" t="str">
        <f>IFERROR(VLOOKUP(AA207,[1]Formulas!$AN$5:$AO$20,2,),"")</f>
        <v/>
      </c>
      <c r="AI207" s="41" t="str">
        <f>IFERROR(VLOOKUP(AB207,[1]Formulas!$AN$5:$AO$20,2,),"")</f>
        <v/>
      </c>
      <c r="AJ207" s="41" t="str">
        <f>IFERROR(VLOOKUP(AC207,[1]Formulas!$AN$5:$AO$20,2,),"")</f>
        <v/>
      </c>
      <c r="AK207" s="41" t="str">
        <f>IFERROR(VLOOKUP(AD207,[1]Formulas!$AN$5:$AO$20,2,),"")</f>
        <v/>
      </c>
      <c r="AL207" s="41" t="str">
        <f>IFERROR(VLOOKUP(AE207,[1]Formulas!$AN$5:$AO$20,2,),"")</f>
        <v/>
      </c>
      <c r="AM207" s="41"/>
      <c r="AN207" s="41"/>
      <c r="AO207" s="41"/>
      <c r="AP207" s="41" t="str">
        <f>IFERROR(VLOOKUP(CONCATENATE(AN207,"+",AO207),[1]Formulas!$AB$5:$AC$13,2,),"")</f>
        <v/>
      </c>
      <c r="AQ207" s="41" t="str">
        <f>IFERROR(VLOOKUP(AP207,[1]Formulas!$AC$5:$AD$13,2,),"")</f>
        <v/>
      </c>
      <c r="AR207" s="525"/>
      <c r="AS207" s="525"/>
      <c r="AT207" s="525"/>
      <c r="AU207" s="525"/>
      <c r="AV207" s="525"/>
      <c r="AW207" s="525"/>
      <c r="AX207" s="525"/>
      <c r="AY207" s="525"/>
      <c r="AZ207" s="525"/>
      <c r="BA207" s="525"/>
      <c r="BB207" s="525"/>
      <c r="BC207" s="42"/>
      <c r="BD207" s="42"/>
      <c r="BE207" s="42"/>
      <c r="BF207" s="525"/>
      <c r="BG207" s="42"/>
      <c r="BH207" s="42"/>
      <c r="BI207" s="42"/>
      <c r="BJ207" s="525"/>
      <c r="BK207" s="42"/>
      <c r="BL207" s="42"/>
      <c r="BM207" s="42"/>
    </row>
    <row r="208" spans="1:65" ht="23.25" customHeight="1" x14ac:dyDescent="0.3">
      <c r="A208" s="525"/>
      <c r="B208" s="525"/>
      <c r="C208" s="64"/>
      <c r="D208" s="525"/>
      <c r="E208" s="525"/>
      <c r="F208" s="525"/>
      <c r="G208" s="50"/>
      <c r="H208" s="525"/>
      <c r="I208" s="525"/>
      <c r="J208" s="525"/>
      <c r="K208" s="525"/>
      <c r="L208" s="525"/>
      <c r="M208" s="525"/>
      <c r="N208" s="525"/>
      <c r="O208" s="525"/>
      <c r="P208" s="525"/>
      <c r="Q208" s="43"/>
      <c r="R208" s="43"/>
      <c r="S208" s="43"/>
      <c r="T208" s="51"/>
      <c r="U208" s="51"/>
      <c r="V208" s="51"/>
      <c r="W208" s="51"/>
      <c r="X208" s="40"/>
      <c r="Y208" s="40"/>
      <c r="Z208" s="40"/>
      <c r="AA208" s="40"/>
      <c r="AB208" s="40"/>
      <c r="AC208" s="40"/>
      <c r="AD208" s="40"/>
      <c r="AE208" s="40"/>
      <c r="AF208" s="41" t="str">
        <f>IFERROR(VLOOKUP(Y208,[1]Formulas!$AN$5:$AO$20,2,),"")</f>
        <v/>
      </c>
      <c r="AG208" s="41" t="str">
        <f>IFERROR(VLOOKUP(Z208,[1]Formulas!$AN$5:$AO$20,2,),"")</f>
        <v/>
      </c>
      <c r="AH208" s="41" t="str">
        <f>IFERROR(VLOOKUP(AA208,[1]Formulas!$AN$5:$AO$20,2,),"")</f>
        <v/>
      </c>
      <c r="AI208" s="41" t="str">
        <f>IFERROR(VLOOKUP(AB208,[1]Formulas!$AN$5:$AO$20,2,),"")</f>
        <v/>
      </c>
      <c r="AJ208" s="41" t="str">
        <f>IFERROR(VLOOKUP(AC208,[1]Formulas!$AN$5:$AO$20,2,),"")</f>
        <v/>
      </c>
      <c r="AK208" s="41" t="str">
        <f>IFERROR(VLOOKUP(AD208,[1]Formulas!$AN$5:$AO$20,2,),"")</f>
        <v/>
      </c>
      <c r="AL208" s="41" t="str">
        <f>IFERROR(VLOOKUP(AE208,[1]Formulas!$AN$5:$AO$20,2,),"")</f>
        <v/>
      </c>
      <c r="AM208" s="41"/>
      <c r="AN208" s="41"/>
      <c r="AO208" s="41"/>
      <c r="AP208" s="41" t="str">
        <f>IFERROR(VLOOKUP(CONCATENATE(AN208,"+",AO208),[1]Formulas!$AB$5:$AC$13,2,),"")</f>
        <v/>
      </c>
      <c r="AQ208" s="41" t="str">
        <f>IFERROR(VLOOKUP(AP208,[1]Formulas!$AC$5:$AD$13,2,),"")</f>
        <v/>
      </c>
      <c r="AR208" s="525"/>
      <c r="AS208" s="525"/>
      <c r="AT208" s="525"/>
      <c r="AU208" s="525"/>
      <c r="AV208" s="525"/>
      <c r="AW208" s="525"/>
      <c r="AX208" s="525"/>
      <c r="AY208" s="525"/>
      <c r="AZ208" s="525"/>
      <c r="BA208" s="525"/>
      <c r="BB208" s="525"/>
      <c r="BC208" s="42"/>
      <c r="BD208" s="42"/>
      <c r="BE208" s="42"/>
      <c r="BF208" s="525"/>
      <c r="BG208" s="42"/>
      <c r="BH208" s="42"/>
      <c r="BI208" s="42"/>
      <c r="BJ208" s="525"/>
      <c r="BK208" s="42"/>
      <c r="BL208" s="42"/>
      <c r="BM208" s="42"/>
    </row>
    <row r="209" spans="1:65" ht="23.25" customHeight="1" x14ac:dyDescent="0.3">
      <c r="A209" s="525"/>
      <c r="B209" s="525"/>
      <c r="C209" s="64"/>
      <c r="D209" s="525"/>
      <c r="E209" s="525"/>
      <c r="F209" s="525"/>
      <c r="G209" s="50"/>
      <c r="H209" s="525"/>
      <c r="I209" s="525"/>
      <c r="J209" s="525"/>
      <c r="K209" s="525"/>
      <c r="L209" s="525"/>
      <c r="M209" s="525"/>
      <c r="N209" s="525"/>
      <c r="O209" s="525"/>
      <c r="P209" s="525"/>
      <c r="Q209" s="43"/>
      <c r="R209" s="43"/>
      <c r="S209" s="43"/>
      <c r="T209" s="51"/>
      <c r="U209" s="51"/>
      <c r="V209" s="51"/>
      <c r="W209" s="51"/>
      <c r="X209" s="40"/>
      <c r="Y209" s="40"/>
      <c r="Z209" s="40"/>
      <c r="AA209" s="40"/>
      <c r="AB209" s="40"/>
      <c r="AC209" s="40"/>
      <c r="AD209" s="40"/>
      <c r="AE209" s="40"/>
      <c r="AF209" s="41" t="str">
        <f>IFERROR(VLOOKUP(Y209,[1]Formulas!$AN$5:$AO$20,2,),"")</f>
        <v/>
      </c>
      <c r="AG209" s="41" t="str">
        <f>IFERROR(VLOOKUP(Z209,[1]Formulas!$AN$5:$AO$20,2,),"")</f>
        <v/>
      </c>
      <c r="AH209" s="41" t="str">
        <f>IFERROR(VLOOKUP(AA209,[1]Formulas!$AN$5:$AO$20,2,),"")</f>
        <v/>
      </c>
      <c r="AI209" s="41" t="str">
        <f>IFERROR(VLOOKUP(AB209,[1]Formulas!$AN$5:$AO$20,2,),"")</f>
        <v/>
      </c>
      <c r="AJ209" s="41" t="str">
        <f>IFERROR(VLOOKUP(AC209,[1]Formulas!$AN$5:$AO$20,2,),"")</f>
        <v/>
      </c>
      <c r="AK209" s="41" t="str">
        <f>IFERROR(VLOOKUP(AD209,[1]Formulas!$AN$5:$AO$20,2,),"")</f>
        <v/>
      </c>
      <c r="AL209" s="41" t="str">
        <f>IFERROR(VLOOKUP(AE209,[1]Formulas!$AN$5:$AO$20,2,),"")</f>
        <v/>
      </c>
      <c r="AM209" s="41"/>
      <c r="AN209" s="41"/>
      <c r="AO209" s="41"/>
      <c r="AP209" s="41" t="str">
        <f>IFERROR(VLOOKUP(CONCATENATE(AN209,"+",AO209),[1]Formulas!$AB$5:$AC$13,2,),"")</f>
        <v/>
      </c>
      <c r="AQ209" s="41" t="str">
        <f>IFERROR(VLOOKUP(AP209,[1]Formulas!$AC$5:$AD$13,2,),"")</f>
        <v/>
      </c>
      <c r="AR209" s="525"/>
      <c r="AS209" s="525"/>
      <c r="AT209" s="525"/>
      <c r="AU209" s="525"/>
      <c r="AV209" s="525"/>
      <c r="AW209" s="525"/>
      <c r="AX209" s="525"/>
      <c r="AY209" s="525"/>
      <c r="AZ209" s="525"/>
      <c r="BA209" s="525"/>
      <c r="BB209" s="525"/>
      <c r="BC209" s="42"/>
      <c r="BD209" s="42"/>
      <c r="BE209" s="42"/>
      <c r="BF209" s="525"/>
      <c r="BG209" s="42"/>
      <c r="BH209" s="42"/>
      <c r="BI209" s="42"/>
      <c r="BJ209" s="525"/>
      <c r="BK209" s="42"/>
      <c r="BL209" s="42"/>
      <c r="BM209" s="42"/>
    </row>
    <row r="210" spans="1:65" ht="23.25" customHeight="1" x14ac:dyDescent="0.3">
      <c r="A210" s="525"/>
      <c r="B210" s="525"/>
      <c r="C210" s="64"/>
      <c r="D210" s="525"/>
      <c r="E210" s="525"/>
      <c r="F210" s="525"/>
      <c r="G210" s="50"/>
      <c r="H210" s="525"/>
      <c r="I210" s="525"/>
      <c r="J210" s="525"/>
      <c r="K210" s="525"/>
      <c r="L210" s="525"/>
      <c r="M210" s="525"/>
      <c r="N210" s="525"/>
      <c r="O210" s="525"/>
      <c r="P210" s="525"/>
      <c r="Q210" s="43"/>
      <c r="R210" s="43"/>
      <c r="S210" s="43"/>
      <c r="T210" s="51"/>
      <c r="U210" s="51"/>
      <c r="V210" s="51"/>
      <c r="W210" s="51"/>
      <c r="X210" s="40"/>
      <c r="Y210" s="40"/>
      <c r="Z210" s="40"/>
      <c r="AA210" s="40"/>
      <c r="AB210" s="40"/>
      <c r="AC210" s="40"/>
      <c r="AD210" s="40"/>
      <c r="AE210" s="40"/>
      <c r="AF210" s="41" t="str">
        <f>IFERROR(VLOOKUP(Y210,[1]Formulas!$AN$5:$AO$20,2,),"")</f>
        <v/>
      </c>
      <c r="AG210" s="41" t="str">
        <f>IFERROR(VLOOKUP(Z210,[1]Formulas!$AN$5:$AO$20,2,),"")</f>
        <v/>
      </c>
      <c r="AH210" s="41" t="str">
        <f>IFERROR(VLOOKUP(AA210,[1]Formulas!$AN$5:$AO$20,2,),"")</f>
        <v/>
      </c>
      <c r="AI210" s="41" t="str">
        <f>IFERROR(VLOOKUP(AB210,[1]Formulas!$AN$5:$AO$20,2,),"")</f>
        <v/>
      </c>
      <c r="AJ210" s="41" t="str">
        <f>IFERROR(VLOOKUP(AC210,[1]Formulas!$AN$5:$AO$20,2,),"")</f>
        <v/>
      </c>
      <c r="AK210" s="41" t="str">
        <f>IFERROR(VLOOKUP(AD210,[1]Formulas!$AN$5:$AO$20,2,),"")</f>
        <v/>
      </c>
      <c r="AL210" s="41" t="str">
        <f>IFERROR(VLOOKUP(AE210,[1]Formulas!$AN$5:$AO$20,2,),"")</f>
        <v/>
      </c>
      <c r="AM210" s="41"/>
      <c r="AN210" s="41"/>
      <c r="AO210" s="41"/>
      <c r="AP210" s="41" t="str">
        <f>IFERROR(VLOOKUP(CONCATENATE(AN210,"+",AO210),[1]Formulas!$AB$5:$AC$13,2,),"")</f>
        <v/>
      </c>
      <c r="AQ210" s="41" t="str">
        <f>IFERROR(VLOOKUP(AP210,[1]Formulas!$AC$5:$AD$13,2,),"")</f>
        <v/>
      </c>
      <c r="AR210" s="525"/>
      <c r="AS210" s="525"/>
      <c r="AT210" s="525"/>
      <c r="AU210" s="525"/>
      <c r="AV210" s="525"/>
      <c r="AW210" s="525"/>
      <c r="AX210" s="525"/>
      <c r="AY210" s="525"/>
      <c r="AZ210" s="525"/>
      <c r="BA210" s="525"/>
      <c r="BB210" s="525"/>
      <c r="BC210" s="42"/>
      <c r="BD210" s="42"/>
      <c r="BE210" s="42"/>
      <c r="BF210" s="525"/>
      <c r="BG210" s="42"/>
      <c r="BH210" s="42"/>
      <c r="BI210" s="42"/>
      <c r="BJ210" s="525"/>
      <c r="BK210" s="42"/>
      <c r="BL210" s="42"/>
      <c r="BM210" s="42"/>
    </row>
    <row r="211" spans="1:65" ht="23.25" customHeight="1" x14ac:dyDescent="0.3">
      <c r="A211" s="525"/>
      <c r="B211" s="525"/>
      <c r="C211" s="64"/>
      <c r="D211" s="525"/>
      <c r="E211" s="525"/>
      <c r="F211" s="525"/>
      <c r="G211" s="50"/>
      <c r="H211" s="525"/>
      <c r="I211" s="525"/>
      <c r="J211" s="525"/>
      <c r="K211" s="525"/>
      <c r="L211" s="525"/>
      <c r="M211" s="525"/>
      <c r="N211" s="525"/>
      <c r="O211" s="525"/>
      <c r="P211" s="525"/>
      <c r="Q211" s="43"/>
      <c r="R211" s="43"/>
      <c r="S211" s="43"/>
      <c r="T211" s="51"/>
      <c r="U211" s="51"/>
      <c r="V211" s="51"/>
      <c r="W211" s="51"/>
      <c r="X211" s="40"/>
      <c r="Y211" s="40"/>
      <c r="Z211" s="40"/>
      <c r="AA211" s="40"/>
      <c r="AB211" s="40"/>
      <c r="AC211" s="40"/>
      <c r="AD211" s="40"/>
      <c r="AE211" s="40"/>
      <c r="AF211" s="41" t="str">
        <f>IFERROR(VLOOKUP(Y211,[1]Formulas!$AN$5:$AO$20,2,),"")</f>
        <v/>
      </c>
      <c r="AG211" s="41" t="str">
        <f>IFERROR(VLOOKUP(Z211,[1]Formulas!$AN$5:$AO$20,2,),"")</f>
        <v/>
      </c>
      <c r="AH211" s="41" t="str">
        <f>IFERROR(VLOOKUP(AA211,[1]Formulas!$AN$5:$AO$20,2,),"")</f>
        <v/>
      </c>
      <c r="AI211" s="41" t="str">
        <f>IFERROR(VLOOKUP(AB211,[1]Formulas!$AN$5:$AO$20,2,),"")</f>
        <v/>
      </c>
      <c r="AJ211" s="41" t="str">
        <f>IFERROR(VLOOKUP(AC211,[1]Formulas!$AN$5:$AO$20,2,),"")</f>
        <v/>
      </c>
      <c r="AK211" s="41" t="str">
        <f>IFERROR(VLOOKUP(AD211,[1]Formulas!$AN$5:$AO$20,2,),"")</f>
        <v/>
      </c>
      <c r="AL211" s="41" t="str">
        <f>IFERROR(VLOOKUP(AE211,[1]Formulas!$AN$5:$AO$20,2,),"")</f>
        <v/>
      </c>
      <c r="AM211" s="41"/>
      <c r="AN211" s="41"/>
      <c r="AO211" s="41"/>
      <c r="AP211" s="41" t="str">
        <f>IFERROR(VLOOKUP(CONCATENATE(AN211,"+",AO211),[1]Formulas!$AB$5:$AC$13,2,),"")</f>
        <v/>
      </c>
      <c r="AQ211" s="41" t="str">
        <f>IFERROR(VLOOKUP(AP211,[1]Formulas!$AC$5:$AD$13,2,),"")</f>
        <v/>
      </c>
      <c r="AR211" s="525"/>
      <c r="AS211" s="525"/>
      <c r="AT211" s="525"/>
      <c r="AU211" s="525"/>
      <c r="AV211" s="525"/>
      <c r="AW211" s="525"/>
      <c r="AX211" s="525"/>
      <c r="AY211" s="525"/>
      <c r="AZ211" s="525"/>
      <c r="BA211" s="525"/>
      <c r="BB211" s="525"/>
      <c r="BC211" s="42"/>
      <c r="BD211" s="42"/>
      <c r="BE211" s="42"/>
      <c r="BF211" s="525"/>
      <c r="BG211" s="42"/>
      <c r="BH211" s="42"/>
      <c r="BI211" s="42"/>
      <c r="BJ211" s="525"/>
      <c r="BK211" s="42"/>
      <c r="BL211" s="42"/>
      <c r="BM211" s="42"/>
    </row>
    <row r="212" spans="1:65" ht="23.25" customHeight="1" x14ac:dyDescent="0.3">
      <c r="A212" s="525"/>
      <c r="B212" s="525"/>
      <c r="C212" s="64"/>
      <c r="D212" s="525"/>
      <c r="E212" s="525"/>
      <c r="F212" s="525"/>
      <c r="G212" s="50"/>
      <c r="H212" s="525"/>
      <c r="I212" s="525"/>
      <c r="J212" s="525"/>
      <c r="K212" s="525"/>
      <c r="L212" s="525"/>
      <c r="M212" s="525"/>
      <c r="N212" s="525"/>
      <c r="O212" s="525"/>
      <c r="P212" s="525"/>
      <c r="Q212" s="43"/>
      <c r="R212" s="43"/>
      <c r="S212" s="43"/>
      <c r="T212" s="51"/>
      <c r="U212" s="51"/>
      <c r="V212" s="51"/>
      <c r="W212" s="51"/>
      <c r="X212" s="40"/>
      <c r="Y212" s="40"/>
      <c r="Z212" s="40"/>
      <c r="AA212" s="40"/>
      <c r="AB212" s="40"/>
      <c r="AC212" s="40"/>
      <c r="AD212" s="40"/>
      <c r="AE212" s="40"/>
      <c r="AF212" s="41" t="str">
        <f>IFERROR(VLOOKUP(Y212,[1]Formulas!$AN$5:$AO$20,2,),"")</f>
        <v/>
      </c>
      <c r="AG212" s="41" t="str">
        <f>IFERROR(VLOOKUP(Z212,[1]Formulas!$AN$5:$AO$20,2,),"")</f>
        <v/>
      </c>
      <c r="AH212" s="41" t="str">
        <f>IFERROR(VLOOKUP(AA212,[1]Formulas!$AN$5:$AO$20,2,),"")</f>
        <v/>
      </c>
      <c r="AI212" s="41" t="str">
        <f>IFERROR(VLOOKUP(AB212,[1]Formulas!$AN$5:$AO$20,2,),"")</f>
        <v/>
      </c>
      <c r="AJ212" s="41" t="str">
        <f>IFERROR(VLOOKUP(AC212,[1]Formulas!$AN$5:$AO$20,2,),"")</f>
        <v/>
      </c>
      <c r="AK212" s="41" t="str">
        <f>IFERROR(VLOOKUP(AD212,[1]Formulas!$AN$5:$AO$20,2,),"")</f>
        <v/>
      </c>
      <c r="AL212" s="41" t="str">
        <f>IFERROR(VLOOKUP(AE212,[1]Formulas!$AN$5:$AO$20,2,),"")</f>
        <v/>
      </c>
      <c r="AM212" s="41"/>
      <c r="AN212" s="41"/>
      <c r="AO212" s="41"/>
      <c r="AP212" s="41" t="str">
        <f>IFERROR(VLOOKUP(CONCATENATE(AN212,"+",AO212),[1]Formulas!$AB$5:$AC$13,2,),"")</f>
        <v/>
      </c>
      <c r="AQ212" s="41" t="str">
        <f>IFERROR(VLOOKUP(AP212,[1]Formulas!$AC$5:$AD$13,2,),"")</f>
        <v/>
      </c>
      <c r="AR212" s="525"/>
      <c r="AS212" s="525"/>
      <c r="AT212" s="525"/>
      <c r="AU212" s="525"/>
      <c r="AV212" s="525"/>
      <c r="AW212" s="525"/>
      <c r="AX212" s="525"/>
      <c r="AY212" s="525"/>
      <c r="AZ212" s="525"/>
      <c r="BA212" s="525"/>
      <c r="BB212" s="525"/>
      <c r="BC212" s="42"/>
      <c r="BD212" s="42"/>
      <c r="BE212" s="42"/>
      <c r="BF212" s="525"/>
      <c r="BG212" s="42"/>
      <c r="BH212" s="42"/>
      <c r="BI212" s="42"/>
      <c r="BJ212" s="525"/>
      <c r="BK212" s="42"/>
      <c r="BL212" s="42"/>
      <c r="BM212" s="42"/>
    </row>
    <row r="213" spans="1:65" ht="23.25" customHeight="1" x14ac:dyDescent="0.3">
      <c r="A213" s="525"/>
      <c r="B213" s="525"/>
      <c r="C213" s="64"/>
      <c r="D213" s="525"/>
      <c r="E213" s="525"/>
      <c r="F213" s="525"/>
      <c r="G213" s="50"/>
      <c r="H213" s="525"/>
      <c r="I213" s="525"/>
      <c r="J213" s="525"/>
      <c r="K213" s="525"/>
      <c r="L213" s="525"/>
      <c r="M213" s="525"/>
      <c r="N213" s="525"/>
      <c r="O213" s="525"/>
      <c r="P213" s="525"/>
      <c r="Q213" s="43"/>
      <c r="R213" s="43"/>
      <c r="S213" s="43"/>
      <c r="T213" s="51"/>
      <c r="U213" s="51"/>
      <c r="V213" s="51"/>
      <c r="W213" s="51"/>
      <c r="X213" s="40"/>
      <c r="Y213" s="40"/>
      <c r="Z213" s="40"/>
      <c r="AA213" s="40"/>
      <c r="AB213" s="40"/>
      <c r="AC213" s="40"/>
      <c r="AD213" s="40"/>
      <c r="AE213" s="40"/>
      <c r="AF213" s="41" t="str">
        <f>IFERROR(VLOOKUP(Y213,[1]Formulas!$AN$5:$AO$20,2,),"")</f>
        <v/>
      </c>
      <c r="AG213" s="41" t="str">
        <f>IFERROR(VLOOKUP(Z213,[1]Formulas!$AN$5:$AO$20,2,),"")</f>
        <v/>
      </c>
      <c r="AH213" s="41" t="str">
        <f>IFERROR(VLOOKUP(AA213,[1]Formulas!$AN$5:$AO$20,2,),"")</f>
        <v/>
      </c>
      <c r="AI213" s="41" t="str">
        <f>IFERROR(VLOOKUP(AB213,[1]Formulas!$AN$5:$AO$20,2,),"")</f>
        <v/>
      </c>
      <c r="AJ213" s="41" t="str">
        <f>IFERROR(VLOOKUP(AC213,[1]Formulas!$AN$5:$AO$20,2,),"")</f>
        <v/>
      </c>
      <c r="AK213" s="41" t="str">
        <f>IFERROR(VLOOKUP(AD213,[1]Formulas!$AN$5:$AO$20,2,),"")</f>
        <v/>
      </c>
      <c r="AL213" s="41" t="str">
        <f>IFERROR(VLOOKUP(AE213,[1]Formulas!$AN$5:$AO$20,2,),"")</f>
        <v/>
      </c>
      <c r="AM213" s="41"/>
      <c r="AN213" s="41"/>
      <c r="AO213" s="41"/>
      <c r="AP213" s="41" t="str">
        <f>IFERROR(VLOOKUP(CONCATENATE(AN213,"+",AO213),[1]Formulas!$AB$5:$AC$13,2,),"")</f>
        <v/>
      </c>
      <c r="AQ213" s="41" t="str">
        <f>IFERROR(VLOOKUP(AP213,[1]Formulas!$AC$5:$AD$13,2,),"")</f>
        <v/>
      </c>
      <c r="AR213" s="525"/>
      <c r="AS213" s="525"/>
      <c r="AT213" s="525"/>
      <c r="AU213" s="525"/>
      <c r="AV213" s="525"/>
      <c r="AW213" s="525"/>
      <c r="AX213" s="525"/>
      <c r="AY213" s="525"/>
      <c r="AZ213" s="525"/>
      <c r="BA213" s="525"/>
      <c r="BB213" s="525"/>
      <c r="BC213" s="42"/>
      <c r="BD213" s="42"/>
      <c r="BE213" s="42"/>
      <c r="BF213" s="525"/>
      <c r="BG213" s="42"/>
      <c r="BH213" s="42"/>
      <c r="BI213" s="42"/>
      <c r="BJ213" s="525"/>
      <c r="BK213" s="42"/>
      <c r="BL213" s="42"/>
      <c r="BM213" s="42"/>
    </row>
    <row r="214" spans="1:65" ht="23.25" customHeight="1" x14ac:dyDescent="0.3">
      <c r="A214" s="525"/>
      <c r="B214" s="525"/>
      <c r="C214" s="64"/>
      <c r="D214" s="525"/>
      <c r="E214" s="525"/>
      <c r="F214" s="525"/>
      <c r="G214" s="50"/>
      <c r="H214" s="525"/>
      <c r="I214" s="525"/>
      <c r="J214" s="525"/>
      <c r="K214" s="525"/>
      <c r="L214" s="525"/>
      <c r="M214" s="525"/>
      <c r="N214" s="525"/>
      <c r="O214" s="525"/>
      <c r="P214" s="525"/>
      <c r="Q214" s="43"/>
      <c r="R214" s="43"/>
      <c r="S214" s="43"/>
      <c r="T214" s="51"/>
      <c r="U214" s="51"/>
      <c r="V214" s="51"/>
      <c r="W214" s="51"/>
      <c r="X214" s="40"/>
      <c r="Y214" s="40"/>
      <c r="Z214" s="40"/>
      <c r="AA214" s="40"/>
      <c r="AB214" s="40"/>
      <c r="AC214" s="40"/>
      <c r="AD214" s="40"/>
      <c r="AE214" s="40"/>
      <c r="AF214" s="41" t="str">
        <f>IFERROR(VLOOKUP(Y214,[1]Formulas!$AN$5:$AO$20,2,),"")</f>
        <v/>
      </c>
      <c r="AG214" s="41" t="str">
        <f>IFERROR(VLOOKUP(Z214,[1]Formulas!$AN$5:$AO$20,2,),"")</f>
        <v/>
      </c>
      <c r="AH214" s="41" t="str">
        <f>IFERROR(VLOOKUP(AA214,[1]Formulas!$AN$5:$AO$20,2,),"")</f>
        <v/>
      </c>
      <c r="AI214" s="41" t="str">
        <f>IFERROR(VLOOKUP(AB214,[1]Formulas!$AN$5:$AO$20,2,),"")</f>
        <v/>
      </c>
      <c r="AJ214" s="41" t="str">
        <f>IFERROR(VLOOKUP(AC214,[1]Formulas!$AN$5:$AO$20,2,),"")</f>
        <v/>
      </c>
      <c r="AK214" s="41" t="str">
        <f>IFERROR(VLOOKUP(AD214,[1]Formulas!$AN$5:$AO$20,2,),"")</f>
        <v/>
      </c>
      <c r="AL214" s="41" t="str">
        <f>IFERROR(VLOOKUP(AE214,[1]Formulas!$AN$5:$AO$20,2,),"")</f>
        <v/>
      </c>
      <c r="AM214" s="41"/>
      <c r="AN214" s="41"/>
      <c r="AO214" s="41"/>
      <c r="AP214" s="41" t="str">
        <f>IFERROR(VLOOKUP(CONCATENATE(AN214,"+",AO214),[1]Formulas!$AB$5:$AC$13,2,),"")</f>
        <v/>
      </c>
      <c r="AQ214" s="41" t="str">
        <f>IFERROR(VLOOKUP(AP214,[1]Formulas!$AC$5:$AD$13,2,),"")</f>
        <v/>
      </c>
      <c r="AR214" s="525"/>
      <c r="AS214" s="525"/>
      <c r="AT214" s="525"/>
      <c r="AU214" s="525"/>
      <c r="AV214" s="525"/>
      <c r="AW214" s="525"/>
      <c r="AX214" s="525"/>
      <c r="AY214" s="525"/>
      <c r="AZ214" s="525"/>
      <c r="BA214" s="525"/>
      <c r="BB214" s="525"/>
      <c r="BC214" s="42"/>
      <c r="BD214" s="42"/>
      <c r="BE214" s="42"/>
      <c r="BF214" s="525"/>
      <c r="BG214" s="42"/>
      <c r="BH214" s="42"/>
      <c r="BI214" s="42"/>
      <c r="BJ214" s="525"/>
      <c r="BK214" s="42"/>
      <c r="BL214" s="42"/>
      <c r="BM214" s="42"/>
    </row>
    <row r="215" spans="1:65" ht="23.25" customHeight="1" x14ac:dyDescent="0.3">
      <c r="A215" s="526"/>
      <c r="B215" s="526"/>
      <c r="C215" s="65"/>
      <c r="D215" s="526"/>
      <c r="E215" s="526"/>
      <c r="F215" s="526"/>
      <c r="G215" s="50"/>
      <c r="H215" s="526"/>
      <c r="I215" s="526"/>
      <c r="J215" s="526"/>
      <c r="K215" s="526"/>
      <c r="L215" s="526"/>
      <c r="M215" s="526"/>
      <c r="N215" s="526"/>
      <c r="O215" s="526"/>
      <c r="P215" s="526"/>
      <c r="Q215" s="43"/>
      <c r="R215" s="43"/>
      <c r="S215" s="43"/>
      <c r="T215" s="51"/>
      <c r="U215" s="51"/>
      <c r="V215" s="51"/>
      <c r="W215" s="51"/>
      <c r="X215" s="40"/>
      <c r="Y215" s="40"/>
      <c r="Z215" s="40"/>
      <c r="AA215" s="40"/>
      <c r="AB215" s="40"/>
      <c r="AC215" s="40"/>
      <c r="AD215" s="40"/>
      <c r="AE215" s="40"/>
      <c r="AF215" s="41" t="str">
        <f>IFERROR(VLOOKUP(Y215,[1]Formulas!$AN$5:$AO$20,2,),"")</f>
        <v/>
      </c>
      <c r="AG215" s="41" t="str">
        <f>IFERROR(VLOOKUP(Z215,[1]Formulas!$AN$5:$AO$20,2,),"")</f>
        <v/>
      </c>
      <c r="AH215" s="41" t="str">
        <f>IFERROR(VLOOKUP(AA215,[1]Formulas!$AN$5:$AO$20,2,),"")</f>
        <v/>
      </c>
      <c r="AI215" s="41" t="str">
        <f>IFERROR(VLOOKUP(AB215,[1]Formulas!$AN$5:$AO$20,2,),"")</f>
        <v/>
      </c>
      <c r="AJ215" s="41" t="str">
        <f>IFERROR(VLOOKUP(AC215,[1]Formulas!$AN$5:$AO$20,2,),"")</f>
        <v/>
      </c>
      <c r="AK215" s="41" t="str">
        <f>IFERROR(VLOOKUP(AD215,[1]Formulas!$AN$5:$AO$20,2,),"")</f>
        <v/>
      </c>
      <c r="AL215" s="41" t="str">
        <f>IFERROR(VLOOKUP(AE215,[1]Formulas!$AN$5:$AO$20,2,),"")</f>
        <v/>
      </c>
      <c r="AM215" s="41"/>
      <c r="AN215" s="41"/>
      <c r="AO215" s="41"/>
      <c r="AP215" s="41" t="str">
        <f>IFERROR(VLOOKUP(CONCATENATE(AN215,"+",AO215),[1]Formulas!$AB$5:$AC$13,2,),"")</f>
        <v/>
      </c>
      <c r="AQ215" s="41" t="str">
        <f>IFERROR(VLOOKUP(AP215,[1]Formulas!$AC$5:$AD$13,2,),"")</f>
        <v/>
      </c>
      <c r="AR215" s="526"/>
      <c r="AS215" s="526"/>
      <c r="AT215" s="526"/>
      <c r="AU215" s="526"/>
      <c r="AV215" s="526"/>
      <c r="AW215" s="526"/>
      <c r="AX215" s="526"/>
      <c r="AY215" s="526"/>
      <c r="AZ215" s="526"/>
      <c r="BA215" s="526"/>
      <c r="BB215" s="526"/>
      <c r="BC215" s="42"/>
      <c r="BD215" s="42"/>
      <c r="BE215" s="42"/>
      <c r="BF215" s="526"/>
      <c r="BG215" s="42"/>
      <c r="BH215" s="42"/>
      <c r="BI215" s="42"/>
      <c r="BJ215" s="526"/>
      <c r="BK215" s="42"/>
      <c r="BL215" s="42"/>
      <c r="BM215" s="42"/>
    </row>
    <row r="216" spans="1:65" ht="23.25" customHeight="1" x14ac:dyDescent="0.4">
      <c r="A216" s="46"/>
      <c r="B216" s="46"/>
      <c r="C216" s="46"/>
      <c r="D216" s="46"/>
      <c r="E216" s="46"/>
      <c r="F216" s="46"/>
      <c r="G216" s="46"/>
      <c r="H216" s="46"/>
      <c r="I216" s="46"/>
      <c r="J216" s="45"/>
      <c r="K216" s="45"/>
      <c r="L216" s="45"/>
      <c r="M216" s="45"/>
      <c r="N216" s="45"/>
      <c r="O216" s="45"/>
      <c r="P216" s="45"/>
      <c r="Q216" s="46"/>
      <c r="R216" s="46"/>
      <c r="S216" s="46"/>
      <c r="T216" s="52"/>
      <c r="U216" s="52"/>
      <c r="V216" s="52"/>
      <c r="W216" s="52"/>
      <c r="X216" s="47"/>
      <c r="Y216" s="47"/>
      <c r="Z216" s="47"/>
      <c r="AA216" s="47"/>
      <c r="AB216" s="47"/>
      <c r="AC216" s="47"/>
      <c r="AD216" s="47"/>
      <c r="AE216" s="47"/>
      <c r="AF216" s="47"/>
      <c r="AG216" s="47"/>
      <c r="AH216" s="47"/>
      <c r="AI216" s="47"/>
      <c r="AJ216" s="47"/>
      <c r="AK216" s="47"/>
      <c r="AL216" s="47"/>
      <c r="AM216" s="47"/>
      <c r="AN216" s="47"/>
      <c r="AO216" s="47"/>
      <c r="AP216" s="47"/>
      <c r="AQ216" s="45"/>
      <c r="AR216" s="45"/>
      <c r="AS216" s="45"/>
      <c r="AT216" s="45"/>
      <c r="AU216" s="45"/>
      <c r="AV216" s="45"/>
      <c r="AW216" s="45"/>
      <c r="AX216" s="45"/>
      <c r="AY216" s="45"/>
      <c r="AZ216" s="45"/>
      <c r="BA216" s="48"/>
      <c r="BB216" s="48"/>
      <c r="BC216" s="48"/>
      <c r="BD216" s="48"/>
      <c r="BE216" s="48"/>
      <c r="BF216" s="48"/>
      <c r="BG216" s="48"/>
      <c r="BH216" s="48"/>
      <c r="BI216" s="48"/>
      <c r="BJ216" s="48"/>
      <c r="BK216" s="48"/>
      <c r="BL216" s="48"/>
      <c r="BM216" s="48"/>
    </row>
    <row r="217" spans="1:65" ht="23.25" customHeight="1" x14ac:dyDescent="0.3">
      <c r="A217" s="528"/>
      <c r="B217" s="529"/>
      <c r="C217" s="66"/>
      <c r="D217" s="529"/>
      <c r="E217" s="529"/>
      <c r="F217" s="529"/>
      <c r="G217" s="50"/>
      <c r="H217" s="530"/>
      <c r="I217" s="530"/>
      <c r="J217" s="527"/>
      <c r="K217" s="527" t="str">
        <f>IFERROR(VLOOKUP(J217,[1]Formulas!$B$5:$C$9,2,),"")</f>
        <v/>
      </c>
      <c r="L217" s="527"/>
      <c r="M217" s="527" t="str">
        <f>IFERROR(VLOOKUP(L217,[1]Formulas!$E$5:$F$9,2,),"")</f>
        <v/>
      </c>
      <c r="N217" s="381" t="str">
        <f>IFERROR(VLOOKUP(CONCATENATE(K217:K226,M217),[1]Formulas!$J$5:$K$29,2,),"")</f>
        <v/>
      </c>
      <c r="O217" s="381" t="str">
        <f>IFERROR(M217*K217,"")</f>
        <v/>
      </c>
      <c r="P217" s="384"/>
      <c r="Q217" s="43"/>
      <c r="R217" s="43"/>
      <c r="S217" s="43"/>
      <c r="T217" s="51"/>
      <c r="U217" s="51"/>
      <c r="V217" s="51"/>
      <c r="W217" s="51"/>
      <c r="X217" s="40"/>
      <c r="Y217" s="40"/>
      <c r="Z217" s="40"/>
      <c r="AA217" s="40"/>
      <c r="AB217" s="40"/>
      <c r="AC217" s="40"/>
      <c r="AD217" s="40"/>
      <c r="AE217" s="40"/>
      <c r="AF217" s="41" t="str">
        <f>IFERROR(VLOOKUP(Y217,[1]Formulas!$AN$5:$AO$20,2,),"")</f>
        <v/>
      </c>
      <c r="AG217" s="41" t="str">
        <f>IFERROR(VLOOKUP(Z217,[1]Formulas!$AN$5:$AO$20,2,),"")</f>
        <v/>
      </c>
      <c r="AH217" s="41" t="str">
        <f>IFERROR(VLOOKUP(AA217,[1]Formulas!$AN$5:$AO$20,2,),"")</f>
        <v/>
      </c>
      <c r="AI217" s="41" t="str">
        <f>IFERROR(VLOOKUP(AB217,[1]Formulas!$AN$5:$AO$20,2,),"")</f>
        <v/>
      </c>
      <c r="AJ217" s="41" t="str">
        <f>IFERROR(VLOOKUP(AC217,[1]Formulas!$AN$5:$AO$20,2,),"")</f>
        <v/>
      </c>
      <c r="AK217" s="41" t="str">
        <f>IFERROR(VLOOKUP(AD217,[1]Formulas!$AN$5:$AO$20,2,),"")</f>
        <v/>
      </c>
      <c r="AL217" s="41" t="str">
        <f>IFERROR(VLOOKUP(AE217,[1]Formulas!$AN$5:$AO$20,2,),"")</f>
        <v/>
      </c>
      <c r="AM217" s="41"/>
      <c r="AN217" s="41"/>
      <c r="AO217" s="41"/>
      <c r="AP217" s="41" t="str">
        <f>IFERROR(VLOOKUP(CONCATENATE(AN217,"+",AO217),[1]Formulas!$AB$5:$AC$13,2,),"")</f>
        <v/>
      </c>
      <c r="AQ217" s="41" t="str">
        <f>IFERROR(VLOOKUP(AP217,[1]Formulas!$AC$5:$AD$13,2,),"")</f>
        <v/>
      </c>
      <c r="AR217" s="384" t="str">
        <f>+IFERROR(AVERAGE(AQ217:AQ226),"")</f>
        <v/>
      </c>
      <c r="AS217" s="384" t="str">
        <f>+IF(AR217="","",IF(AR217=100,"Fuerte",IF(AND(AR217&lt;100,AR217&gt;=50),"Moderado",IF(AR217&lt;50,"Débil"))))</f>
        <v/>
      </c>
      <c r="AT217" s="384" t="str">
        <f>+IF(AS217="","",IF(AS217="Fuerte",2,IF(AS217="Moderado",1,IF(AS217="Débil",0))))</f>
        <v/>
      </c>
      <c r="AU217" s="384" t="str">
        <f>IFERROR(IF((AV217-AT217)&lt;=0,J217,VLOOKUP((AV217-AT217),[1]Formulas!$AQ$5:$AR$9,2,0)),"")</f>
        <v/>
      </c>
      <c r="AV217" s="384" t="str">
        <f>+K217</f>
        <v/>
      </c>
      <c r="AW217" s="384" t="str">
        <f>IFERROR(VLOOKUP(AU217,[1]Formulas!$B$5:$C$9,2,),"")</f>
        <v/>
      </c>
      <c r="AX217" s="384">
        <f>+L217</f>
        <v>0</v>
      </c>
      <c r="AY217" s="384" t="str">
        <f>IFERROR(VLOOKUP(AX217,[1]Formulas!$E$5:$F$9,2,),"")</f>
        <v/>
      </c>
      <c r="AZ217" s="381" t="str">
        <f>IFERROR(VLOOKUP(CONCATENATE(AW217:AW226,AY217),[1]Formulas!$J$5:$K$29,2,),"")</f>
        <v/>
      </c>
      <c r="BA217" s="355" t="str">
        <f>IFERROR(AY217*AW217,"")</f>
        <v/>
      </c>
      <c r="BB217" s="362"/>
      <c r="BC217" s="42"/>
      <c r="BD217" s="42"/>
      <c r="BE217" s="42"/>
      <c r="BF217" s="362"/>
      <c r="BG217" s="42"/>
      <c r="BH217" s="42"/>
      <c r="BI217" s="42"/>
      <c r="BJ217" s="362"/>
      <c r="BK217" s="42"/>
      <c r="BL217" s="42"/>
      <c r="BM217" s="42"/>
    </row>
    <row r="218" spans="1:65" ht="23.25" customHeight="1" x14ac:dyDescent="0.3">
      <c r="A218" s="525"/>
      <c r="B218" s="525"/>
      <c r="C218" s="64"/>
      <c r="D218" s="525"/>
      <c r="E218" s="525"/>
      <c r="F218" s="525"/>
      <c r="G218" s="50"/>
      <c r="H218" s="525"/>
      <c r="I218" s="525"/>
      <c r="J218" s="525"/>
      <c r="K218" s="525"/>
      <c r="L218" s="525"/>
      <c r="M218" s="525"/>
      <c r="N218" s="525"/>
      <c r="O218" s="525"/>
      <c r="P218" s="525"/>
      <c r="Q218" s="43"/>
      <c r="R218" s="43"/>
      <c r="S218" s="43"/>
      <c r="T218" s="51"/>
      <c r="U218" s="51"/>
      <c r="V218" s="51"/>
      <c r="W218" s="51"/>
      <c r="X218" s="40"/>
      <c r="Y218" s="40"/>
      <c r="Z218" s="40"/>
      <c r="AA218" s="40"/>
      <c r="AB218" s="40"/>
      <c r="AC218" s="40"/>
      <c r="AD218" s="40"/>
      <c r="AE218" s="40"/>
      <c r="AF218" s="41" t="str">
        <f>IFERROR(VLOOKUP(Y218,[1]Formulas!$AN$5:$AO$20,2,),"")</f>
        <v/>
      </c>
      <c r="AG218" s="41" t="str">
        <f>IFERROR(VLOOKUP(Z218,[1]Formulas!$AN$5:$AO$20,2,),"")</f>
        <v/>
      </c>
      <c r="AH218" s="41" t="str">
        <f>IFERROR(VLOOKUP(AA218,[1]Formulas!$AN$5:$AO$20,2,),"")</f>
        <v/>
      </c>
      <c r="AI218" s="41" t="str">
        <f>IFERROR(VLOOKUP(AB218,[1]Formulas!$AN$5:$AO$20,2,),"")</f>
        <v/>
      </c>
      <c r="AJ218" s="41" t="str">
        <f>IFERROR(VLOOKUP(AC218,[1]Formulas!$AN$5:$AO$20,2,),"")</f>
        <v/>
      </c>
      <c r="AK218" s="41" t="str">
        <f>IFERROR(VLOOKUP(AD218,[1]Formulas!$AN$5:$AO$20,2,),"")</f>
        <v/>
      </c>
      <c r="AL218" s="41" t="str">
        <f>IFERROR(VLOOKUP(AE218,[1]Formulas!$AN$5:$AO$20,2,),"")</f>
        <v/>
      </c>
      <c r="AM218" s="41"/>
      <c r="AN218" s="41"/>
      <c r="AO218" s="41"/>
      <c r="AP218" s="41" t="str">
        <f>IFERROR(VLOOKUP(CONCATENATE(AN218,"+",AO218),[1]Formulas!$AB$5:$AC$13,2,),"")</f>
        <v/>
      </c>
      <c r="AQ218" s="41" t="str">
        <f>IFERROR(VLOOKUP(AP218,[1]Formulas!$AC$5:$AD$13,2,),"")</f>
        <v/>
      </c>
      <c r="AR218" s="525"/>
      <c r="AS218" s="525"/>
      <c r="AT218" s="525"/>
      <c r="AU218" s="525"/>
      <c r="AV218" s="525"/>
      <c r="AW218" s="525"/>
      <c r="AX218" s="525"/>
      <c r="AY218" s="525"/>
      <c r="AZ218" s="525"/>
      <c r="BA218" s="525"/>
      <c r="BB218" s="525"/>
      <c r="BC218" s="42"/>
      <c r="BD218" s="42"/>
      <c r="BE218" s="42"/>
      <c r="BF218" s="525"/>
      <c r="BG218" s="42"/>
      <c r="BH218" s="42"/>
      <c r="BI218" s="42"/>
      <c r="BJ218" s="525"/>
      <c r="BK218" s="42"/>
      <c r="BL218" s="42"/>
      <c r="BM218" s="42"/>
    </row>
    <row r="219" spans="1:65" ht="23.25" customHeight="1" x14ac:dyDescent="0.3">
      <c r="A219" s="525"/>
      <c r="B219" s="525"/>
      <c r="C219" s="64"/>
      <c r="D219" s="525"/>
      <c r="E219" s="525"/>
      <c r="F219" s="525"/>
      <c r="G219" s="50"/>
      <c r="H219" s="525"/>
      <c r="I219" s="525"/>
      <c r="J219" s="525"/>
      <c r="K219" s="525"/>
      <c r="L219" s="525"/>
      <c r="M219" s="525"/>
      <c r="N219" s="525"/>
      <c r="O219" s="525"/>
      <c r="P219" s="525"/>
      <c r="Q219" s="43"/>
      <c r="R219" s="43"/>
      <c r="S219" s="43"/>
      <c r="T219" s="51"/>
      <c r="U219" s="51"/>
      <c r="V219" s="51"/>
      <c r="W219" s="51"/>
      <c r="X219" s="40"/>
      <c r="Y219" s="40"/>
      <c r="Z219" s="40"/>
      <c r="AA219" s="40"/>
      <c r="AB219" s="40"/>
      <c r="AC219" s="40"/>
      <c r="AD219" s="40"/>
      <c r="AE219" s="40"/>
      <c r="AF219" s="41" t="str">
        <f>IFERROR(VLOOKUP(Y219,[1]Formulas!$AN$5:$AO$20,2,),"")</f>
        <v/>
      </c>
      <c r="AG219" s="41" t="str">
        <f>IFERROR(VLOOKUP(Z219,[1]Formulas!$AN$5:$AO$20,2,),"")</f>
        <v/>
      </c>
      <c r="AH219" s="41" t="str">
        <f>IFERROR(VLOOKUP(AA219,[1]Formulas!$AN$5:$AO$20,2,),"")</f>
        <v/>
      </c>
      <c r="AI219" s="41" t="str">
        <f>IFERROR(VLOOKUP(AB219,[1]Formulas!$AN$5:$AO$20,2,),"")</f>
        <v/>
      </c>
      <c r="AJ219" s="41" t="str">
        <f>IFERROR(VLOOKUP(AC219,[1]Formulas!$AN$5:$AO$20,2,),"")</f>
        <v/>
      </c>
      <c r="AK219" s="41" t="str">
        <f>IFERROR(VLOOKUP(AD219,[1]Formulas!$AN$5:$AO$20,2,),"")</f>
        <v/>
      </c>
      <c r="AL219" s="41" t="str">
        <f>IFERROR(VLOOKUP(AE219,[1]Formulas!$AN$5:$AO$20,2,),"")</f>
        <v/>
      </c>
      <c r="AM219" s="41"/>
      <c r="AN219" s="41"/>
      <c r="AO219" s="41"/>
      <c r="AP219" s="41" t="str">
        <f>IFERROR(VLOOKUP(CONCATENATE(AN219,"+",AO219),[1]Formulas!$AB$5:$AC$13,2,),"")</f>
        <v/>
      </c>
      <c r="AQ219" s="41" t="str">
        <f>IFERROR(VLOOKUP(AP219,[1]Formulas!$AC$5:$AD$13,2,),"")</f>
        <v/>
      </c>
      <c r="AR219" s="525"/>
      <c r="AS219" s="525"/>
      <c r="AT219" s="525"/>
      <c r="AU219" s="525"/>
      <c r="AV219" s="525"/>
      <c r="AW219" s="525"/>
      <c r="AX219" s="525"/>
      <c r="AY219" s="525"/>
      <c r="AZ219" s="525"/>
      <c r="BA219" s="525"/>
      <c r="BB219" s="525"/>
      <c r="BC219" s="42"/>
      <c r="BD219" s="42"/>
      <c r="BE219" s="42"/>
      <c r="BF219" s="525"/>
      <c r="BG219" s="42"/>
      <c r="BH219" s="42"/>
      <c r="BI219" s="42"/>
      <c r="BJ219" s="525"/>
      <c r="BK219" s="42"/>
      <c r="BL219" s="42"/>
      <c r="BM219" s="42"/>
    </row>
    <row r="220" spans="1:65" ht="23.25" customHeight="1" x14ac:dyDescent="0.3">
      <c r="A220" s="525"/>
      <c r="B220" s="525"/>
      <c r="C220" s="64"/>
      <c r="D220" s="525"/>
      <c r="E220" s="525"/>
      <c r="F220" s="525"/>
      <c r="G220" s="50"/>
      <c r="H220" s="525"/>
      <c r="I220" s="525"/>
      <c r="J220" s="525"/>
      <c r="K220" s="525"/>
      <c r="L220" s="525"/>
      <c r="M220" s="525"/>
      <c r="N220" s="525"/>
      <c r="O220" s="525"/>
      <c r="P220" s="525"/>
      <c r="Q220" s="43"/>
      <c r="R220" s="43"/>
      <c r="S220" s="43"/>
      <c r="T220" s="51"/>
      <c r="U220" s="51"/>
      <c r="V220" s="51"/>
      <c r="W220" s="51"/>
      <c r="X220" s="40"/>
      <c r="Y220" s="40"/>
      <c r="Z220" s="40"/>
      <c r="AA220" s="40"/>
      <c r="AB220" s="40"/>
      <c r="AC220" s="40"/>
      <c r="AD220" s="40"/>
      <c r="AE220" s="40"/>
      <c r="AF220" s="41" t="str">
        <f>IFERROR(VLOOKUP(Y220,[1]Formulas!$AN$5:$AO$20,2,),"")</f>
        <v/>
      </c>
      <c r="AG220" s="41" t="str">
        <f>IFERROR(VLOOKUP(Z220,[1]Formulas!$AN$5:$AO$20,2,),"")</f>
        <v/>
      </c>
      <c r="AH220" s="41" t="str">
        <f>IFERROR(VLOOKUP(AA220,[1]Formulas!$AN$5:$AO$20,2,),"")</f>
        <v/>
      </c>
      <c r="AI220" s="41" t="str">
        <f>IFERROR(VLOOKUP(AB220,[1]Formulas!$AN$5:$AO$20,2,),"")</f>
        <v/>
      </c>
      <c r="AJ220" s="41" t="str">
        <f>IFERROR(VLOOKUP(AC220,[1]Formulas!$AN$5:$AO$20,2,),"")</f>
        <v/>
      </c>
      <c r="AK220" s="41" t="str">
        <f>IFERROR(VLOOKUP(AD220,[1]Formulas!$AN$5:$AO$20,2,),"")</f>
        <v/>
      </c>
      <c r="AL220" s="41" t="str">
        <f>IFERROR(VLOOKUP(AE220,[1]Formulas!$AN$5:$AO$20,2,),"")</f>
        <v/>
      </c>
      <c r="AM220" s="41"/>
      <c r="AN220" s="41"/>
      <c r="AO220" s="41"/>
      <c r="AP220" s="41" t="str">
        <f>IFERROR(VLOOKUP(CONCATENATE(AN220,"+",AO220),[1]Formulas!$AB$5:$AC$13,2,),"")</f>
        <v/>
      </c>
      <c r="AQ220" s="41" t="str">
        <f>IFERROR(VLOOKUP(AP220,[1]Formulas!$AC$5:$AD$13,2,),"")</f>
        <v/>
      </c>
      <c r="AR220" s="525"/>
      <c r="AS220" s="525"/>
      <c r="AT220" s="525"/>
      <c r="AU220" s="525"/>
      <c r="AV220" s="525"/>
      <c r="AW220" s="525"/>
      <c r="AX220" s="525"/>
      <c r="AY220" s="525"/>
      <c r="AZ220" s="525"/>
      <c r="BA220" s="525"/>
      <c r="BB220" s="525"/>
      <c r="BC220" s="42"/>
      <c r="BD220" s="42"/>
      <c r="BE220" s="42"/>
      <c r="BF220" s="525"/>
      <c r="BG220" s="42"/>
      <c r="BH220" s="42"/>
      <c r="BI220" s="42"/>
      <c r="BJ220" s="525"/>
      <c r="BK220" s="42"/>
      <c r="BL220" s="42"/>
      <c r="BM220" s="42"/>
    </row>
    <row r="221" spans="1:65" ht="23.25" customHeight="1" x14ac:dyDescent="0.3">
      <c r="A221" s="525"/>
      <c r="B221" s="525"/>
      <c r="C221" s="64"/>
      <c r="D221" s="525"/>
      <c r="E221" s="525"/>
      <c r="F221" s="525"/>
      <c r="G221" s="50"/>
      <c r="H221" s="525"/>
      <c r="I221" s="525"/>
      <c r="J221" s="525"/>
      <c r="K221" s="525"/>
      <c r="L221" s="525"/>
      <c r="M221" s="525"/>
      <c r="N221" s="525"/>
      <c r="O221" s="525"/>
      <c r="P221" s="525"/>
      <c r="Q221" s="43"/>
      <c r="R221" s="43"/>
      <c r="S221" s="43"/>
      <c r="T221" s="51"/>
      <c r="U221" s="51"/>
      <c r="V221" s="51"/>
      <c r="W221" s="51"/>
      <c r="X221" s="40"/>
      <c r="Y221" s="40"/>
      <c r="Z221" s="40"/>
      <c r="AA221" s="40"/>
      <c r="AB221" s="40"/>
      <c r="AC221" s="40"/>
      <c r="AD221" s="40"/>
      <c r="AE221" s="40"/>
      <c r="AF221" s="41" t="str">
        <f>IFERROR(VLOOKUP(Y221,[1]Formulas!$AN$5:$AO$20,2,),"")</f>
        <v/>
      </c>
      <c r="AG221" s="41" t="str">
        <f>IFERROR(VLOOKUP(Z221,[1]Formulas!$AN$5:$AO$20,2,),"")</f>
        <v/>
      </c>
      <c r="AH221" s="41" t="str">
        <f>IFERROR(VLOOKUP(AA221,[1]Formulas!$AN$5:$AO$20,2,),"")</f>
        <v/>
      </c>
      <c r="AI221" s="41" t="str">
        <f>IFERROR(VLOOKUP(AB221,[1]Formulas!$AN$5:$AO$20,2,),"")</f>
        <v/>
      </c>
      <c r="AJ221" s="41" t="str">
        <f>IFERROR(VLOOKUP(AC221,[1]Formulas!$AN$5:$AO$20,2,),"")</f>
        <v/>
      </c>
      <c r="AK221" s="41" t="str">
        <f>IFERROR(VLOOKUP(AD221,[1]Formulas!$AN$5:$AO$20,2,),"")</f>
        <v/>
      </c>
      <c r="AL221" s="41" t="str">
        <f>IFERROR(VLOOKUP(AE221,[1]Formulas!$AN$5:$AO$20,2,),"")</f>
        <v/>
      </c>
      <c r="AM221" s="41"/>
      <c r="AN221" s="41"/>
      <c r="AO221" s="41"/>
      <c r="AP221" s="41" t="str">
        <f>IFERROR(VLOOKUP(CONCATENATE(AN221,"+",AO221),[1]Formulas!$AB$5:$AC$13,2,),"")</f>
        <v/>
      </c>
      <c r="AQ221" s="41" t="str">
        <f>IFERROR(VLOOKUP(AP221,[1]Formulas!$AC$5:$AD$13,2,),"")</f>
        <v/>
      </c>
      <c r="AR221" s="525"/>
      <c r="AS221" s="525"/>
      <c r="AT221" s="525"/>
      <c r="AU221" s="525"/>
      <c r="AV221" s="525"/>
      <c r="AW221" s="525"/>
      <c r="AX221" s="525"/>
      <c r="AY221" s="525"/>
      <c r="AZ221" s="525"/>
      <c r="BA221" s="525"/>
      <c r="BB221" s="525"/>
      <c r="BC221" s="42"/>
      <c r="BD221" s="42"/>
      <c r="BE221" s="42"/>
      <c r="BF221" s="525"/>
      <c r="BG221" s="42"/>
      <c r="BH221" s="42"/>
      <c r="BI221" s="42"/>
      <c r="BJ221" s="525"/>
      <c r="BK221" s="42"/>
      <c r="BL221" s="42"/>
      <c r="BM221" s="42"/>
    </row>
    <row r="222" spans="1:65" ht="23.25" customHeight="1" x14ac:dyDescent="0.3">
      <c r="A222" s="525"/>
      <c r="B222" s="525"/>
      <c r="C222" s="64"/>
      <c r="D222" s="525"/>
      <c r="E222" s="525"/>
      <c r="F222" s="525"/>
      <c r="G222" s="50"/>
      <c r="H222" s="525"/>
      <c r="I222" s="525"/>
      <c r="J222" s="525"/>
      <c r="K222" s="525"/>
      <c r="L222" s="525"/>
      <c r="M222" s="525"/>
      <c r="N222" s="525"/>
      <c r="O222" s="525"/>
      <c r="P222" s="525"/>
      <c r="Q222" s="43"/>
      <c r="R222" s="43"/>
      <c r="S222" s="43"/>
      <c r="T222" s="51"/>
      <c r="U222" s="51"/>
      <c r="V222" s="51"/>
      <c r="W222" s="51"/>
      <c r="X222" s="40"/>
      <c r="Y222" s="40"/>
      <c r="Z222" s="40"/>
      <c r="AA222" s="40"/>
      <c r="AB222" s="40"/>
      <c r="AC222" s="40"/>
      <c r="AD222" s="40"/>
      <c r="AE222" s="40"/>
      <c r="AF222" s="41" t="str">
        <f>IFERROR(VLOOKUP(Y222,[1]Formulas!$AN$5:$AO$20,2,),"")</f>
        <v/>
      </c>
      <c r="AG222" s="41" t="str">
        <f>IFERROR(VLOOKUP(Z222,[1]Formulas!$AN$5:$AO$20,2,),"")</f>
        <v/>
      </c>
      <c r="AH222" s="41" t="str">
        <f>IFERROR(VLOOKUP(AA222,[1]Formulas!$AN$5:$AO$20,2,),"")</f>
        <v/>
      </c>
      <c r="AI222" s="41" t="str">
        <f>IFERROR(VLOOKUP(AB222,[1]Formulas!$AN$5:$AO$20,2,),"")</f>
        <v/>
      </c>
      <c r="AJ222" s="41" t="str">
        <f>IFERROR(VLOOKUP(AC222,[1]Formulas!$AN$5:$AO$20,2,),"")</f>
        <v/>
      </c>
      <c r="AK222" s="41" t="str">
        <f>IFERROR(VLOOKUP(AD222,[1]Formulas!$AN$5:$AO$20,2,),"")</f>
        <v/>
      </c>
      <c r="AL222" s="41" t="str">
        <f>IFERROR(VLOOKUP(AE222,[1]Formulas!$AN$5:$AO$20,2,),"")</f>
        <v/>
      </c>
      <c r="AM222" s="41"/>
      <c r="AN222" s="41"/>
      <c r="AO222" s="41"/>
      <c r="AP222" s="41" t="str">
        <f>IFERROR(VLOOKUP(CONCATENATE(AN222,"+",AO222),[1]Formulas!$AB$5:$AC$13,2,),"")</f>
        <v/>
      </c>
      <c r="AQ222" s="41" t="str">
        <f>IFERROR(VLOOKUP(AP222,[1]Formulas!$AC$5:$AD$13,2,),"")</f>
        <v/>
      </c>
      <c r="AR222" s="525"/>
      <c r="AS222" s="525"/>
      <c r="AT222" s="525"/>
      <c r="AU222" s="525"/>
      <c r="AV222" s="525"/>
      <c r="AW222" s="525"/>
      <c r="AX222" s="525"/>
      <c r="AY222" s="525"/>
      <c r="AZ222" s="525"/>
      <c r="BA222" s="525"/>
      <c r="BB222" s="525"/>
      <c r="BC222" s="42"/>
      <c r="BD222" s="42"/>
      <c r="BE222" s="42"/>
      <c r="BF222" s="525"/>
      <c r="BG222" s="42"/>
      <c r="BH222" s="42"/>
      <c r="BI222" s="42"/>
      <c r="BJ222" s="525"/>
      <c r="BK222" s="42"/>
      <c r="BL222" s="42"/>
      <c r="BM222" s="42"/>
    </row>
    <row r="223" spans="1:65" ht="23.25" customHeight="1" x14ac:dyDescent="0.3">
      <c r="A223" s="525"/>
      <c r="B223" s="525"/>
      <c r="C223" s="64"/>
      <c r="D223" s="525"/>
      <c r="E223" s="525"/>
      <c r="F223" s="525"/>
      <c r="G223" s="50"/>
      <c r="H223" s="525"/>
      <c r="I223" s="525"/>
      <c r="J223" s="525"/>
      <c r="K223" s="525"/>
      <c r="L223" s="525"/>
      <c r="M223" s="525"/>
      <c r="N223" s="525"/>
      <c r="O223" s="525"/>
      <c r="P223" s="525"/>
      <c r="Q223" s="43"/>
      <c r="R223" s="43"/>
      <c r="S223" s="43"/>
      <c r="T223" s="51"/>
      <c r="U223" s="51"/>
      <c r="V223" s="51"/>
      <c r="W223" s="51"/>
      <c r="X223" s="40"/>
      <c r="Y223" s="40"/>
      <c r="Z223" s="40"/>
      <c r="AA223" s="40"/>
      <c r="AB223" s="40"/>
      <c r="AC223" s="40"/>
      <c r="AD223" s="40"/>
      <c r="AE223" s="40"/>
      <c r="AF223" s="41" t="str">
        <f>IFERROR(VLOOKUP(Y223,[1]Formulas!$AN$5:$AO$20,2,),"")</f>
        <v/>
      </c>
      <c r="AG223" s="41" t="str">
        <f>IFERROR(VLOOKUP(Z223,[1]Formulas!$AN$5:$AO$20,2,),"")</f>
        <v/>
      </c>
      <c r="AH223" s="41" t="str">
        <f>IFERROR(VLOOKUP(AA223,[1]Formulas!$AN$5:$AO$20,2,),"")</f>
        <v/>
      </c>
      <c r="AI223" s="41" t="str">
        <f>IFERROR(VLOOKUP(AB223,[1]Formulas!$AN$5:$AO$20,2,),"")</f>
        <v/>
      </c>
      <c r="AJ223" s="41" t="str">
        <f>IFERROR(VLOOKUP(AC223,[1]Formulas!$AN$5:$AO$20,2,),"")</f>
        <v/>
      </c>
      <c r="AK223" s="41" t="str">
        <f>IFERROR(VLOOKUP(AD223,[1]Formulas!$AN$5:$AO$20,2,),"")</f>
        <v/>
      </c>
      <c r="AL223" s="41" t="str">
        <f>IFERROR(VLOOKUP(AE223,[1]Formulas!$AN$5:$AO$20,2,),"")</f>
        <v/>
      </c>
      <c r="AM223" s="41"/>
      <c r="AN223" s="41"/>
      <c r="AO223" s="41"/>
      <c r="AP223" s="41" t="str">
        <f>IFERROR(VLOOKUP(CONCATENATE(AN223,"+",AO223),[1]Formulas!$AB$5:$AC$13,2,),"")</f>
        <v/>
      </c>
      <c r="AQ223" s="41" t="str">
        <f>IFERROR(VLOOKUP(AP223,[1]Formulas!$AC$5:$AD$13,2,),"")</f>
        <v/>
      </c>
      <c r="AR223" s="525"/>
      <c r="AS223" s="525"/>
      <c r="AT223" s="525"/>
      <c r="AU223" s="525"/>
      <c r="AV223" s="525"/>
      <c r="AW223" s="525"/>
      <c r="AX223" s="525"/>
      <c r="AY223" s="525"/>
      <c r="AZ223" s="525"/>
      <c r="BA223" s="525"/>
      <c r="BB223" s="525"/>
      <c r="BC223" s="42"/>
      <c r="BD223" s="42"/>
      <c r="BE223" s="42"/>
      <c r="BF223" s="525"/>
      <c r="BG223" s="42"/>
      <c r="BH223" s="42"/>
      <c r="BI223" s="42"/>
      <c r="BJ223" s="525"/>
      <c r="BK223" s="42"/>
      <c r="BL223" s="42"/>
      <c r="BM223" s="42"/>
    </row>
    <row r="224" spans="1:65" ht="23.25" customHeight="1" x14ac:dyDescent="0.3">
      <c r="A224" s="525"/>
      <c r="B224" s="525"/>
      <c r="C224" s="64"/>
      <c r="D224" s="525"/>
      <c r="E224" s="525"/>
      <c r="F224" s="525"/>
      <c r="G224" s="50"/>
      <c r="H224" s="525"/>
      <c r="I224" s="525"/>
      <c r="J224" s="525"/>
      <c r="K224" s="525"/>
      <c r="L224" s="525"/>
      <c r="M224" s="525"/>
      <c r="N224" s="525"/>
      <c r="O224" s="525"/>
      <c r="P224" s="525"/>
      <c r="Q224" s="43"/>
      <c r="R224" s="43"/>
      <c r="S224" s="43"/>
      <c r="T224" s="51"/>
      <c r="U224" s="51"/>
      <c r="V224" s="51"/>
      <c r="W224" s="51"/>
      <c r="X224" s="40"/>
      <c r="Y224" s="40"/>
      <c r="Z224" s="40"/>
      <c r="AA224" s="40"/>
      <c r="AB224" s="40"/>
      <c r="AC224" s="40"/>
      <c r="AD224" s="40"/>
      <c r="AE224" s="40"/>
      <c r="AF224" s="41" t="str">
        <f>IFERROR(VLOOKUP(Y224,[1]Formulas!$AN$5:$AO$20,2,),"")</f>
        <v/>
      </c>
      <c r="AG224" s="41" t="str">
        <f>IFERROR(VLOOKUP(Z224,[1]Formulas!$AN$5:$AO$20,2,),"")</f>
        <v/>
      </c>
      <c r="AH224" s="41" t="str">
        <f>IFERROR(VLOOKUP(AA224,[1]Formulas!$AN$5:$AO$20,2,),"")</f>
        <v/>
      </c>
      <c r="AI224" s="41" t="str">
        <f>IFERROR(VLOOKUP(AB224,[1]Formulas!$AN$5:$AO$20,2,),"")</f>
        <v/>
      </c>
      <c r="AJ224" s="41" t="str">
        <f>IFERROR(VLOOKUP(AC224,[1]Formulas!$AN$5:$AO$20,2,),"")</f>
        <v/>
      </c>
      <c r="AK224" s="41" t="str">
        <f>IFERROR(VLOOKUP(AD224,[1]Formulas!$AN$5:$AO$20,2,),"")</f>
        <v/>
      </c>
      <c r="AL224" s="41" t="str">
        <f>IFERROR(VLOOKUP(AE224,[1]Formulas!$AN$5:$AO$20,2,),"")</f>
        <v/>
      </c>
      <c r="AM224" s="41"/>
      <c r="AN224" s="41"/>
      <c r="AO224" s="41"/>
      <c r="AP224" s="41" t="str">
        <f>IFERROR(VLOOKUP(CONCATENATE(AN224,"+",AO224),[1]Formulas!$AB$5:$AC$13,2,),"")</f>
        <v/>
      </c>
      <c r="AQ224" s="41" t="str">
        <f>IFERROR(VLOOKUP(AP224,[1]Formulas!$AC$5:$AD$13,2,),"")</f>
        <v/>
      </c>
      <c r="AR224" s="525"/>
      <c r="AS224" s="525"/>
      <c r="AT224" s="525"/>
      <c r="AU224" s="525"/>
      <c r="AV224" s="525"/>
      <c r="AW224" s="525"/>
      <c r="AX224" s="525"/>
      <c r="AY224" s="525"/>
      <c r="AZ224" s="525"/>
      <c r="BA224" s="525"/>
      <c r="BB224" s="525"/>
      <c r="BC224" s="42"/>
      <c r="BD224" s="42"/>
      <c r="BE224" s="42"/>
      <c r="BF224" s="525"/>
      <c r="BG224" s="42"/>
      <c r="BH224" s="42"/>
      <c r="BI224" s="42"/>
      <c r="BJ224" s="525"/>
      <c r="BK224" s="42"/>
      <c r="BL224" s="42"/>
      <c r="BM224" s="42"/>
    </row>
    <row r="225" spans="1:65" ht="23.25" customHeight="1" x14ac:dyDescent="0.3">
      <c r="A225" s="525"/>
      <c r="B225" s="525"/>
      <c r="C225" s="64"/>
      <c r="D225" s="525"/>
      <c r="E225" s="525"/>
      <c r="F225" s="525"/>
      <c r="G225" s="50"/>
      <c r="H225" s="525"/>
      <c r="I225" s="525"/>
      <c r="J225" s="525"/>
      <c r="K225" s="525"/>
      <c r="L225" s="525"/>
      <c r="M225" s="525"/>
      <c r="N225" s="525"/>
      <c r="O225" s="525"/>
      <c r="P225" s="525"/>
      <c r="Q225" s="43"/>
      <c r="R225" s="43"/>
      <c r="S225" s="43"/>
      <c r="T225" s="51"/>
      <c r="U225" s="51"/>
      <c r="V225" s="51"/>
      <c r="W225" s="51"/>
      <c r="X225" s="40"/>
      <c r="Y225" s="40"/>
      <c r="Z225" s="40"/>
      <c r="AA225" s="40"/>
      <c r="AB225" s="40"/>
      <c r="AC225" s="40"/>
      <c r="AD225" s="40"/>
      <c r="AE225" s="40"/>
      <c r="AF225" s="41" t="str">
        <f>IFERROR(VLOOKUP(Y225,[1]Formulas!$AN$5:$AO$20,2,),"")</f>
        <v/>
      </c>
      <c r="AG225" s="41" t="str">
        <f>IFERROR(VLOOKUP(Z225,[1]Formulas!$AN$5:$AO$20,2,),"")</f>
        <v/>
      </c>
      <c r="AH225" s="41" t="str">
        <f>IFERROR(VLOOKUP(AA225,[1]Formulas!$AN$5:$AO$20,2,),"")</f>
        <v/>
      </c>
      <c r="AI225" s="41" t="str">
        <f>IFERROR(VLOOKUP(AB225,[1]Formulas!$AN$5:$AO$20,2,),"")</f>
        <v/>
      </c>
      <c r="AJ225" s="41" t="str">
        <f>IFERROR(VLOOKUP(AC225,[1]Formulas!$AN$5:$AO$20,2,),"")</f>
        <v/>
      </c>
      <c r="AK225" s="41" t="str">
        <f>IFERROR(VLOOKUP(AD225,[1]Formulas!$AN$5:$AO$20,2,),"")</f>
        <v/>
      </c>
      <c r="AL225" s="41" t="str">
        <f>IFERROR(VLOOKUP(AE225,[1]Formulas!$AN$5:$AO$20,2,),"")</f>
        <v/>
      </c>
      <c r="AM225" s="41"/>
      <c r="AN225" s="41"/>
      <c r="AO225" s="41"/>
      <c r="AP225" s="41" t="str">
        <f>IFERROR(VLOOKUP(CONCATENATE(AN225,"+",AO225),[1]Formulas!$AB$5:$AC$13,2,),"")</f>
        <v/>
      </c>
      <c r="AQ225" s="41" t="str">
        <f>IFERROR(VLOOKUP(AP225,[1]Formulas!$AC$5:$AD$13,2,),"")</f>
        <v/>
      </c>
      <c r="AR225" s="525"/>
      <c r="AS225" s="525"/>
      <c r="AT225" s="525"/>
      <c r="AU225" s="525"/>
      <c r="AV225" s="525"/>
      <c r="AW225" s="525"/>
      <c r="AX225" s="525"/>
      <c r="AY225" s="525"/>
      <c r="AZ225" s="525"/>
      <c r="BA225" s="525"/>
      <c r="BB225" s="525"/>
      <c r="BC225" s="42"/>
      <c r="BD225" s="42"/>
      <c r="BE225" s="42"/>
      <c r="BF225" s="525"/>
      <c r="BG225" s="42"/>
      <c r="BH225" s="42"/>
      <c r="BI225" s="42"/>
      <c r="BJ225" s="525"/>
      <c r="BK225" s="42"/>
      <c r="BL225" s="42"/>
      <c r="BM225" s="42"/>
    </row>
    <row r="226" spans="1:65" ht="23.25" customHeight="1" x14ac:dyDescent="0.3">
      <c r="A226" s="526"/>
      <c r="B226" s="526"/>
      <c r="C226" s="65"/>
      <c r="D226" s="526"/>
      <c r="E226" s="526"/>
      <c r="F226" s="526"/>
      <c r="G226" s="50"/>
      <c r="H226" s="526"/>
      <c r="I226" s="526"/>
      <c r="J226" s="526"/>
      <c r="K226" s="526"/>
      <c r="L226" s="526"/>
      <c r="M226" s="526"/>
      <c r="N226" s="526"/>
      <c r="O226" s="526"/>
      <c r="P226" s="526"/>
      <c r="Q226" s="43"/>
      <c r="R226" s="43"/>
      <c r="S226" s="43"/>
      <c r="T226" s="51"/>
      <c r="U226" s="51"/>
      <c r="V226" s="51"/>
      <c r="W226" s="51"/>
      <c r="X226" s="40"/>
      <c r="Y226" s="40"/>
      <c r="Z226" s="40"/>
      <c r="AA226" s="40"/>
      <c r="AB226" s="40"/>
      <c r="AC226" s="40"/>
      <c r="AD226" s="40"/>
      <c r="AE226" s="40"/>
      <c r="AF226" s="41" t="str">
        <f>IFERROR(VLOOKUP(Y226,[1]Formulas!$AN$5:$AO$20,2,),"")</f>
        <v/>
      </c>
      <c r="AG226" s="41" t="str">
        <f>IFERROR(VLOOKUP(Z226,[1]Formulas!$AN$5:$AO$20,2,),"")</f>
        <v/>
      </c>
      <c r="AH226" s="41" t="str">
        <f>IFERROR(VLOOKUP(AA226,[1]Formulas!$AN$5:$AO$20,2,),"")</f>
        <v/>
      </c>
      <c r="AI226" s="41" t="str">
        <f>IFERROR(VLOOKUP(AB226,[1]Formulas!$AN$5:$AO$20,2,),"")</f>
        <v/>
      </c>
      <c r="AJ226" s="41" t="str">
        <f>IFERROR(VLOOKUP(AC226,[1]Formulas!$AN$5:$AO$20,2,),"")</f>
        <v/>
      </c>
      <c r="AK226" s="41" t="str">
        <f>IFERROR(VLOOKUP(AD226,[1]Formulas!$AN$5:$AO$20,2,),"")</f>
        <v/>
      </c>
      <c r="AL226" s="41" t="str">
        <f>IFERROR(VLOOKUP(AE226,[1]Formulas!$AN$5:$AO$20,2,),"")</f>
        <v/>
      </c>
      <c r="AM226" s="41"/>
      <c r="AN226" s="41"/>
      <c r="AO226" s="41"/>
      <c r="AP226" s="41" t="str">
        <f>IFERROR(VLOOKUP(CONCATENATE(AN226,"+",AO226),[1]Formulas!$AB$5:$AC$13,2,),"")</f>
        <v/>
      </c>
      <c r="AQ226" s="41" t="str">
        <f>IFERROR(VLOOKUP(AP226,[1]Formulas!$AC$5:$AD$13,2,),"")</f>
        <v/>
      </c>
      <c r="AR226" s="526"/>
      <c r="AS226" s="526"/>
      <c r="AT226" s="526"/>
      <c r="AU226" s="526"/>
      <c r="AV226" s="526"/>
      <c r="AW226" s="526"/>
      <c r="AX226" s="526"/>
      <c r="AY226" s="526"/>
      <c r="AZ226" s="526"/>
      <c r="BA226" s="526"/>
      <c r="BB226" s="526"/>
      <c r="BC226" s="42"/>
      <c r="BD226" s="42"/>
      <c r="BE226" s="42"/>
      <c r="BF226" s="526"/>
      <c r="BG226" s="42"/>
      <c r="BH226" s="42"/>
      <c r="BI226" s="42"/>
      <c r="BJ226" s="526"/>
      <c r="BK226" s="42"/>
      <c r="BL226" s="42"/>
      <c r="BM226" s="42"/>
    </row>
    <row r="227" spans="1:65" ht="23.25" customHeight="1" x14ac:dyDescent="0.4">
      <c r="A227" s="46"/>
      <c r="B227" s="46"/>
      <c r="C227" s="46"/>
      <c r="D227" s="46"/>
      <c r="E227" s="46"/>
      <c r="F227" s="46"/>
      <c r="G227" s="46"/>
      <c r="H227" s="46"/>
      <c r="I227" s="46"/>
      <c r="J227" s="45"/>
      <c r="K227" s="45"/>
      <c r="L227" s="45"/>
      <c r="M227" s="45"/>
      <c r="N227" s="45"/>
      <c r="O227" s="45"/>
      <c r="P227" s="45"/>
      <c r="Q227" s="46"/>
      <c r="R227" s="46"/>
      <c r="S227" s="46"/>
      <c r="T227" s="52"/>
      <c r="U227" s="52"/>
      <c r="V227" s="52"/>
      <c r="W227" s="52"/>
      <c r="X227" s="47"/>
      <c r="Y227" s="47"/>
      <c r="Z227" s="47"/>
      <c r="AA227" s="47"/>
      <c r="AB227" s="47"/>
      <c r="AC227" s="47"/>
      <c r="AD227" s="47"/>
      <c r="AE227" s="47"/>
      <c r="AF227" s="47"/>
      <c r="AG227" s="47"/>
      <c r="AH227" s="47"/>
      <c r="AI227" s="47"/>
      <c r="AJ227" s="47"/>
      <c r="AK227" s="47"/>
      <c r="AL227" s="47"/>
      <c r="AM227" s="47"/>
      <c r="AN227" s="47"/>
      <c r="AO227" s="47"/>
      <c r="AP227" s="47"/>
      <c r="AQ227" s="45"/>
      <c r="AR227" s="45"/>
      <c r="AS227" s="45"/>
      <c r="AT227" s="45"/>
      <c r="AU227" s="45"/>
      <c r="AV227" s="45"/>
      <c r="AW227" s="45"/>
      <c r="AX227" s="45"/>
      <c r="AY227" s="45"/>
      <c r="AZ227" s="45"/>
      <c r="BA227" s="48"/>
      <c r="BB227" s="48"/>
      <c r="BC227" s="48"/>
      <c r="BD227" s="48"/>
      <c r="BE227" s="48"/>
      <c r="BF227" s="48"/>
      <c r="BG227" s="48"/>
      <c r="BH227" s="48"/>
      <c r="BI227" s="48"/>
      <c r="BJ227" s="48"/>
      <c r="BK227" s="48"/>
      <c r="BL227" s="48"/>
      <c r="BM227" s="48"/>
    </row>
    <row r="228" spans="1:65" ht="23.25" customHeight="1" x14ac:dyDescent="0.3">
      <c r="A228" s="528"/>
      <c r="B228" s="529"/>
      <c r="C228" s="66"/>
      <c r="D228" s="529"/>
      <c r="E228" s="529"/>
      <c r="F228" s="529"/>
      <c r="G228" s="50"/>
      <c r="H228" s="530"/>
      <c r="I228" s="530"/>
      <c r="J228" s="527"/>
      <c r="K228" s="527" t="str">
        <f>IFERROR(VLOOKUP(J228,[1]Formulas!$B$5:$C$9,2,),"")</f>
        <v/>
      </c>
      <c r="L228" s="527"/>
      <c r="M228" s="527" t="str">
        <f>IFERROR(VLOOKUP(L228,[1]Formulas!$E$5:$F$9,2,),"")</f>
        <v/>
      </c>
      <c r="N228" s="381" t="str">
        <f>IFERROR(VLOOKUP(CONCATENATE(K228:K237,M228),[1]Formulas!$J$5:$K$29,2,),"")</f>
        <v/>
      </c>
      <c r="O228" s="381" t="str">
        <f>IFERROR(M228*K228,"")</f>
        <v/>
      </c>
      <c r="P228" s="384"/>
      <c r="Q228" s="43"/>
      <c r="R228" s="43"/>
      <c r="S228" s="43"/>
      <c r="T228" s="51"/>
      <c r="U228" s="51"/>
      <c r="V228" s="51"/>
      <c r="W228" s="51"/>
      <c r="X228" s="40"/>
      <c r="Y228" s="40"/>
      <c r="Z228" s="40"/>
      <c r="AA228" s="40"/>
      <c r="AB228" s="40"/>
      <c r="AC228" s="40"/>
      <c r="AD228" s="40"/>
      <c r="AE228" s="40"/>
      <c r="AF228" s="41" t="str">
        <f>IFERROR(VLOOKUP(Y228,[1]Formulas!$AN$5:$AO$20,2,),"")</f>
        <v/>
      </c>
      <c r="AG228" s="41" t="str">
        <f>IFERROR(VLOOKUP(Z228,[1]Formulas!$AN$5:$AO$20,2,),"")</f>
        <v/>
      </c>
      <c r="AH228" s="41" t="str">
        <f>IFERROR(VLOOKUP(AA228,[1]Formulas!$AN$5:$AO$20,2,),"")</f>
        <v/>
      </c>
      <c r="AI228" s="41" t="str">
        <f>IFERROR(VLOOKUP(AB228,[1]Formulas!$AN$5:$AO$20,2,),"")</f>
        <v/>
      </c>
      <c r="AJ228" s="41" t="str">
        <f>IFERROR(VLOOKUP(AC228,[1]Formulas!$AN$5:$AO$20,2,),"")</f>
        <v/>
      </c>
      <c r="AK228" s="41" t="str">
        <f>IFERROR(VLOOKUP(AD228,[1]Formulas!$AN$5:$AO$20,2,),"")</f>
        <v/>
      </c>
      <c r="AL228" s="41" t="str">
        <f>IFERROR(VLOOKUP(AE228,[1]Formulas!$AN$5:$AO$20,2,),"")</f>
        <v/>
      </c>
      <c r="AM228" s="41"/>
      <c r="AN228" s="41"/>
      <c r="AO228" s="41"/>
      <c r="AP228" s="41" t="str">
        <f>IFERROR(VLOOKUP(CONCATENATE(AN228,"+",AO228),[1]Formulas!$AB$5:$AC$13,2,),"")</f>
        <v/>
      </c>
      <c r="AQ228" s="41" t="str">
        <f>IFERROR(VLOOKUP(AP228,[1]Formulas!$AC$5:$AD$13,2,),"")</f>
        <v/>
      </c>
      <c r="AR228" s="384" t="str">
        <f>+IFERROR(AVERAGE(AQ228:AQ237),"")</f>
        <v/>
      </c>
      <c r="AS228" s="384" t="str">
        <f>+IF(AR228="","",IF(AR228=100,"Fuerte",IF(AND(AR228&lt;100,AR228&gt;=50),"Moderado",IF(AR228&lt;50,"Débil"))))</f>
        <v/>
      </c>
      <c r="AT228" s="384" t="str">
        <f>+IF(AS228="","",IF(AS228="Fuerte",2,IF(AS228="Moderado",1,IF(AS228="Débil",0))))</f>
        <v/>
      </c>
      <c r="AU228" s="384" t="str">
        <f>IFERROR(IF((AV228-AT228)&lt;=0,J228,VLOOKUP((AV228-AT228),[1]Formulas!$AQ$5:$AR$9,2,0)),"")</f>
        <v/>
      </c>
      <c r="AV228" s="384" t="str">
        <f>+K228</f>
        <v/>
      </c>
      <c r="AW228" s="384" t="str">
        <f>IFERROR(VLOOKUP(AU228,[1]Formulas!$B$5:$C$9,2,),"")</f>
        <v/>
      </c>
      <c r="AX228" s="384">
        <f>+L228</f>
        <v>0</v>
      </c>
      <c r="AY228" s="384" t="str">
        <f>IFERROR(VLOOKUP(AX228,[1]Formulas!$E$5:$F$9,2,),"")</f>
        <v/>
      </c>
      <c r="AZ228" s="381" t="str">
        <f>IFERROR(VLOOKUP(CONCATENATE(AW228:AW237,AY228),[1]Formulas!$J$5:$K$29,2,),"")</f>
        <v/>
      </c>
      <c r="BA228" s="355" t="str">
        <f>IFERROR(AY228*AW228,"")</f>
        <v/>
      </c>
      <c r="BB228" s="362"/>
      <c r="BC228" s="42"/>
      <c r="BD228" s="42"/>
      <c r="BE228" s="42"/>
      <c r="BF228" s="362"/>
      <c r="BG228" s="42"/>
      <c r="BH228" s="42"/>
      <c r="BI228" s="42"/>
      <c r="BJ228" s="362"/>
      <c r="BK228" s="42"/>
      <c r="BL228" s="42"/>
      <c r="BM228" s="42"/>
    </row>
    <row r="229" spans="1:65" ht="23.25" customHeight="1" x14ac:dyDescent="0.3">
      <c r="A229" s="525"/>
      <c r="B229" s="525"/>
      <c r="C229" s="64"/>
      <c r="D229" s="525"/>
      <c r="E229" s="525"/>
      <c r="F229" s="525"/>
      <c r="G229" s="50"/>
      <c r="H229" s="525"/>
      <c r="I229" s="525"/>
      <c r="J229" s="525"/>
      <c r="K229" s="525"/>
      <c r="L229" s="525"/>
      <c r="M229" s="525"/>
      <c r="N229" s="525"/>
      <c r="O229" s="525"/>
      <c r="P229" s="525"/>
      <c r="Q229" s="43"/>
      <c r="R229" s="43"/>
      <c r="S229" s="43"/>
      <c r="T229" s="51"/>
      <c r="U229" s="51"/>
      <c r="V229" s="51"/>
      <c r="W229" s="51"/>
      <c r="X229" s="40"/>
      <c r="Y229" s="40"/>
      <c r="Z229" s="40"/>
      <c r="AA229" s="40"/>
      <c r="AB229" s="40"/>
      <c r="AC229" s="40"/>
      <c r="AD229" s="40"/>
      <c r="AE229" s="40"/>
      <c r="AF229" s="41" t="str">
        <f>IFERROR(VLOOKUP(Y229,[1]Formulas!$AN$5:$AO$20,2,),"")</f>
        <v/>
      </c>
      <c r="AG229" s="41" t="str">
        <f>IFERROR(VLOOKUP(Z229,[1]Formulas!$AN$5:$AO$20,2,),"")</f>
        <v/>
      </c>
      <c r="AH229" s="41" t="str">
        <f>IFERROR(VLOOKUP(AA229,[1]Formulas!$AN$5:$AO$20,2,),"")</f>
        <v/>
      </c>
      <c r="AI229" s="41" t="str">
        <f>IFERROR(VLOOKUP(AB229,[1]Formulas!$AN$5:$AO$20,2,),"")</f>
        <v/>
      </c>
      <c r="AJ229" s="41" t="str">
        <f>IFERROR(VLOOKUP(AC229,[1]Formulas!$AN$5:$AO$20,2,),"")</f>
        <v/>
      </c>
      <c r="AK229" s="41" t="str">
        <f>IFERROR(VLOOKUP(AD229,[1]Formulas!$AN$5:$AO$20,2,),"")</f>
        <v/>
      </c>
      <c r="AL229" s="41" t="str">
        <f>IFERROR(VLOOKUP(AE229,[1]Formulas!$AN$5:$AO$20,2,),"")</f>
        <v/>
      </c>
      <c r="AM229" s="41"/>
      <c r="AN229" s="41"/>
      <c r="AO229" s="41"/>
      <c r="AP229" s="41" t="str">
        <f>IFERROR(VLOOKUP(CONCATENATE(AN229,"+",AO229),[1]Formulas!$AB$5:$AC$13,2,),"")</f>
        <v/>
      </c>
      <c r="AQ229" s="41" t="str">
        <f>IFERROR(VLOOKUP(AP229,[1]Formulas!$AC$5:$AD$13,2,),"")</f>
        <v/>
      </c>
      <c r="AR229" s="525"/>
      <c r="AS229" s="525"/>
      <c r="AT229" s="525"/>
      <c r="AU229" s="525"/>
      <c r="AV229" s="525"/>
      <c r="AW229" s="525"/>
      <c r="AX229" s="525"/>
      <c r="AY229" s="525"/>
      <c r="AZ229" s="525"/>
      <c r="BA229" s="525"/>
      <c r="BB229" s="525"/>
      <c r="BC229" s="42"/>
      <c r="BD229" s="42"/>
      <c r="BE229" s="42"/>
      <c r="BF229" s="525"/>
      <c r="BG229" s="42"/>
      <c r="BH229" s="42"/>
      <c r="BI229" s="42"/>
      <c r="BJ229" s="525"/>
      <c r="BK229" s="42"/>
      <c r="BL229" s="42"/>
      <c r="BM229" s="42"/>
    </row>
    <row r="230" spans="1:65" ht="23.25" customHeight="1" x14ac:dyDescent="0.3">
      <c r="A230" s="525"/>
      <c r="B230" s="525"/>
      <c r="C230" s="64"/>
      <c r="D230" s="525"/>
      <c r="E230" s="525"/>
      <c r="F230" s="525"/>
      <c r="G230" s="50"/>
      <c r="H230" s="525"/>
      <c r="I230" s="525"/>
      <c r="J230" s="525"/>
      <c r="K230" s="525"/>
      <c r="L230" s="525"/>
      <c r="M230" s="525"/>
      <c r="N230" s="525"/>
      <c r="O230" s="525"/>
      <c r="P230" s="525"/>
      <c r="Q230" s="43"/>
      <c r="R230" s="43"/>
      <c r="S230" s="43"/>
      <c r="T230" s="51"/>
      <c r="U230" s="51"/>
      <c r="V230" s="51"/>
      <c r="W230" s="51"/>
      <c r="X230" s="40"/>
      <c r="Y230" s="40"/>
      <c r="Z230" s="40"/>
      <c r="AA230" s="40"/>
      <c r="AB230" s="40"/>
      <c r="AC230" s="40"/>
      <c r="AD230" s="40"/>
      <c r="AE230" s="40"/>
      <c r="AF230" s="41" t="str">
        <f>IFERROR(VLOOKUP(Y230,[1]Formulas!$AN$5:$AO$20,2,),"")</f>
        <v/>
      </c>
      <c r="AG230" s="41" t="str">
        <f>IFERROR(VLOOKUP(Z230,[1]Formulas!$AN$5:$AO$20,2,),"")</f>
        <v/>
      </c>
      <c r="AH230" s="41" t="str">
        <f>IFERROR(VLOOKUP(AA230,[1]Formulas!$AN$5:$AO$20,2,),"")</f>
        <v/>
      </c>
      <c r="AI230" s="41" t="str">
        <f>IFERROR(VLOOKUP(AB230,[1]Formulas!$AN$5:$AO$20,2,),"")</f>
        <v/>
      </c>
      <c r="AJ230" s="41" t="str">
        <f>IFERROR(VLOOKUP(AC230,[1]Formulas!$AN$5:$AO$20,2,),"")</f>
        <v/>
      </c>
      <c r="AK230" s="41" t="str">
        <f>IFERROR(VLOOKUP(AD230,[1]Formulas!$AN$5:$AO$20,2,),"")</f>
        <v/>
      </c>
      <c r="AL230" s="41" t="str">
        <f>IFERROR(VLOOKUP(AE230,[1]Formulas!$AN$5:$AO$20,2,),"")</f>
        <v/>
      </c>
      <c r="AM230" s="41"/>
      <c r="AN230" s="41"/>
      <c r="AO230" s="41"/>
      <c r="AP230" s="41" t="str">
        <f>IFERROR(VLOOKUP(CONCATENATE(AN230,"+",AO230),[1]Formulas!$AB$5:$AC$13,2,),"")</f>
        <v/>
      </c>
      <c r="AQ230" s="41" t="str">
        <f>IFERROR(VLOOKUP(AP230,[1]Formulas!$AC$5:$AD$13,2,),"")</f>
        <v/>
      </c>
      <c r="AR230" s="525"/>
      <c r="AS230" s="525"/>
      <c r="AT230" s="525"/>
      <c r="AU230" s="525"/>
      <c r="AV230" s="525"/>
      <c r="AW230" s="525"/>
      <c r="AX230" s="525"/>
      <c r="AY230" s="525"/>
      <c r="AZ230" s="525"/>
      <c r="BA230" s="525"/>
      <c r="BB230" s="525"/>
      <c r="BC230" s="42"/>
      <c r="BD230" s="42"/>
      <c r="BE230" s="42"/>
      <c r="BF230" s="525"/>
      <c r="BG230" s="42"/>
      <c r="BH230" s="42"/>
      <c r="BI230" s="42"/>
      <c r="BJ230" s="525"/>
      <c r="BK230" s="42"/>
      <c r="BL230" s="42"/>
      <c r="BM230" s="42"/>
    </row>
    <row r="231" spans="1:65" ht="23.25" customHeight="1" x14ac:dyDescent="0.3">
      <c r="A231" s="525"/>
      <c r="B231" s="525"/>
      <c r="C231" s="64"/>
      <c r="D231" s="525"/>
      <c r="E231" s="525"/>
      <c r="F231" s="525"/>
      <c r="G231" s="50"/>
      <c r="H231" s="525"/>
      <c r="I231" s="525"/>
      <c r="J231" s="525"/>
      <c r="K231" s="525"/>
      <c r="L231" s="525"/>
      <c r="M231" s="525"/>
      <c r="N231" s="525"/>
      <c r="O231" s="525"/>
      <c r="P231" s="525"/>
      <c r="Q231" s="43"/>
      <c r="R231" s="43"/>
      <c r="S231" s="43"/>
      <c r="T231" s="51"/>
      <c r="U231" s="51"/>
      <c r="V231" s="51"/>
      <c r="W231" s="51"/>
      <c r="X231" s="40"/>
      <c r="Y231" s="40"/>
      <c r="Z231" s="40"/>
      <c r="AA231" s="40"/>
      <c r="AB231" s="40"/>
      <c r="AC231" s="40"/>
      <c r="AD231" s="40"/>
      <c r="AE231" s="40"/>
      <c r="AF231" s="41" t="str">
        <f>IFERROR(VLOOKUP(Y231,[1]Formulas!$AN$5:$AO$20,2,),"")</f>
        <v/>
      </c>
      <c r="AG231" s="41" t="str">
        <f>IFERROR(VLOOKUP(Z231,[1]Formulas!$AN$5:$AO$20,2,),"")</f>
        <v/>
      </c>
      <c r="AH231" s="41" t="str">
        <f>IFERROR(VLOOKUP(AA231,[1]Formulas!$AN$5:$AO$20,2,),"")</f>
        <v/>
      </c>
      <c r="AI231" s="41" t="str">
        <f>IFERROR(VLOOKUP(AB231,[1]Formulas!$AN$5:$AO$20,2,),"")</f>
        <v/>
      </c>
      <c r="AJ231" s="41" t="str">
        <f>IFERROR(VLOOKUP(AC231,[1]Formulas!$AN$5:$AO$20,2,),"")</f>
        <v/>
      </c>
      <c r="AK231" s="41" t="str">
        <f>IFERROR(VLOOKUP(AD231,[1]Formulas!$AN$5:$AO$20,2,),"")</f>
        <v/>
      </c>
      <c r="AL231" s="41" t="str">
        <f>IFERROR(VLOOKUP(AE231,[1]Formulas!$AN$5:$AO$20,2,),"")</f>
        <v/>
      </c>
      <c r="AM231" s="41"/>
      <c r="AN231" s="41"/>
      <c r="AO231" s="41"/>
      <c r="AP231" s="41" t="str">
        <f>IFERROR(VLOOKUP(CONCATENATE(AN231,"+",AO231),[1]Formulas!$AB$5:$AC$13,2,),"")</f>
        <v/>
      </c>
      <c r="AQ231" s="41" t="str">
        <f>IFERROR(VLOOKUP(AP231,[1]Formulas!$AC$5:$AD$13,2,),"")</f>
        <v/>
      </c>
      <c r="AR231" s="525"/>
      <c r="AS231" s="525"/>
      <c r="AT231" s="525"/>
      <c r="AU231" s="525"/>
      <c r="AV231" s="525"/>
      <c r="AW231" s="525"/>
      <c r="AX231" s="525"/>
      <c r="AY231" s="525"/>
      <c r="AZ231" s="525"/>
      <c r="BA231" s="525"/>
      <c r="BB231" s="525"/>
      <c r="BC231" s="42"/>
      <c r="BD231" s="42"/>
      <c r="BE231" s="42"/>
      <c r="BF231" s="525"/>
      <c r="BG231" s="42"/>
      <c r="BH231" s="42"/>
      <c r="BI231" s="42"/>
      <c r="BJ231" s="525"/>
      <c r="BK231" s="42"/>
      <c r="BL231" s="42"/>
      <c r="BM231" s="42"/>
    </row>
    <row r="232" spans="1:65" ht="23.25" customHeight="1" x14ac:dyDescent="0.3">
      <c r="A232" s="525"/>
      <c r="B232" s="525"/>
      <c r="C232" s="64"/>
      <c r="D232" s="525"/>
      <c r="E232" s="525"/>
      <c r="F232" s="525"/>
      <c r="G232" s="50"/>
      <c r="H232" s="525"/>
      <c r="I232" s="525"/>
      <c r="J232" s="525"/>
      <c r="K232" s="525"/>
      <c r="L232" s="525"/>
      <c r="M232" s="525"/>
      <c r="N232" s="525"/>
      <c r="O232" s="525"/>
      <c r="P232" s="525"/>
      <c r="Q232" s="43"/>
      <c r="R232" s="43"/>
      <c r="S232" s="43"/>
      <c r="T232" s="51"/>
      <c r="U232" s="51"/>
      <c r="V232" s="51"/>
      <c r="W232" s="51"/>
      <c r="X232" s="40"/>
      <c r="Y232" s="40"/>
      <c r="Z232" s="40"/>
      <c r="AA232" s="40"/>
      <c r="AB232" s="40"/>
      <c r="AC232" s="40"/>
      <c r="AD232" s="40"/>
      <c r="AE232" s="40"/>
      <c r="AF232" s="41" t="str">
        <f>IFERROR(VLOOKUP(Y232,[1]Formulas!$AN$5:$AO$20,2,),"")</f>
        <v/>
      </c>
      <c r="AG232" s="41" t="str">
        <f>IFERROR(VLOOKUP(Z232,[1]Formulas!$AN$5:$AO$20,2,),"")</f>
        <v/>
      </c>
      <c r="AH232" s="41" t="str">
        <f>IFERROR(VLOOKUP(AA232,[1]Formulas!$AN$5:$AO$20,2,),"")</f>
        <v/>
      </c>
      <c r="AI232" s="41" t="str">
        <f>IFERROR(VLOOKUP(AB232,[1]Formulas!$AN$5:$AO$20,2,),"")</f>
        <v/>
      </c>
      <c r="AJ232" s="41" t="str">
        <f>IFERROR(VLOOKUP(AC232,[1]Formulas!$AN$5:$AO$20,2,),"")</f>
        <v/>
      </c>
      <c r="AK232" s="41" t="str">
        <f>IFERROR(VLOOKUP(AD232,[1]Formulas!$AN$5:$AO$20,2,),"")</f>
        <v/>
      </c>
      <c r="AL232" s="41" t="str">
        <f>IFERROR(VLOOKUP(AE232,[1]Formulas!$AN$5:$AO$20,2,),"")</f>
        <v/>
      </c>
      <c r="AM232" s="41"/>
      <c r="AN232" s="41"/>
      <c r="AO232" s="41"/>
      <c r="AP232" s="41" t="str">
        <f>IFERROR(VLOOKUP(CONCATENATE(AN232,"+",AO232),[1]Formulas!$AB$5:$AC$13,2,),"")</f>
        <v/>
      </c>
      <c r="AQ232" s="41" t="str">
        <f>IFERROR(VLOOKUP(AP232,[1]Formulas!$AC$5:$AD$13,2,),"")</f>
        <v/>
      </c>
      <c r="AR232" s="525"/>
      <c r="AS232" s="525"/>
      <c r="AT232" s="525"/>
      <c r="AU232" s="525"/>
      <c r="AV232" s="525"/>
      <c r="AW232" s="525"/>
      <c r="AX232" s="525"/>
      <c r="AY232" s="525"/>
      <c r="AZ232" s="525"/>
      <c r="BA232" s="525"/>
      <c r="BB232" s="525"/>
      <c r="BC232" s="42"/>
      <c r="BD232" s="42"/>
      <c r="BE232" s="42"/>
      <c r="BF232" s="525"/>
      <c r="BG232" s="42"/>
      <c r="BH232" s="42"/>
      <c r="BI232" s="42"/>
      <c r="BJ232" s="525"/>
      <c r="BK232" s="42"/>
      <c r="BL232" s="42"/>
      <c r="BM232" s="42"/>
    </row>
    <row r="233" spans="1:65" ht="23.25" customHeight="1" x14ac:dyDescent="0.3">
      <c r="A233" s="525"/>
      <c r="B233" s="525"/>
      <c r="C233" s="64"/>
      <c r="D233" s="525"/>
      <c r="E233" s="525"/>
      <c r="F233" s="525"/>
      <c r="G233" s="50"/>
      <c r="H233" s="525"/>
      <c r="I233" s="525"/>
      <c r="J233" s="525"/>
      <c r="K233" s="525"/>
      <c r="L233" s="525"/>
      <c r="M233" s="525"/>
      <c r="N233" s="525"/>
      <c r="O233" s="525"/>
      <c r="P233" s="525"/>
      <c r="Q233" s="43"/>
      <c r="R233" s="43"/>
      <c r="S233" s="43"/>
      <c r="T233" s="51"/>
      <c r="U233" s="51"/>
      <c r="V233" s="51"/>
      <c r="W233" s="51"/>
      <c r="X233" s="40"/>
      <c r="Y233" s="40"/>
      <c r="Z233" s="40"/>
      <c r="AA233" s="40"/>
      <c r="AB233" s="40"/>
      <c r="AC233" s="40"/>
      <c r="AD233" s="40"/>
      <c r="AE233" s="40"/>
      <c r="AF233" s="41" t="str">
        <f>IFERROR(VLOOKUP(Y233,[1]Formulas!$AN$5:$AO$20,2,),"")</f>
        <v/>
      </c>
      <c r="AG233" s="41" t="str">
        <f>IFERROR(VLOOKUP(Z233,[1]Formulas!$AN$5:$AO$20,2,),"")</f>
        <v/>
      </c>
      <c r="AH233" s="41" t="str">
        <f>IFERROR(VLOOKUP(AA233,[1]Formulas!$AN$5:$AO$20,2,),"")</f>
        <v/>
      </c>
      <c r="AI233" s="41" t="str">
        <f>IFERROR(VLOOKUP(AB233,[1]Formulas!$AN$5:$AO$20,2,),"")</f>
        <v/>
      </c>
      <c r="AJ233" s="41" t="str">
        <f>IFERROR(VLOOKUP(AC233,[1]Formulas!$AN$5:$AO$20,2,),"")</f>
        <v/>
      </c>
      <c r="AK233" s="41" t="str">
        <f>IFERROR(VLOOKUP(AD233,[1]Formulas!$AN$5:$AO$20,2,),"")</f>
        <v/>
      </c>
      <c r="AL233" s="41" t="str">
        <f>IFERROR(VLOOKUP(AE233,[1]Formulas!$AN$5:$AO$20,2,),"")</f>
        <v/>
      </c>
      <c r="AM233" s="41"/>
      <c r="AN233" s="41"/>
      <c r="AO233" s="41"/>
      <c r="AP233" s="41" t="str">
        <f>IFERROR(VLOOKUP(CONCATENATE(AN233,"+",AO233),[1]Formulas!$AB$5:$AC$13,2,),"")</f>
        <v/>
      </c>
      <c r="AQ233" s="41" t="str">
        <f>IFERROR(VLOOKUP(AP233,[1]Formulas!$AC$5:$AD$13,2,),"")</f>
        <v/>
      </c>
      <c r="AR233" s="525"/>
      <c r="AS233" s="525"/>
      <c r="AT233" s="525"/>
      <c r="AU233" s="525"/>
      <c r="AV233" s="525"/>
      <c r="AW233" s="525"/>
      <c r="AX233" s="525"/>
      <c r="AY233" s="525"/>
      <c r="AZ233" s="525"/>
      <c r="BA233" s="525"/>
      <c r="BB233" s="525"/>
      <c r="BC233" s="42"/>
      <c r="BD233" s="42"/>
      <c r="BE233" s="42"/>
      <c r="BF233" s="525"/>
      <c r="BG233" s="42"/>
      <c r="BH233" s="42"/>
      <c r="BI233" s="42"/>
      <c r="BJ233" s="525"/>
      <c r="BK233" s="42"/>
      <c r="BL233" s="42"/>
      <c r="BM233" s="42"/>
    </row>
    <row r="234" spans="1:65" ht="23.25" customHeight="1" x14ac:dyDescent="0.3">
      <c r="A234" s="525"/>
      <c r="B234" s="525"/>
      <c r="C234" s="64"/>
      <c r="D234" s="525"/>
      <c r="E234" s="525"/>
      <c r="F234" s="525"/>
      <c r="G234" s="50"/>
      <c r="H234" s="525"/>
      <c r="I234" s="525"/>
      <c r="J234" s="525"/>
      <c r="K234" s="525"/>
      <c r="L234" s="525"/>
      <c r="M234" s="525"/>
      <c r="N234" s="525"/>
      <c r="O234" s="525"/>
      <c r="P234" s="525"/>
      <c r="Q234" s="43"/>
      <c r="R234" s="43"/>
      <c r="S234" s="43"/>
      <c r="T234" s="51"/>
      <c r="U234" s="51"/>
      <c r="V234" s="51"/>
      <c r="W234" s="51"/>
      <c r="X234" s="40"/>
      <c r="Y234" s="40"/>
      <c r="Z234" s="40"/>
      <c r="AA234" s="40"/>
      <c r="AB234" s="40"/>
      <c r="AC234" s="40"/>
      <c r="AD234" s="40"/>
      <c r="AE234" s="40"/>
      <c r="AF234" s="41" t="str">
        <f>IFERROR(VLOOKUP(Y234,[1]Formulas!$AN$5:$AO$20,2,),"")</f>
        <v/>
      </c>
      <c r="AG234" s="41" t="str">
        <f>IFERROR(VLOOKUP(Z234,[1]Formulas!$AN$5:$AO$20,2,),"")</f>
        <v/>
      </c>
      <c r="AH234" s="41" t="str">
        <f>IFERROR(VLOOKUP(AA234,[1]Formulas!$AN$5:$AO$20,2,),"")</f>
        <v/>
      </c>
      <c r="AI234" s="41" t="str">
        <f>IFERROR(VLOOKUP(AB234,[1]Formulas!$AN$5:$AO$20,2,),"")</f>
        <v/>
      </c>
      <c r="AJ234" s="41" t="str">
        <f>IFERROR(VLOOKUP(AC234,[1]Formulas!$AN$5:$AO$20,2,),"")</f>
        <v/>
      </c>
      <c r="AK234" s="41" t="str">
        <f>IFERROR(VLOOKUP(AD234,[1]Formulas!$AN$5:$AO$20,2,),"")</f>
        <v/>
      </c>
      <c r="AL234" s="41" t="str">
        <f>IFERROR(VLOOKUP(AE234,[1]Formulas!$AN$5:$AO$20,2,),"")</f>
        <v/>
      </c>
      <c r="AM234" s="41"/>
      <c r="AN234" s="41"/>
      <c r="AO234" s="41"/>
      <c r="AP234" s="41" t="str">
        <f>IFERROR(VLOOKUP(CONCATENATE(AN234,"+",AO234),[1]Formulas!$AB$5:$AC$13,2,),"")</f>
        <v/>
      </c>
      <c r="AQ234" s="41" t="str">
        <f>IFERROR(VLOOKUP(AP234,[1]Formulas!$AC$5:$AD$13,2,),"")</f>
        <v/>
      </c>
      <c r="AR234" s="525"/>
      <c r="AS234" s="525"/>
      <c r="AT234" s="525"/>
      <c r="AU234" s="525"/>
      <c r="AV234" s="525"/>
      <c r="AW234" s="525"/>
      <c r="AX234" s="525"/>
      <c r="AY234" s="525"/>
      <c r="AZ234" s="525"/>
      <c r="BA234" s="525"/>
      <c r="BB234" s="525"/>
      <c r="BC234" s="42"/>
      <c r="BD234" s="42"/>
      <c r="BE234" s="42"/>
      <c r="BF234" s="525"/>
      <c r="BG234" s="42"/>
      <c r="BH234" s="42"/>
      <c r="BI234" s="42"/>
      <c r="BJ234" s="525"/>
      <c r="BK234" s="42"/>
      <c r="BL234" s="42"/>
      <c r="BM234" s="42"/>
    </row>
    <row r="235" spans="1:65" ht="23.25" customHeight="1" x14ac:dyDescent="0.3">
      <c r="A235" s="525"/>
      <c r="B235" s="525"/>
      <c r="C235" s="64"/>
      <c r="D235" s="525"/>
      <c r="E235" s="525"/>
      <c r="F235" s="525"/>
      <c r="G235" s="50"/>
      <c r="H235" s="525"/>
      <c r="I235" s="525"/>
      <c r="J235" s="525"/>
      <c r="K235" s="525"/>
      <c r="L235" s="525"/>
      <c r="M235" s="525"/>
      <c r="N235" s="525"/>
      <c r="O235" s="525"/>
      <c r="P235" s="525"/>
      <c r="Q235" s="43"/>
      <c r="R235" s="43"/>
      <c r="S235" s="43"/>
      <c r="T235" s="51"/>
      <c r="U235" s="51"/>
      <c r="V235" s="51"/>
      <c r="W235" s="51"/>
      <c r="X235" s="40"/>
      <c r="Y235" s="40"/>
      <c r="Z235" s="40"/>
      <c r="AA235" s="40"/>
      <c r="AB235" s="40"/>
      <c r="AC235" s="40"/>
      <c r="AD235" s="40"/>
      <c r="AE235" s="40"/>
      <c r="AF235" s="41" t="str">
        <f>IFERROR(VLOOKUP(Y235,[1]Formulas!$AN$5:$AO$20,2,),"")</f>
        <v/>
      </c>
      <c r="AG235" s="41" t="str">
        <f>IFERROR(VLOOKUP(Z235,[1]Formulas!$AN$5:$AO$20,2,),"")</f>
        <v/>
      </c>
      <c r="AH235" s="41" t="str">
        <f>IFERROR(VLOOKUP(AA235,[1]Formulas!$AN$5:$AO$20,2,),"")</f>
        <v/>
      </c>
      <c r="AI235" s="41" t="str">
        <f>IFERROR(VLOOKUP(AB235,[1]Formulas!$AN$5:$AO$20,2,),"")</f>
        <v/>
      </c>
      <c r="AJ235" s="41" t="str">
        <f>IFERROR(VLOOKUP(AC235,[1]Formulas!$AN$5:$AO$20,2,),"")</f>
        <v/>
      </c>
      <c r="AK235" s="41" t="str">
        <f>IFERROR(VLOOKUP(AD235,[1]Formulas!$AN$5:$AO$20,2,),"")</f>
        <v/>
      </c>
      <c r="AL235" s="41" t="str">
        <f>IFERROR(VLOOKUP(AE235,[1]Formulas!$AN$5:$AO$20,2,),"")</f>
        <v/>
      </c>
      <c r="AM235" s="41"/>
      <c r="AN235" s="41"/>
      <c r="AO235" s="41"/>
      <c r="AP235" s="41" t="str">
        <f>IFERROR(VLOOKUP(CONCATENATE(AN235,"+",AO235),[1]Formulas!$AB$5:$AC$13,2,),"")</f>
        <v/>
      </c>
      <c r="AQ235" s="41" t="str">
        <f>IFERROR(VLOOKUP(AP235,[1]Formulas!$AC$5:$AD$13,2,),"")</f>
        <v/>
      </c>
      <c r="AR235" s="525"/>
      <c r="AS235" s="525"/>
      <c r="AT235" s="525"/>
      <c r="AU235" s="525"/>
      <c r="AV235" s="525"/>
      <c r="AW235" s="525"/>
      <c r="AX235" s="525"/>
      <c r="AY235" s="525"/>
      <c r="AZ235" s="525"/>
      <c r="BA235" s="525"/>
      <c r="BB235" s="525"/>
      <c r="BC235" s="42"/>
      <c r="BD235" s="42"/>
      <c r="BE235" s="42"/>
      <c r="BF235" s="525"/>
      <c r="BG235" s="42"/>
      <c r="BH235" s="42"/>
      <c r="BI235" s="42"/>
      <c r="BJ235" s="525"/>
      <c r="BK235" s="42"/>
      <c r="BL235" s="42"/>
      <c r="BM235" s="42"/>
    </row>
    <row r="236" spans="1:65" ht="23.25" customHeight="1" x14ac:dyDescent="0.3">
      <c r="A236" s="525"/>
      <c r="B236" s="525"/>
      <c r="C236" s="64"/>
      <c r="D236" s="525"/>
      <c r="E236" s="525"/>
      <c r="F236" s="525"/>
      <c r="G236" s="50"/>
      <c r="H236" s="525"/>
      <c r="I236" s="525"/>
      <c r="J236" s="525"/>
      <c r="K236" s="525"/>
      <c r="L236" s="525"/>
      <c r="M236" s="525"/>
      <c r="N236" s="525"/>
      <c r="O236" s="525"/>
      <c r="P236" s="525"/>
      <c r="Q236" s="43"/>
      <c r="R236" s="43"/>
      <c r="S236" s="43"/>
      <c r="T236" s="51"/>
      <c r="U236" s="51"/>
      <c r="V236" s="51"/>
      <c r="W236" s="51"/>
      <c r="X236" s="40"/>
      <c r="Y236" s="40"/>
      <c r="Z236" s="40"/>
      <c r="AA236" s="40"/>
      <c r="AB236" s="40"/>
      <c r="AC236" s="40"/>
      <c r="AD236" s="40"/>
      <c r="AE236" s="40"/>
      <c r="AF236" s="41" t="str">
        <f>IFERROR(VLOOKUP(Y236,[1]Formulas!$AN$5:$AO$20,2,),"")</f>
        <v/>
      </c>
      <c r="AG236" s="41" t="str">
        <f>IFERROR(VLOOKUP(Z236,[1]Formulas!$AN$5:$AO$20,2,),"")</f>
        <v/>
      </c>
      <c r="AH236" s="41" t="str">
        <f>IFERROR(VLOOKUP(AA236,[1]Formulas!$AN$5:$AO$20,2,),"")</f>
        <v/>
      </c>
      <c r="AI236" s="41" t="str">
        <f>IFERROR(VLOOKUP(AB236,[1]Formulas!$AN$5:$AO$20,2,),"")</f>
        <v/>
      </c>
      <c r="AJ236" s="41" t="str">
        <f>IFERROR(VLOOKUP(AC236,[1]Formulas!$AN$5:$AO$20,2,),"")</f>
        <v/>
      </c>
      <c r="AK236" s="41" t="str">
        <f>IFERROR(VLOOKUP(AD236,[1]Formulas!$AN$5:$AO$20,2,),"")</f>
        <v/>
      </c>
      <c r="AL236" s="41" t="str">
        <f>IFERROR(VLOOKUP(AE236,[1]Formulas!$AN$5:$AO$20,2,),"")</f>
        <v/>
      </c>
      <c r="AM236" s="41"/>
      <c r="AN236" s="41"/>
      <c r="AO236" s="41"/>
      <c r="AP236" s="41" t="str">
        <f>IFERROR(VLOOKUP(CONCATENATE(AN236,"+",AO236),[1]Formulas!$AB$5:$AC$13,2,),"")</f>
        <v/>
      </c>
      <c r="AQ236" s="41" t="str">
        <f>IFERROR(VLOOKUP(AP236,[1]Formulas!$AC$5:$AD$13,2,),"")</f>
        <v/>
      </c>
      <c r="AR236" s="525"/>
      <c r="AS236" s="525"/>
      <c r="AT236" s="525"/>
      <c r="AU236" s="525"/>
      <c r="AV236" s="525"/>
      <c r="AW236" s="525"/>
      <c r="AX236" s="525"/>
      <c r="AY236" s="525"/>
      <c r="AZ236" s="525"/>
      <c r="BA236" s="525"/>
      <c r="BB236" s="525"/>
      <c r="BC236" s="42"/>
      <c r="BD236" s="42"/>
      <c r="BE236" s="42"/>
      <c r="BF236" s="525"/>
      <c r="BG236" s="42"/>
      <c r="BH236" s="42"/>
      <c r="BI236" s="42"/>
      <c r="BJ236" s="525"/>
      <c r="BK236" s="42"/>
      <c r="BL236" s="42"/>
      <c r="BM236" s="42"/>
    </row>
    <row r="237" spans="1:65" ht="23.25" customHeight="1" x14ac:dyDescent="0.3">
      <c r="A237" s="526"/>
      <c r="B237" s="526"/>
      <c r="C237" s="65"/>
      <c r="D237" s="526"/>
      <c r="E237" s="526"/>
      <c r="F237" s="526"/>
      <c r="G237" s="50"/>
      <c r="H237" s="526"/>
      <c r="I237" s="526"/>
      <c r="J237" s="526"/>
      <c r="K237" s="526"/>
      <c r="L237" s="526"/>
      <c r="M237" s="526"/>
      <c r="N237" s="526"/>
      <c r="O237" s="526"/>
      <c r="P237" s="526"/>
      <c r="Q237" s="43"/>
      <c r="R237" s="43"/>
      <c r="S237" s="43"/>
      <c r="T237" s="51"/>
      <c r="U237" s="51"/>
      <c r="V237" s="51"/>
      <c r="W237" s="51"/>
      <c r="X237" s="40"/>
      <c r="Y237" s="40"/>
      <c r="Z237" s="40"/>
      <c r="AA237" s="40"/>
      <c r="AB237" s="40"/>
      <c r="AC237" s="40"/>
      <c r="AD237" s="40"/>
      <c r="AE237" s="40"/>
      <c r="AF237" s="41" t="str">
        <f>IFERROR(VLOOKUP(Y237,[1]Formulas!$AN$5:$AO$20,2,),"")</f>
        <v/>
      </c>
      <c r="AG237" s="41" t="str">
        <f>IFERROR(VLOOKUP(Z237,[1]Formulas!$AN$5:$AO$20,2,),"")</f>
        <v/>
      </c>
      <c r="AH237" s="41" t="str">
        <f>IFERROR(VLOOKUP(AA237,[1]Formulas!$AN$5:$AO$20,2,),"")</f>
        <v/>
      </c>
      <c r="AI237" s="41" t="str">
        <f>IFERROR(VLOOKUP(AB237,[1]Formulas!$AN$5:$AO$20,2,),"")</f>
        <v/>
      </c>
      <c r="AJ237" s="41" t="str">
        <f>IFERROR(VLOOKUP(AC237,[1]Formulas!$AN$5:$AO$20,2,),"")</f>
        <v/>
      </c>
      <c r="AK237" s="41" t="str">
        <f>IFERROR(VLOOKUP(AD237,[1]Formulas!$AN$5:$AO$20,2,),"")</f>
        <v/>
      </c>
      <c r="AL237" s="41" t="str">
        <f>IFERROR(VLOOKUP(AE237,[1]Formulas!$AN$5:$AO$20,2,),"")</f>
        <v/>
      </c>
      <c r="AM237" s="41"/>
      <c r="AN237" s="41"/>
      <c r="AO237" s="41"/>
      <c r="AP237" s="41" t="str">
        <f>IFERROR(VLOOKUP(CONCATENATE(AN237,"+",AO237),[1]Formulas!$AB$5:$AC$13,2,),"")</f>
        <v/>
      </c>
      <c r="AQ237" s="41" t="str">
        <f>IFERROR(VLOOKUP(AP237,[1]Formulas!$AC$5:$AD$13,2,),"")</f>
        <v/>
      </c>
      <c r="AR237" s="526"/>
      <c r="AS237" s="526"/>
      <c r="AT237" s="526"/>
      <c r="AU237" s="526"/>
      <c r="AV237" s="526"/>
      <c r="AW237" s="526"/>
      <c r="AX237" s="526"/>
      <c r="AY237" s="526"/>
      <c r="AZ237" s="526"/>
      <c r="BA237" s="526"/>
      <c r="BB237" s="526"/>
      <c r="BC237" s="42"/>
      <c r="BD237" s="42"/>
      <c r="BE237" s="42"/>
      <c r="BF237" s="526"/>
      <c r="BG237" s="42"/>
      <c r="BH237" s="42"/>
      <c r="BI237" s="42"/>
      <c r="BJ237" s="526"/>
      <c r="BK237" s="42"/>
      <c r="BL237" s="42"/>
      <c r="BM237" s="42"/>
    </row>
    <row r="238" spans="1:65" ht="23.25" customHeight="1" x14ac:dyDescent="0.4">
      <c r="A238" s="46"/>
      <c r="B238" s="46"/>
      <c r="C238" s="46"/>
      <c r="D238" s="46"/>
      <c r="E238" s="46"/>
      <c r="F238" s="46"/>
      <c r="G238" s="46"/>
      <c r="H238" s="46"/>
      <c r="I238" s="46"/>
      <c r="J238" s="45"/>
      <c r="K238" s="45"/>
      <c r="L238" s="45"/>
      <c r="M238" s="45"/>
      <c r="N238" s="45"/>
      <c r="O238" s="45"/>
      <c r="P238" s="45"/>
      <c r="Q238" s="46"/>
      <c r="R238" s="46"/>
      <c r="S238" s="46"/>
      <c r="T238" s="52"/>
      <c r="U238" s="52"/>
      <c r="V238" s="52"/>
      <c r="W238" s="52"/>
      <c r="X238" s="47"/>
      <c r="Y238" s="47"/>
      <c r="Z238" s="47"/>
      <c r="AA238" s="47"/>
      <c r="AB238" s="47"/>
      <c r="AC238" s="47"/>
      <c r="AD238" s="47"/>
      <c r="AE238" s="47"/>
      <c r="AF238" s="47"/>
      <c r="AG238" s="47"/>
      <c r="AH238" s="47"/>
      <c r="AI238" s="47"/>
      <c r="AJ238" s="47"/>
      <c r="AK238" s="47"/>
      <c r="AL238" s="47"/>
      <c r="AM238" s="47"/>
      <c r="AN238" s="47"/>
      <c r="AO238" s="47"/>
      <c r="AP238" s="47"/>
      <c r="AQ238" s="45"/>
      <c r="AR238" s="45"/>
      <c r="AS238" s="45"/>
      <c r="AT238" s="45"/>
      <c r="AU238" s="45"/>
      <c r="AV238" s="45"/>
      <c r="AW238" s="45"/>
      <c r="AX238" s="45"/>
      <c r="AY238" s="45"/>
      <c r="AZ238" s="45"/>
      <c r="BA238" s="48"/>
      <c r="BB238" s="48"/>
      <c r="BC238" s="48"/>
      <c r="BD238" s="48"/>
      <c r="BE238" s="48"/>
      <c r="BF238" s="48"/>
      <c r="BG238" s="48"/>
      <c r="BH238" s="48"/>
      <c r="BI238" s="48"/>
      <c r="BJ238" s="48"/>
      <c r="BK238" s="48"/>
      <c r="BL238" s="48"/>
      <c r="BM238" s="48"/>
    </row>
    <row r="239" spans="1:65" ht="23.25" customHeight="1" x14ac:dyDescent="0.3">
      <c r="A239" s="528"/>
      <c r="B239" s="529"/>
      <c r="C239" s="66"/>
      <c r="D239" s="529"/>
      <c r="E239" s="529"/>
      <c r="F239" s="529"/>
      <c r="G239" s="50"/>
      <c r="H239" s="530"/>
      <c r="I239" s="530"/>
      <c r="J239" s="527"/>
      <c r="K239" s="527" t="str">
        <f>IFERROR(VLOOKUP(J239,[1]Formulas!$B$5:$C$9,2,),"")</f>
        <v/>
      </c>
      <c r="L239" s="527"/>
      <c r="M239" s="527" t="str">
        <f>IFERROR(VLOOKUP(L239,[1]Formulas!$E$5:$F$9,2,),"")</f>
        <v/>
      </c>
      <c r="N239" s="381" t="str">
        <f>IFERROR(VLOOKUP(CONCATENATE(K239:K248,M239),[1]Formulas!$J$5:$K$29,2,),"")</f>
        <v/>
      </c>
      <c r="O239" s="381" t="str">
        <f>IFERROR(M239*K239,"")</f>
        <v/>
      </c>
      <c r="P239" s="384"/>
      <c r="Q239" s="43"/>
      <c r="R239" s="43"/>
      <c r="S239" s="43"/>
      <c r="T239" s="51"/>
      <c r="U239" s="51"/>
      <c r="V239" s="51"/>
      <c r="W239" s="51"/>
      <c r="X239" s="40"/>
      <c r="Y239" s="40"/>
      <c r="Z239" s="40"/>
      <c r="AA239" s="40"/>
      <c r="AB239" s="40"/>
      <c r="AC239" s="40"/>
      <c r="AD239" s="40"/>
      <c r="AE239" s="40"/>
      <c r="AF239" s="41" t="str">
        <f>IFERROR(VLOOKUP(Y239,[1]Formulas!$AN$5:$AO$20,2,),"")</f>
        <v/>
      </c>
      <c r="AG239" s="41" t="str">
        <f>IFERROR(VLOOKUP(Z239,[1]Formulas!$AN$5:$AO$20,2,),"")</f>
        <v/>
      </c>
      <c r="AH239" s="41" t="str">
        <f>IFERROR(VLOOKUP(AA239,[1]Formulas!$AN$5:$AO$20,2,),"")</f>
        <v/>
      </c>
      <c r="AI239" s="41" t="str">
        <f>IFERROR(VLOOKUP(AB239,[1]Formulas!$AN$5:$AO$20,2,),"")</f>
        <v/>
      </c>
      <c r="AJ239" s="41" t="str">
        <f>IFERROR(VLOOKUP(AC239,[1]Formulas!$AN$5:$AO$20,2,),"")</f>
        <v/>
      </c>
      <c r="AK239" s="41" t="str">
        <f>IFERROR(VLOOKUP(AD239,[1]Formulas!$AN$5:$AO$20,2,),"")</f>
        <v/>
      </c>
      <c r="AL239" s="41" t="str">
        <f>IFERROR(VLOOKUP(AE239,[1]Formulas!$AN$5:$AO$20,2,),"")</f>
        <v/>
      </c>
      <c r="AM239" s="41"/>
      <c r="AN239" s="41"/>
      <c r="AO239" s="41"/>
      <c r="AP239" s="41" t="str">
        <f>IFERROR(VLOOKUP(CONCATENATE(AN239,"+",AO239),[1]Formulas!$AB$5:$AC$13,2,),"")</f>
        <v/>
      </c>
      <c r="AQ239" s="41" t="str">
        <f>IFERROR(VLOOKUP(AP239,[1]Formulas!$AC$5:$AD$13,2,),"")</f>
        <v/>
      </c>
      <c r="AR239" s="384" t="str">
        <f>+IFERROR(AVERAGE(AQ239:AQ248),"")</f>
        <v/>
      </c>
      <c r="AS239" s="384" t="str">
        <f>+IF(AR239="","",IF(AR239=100,"Fuerte",IF(AND(AR239&lt;100,AR239&gt;=50),"Moderado",IF(AR239&lt;50,"Débil"))))</f>
        <v/>
      </c>
      <c r="AT239" s="384" t="str">
        <f>+IF(AS239="","",IF(AS239="Fuerte",2,IF(AS239="Moderado",1,IF(AS239="Débil",0))))</f>
        <v/>
      </c>
      <c r="AU239" s="384" t="str">
        <f>IFERROR(IF((AV239-AT239)&lt;=0,J239,VLOOKUP((AV239-AT239),[1]Formulas!$AQ$5:$AR$9,2,0)),"")</f>
        <v/>
      </c>
      <c r="AV239" s="384" t="str">
        <f>+K239</f>
        <v/>
      </c>
      <c r="AW239" s="384" t="str">
        <f>IFERROR(VLOOKUP(AU239,[1]Formulas!$B$5:$C$9,2,),"")</f>
        <v/>
      </c>
      <c r="AX239" s="384">
        <f>+L239</f>
        <v>0</v>
      </c>
      <c r="AY239" s="384" t="str">
        <f>IFERROR(VLOOKUP(AX239,[1]Formulas!$E$5:$F$9,2,),"")</f>
        <v/>
      </c>
      <c r="AZ239" s="381" t="str">
        <f>IFERROR(VLOOKUP(CONCATENATE(AW239:AW248,AY239),[1]Formulas!$J$5:$K$29,2,),"")</f>
        <v/>
      </c>
      <c r="BA239" s="355" t="str">
        <f>IFERROR(AY239*AW239,"")</f>
        <v/>
      </c>
      <c r="BB239" s="362"/>
      <c r="BC239" s="42"/>
      <c r="BD239" s="42"/>
      <c r="BE239" s="42"/>
      <c r="BF239" s="362"/>
      <c r="BG239" s="42"/>
      <c r="BH239" s="42"/>
      <c r="BI239" s="42"/>
      <c r="BJ239" s="362"/>
      <c r="BK239" s="42"/>
      <c r="BL239" s="42"/>
      <c r="BM239" s="42"/>
    </row>
    <row r="240" spans="1:65" ht="23.25" customHeight="1" x14ac:dyDescent="0.3">
      <c r="A240" s="525"/>
      <c r="B240" s="525"/>
      <c r="C240" s="64"/>
      <c r="D240" s="525"/>
      <c r="E240" s="525"/>
      <c r="F240" s="525"/>
      <c r="G240" s="50"/>
      <c r="H240" s="525"/>
      <c r="I240" s="525"/>
      <c r="J240" s="525"/>
      <c r="K240" s="525"/>
      <c r="L240" s="525"/>
      <c r="M240" s="525"/>
      <c r="N240" s="525"/>
      <c r="O240" s="525"/>
      <c r="P240" s="525"/>
      <c r="Q240" s="43"/>
      <c r="R240" s="43"/>
      <c r="S240" s="43"/>
      <c r="T240" s="51"/>
      <c r="U240" s="51"/>
      <c r="V240" s="51"/>
      <c r="W240" s="51"/>
      <c r="X240" s="40"/>
      <c r="Y240" s="40"/>
      <c r="Z240" s="40"/>
      <c r="AA240" s="40"/>
      <c r="AB240" s="40"/>
      <c r="AC240" s="40"/>
      <c r="AD240" s="40"/>
      <c r="AE240" s="40"/>
      <c r="AF240" s="41" t="str">
        <f>IFERROR(VLOOKUP(Y240,[1]Formulas!$AN$5:$AO$20,2,),"")</f>
        <v/>
      </c>
      <c r="AG240" s="41" t="str">
        <f>IFERROR(VLOOKUP(Z240,[1]Formulas!$AN$5:$AO$20,2,),"")</f>
        <v/>
      </c>
      <c r="AH240" s="41" t="str">
        <f>IFERROR(VLOOKUP(AA240,[1]Formulas!$AN$5:$AO$20,2,),"")</f>
        <v/>
      </c>
      <c r="AI240" s="41" t="str">
        <f>IFERROR(VLOOKUP(AB240,[1]Formulas!$AN$5:$AO$20,2,),"")</f>
        <v/>
      </c>
      <c r="AJ240" s="41" t="str">
        <f>IFERROR(VLOOKUP(AC240,[1]Formulas!$AN$5:$AO$20,2,),"")</f>
        <v/>
      </c>
      <c r="AK240" s="41" t="str">
        <f>IFERROR(VLOOKUP(AD240,[1]Formulas!$AN$5:$AO$20,2,),"")</f>
        <v/>
      </c>
      <c r="AL240" s="41" t="str">
        <f>IFERROR(VLOOKUP(AE240,[1]Formulas!$AN$5:$AO$20,2,),"")</f>
        <v/>
      </c>
      <c r="AM240" s="41"/>
      <c r="AN240" s="41"/>
      <c r="AO240" s="41"/>
      <c r="AP240" s="41" t="str">
        <f>IFERROR(VLOOKUP(CONCATENATE(AN240,"+",AO240),[1]Formulas!$AB$5:$AC$13,2,),"")</f>
        <v/>
      </c>
      <c r="AQ240" s="41" t="str">
        <f>IFERROR(VLOOKUP(AP240,[1]Formulas!$AC$5:$AD$13,2,),"")</f>
        <v/>
      </c>
      <c r="AR240" s="525"/>
      <c r="AS240" s="525"/>
      <c r="AT240" s="525"/>
      <c r="AU240" s="525"/>
      <c r="AV240" s="525"/>
      <c r="AW240" s="525"/>
      <c r="AX240" s="525"/>
      <c r="AY240" s="525"/>
      <c r="AZ240" s="525"/>
      <c r="BA240" s="525"/>
      <c r="BB240" s="525"/>
      <c r="BC240" s="42"/>
      <c r="BD240" s="42"/>
      <c r="BE240" s="42"/>
      <c r="BF240" s="525"/>
      <c r="BG240" s="42"/>
      <c r="BH240" s="42"/>
      <c r="BI240" s="42"/>
      <c r="BJ240" s="525"/>
      <c r="BK240" s="42"/>
      <c r="BL240" s="42"/>
      <c r="BM240" s="42"/>
    </row>
    <row r="241" spans="1:65" ht="23.25" customHeight="1" x14ac:dyDescent="0.3">
      <c r="A241" s="525"/>
      <c r="B241" s="525"/>
      <c r="C241" s="64"/>
      <c r="D241" s="525"/>
      <c r="E241" s="525"/>
      <c r="F241" s="525"/>
      <c r="G241" s="50"/>
      <c r="H241" s="525"/>
      <c r="I241" s="525"/>
      <c r="J241" s="525"/>
      <c r="K241" s="525"/>
      <c r="L241" s="525"/>
      <c r="M241" s="525"/>
      <c r="N241" s="525"/>
      <c r="O241" s="525"/>
      <c r="P241" s="525"/>
      <c r="Q241" s="43"/>
      <c r="R241" s="43"/>
      <c r="S241" s="43"/>
      <c r="T241" s="51"/>
      <c r="U241" s="51"/>
      <c r="V241" s="51"/>
      <c r="W241" s="51"/>
      <c r="X241" s="40"/>
      <c r="Y241" s="40"/>
      <c r="Z241" s="40"/>
      <c r="AA241" s="40"/>
      <c r="AB241" s="40"/>
      <c r="AC241" s="40"/>
      <c r="AD241" s="40"/>
      <c r="AE241" s="40"/>
      <c r="AF241" s="41" t="str">
        <f>IFERROR(VLOOKUP(Y241,[1]Formulas!$AN$5:$AO$20,2,),"")</f>
        <v/>
      </c>
      <c r="AG241" s="41" t="str">
        <f>IFERROR(VLOOKUP(Z241,[1]Formulas!$AN$5:$AO$20,2,),"")</f>
        <v/>
      </c>
      <c r="AH241" s="41" t="str">
        <f>IFERROR(VLOOKUP(AA241,[1]Formulas!$AN$5:$AO$20,2,),"")</f>
        <v/>
      </c>
      <c r="AI241" s="41" t="str">
        <f>IFERROR(VLOOKUP(AB241,[1]Formulas!$AN$5:$AO$20,2,),"")</f>
        <v/>
      </c>
      <c r="AJ241" s="41" t="str">
        <f>IFERROR(VLOOKUP(AC241,[1]Formulas!$AN$5:$AO$20,2,),"")</f>
        <v/>
      </c>
      <c r="AK241" s="41" t="str">
        <f>IFERROR(VLOOKUP(AD241,[1]Formulas!$AN$5:$AO$20,2,),"")</f>
        <v/>
      </c>
      <c r="AL241" s="41" t="str">
        <f>IFERROR(VLOOKUP(AE241,[1]Formulas!$AN$5:$AO$20,2,),"")</f>
        <v/>
      </c>
      <c r="AM241" s="41"/>
      <c r="AN241" s="41"/>
      <c r="AO241" s="41"/>
      <c r="AP241" s="41" t="str">
        <f>IFERROR(VLOOKUP(CONCATENATE(AN241,"+",AO241),[1]Formulas!$AB$5:$AC$13,2,),"")</f>
        <v/>
      </c>
      <c r="AQ241" s="41" t="str">
        <f>IFERROR(VLOOKUP(AP241,[1]Formulas!$AC$5:$AD$13,2,),"")</f>
        <v/>
      </c>
      <c r="AR241" s="525"/>
      <c r="AS241" s="525"/>
      <c r="AT241" s="525"/>
      <c r="AU241" s="525"/>
      <c r="AV241" s="525"/>
      <c r="AW241" s="525"/>
      <c r="AX241" s="525"/>
      <c r="AY241" s="525"/>
      <c r="AZ241" s="525"/>
      <c r="BA241" s="525"/>
      <c r="BB241" s="525"/>
      <c r="BC241" s="42"/>
      <c r="BD241" s="42"/>
      <c r="BE241" s="42"/>
      <c r="BF241" s="525"/>
      <c r="BG241" s="42"/>
      <c r="BH241" s="42"/>
      <c r="BI241" s="42"/>
      <c r="BJ241" s="525"/>
      <c r="BK241" s="42"/>
      <c r="BL241" s="42"/>
      <c r="BM241" s="42"/>
    </row>
    <row r="242" spans="1:65" ht="23.25" customHeight="1" x14ac:dyDescent="0.3">
      <c r="A242" s="525"/>
      <c r="B242" s="525"/>
      <c r="C242" s="64"/>
      <c r="D242" s="525"/>
      <c r="E242" s="525"/>
      <c r="F242" s="525"/>
      <c r="G242" s="50"/>
      <c r="H242" s="525"/>
      <c r="I242" s="525"/>
      <c r="J242" s="525"/>
      <c r="K242" s="525"/>
      <c r="L242" s="525"/>
      <c r="M242" s="525"/>
      <c r="N242" s="525"/>
      <c r="O242" s="525"/>
      <c r="P242" s="525"/>
      <c r="Q242" s="43"/>
      <c r="R242" s="43"/>
      <c r="S242" s="43"/>
      <c r="T242" s="51"/>
      <c r="U242" s="51"/>
      <c r="V242" s="51"/>
      <c r="W242" s="51"/>
      <c r="X242" s="40"/>
      <c r="Y242" s="40"/>
      <c r="Z242" s="40"/>
      <c r="AA242" s="40"/>
      <c r="AB242" s="40"/>
      <c r="AC242" s="40"/>
      <c r="AD242" s="40"/>
      <c r="AE242" s="40"/>
      <c r="AF242" s="41" t="str">
        <f>IFERROR(VLOOKUP(Y242,[1]Formulas!$AN$5:$AO$20,2,),"")</f>
        <v/>
      </c>
      <c r="AG242" s="41" t="str">
        <f>IFERROR(VLOOKUP(Z242,[1]Formulas!$AN$5:$AO$20,2,),"")</f>
        <v/>
      </c>
      <c r="AH242" s="41" t="str">
        <f>IFERROR(VLOOKUP(AA242,[1]Formulas!$AN$5:$AO$20,2,),"")</f>
        <v/>
      </c>
      <c r="AI242" s="41" t="str">
        <f>IFERROR(VLOOKUP(AB242,[1]Formulas!$AN$5:$AO$20,2,),"")</f>
        <v/>
      </c>
      <c r="AJ242" s="41" t="str">
        <f>IFERROR(VLOOKUP(AC242,[1]Formulas!$AN$5:$AO$20,2,),"")</f>
        <v/>
      </c>
      <c r="AK242" s="41" t="str">
        <f>IFERROR(VLOOKUP(AD242,[1]Formulas!$AN$5:$AO$20,2,),"")</f>
        <v/>
      </c>
      <c r="AL242" s="41" t="str">
        <f>IFERROR(VLOOKUP(AE242,[1]Formulas!$AN$5:$AO$20,2,),"")</f>
        <v/>
      </c>
      <c r="AM242" s="41"/>
      <c r="AN242" s="41"/>
      <c r="AO242" s="41"/>
      <c r="AP242" s="41" t="str">
        <f>IFERROR(VLOOKUP(CONCATENATE(AN242,"+",AO242),[1]Formulas!$AB$5:$AC$13,2,),"")</f>
        <v/>
      </c>
      <c r="AQ242" s="41" t="str">
        <f>IFERROR(VLOOKUP(AP242,[1]Formulas!$AC$5:$AD$13,2,),"")</f>
        <v/>
      </c>
      <c r="AR242" s="525"/>
      <c r="AS242" s="525"/>
      <c r="AT242" s="525"/>
      <c r="AU242" s="525"/>
      <c r="AV242" s="525"/>
      <c r="AW242" s="525"/>
      <c r="AX242" s="525"/>
      <c r="AY242" s="525"/>
      <c r="AZ242" s="525"/>
      <c r="BA242" s="525"/>
      <c r="BB242" s="525"/>
      <c r="BC242" s="42"/>
      <c r="BD242" s="42"/>
      <c r="BE242" s="42"/>
      <c r="BF242" s="525"/>
      <c r="BG242" s="42"/>
      <c r="BH242" s="42"/>
      <c r="BI242" s="42"/>
      <c r="BJ242" s="525"/>
      <c r="BK242" s="42"/>
      <c r="BL242" s="42"/>
      <c r="BM242" s="42"/>
    </row>
    <row r="243" spans="1:65" ht="23.25" customHeight="1" x14ac:dyDescent="0.3">
      <c r="A243" s="525"/>
      <c r="B243" s="525"/>
      <c r="C243" s="64"/>
      <c r="D243" s="525"/>
      <c r="E243" s="525"/>
      <c r="F243" s="525"/>
      <c r="G243" s="50"/>
      <c r="H243" s="525"/>
      <c r="I243" s="525"/>
      <c r="J243" s="525"/>
      <c r="K243" s="525"/>
      <c r="L243" s="525"/>
      <c r="M243" s="525"/>
      <c r="N243" s="525"/>
      <c r="O243" s="525"/>
      <c r="P243" s="525"/>
      <c r="Q243" s="43"/>
      <c r="R243" s="43"/>
      <c r="S243" s="43"/>
      <c r="T243" s="51"/>
      <c r="U243" s="51"/>
      <c r="V243" s="51"/>
      <c r="W243" s="51"/>
      <c r="X243" s="40"/>
      <c r="Y243" s="40"/>
      <c r="Z243" s="40"/>
      <c r="AA243" s="40"/>
      <c r="AB243" s="40"/>
      <c r="AC243" s="40"/>
      <c r="AD243" s="40"/>
      <c r="AE243" s="40"/>
      <c r="AF243" s="41" t="str">
        <f>IFERROR(VLOOKUP(Y243,[1]Formulas!$AN$5:$AO$20,2,),"")</f>
        <v/>
      </c>
      <c r="AG243" s="41" t="str">
        <f>IFERROR(VLOOKUP(Z243,[1]Formulas!$AN$5:$AO$20,2,),"")</f>
        <v/>
      </c>
      <c r="AH243" s="41" t="str">
        <f>IFERROR(VLOOKUP(AA243,[1]Formulas!$AN$5:$AO$20,2,),"")</f>
        <v/>
      </c>
      <c r="AI243" s="41" t="str">
        <f>IFERROR(VLOOKUP(AB243,[1]Formulas!$AN$5:$AO$20,2,),"")</f>
        <v/>
      </c>
      <c r="AJ243" s="41" t="str">
        <f>IFERROR(VLOOKUP(AC243,[1]Formulas!$AN$5:$AO$20,2,),"")</f>
        <v/>
      </c>
      <c r="AK243" s="41" t="str">
        <f>IFERROR(VLOOKUP(AD243,[1]Formulas!$AN$5:$AO$20,2,),"")</f>
        <v/>
      </c>
      <c r="AL243" s="41" t="str">
        <f>IFERROR(VLOOKUP(AE243,[1]Formulas!$AN$5:$AO$20,2,),"")</f>
        <v/>
      </c>
      <c r="AM243" s="41"/>
      <c r="AN243" s="41"/>
      <c r="AO243" s="41"/>
      <c r="AP243" s="41" t="str">
        <f>IFERROR(VLOOKUP(CONCATENATE(AN243,"+",AO243),[1]Formulas!$AB$5:$AC$13,2,),"")</f>
        <v/>
      </c>
      <c r="AQ243" s="41" t="str">
        <f>IFERROR(VLOOKUP(AP243,[1]Formulas!$AC$5:$AD$13,2,),"")</f>
        <v/>
      </c>
      <c r="AR243" s="525"/>
      <c r="AS243" s="525"/>
      <c r="AT243" s="525"/>
      <c r="AU243" s="525"/>
      <c r="AV243" s="525"/>
      <c r="AW243" s="525"/>
      <c r="AX243" s="525"/>
      <c r="AY243" s="525"/>
      <c r="AZ243" s="525"/>
      <c r="BA243" s="525"/>
      <c r="BB243" s="525"/>
      <c r="BC243" s="42"/>
      <c r="BD243" s="42"/>
      <c r="BE243" s="42"/>
      <c r="BF243" s="525"/>
      <c r="BG243" s="42"/>
      <c r="BH243" s="42"/>
      <c r="BI243" s="42"/>
      <c r="BJ243" s="525"/>
      <c r="BK243" s="42"/>
      <c r="BL243" s="42"/>
      <c r="BM243" s="42"/>
    </row>
    <row r="244" spans="1:65" ht="23.25" customHeight="1" x14ac:dyDescent="0.3">
      <c r="A244" s="525"/>
      <c r="B244" s="525"/>
      <c r="C244" s="64"/>
      <c r="D244" s="525"/>
      <c r="E244" s="525"/>
      <c r="F244" s="525"/>
      <c r="G244" s="50"/>
      <c r="H244" s="525"/>
      <c r="I244" s="525"/>
      <c r="J244" s="525"/>
      <c r="K244" s="525"/>
      <c r="L244" s="525"/>
      <c r="M244" s="525"/>
      <c r="N244" s="525"/>
      <c r="O244" s="525"/>
      <c r="P244" s="525"/>
      <c r="Q244" s="43"/>
      <c r="R244" s="43"/>
      <c r="S244" s="43"/>
      <c r="T244" s="51"/>
      <c r="U244" s="51"/>
      <c r="V244" s="51"/>
      <c r="W244" s="51"/>
      <c r="X244" s="40"/>
      <c r="Y244" s="40"/>
      <c r="Z244" s="40"/>
      <c r="AA244" s="40"/>
      <c r="AB244" s="40"/>
      <c r="AC244" s="40"/>
      <c r="AD244" s="40"/>
      <c r="AE244" s="40"/>
      <c r="AF244" s="41" t="str">
        <f>IFERROR(VLOOKUP(Y244,[1]Formulas!$AN$5:$AO$20,2,),"")</f>
        <v/>
      </c>
      <c r="AG244" s="41" t="str">
        <f>IFERROR(VLOOKUP(Z244,[1]Formulas!$AN$5:$AO$20,2,),"")</f>
        <v/>
      </c>
      <c r="AH244" s="41" t="str">
        <f>IFERROR(VLOOKUP(AA244,[1]Formulas!$AN$5:$AO$20,2,),"")</f>
        <v/>
      </c>
      <c r="AI244" s="41" t="str">
        <f>IFERROR(VLOOKUP(AB244,[1]Formulas!$AN$5:$AO$20,2,),"")</f>
        <v/>
      </c>
      <c r="AJ244" s="41" t="str">
        <f>IFERROR(VLOOKUP(AC244,[1]Formulas!$AN$5:$AO$20,2,),"")</f>
        <v/>
      </c>
      <c r="AK244" s="41" t="str">
        <f>IFERROR(VLOOKUP(AD244,[1]Formulas!$AN$5:$AO$20,2,),"")</f>
        <v/>
      </c>
      <c r="AL244" s="41" t="str">
        <f>IFERROR(VLOOKUP(AE244,[1]Formulas!$AN$5:$AO$20,2,),"")</f>
        <v/>
      </c>
      <c r="AM244" s="41"/>
      <c r="AN244" s="41"/>
      <c r="AO244" s="41"/>
      <c r="AP244" s="41" t="str">
        <f>IFERROR(VLOOKUP(CONCATENATE(AN244,"+",AO244),[1]Formulas!$AB$5:$AC$13,2,),"")</f>
        <v/>
      </c>
      <c r="AQ244" s="41" t="str">
        <f>IFERROR(VLOOKUP(AP244,[1]Formulas!$AC$5:$AD$13,2,),"")</f>
        <v/>
      </c>
      <c r="AR244" s="525"/>
      <c r="AS244" s="525"/>
      <c r="AT244" s="525"/>
      <c r="AU244" s="525"/>
      <c r="AV244" s="525"/>
      <c r="AW244" s="525"/>
      <c r="AX244" s="525"/>
      <c r="AY244" s="525"/>
      <c r="AZ244" s="525"/>
      <c r="BA244" s="525"/>
      <c r="BB244" s="525"/>
      <c r="BC244" s="42"/>
      <c r="BD244" s="42"/>
      <c r="BE244" s="42"/>
      <c r="BF244" s="525"/>
      <c r="BG244" s="42"/>
      <c r="BH244" s="42"/>
      <c r="BI244" s="42"/>
      <c r="BJ244" s="525"/>
      <c r="BK244" s="42"/>
      <c r="BL244" s="42"/>
      <c r="BM244" s="42"/>
    </row>
    <row r="245" spans="1:65" ht="23.25" customHeight="1" x14ac:dyDescent="0.3">
      <c r="A245" s="525"/>
      <c r="B245" s="525"/>
      <c r="C245" s="64"/>
      <c r="D245" s="525"/>
      <c r="E245" s="525"/>
      <c r="F245" s="525"/>
      <c r="G245" s="50"/>
      <c r="H245" s="525"/>
      <c r="I245" s="525"/>
      <c r="J245" s="525"/>
      <c r="K245" s="525"/>
      <c r="L245" s="525"/>
      <c r="M245" s="525"/>
      <c r="N245" s="525"/>
      <c r="O245" s="525"/>
      <c r="P245" s="525"/>
      <c r="Q245" s="43"/>
      <c r="R245" s="43"/>
      <c r="S245" s="43"/>
      <c r="T245" s="51"/>
      <c r="U245" s="51"/>
      <c r="V245" s="51"/>
      <c r="W245" s="51"/>
      <c r="X245" s="40"/>
      <c r="Y245" s="40"/>
      <c r="Z245" s="40"/>
      <c r="AA245" s="40"/>
      <c r="AB245" s="40"/>
      <c r="AC245" s="40"/>
      <c r="AD245" s="40"/>
      <c r="AE245" s="40"/>
      <c r="AF245" s="41" t="str">
        <f>IFERROR(VLOOKUP(Y245,[1]Formulas!$AN$5:$AO$20,2,),"")</f>
        <v/>
      </c>
      <c r="AG245" s="41" t="str">
        <f>IFERROR(VLOOKUP(Z245,[1]Formulas!$AN$5:$AO$20,2,),"")</f>
        <v/>
      </c>
      <c r="AH245" s="41" t="str">
        <f>IFERROR(VLOOKUP(AA245,[1]Formulas!$AN$5:$AO$20,2,),"")</f>
        <v/>
      </c>
      <c r="AI245" s="41" t="str">
        <f>IFERROR(VLOOKUP(AB245,[1]Formulas!$AN$5:$AO$20,2,),"")</f>
        <v/>
      </c>
      <c r="AJ245" s="41" t="str">
        <f>IFERROR(VLOOKUP(AC245,[1]Formulas!$AN$5:$AO$20,2,),"")</f>
        <v/>
      </c>
      <c r="AK245" s="41" t="str">
        <f>IFERROR(VLOOKUP(AD245,[1]Formulas!$AN$5:$AO$20,2,),"")</f>
        <v/>
      </c>
      <c r="AL245" s="41" t="str">
        <f>IFERROR(VLOOKUP(AE245,[1]Formulas!$AN$5:$AO$20,2,),"")</f>
        <v/>
      </c>
      <c r="AM245" s="41"/>
      <c r="AN245" s="41"/>
      <c r="AO245" s="41"/>
      <c r="AP245" s="41" t="str">
        <f>IFERROR(VLOOKUP(CONCATENATE(AN245,"+",AO245),[1]Formulas!$AB$5:$AC$13,2,),"")</f>
        <v/>
      </c>
      <c r="AQ245" s="41" t="str">
        <f>IFERROR(VLOOKUP(AP245,[1]Formulas!$AC$5:$AD$13,2,),"")</f>
        <v/>
      </c>
      <c r="AR245" s="525"/>
      <c r="AS245" s="525"/>
      <c r="AT245" s="525"/>
      <c r="AU245" s="525"/>
      <c r="AV245" s="525"/>
      <c r="AW245" s="525"/>
      <c r="AX245" s="525"/>
      <c r="AY245" s="525"/>
      <c r="AZ245" s="525"/>
      <c r="BA245" s="525"/>
      <c r="BB245" s="525"/>
      <c r="BC245" s="42"/>
      <c r="BD245" s="42"/>
      <c r="BE245" s="42"/>
      <c r="BF245" s="525"/>
      <c r="BG245" s="42"/>
      <c r="BH245" s="42"/>
      <c r="BI245" s="42"/>
      <c r="BJ245" s="525"/>
      <c r="BK245" s="42"/>
      <c r="BL245" s="42"/>
      <c r="BM245" s="42"/>
    </row>
    <row r="246" spans="1:65" ht="23.25" customHeight="1" x14ac:dyDescent="0.3">
      <c r="A246" s="525"/>
      <c r="B246" s="525"/>
      <c r="C246" s="64"/>
      <c r="D246" s="525"/>
      <c r="E246" s="525"/>
      <c r="F246" s="525"/>
      <c r="G246" s="50"/>
      <c r="H246" s="525"/>
      <c r="I246" s="525"/>
      <c r="J246" s="525"/>
      <c r="K246" s="525"/>
      <c r="L246" s="525"/>
      <c r="M246" s="525"/>
      <c r="N246" s="525"/>
      <c r="O246" s="525"/>
      <c r="P246" s="525"/>
      <c r="Q246" s="43"/>
      <c r="R246" s="43"/>
      <c r="S246" s="43"/>
      <c r="T246" s="51"/>
      <c r="U246" s="51"/>
      <c r="V246" s="51"/>
      <c r="W246" s="51"/>
      <c r="X246" s="40"/>
      <c r="Y246" s="40"/>
      <c r="Z246" s="40"/>
      <c r="AA246" s="40"/>
      <c r="AB246" s="40"/>
      <c r="AC246" s="40"/>
      <c r="AD246" s="40"/>
      <c r="AE246" s="40"/>
      <c r="AF246" s="41" t="str">
        <f>IFERROR(VLOOKUP(Y246,[1]Formulas!$AN$5:$AO$20,2,),"")</f>
        <v/>
      </c>
      <c r="AG246" s="41" t="str">
        <f>IFERROR(VLOOKUP(Z246,[1]Formulas!$AN$5:$AO$20,2,),"")</f>
        <v/>
      </c>
      <c r="AH246" s="41" t="str">
        <f>IFERROR(VLOOKUP(AA246,[1]Formulas!$AN$5:$AO$20,2,),"")</f>
        <v/>
      </c>
      <c r="AI246" s="41" t="str">
        <f>IFERROR(VLOOKUP(AB246,[1]Formulas!$AN$5:$AO$20,2,),"")</f>
        <v/>
      </c>
      <c r="AJ246" s="41" t="str">
        <f>IFERROR(VLOOKUP(AC246,[1]Formulas!$AN$5:$AO$20,2,),"")</f>
        <v/>
      </c>
      <c r="AK246" s="41" t="str">
        <f>IFERROR(VLOOKUP(AD246,[1]Formulas!$AN$5:$AO$20,2,),"")</f>
        <v/>
      </c>
      <c r="AL246" s="41" t="str">
        <f>IFERROR(VLOOKUP(AE246,[1]Formulas!$AN$5:$AO$20,2,),"")</f>
        <v/>
      </c>
      <c r="AM246" s="41"/>
      <c r="AN246" s="41"/>
      <c r="AO246" s="41"/>
      <c r="AP246" s="41" t="str">
        <f>IFERROR(VLOOKUP(CONCATENATE(AN246,"+",AO246),[1]Formulas!$AB$5:$AC$13,2,),"")</f>
        <v/>
      </c>
      <c r="AQ246" s="41" t="str">
        <f>IFERROR(VLOOKUP(AP246,[1]Formulas!$AC$5:$AD$13,2,),"")</f>
        <v/>
      </c>
      <c r="AR246" s="525"/>
      <c r="AS246" s="525"/>
      <c r="AT246" s="525"/>
      <c r="AU246" s="525"/>
      <c r="AV246" s="525"/>
      <c r="AW246" s="525"/>
      <c r="AX246" s="525"/>
      <c r="AY246" s="525"/>
      <c r="AZ246" s="525"/>
      <c r="BA246" s="525"/>
      <c r="BB246" s="525"/>
      <c r="BC246" s="42"/>
      <c r="BD246" s="42"/>
      <c r="BE246" s="42"/>
      <c r="BF246" s="525"/>
      <c r="BG246" s="42"/>
      <c r="BH246" s="42"/>
      <c r="BI246" s="42"/>
      <c r="BJ246" s="525"/>
      <c r="BK246" s="42"/>
      <c r="BL246" s="42"/>
      <c r="BM246" s="42"/>
    </row>
    <row r="247" spans="1:65" ht="23.25" customHeight="1" x14ac:dyDescent="0.3">
      <c r="A247" s="525"/>
      <c r="B247" s="525"/>
      <c r="C247" s="64"/>
      <c r="D247" s="525"/>
      <c r="E247" s="525"/>
      <c r="F247" s="525"/>
      <c r="G247" s="50"/>
      <c r="H247" s="525"/>
      <c r="I247" s="525"/>
      <c r="J247" s="525"/>
      <c r="K247" s="525"/>
      <c r="L247" s="525"/>
      <c r="M247" s="525"/>
      <c r="N247" s="525"/>
      <c r="O247" s="525"/>
      <c r="P247" s="525"/>
      <c r="Q247" s="43"/>
      <c r="R247" s="43"/>
      <c r="S247" s="43"/>
      <c r="T247" s="51"/>
      <c r="U247" s="51"/>
      <c r="V247" s="51"/>
      <c r="W247" s="51"/>
      <c r="X247" s="40"/>
      <c r="Y247" s="40"/>
      <c r="Z247" s="40"/>
      <c r="AA247" s="40"/>
      <c r="AB247" s="40"/>
      <c r="AC247" s="40"/>
      <c r="AD247" s="40"/>
      <c r="AE247" s="40"/>
      <c r="AF247" s="41" t="str">
        <f>IFERROR(VLOOKUP(Y247,[1]Formulas!$AN$5:$AO$20,2,),"")</f>
        <v/>
      </c>
      <c r="AG247" s="41" t="str">
        <f>IFERROR(VLOOKUP(Z247,[1]Formulas!$AN$5:$AO$20,2,),"")</f>
        <v/>
      </c>
      <c r="AH247" s="41" t="str">
        <f>IFERROR(VLOOKUP(AA247,[1]Formulas!$AN$5:$AO$20,2,),"")</f>
        <v/>
      </c>
      <c r="AI247" s="41" t="str">
        <f>IFERROR(VLOOKUP(AB247,[1]Formulas!$AN$5:$AO$20,2,),"")</f>
        <v/>
      </c>
      <c r="AJ247" s="41" t="str">
        <f>IFERROR(VLOOKUP(AC247,[1]Formulas!$AN$5:$AO$20,2,),"")</f>
        <v/>
      </c>
      <c r="AK247" s="41" t="str">
        <f>IFERROR(VLOOKUP(AD247,[1]Formulas!$AN$5:$AO$20,2,),"")</f>
        <v/>
      </c>
      <c r="AL247" s="41" t="str">
        <f>IFERROR(VLOOKUP(AE247,[1]Formulas!$AN$5:$AO$20,2,),"")</f>
        <v/>
      </c>
      <c r="AM247" s="41"/>
      <c r="AN247" s="41"/>
      <c r="AO247" s="41"/>
      <c r="AP247" s="41" t="str">
        <f>IFERROR(VLOOKUP(CONCATENATE(AN247,"+",AO247),[1]Formulas!$AB$5:$AC$13,2,),"")</f>
        <v/>
      </c>
      <c r="AQ247" s="41" t="str">
        <f>IFERROR(VLOOKUP(AP247,[1]Formulas!$AC$5:$AD$13,2,),"")</f>
        <v/>
      </c>
      <c r="AR247" s="525"/>
      <c r="AS247" s="525"/>
      <c r="AT247" s="525"/>
      <c r="AU247" s="525"/>
      <c r="AV247" s="525"/>
      <c r="AW247" s="525"/>
      <c r="AX247" s="525"/>
      <c r="AY247" s="525"/>
      <c r="AZ247" s="525"/>
      <c r="BA247" s="525"/>
      <c r="BB247" s="525"/>
      <c r="BC247" s="42"/>
      <c r="BD247" s="42"/>
      <c r="BE247" s="42"/>
      <c r="BF247" s="525"/>
      <c r="BG247" s="42"/>
      <c r="BH247" s="42"/>
      <c r="BI247" s="42"/>
      <c r="BJ247" s="525"/>
      <c r="BK247" s="42"/>
      <c r="BL247" s="42"/>
      <c r="BM247" s="42"/>
    </row>
    <row r="248" spans="1:65" ht="23.25" customHeight="1" x14ac:dyDescent="0.3">
      <c r="A248" s="526"/>
      <c r="B248" s="526"/>
      <c r="C248" s="65"/>
      <c r="D248" s="526"/>
      <c r="E248" s="526"/>
      <c r="F248" s="526"/>
      <c r="G248" s="50"/>
      <c r="H248" s="526"/>
      <c r="I248" s="526"/>
      <c r="J248" s="526"/>
      <c r="K248" s="526"/>
      <c r="L248" s="526"/>
      <c r="M248" s="526"/>
      <c r="N248" s="526"/>
      <c r="O248" s="526"/>
      <c r="P248" s="526"/>
      <c r="Q248" s="43"/>
      <c r="R248" s="43"/>
      <c r="S248" s="43"/>
      <c r="T248" s="51"/>
      <c r="U248" s="51"/>
      <c r="V248" s="51"/>
      <c r="W248" s="51"/>
      <c r="X248" s="40"/>
      <c r="Y248" s="40"/>
      <c r="Z248" s="40"/>
      <c r="AA248" s="40"/>
      <c r="AB248" s="40"/>
      <c r="AC248" s="40"/>
      <c r="AD248" s="40"/>
      <c r="AE248" s="40"/>
      <c r="AF248" s="41" t="str">
        <f>IFERROR(VLOOKUP(Y248,[1]Formulas!$AN$5:$AO$20,2,),"")</f>
        <v/>
      </c>
      <c r="AG248" s="41" t="str">
        <f>IFERROR(VLOOKUP(Z248,[1]Formulas!$AN$5:$AO$20,2,),"")</f>
        <v/>
      </c>
      <c r="AH248" s="41" t="str">
        <f>IFERROR(VLOOKUP(AA248,[1]Formulas!$AN$5:$AO$20,2,),"")</f>
        <v/>
      </c>
      <c r="AI248" s="41" t="str">
        <f>IFERROR(VLOOKUP(AB248,[1]Formulas!$AN$5:$AO$20,2,),"")</f>
        <v/>
      </c>
      <c r="AJ248" s="41" t="str">
        <f>IFERROR(VLOOKUP(AC248,[1]Formulas!$AN$5:$AO$20,2,),"")</f>
        <v/>
      </c>
      <c r="AK248" s="41" t="str">
        <f>IFERROR(VLOOKUP(AD248,[1]Formulas!$AN$5:$AO$20,2,),"")</f>
        <v/>
      </c>
      <c r="AL248" s="41" t="str">
        <f>IFERROR(VLOOKUP(AE248,[1]Formulas!$AN$5:$AO$20,2,),"")</f>
        <v/>
      </c>
      <c r="AM248" s="41"/>
      <c r="AN248" s="41"/>
      <c r="AO248" s="41"/>
      <c r="AP248" s="41" t="str">
        <f>IFERROR(VLOOKUP(CONCATENATE(AN248,"+",AO248),[1]Formulas!$AB$5:$AC$13,2,),"")</f>
        <v/>
      </c>
      <c r="AQ248" s="41" t="str">
        <f>IFERROR(VLOOKUP(AP248,[1]Formulas!$AC$5:$AD$13,2,),"")</f>
        <v/>
      </c>
      <c r="AR248" s="526"/>
      <c r="AS248" s="526"/>
      <c r="AT248" s="526"/>
      <c r="AU248" s="526"/>
      <c r="AV248" s="526"/>
      <c r="AW248" s="526"/>
      <c r="AX248" s="526"/>
      <c r="AY248" s="526"/>
      <c r="AZ248" s="526"/>
      <c r="BA248" s="526"/>
      <c r="BB248" s="526"/>
      <c r="BC248" s="42"/>
      <c r="BD248" s="42"/>
      <c r="BE248" s="42"/>
      <c r="BF248" s="526"/>
      <c r="BG248" s="42"/>
      <c r="BH248" s="42"/>
      <c r="BI248" s="42"/>
      <c r="BJ248" s="526"/>
      <c r="BK248" s="42"/>
      <c r="BL248" s="42"/>
      <c r="BM248" s="42"/>
    </row>
    <row r="249" spans="1:65" ht="23.25" customHeight="1" x14ac:dyDescent="0.4">
      <c r="A249" s="46"/>
      <c r="B249" s="46"/>
      <c r="C249" s="46"/>
      <c r="D249" s="46"/>
      <c r="E249" s="46"/>
      <c r="F249" s="46"/>
      <c r="G249" s="46"/>
      <c r="H249" s="46"/>
      <c r="I249" s="46"/>
      <c r="J249" s="45"/>
      <c r="K249" s="45"/>
      <c r="L249" s="45"/>
      <c r="M249" s="45"/>
      <c r="N249" s="45"/>
      <c r="O249" s="45"/>
      <c r="P249" s="45"/>
      <c r="Q249" s="46"/>
      <c r="R249" s="46"/>
      <c r="S249" s="46"/>
      <c r="T249" s="52"/>
      <c r="U249" s="52"/>
      <c r="V249" s="52"/>
      <c r="W249" s="52"/>
      <c r="X249" s="47"/>
      <c r="Y249" s="47"/>
      <c r="Z249" s="47"/>
      <c r="AA249" s="47"/>
      <c r="AB249" s="47"/>
      <c r="AC249" s="47"/>
      <c r="AD249" s="47"/>
      <c r="AE249" s="47"/>
      <c r="AF249" s="47"/>
      <c r="AG249" s="47"/>
      <c r="AH249" s="47"/>
      <c r="AI249" s="47"/>
      <c r="AJ249" s="47"/>
      <c r="AK249" s="47"/>
      <c r="AL249" s="47"/>
      <c r="AM249" s="47"/>
      <c r="AN249" s="47"/>
      <c r="AO249" s="47"/>
      <c r="AP249" s="47"/>
      <c r="AQ249" s="45"/>
      <c r="AR249" s="45"/>
      <c r="AS249" s="45"/>
      <c r="AT249" s="45"/>
      <c r="AU249" s="45"/>
      <c r="AV249" s="45"/>
      <c r="AW249" s="45"/>
      <c r="AX249" s="45"/>
      <c r="AY249" s="45"/>
      <c r="AZ249" s="45"/>
      <c r="BA249" s="48"/>
      <c r="BB249" s="48"/>
      <c r="BC249" s="48"/>
      <c r="BD249" s="48"/>
      <c r="BE249" s="48"/>
      <c r="BF249" s="48"/>
      <c r="BG249" s="48"/>
      <c r="BH249" s="48"/>
      <c r="BI249" s="48"/>
      <c r="BJ249" s="48"/>
      <c r="BK249" s="48"/>
      <c r="BL249" s="48"/>
      <c r="BM249" s="48"/>
    </row>
    <row r="250" spans="1:65" ht="23.25" customHeight="1" x14ac:dyDescent="0.4">
      <c r="A250" s="53"/>
      <c r="B250" s="53"/>
      <c r="C250" s="53"/>
      <c r="D250" s="54"/>
      <c r="E250" s="54"/>
      <c r="F250" s="54"/>
      <c r="G250" s="54"/>
      <c r="H250" s="54"/>
      <c r="I250" s="54"/>
      <c r="J250" s="55"/>
      <c r="K250" s="55"/>
      <c r="L250" s="55"/>
      <c r="M250" s="55"/>
      <c r="N250" s="56"/>
      <c r="O250" s="56"/>
      <c r="P250" s="56"/>
      <c r="Q250" s="57"/>
      <c r="R250" s="57"/>
      <c r="S250" s="57"/>
      <c r="T250" s="58"/>
      <c r="U250" s="58"/>
      <c r="V250" s="58"/>
      <c r="W250" s="58"/>
      <c r="X250" s="59"/>
      <c r="Y250" s="59"/>
      <c r="Z250" s="59"/>
      <c r="AA250" s="59"/>
      <c r="AB250" s="59"/>
      <c r="AC250" s="59"/>
      <c r="AD250" s="59"/>
      <c r="AE250" s="59"/>
      <c r="AF250" s="59"/>
      <c r="AG250" s="59"/>
      <c r="AH250" s="59"/>
      <c r="AI250" s="59"/>
      <c r="AJ250" s="59"/>
      <c r="AK250" s="59"/>
      <c r="AL250" s="59"/>
      <c r="AM250" s="59"/>
      <c r="AN250" s="59"/>
      <c r="AO250" s="59"/>
      <c r="AP250" s="59"/>
      <c r="AQ250" s="60"/>
      <c r="AR250" s="60"/>
      <c r="AS250" s="60"/>
      <c r="AT250" s="60"/>
      <c r="AU250" s="60"/>
      <c r="AV250" s="60"/>
      <c r="AW250" s="60"/>
      <c r="AX250" s="60"/>
      <c r="AY250" s="60"/>
      <c r="AZ250" s="55"/>
      <c r="BA250" s="61"/>
      <c r="BB250" s="61"/>
      <c r="BC250" s="61"/>
      <c r="BD250" s="61"/>
      <c r="BE250" s="61"/>
      <c r="BF250" s="61"/>
      <c r="BG250" s="61"/>
      <c r="BH250" s="61"/>
      <c r="BI250" s="61"/>
      <c r="BJ250" s="61"/>
      <c r="BK250" s="61"/>
      <c r="BL250" s="61"/>
      <c r="BM250" s="61"/>
    </row>
    <row r="251" spans="1:65" ht="23.25" customHeight="1" x14ac:dyDescent="0.4">
      <c r="A251" s="53"/>
      <c r="B251" s="53"/>
      <c r="C251" s="53"/>
      <c r="D251" s="54"/>
      <c r="E251" s="54"/>
      <c r="F251" s="54"/>
      <c r="G251" s="54"/>
      <c r="H251" s="54"/>
      <c r="I251" s="54"/>
      <c r="J251" s="55"/>
      <c r="K251" s="55"/>
      <c r="L251" s="55"/>
      <c r="M251" s="55"/>
      <c r="N251" s="56"/>
      <c r="O251" s="56"/>
      <c r="P251" s="56"/>
      <c r="Q251" s="57"/>
      <c r="R251" s="57"/>
      <c r="S251" s="57"/>
      <c r="T251" s="58"/>
      <c r="U251" s="58"/>
      <c r="V251" s="58"/>
      <c r="W251" s="58"/>
      <c r="X251" s="59"/>
      <c r="Y251" s="59"/>
      <c r="Z251" s="59"/>
      <c r="AA251" s="59"/>
      <c r="AB251" s="59"/>
      <c r="AC251" s="59"/>
      <c r="AD251" s="59"/>
      <c r="AE251" s="59"/>
      <c r="AF251" s="59"/>
      <c r="AG251" s="59"/>
      <c r="AH251" s="59"/>
      <c r="AI251" s="59"/>
      <c r="AJ251" s="59"/>
      <c r="AK251" s="59"/>
      <c r="AL251" s="59"/>
      <c r="AM251" s="59"/>
      <c r="AN251" s="59"/>
      <c r="AO251" s="59"/>
      <c r="AP251" s="59"/>
      <c r="AQ251" s="60"/>
      <c r="AR251" s="60"/>
      <c r="AS251" s="60"/>
      <c r="AT251" s="60"/>
      <c r="AU251" s="60"/>
      <c r="AV251" s="60"/>
      <c r="AW251" s="60"/>
      <c r="AX251" s="60"/>
      <c r="AY251" s="60"/>
      <c r="AZ251" s="55"/>
      <c r="BA251" s="61"/>
      <c r="BB251" s="61"/>
      <c r="BC251" s="61"/>
      <c r="BD251" s="61"/>
      <c r="BE251" s="61"/>
      <c r="BF251" s="61"/>
      <c r="BG251" s="61"/>
      <c r="BH251" s="61"/>
      <c r="BI251" s="61"/>
      <c r="BJ251" s="61"/>
      <c r="BK251" s="61"/>
      <c r="BL251" s="61"/>
      <c r="BM251" s="61"/>
    </row>
    <row r="252" spans="1:65" ht="23.25" customHeight="1" x14ac:dyDescent="0.4">
      <c r="A252" s="53"/>
      <c r="B252" s="53"/>
      <c r="C252" s="53"/>
      <c r="D252" s="54"/>
      <c r="E252" s="54"/>
      <c r="F252" s="54"/>
      <c r="G252" s="54"/>
      <c r="H252" s="54"/>
      <c r="I252" s="54"/>
      <c r="J252" s="55"/>
      <c r="K252" s="55"/>
      <c r="L252" s="55"/>
      <c r="M252" s="55"/>
      <c r="N252" s="56"/>
      <c r="O252" s="56"/>
      <c r="P252" s="56"/>
      <c r="Q252" s="57"/>
      <c r="R252" s="57"/>
      <c r="S252" s="57"/>
      <c r="T252" s="58"/>
      <c r="U252" s="58"/>
      <c r="V252" s="58"/>
      <c r="W252" s="58"/>
      <c r="X252" s="59"/>
      <c r="Y252" s="59"/>
      <c r="Z252" s="59"/>
      <c r="AA252" s="59"/>
      <c r="AB252" s="59"/>
      <c r="AC252" s="59"/>
      <c r="AD252" s="59"/>
      <c r="AE252" s="59"/>
      <c r="AF252" s="59"/>
      <c r="AG252" s="59"/>
      <c r="AH252" s="59"/>
      <c r="AI252" s="59"/>
      <c r="AJ252" s="59"/>
      <c r="AK252" s="59"/>
      <c r="AL252" s="59"/>
      <c r="AM252" s="59"/>
      <c r="AN252" s="59"/>
      <c r="AO252" s="59"/>
      <c r="AP252" s="59"/>
      <c r="AQ252" s="60"/>
      <c r="AR252" s="60"/>
      <c r="AS252" s="60"/>
      <c r="AT252" s="60"/>
      <c r="AU252" s="60"/>
      <c r="AV252" s="60"/>
      <c r="AW252" s="60"/>
      <c r="AX252" s="60"/>
      <c r="AY252" s="60"/>
      <c r="AZ252" s="55"/>
      <c r="BA252" s="61"/>
      <c r="BB252" s="61"/>
      <c r="BC252" s="61"/>
      <c r="BD252" s="61"/>
      <c r="BE252" s="61"/>
      <c r="BF252" s="61"/>
      <c r="BG252" s="61"/>
      <c r="BH252" s="61"/>
      <c r="BI252" s="61"/>
      <c r="BJ252" s="61"/>
      <c r="BK252" s="61"/>
      <c r="BL252" s="61"/>
      <c r="BM252" s="61"/>
    </row>
    <row r="253" spans="1:65" ht="23.25" customHeight="1" x14ac:dyDescent="0.4">
      <c r="A253" s="53"/>
      <c r="B253" s="53"/>
      <c r="C253" s="53"/>
      <c r="D253" s="54"/>
      <c r="E253" s="54"/>
      <c r="F253" s="54"/>
      <c r="G253" s="54"/>
      <c r="H253" s="54"/>
      <c r="I253" s="54"/>
      <c r="J253" s="55"/>
      <c r="K253" s="55"/>
      <c r="L253" s="55"/>
      <c r="M253" s="55"/>
      <c r="N253" s="56"/>
      <c r="O253" s="56"/>
      <c r="P253" s="56"/>
      <c r="Q253" s="57"/>
      <c r="R253" s="57"/>
      <c r="S253" s="57"/>
      <c r="T253" s="58"/>
      <c r="U253" s="58"/>
      <c r="V253" s="58"/>
      <c r="W253" s="58"/>
      <c r="X253" s="59"/>
      <c r="Y253" s="59"/>
      <c r="Z253" s="59"/>
      <c r="AA253" s="59"/>
      <c r="AB253" s="59"/>
      <c r="AC253" s="59"/>
      <c r="AD253" s="59"/>
      <c r="AE253" s="59"/>
      <c r="AF253" s="59"/>
      <c r="AG253" s="59"/>
      <c r="AH253" s="59"/>
      <c r="AI253" s="59"/>
      <c r="AJ253" s="59"/>
      <c r="AK253" s="59"/>
      <c r="AL253" s="59"/>
      <c r="AM253" s="59"/>
      <c r="AN253" s="59"/>
      <c r="AO253" s="59"/>
      <c r="AP253" s="59"/>
      <c r="AQ253" s="60"/>
      <c r="AR253" s="60"/>
      <c r="AS253" s="60"/>
      <c r="AT253" s="60"/>
      <c r="AU253" s="60"/>
      <c r="AV253" s="60"/>
      <c r="AW253" s="60"/>
      <c r="AX253" s="60"/>
      <c r="AY253" s="60"/>
      <c r="AZ253" s="55"/>
      <c r="BA253" s="61"/>
      <c r="BB253" s="61"/>
      <c r="BC253" s="61"/>
      <c r="BD253" s="61"/>
      <c r="BE253" s="61"/>
      <c r="BF253" s="61"/>
      <c r="BG253" s="61"/>
      <c r="BH253" s="61"/>
      <c r="BI253" s="61"/>
      <c r="BJ253" s="61"/>
      <c r="BK253" s="61"/>
      <c r="BL253" s="61"/>
      <c r="BM253" s="61"/>
    </row>
    <row r="254" spans="1:65" ht="23.25" customHeight="1" x14ac:dyDescent="0.4">
      <c r="A254" s="53"/>
      <c r="B254" s="53"/>
      <c r="C254" s="53"/>
      <c r="D254" s="54"/>
      <c r="E254" s="54"/>
      <c r="F254" s="54"/>
      <c r="G254" s="54"/>
      <c r="H254" s="54"/>
      <c r="I254" s="54"/>
      <c r="J254" s="55"/>
      <c r="K254" s="55"/>
      <c r="L254" s="55"/>
      <c r="M254" s="55"/>
      <c r="N254" s="56"/>
      <c r="O254" s="56"/>
      <c r="P254" s="56"/>
      <c r="Q254" s="57"/>
      <c r="R254" s="57"/>
      <c r="S254" s="57"/>
      <c r="T254" s="58"/>
      <c r="U254" s="58"/>
      <c r="V254" s="58"/>
      <c r="W254" s="58"/>
      <c r="X254" s="59"/>
      <c r="Y254" s="59"/>
      <c r="Z254" s="59"/>
      <c r="AA254" s="59"/>
      <c r="AB254" s="59"/>
      <c r="AC254" s="59"/>
      <c r="AD254" s="59"/>
      <c r="AE254" s="59"/>
      <c r="AF254" s="59"/>
      <c r="AG254" s="59"/>
      <c r="AH254" s="59"/>
      <c r="AI254" s="59"/>
      <c r="AJ254" s="59"/>
      <c r="AK254" s="59"/>
      <c r="AL254" s="59"/>
      <c r="AM254" s="59"/>
      <c r="AN254" s="59"/>
      <c r="AO254" s="59"/>
      <c r="AP254" s="59"/>
      <c r="AQ254" s="60"/>
      <c r="AR254" s="60"/>
      <c r="AS254" s="60"/>
      <c r="AT254" s="60"/>
      <c r="AU254" s="60"/>
      <c r="AV254" s="60"/>
      <c r="AW254" s="60"/>
      <c r="AX254" s="60"/>
      <c r="AY254" s="60"/>
      <c r="AZ254" s="55"/>
      <c r="BA254" s="61"/>
      <c r="BB254" s="61"/>
      <c r="BC254" s="61"/>
      <c r="BD254" s="61"/>
      <c r="BE254" s="61"/>
      <c r="BF254" s="61"/>
      <c r="BG254" s="61"/>
      <c r="BH254" s="61"/>
      <c r="BI254" s="61"/>
      <c r="BJ254" s="61"/>
      <c r="BK254" s="61"/>
      <c r="BL254" s="61"/>
      <c r="BM254" s="61"/>
    </row>
    <row r="255" spans="1:65" ht="23.25" customHeight="1" x14ac:dyDescent="0.4">
      <c r="A255" s="53"/>
      <c r="B255" s="53"/>
      <c r="C255" s="53"/>
      <c r="D255" s="54"/>
      <c r="E255" s="54"/>
      <c r="F255" s="54"/>
      <c r="G255" s="54"/>
      <c r="H255" s="54"/>
      <c r="I255" s="54"/>
      <c r="J255" s="55"/>
      <c r="K255" s="55"/>
      <c r="L255" s="55"/>
      <c r="M255" s="55"/>
      <c r="N255" s="56"/>
      <c r="O255" s="56"/>
      <c r="P255" s="56"/>
      <c r="Q255" s="57"/>
      <c r="R255" s="57"/>
      <c r="S255" s="57"/>
      <c r="T255" s="58"/>
      <c r="U255" s="58"/>
      <c r="V255" s="58"/>
      <c r="W255" s="58"/>
      <c r="X255" s="59"/>
      <c r="Y255" s="59"/>
      <c r="Z255" s="59"/>
      <c r="AA255" s="59"/>
      <c r="AB255" s="59"/>
      <c r="AC255" s="59"/>
      <c r="AD255" s="59"/>
      <c r="AE255" s="59"/>
      <c r="AF255" s="59"/>
      <c r="AG255" s="59"/>
      <c r="AH255" s="59"/>
      <c r="AI255" s="59"/>
      <c r="AJ255" s="59"/>
      <c r="AK255" s="59"/>
      <c r="AL255" s="59"/>
      <c r="AM255" s="59"/>
      <c r="AN255" s="59"/>
      <c r="AO255" s="59"/>
      <c r="AP255" s="59"/>
      <c r="AQ255" s="60"/>
      <c r="AR255" s="60"/>
      <c r="AS255" s="60"/>
      <c r="AT255" s="60"/>
      <c r="AU255" s="60"/>
      <c r="AV255" s="60"/>
      <c r="AW255" s="60"/>
      <c r="AX255" s="60"/>
      <c r="AY255" s="60"/>
      <c r="AZ255" s="55"/>
      <c r="BA255" s="61"/>
      <c r="BB255" s="61"/>
      <c r="BC255" s="61"/>
      <c r="BD255" s="61"/>
      <c r="BE255" s="61"/>
      <c r="BF255" s="61"/>
      <c r="BG255" s="61"/>
      <c r="BH255" s="61"/>
      <c r="BI255" s="61"/>
      <c r="BJ255" s="61"/>
      <c r="BK255" s="61"/>
      <c r="BL255" s="61"/>
      <c r="BM255" s="61"/>
    </row>
    <row r="256" spans="1:65" ht="23.25" customHeight="1" x14ac:dyDescent="0.4">
      <c r="A256" s="53"/>
      <c r="B256" s="53"/>
      <c r="C256" s="53"/>
      <c r="D256" s="54"/>
      <c r="E256" s="54"/>
      <c r="F256" s="54"/>
      <c r="G256" s="54"/>
      <c r="H256" s="54"/>
      <c r="I256" s="54"/>
      <c r="J256" s="55"/>
      <c r="K256" s="55"/>
      <c r="L256" s="55"/>
      <c r="M256" s="55"/>
      <c r="N256" s="56"/>
      <c r="O256" s="56"/>
      <c r="P256" s="56"/>
      <c r="Q256" s="57"/>
      <c r="R256" s="57"/>
      <c r="S256" s="57"/>
      <c r="T256" s="58"/>
      <c r="U256" s="58"/>
      <c r="V256" s="58"/>
      <c r="W256" s="58"/>
      <c r="X256" s="59"/>
      <c r="Y256" s="59"/>
      <c r="Z256" s="59"/>
      <c r="AA256" s="59"/>
      <c r="AB256" s="59"/>
      <c r="AC256" s="59"/>
      <c r="AD256" s="59"/>
      <c r="AE256" s="59"/>
      <c r="AF256" s="59"/>
      <c r="AG256" s="59"/>
      <c r="AH256" s="59"/>
      <c r="AI256" s="59"/>
      <c r="AJ256" s="59"/>
      <c r="AK256" s="59"/>
      <c r="AL256" s="59"/>
      <c r="AM256" s="59"/>
      <c r="AN256" s="59"/>
      <c r="AO256" s="59"/>
      <c r="AP256" s="59"/>
      <c r="AQ256" s="60"/>
      <c r="AR256" s="60"/>
      <c r="AS256" s="60"/>
      <c r="AT256" s="60"/>
      <c r="AU256" s="60"/>
      <c r="AV256" s="60"/>
      <c r="AW256" s="60"/>
      <c r="AX256" s="60"/>
      <c r="AY256" s="60"/>
      <c r="AZ256" s="55"/>
      <c r="BA256" s="61"/>
      <c r="BB256" s="61"/>
      <c r="BC256" s="61"/>
      <c r="BD256" s="61"/>
      <c r="BE256" s="61"/>
      <c r="BF256" s="61"/>
      <c r="BG256" s="61"/>
      <c r="BH256" s="61"/>
      <c r="BI256" s="61"/>
      <c r="BJ256" s="61"/>
      <c r="BK256" s="61"/>
      <c r="BL256" s="61"/>
      <c r="BM256" s="61"/>
    </row>
    <row r="257" spans="1:65" ht="23.25" customHeight="1" x14ac:dyDescent="0.4">
      <c r="A257" s="53"/>
      <c r="B257" s="53"/>
      <c r="C257" s="53"/>
      <c r="D257" s="54"/>
      <c r="E257" s="54"/>
      <c r="F257" s="54"/>
      <c r="G257" s="54"/>
      <c r="H257" s="54"/>
      <c r="I257" s="54"/>
      <c r="J257" s="55"/>
      <c r="K257" s="55"/>
      <c r="L257" s="55"/>
      <c r="M257" s="55"/>
      <c r="N257" s="56"/>
      <c r="O257" s="56"/>
      <c r="P257" s="56"/>
      <c r="Q257" s="57"/>
      <c r="R257" s="57"/>
      <c r="S257" s="57"/>
      <c r="T257" s="58"/>
      <c r="U257" s="58"/>
      <c r="V257" s="58"/>
      <c r="W257" s="58"/>
      <c r="X257" s="59"/>
      <c r="Y257" s="59"/>
      <c r="Z257" s="59"/>
      <c r="AA257" s="59"/>
      <c r="AB257" s="59"/>
      <c r="AC257" s="59"/>
      <c r="AD257" s="59"/>
      <c r="AE257" s="59"/>
      <c r="AF257" s="59"/>
      <c r="AG257" s="59"/>
      <c r="AH257" s="59"/>
      <c r="AI257" s="59"/>
      <c r="AJ257" s="59"/>
      <c r="AK257" s="59"/>
      <c r="AL257" s="59"/>
      <c r="AM257" s="59"/>
      <c r="AN257" s="59"/>
      <c r="AO257" s="59"/>
      <c r="AP257" s="59"/>
      <c r="AQ257" s="60"/>
      <c r="AR257" s="60"/>
      <c r="AS257" s="60"/>
      <c r="AT257" s="60"/>
      <c r="AU257" s="60"/>
      <c r="AV257" s="60"/>
      <c r="AW257" s="60"/>
      <c r="AX257" s="60"/>
      <c r="AY257" s="60"/>
      <c r="AZ257" s="55"/>
      <c r="BA257" s="61"/>
      <c r="BB257" s="61"/>
      <c r="BC257" s="61"/>
      <c r="BD257" s="61"/>
      <c r="BE257" s="61"/>
      <c r="BF257" s="61"/>
      <c r="BG257" s="61"/>
      <c r="BH257" s="61"/>
      <c r="BI257" s="61"/>
      <c r="BJ257" s="61"/>
      <c r="BK257" s="61"/>
      <c r="BL257" s="61"/>
      <c r="BM257" s="61"/>
    </row>
    <row r="258" spans="1:65" ht="23.25" customHeight="1" x14ac:dyDescent="0.4">
      <c r="A258" s="53"/>
      <c r="B258" s="53"/>
      <c r="C258" s="53"/>
      <c r="D258" s="54"/>
      <c r="E258" s="54"/>
      <c r="F258" s="54"/>
      <c r="G258" s="54"/>
      <c r="H258" s="54"/>
      <c r="I258" s="54"/>
      <c r="J258" s="55"/>
      <c r="K258" s="55"/>
      <c r="L258" s="55"/>
      <c r="M258" s="55"/>
      <c r="N258" s="56"/>
      <c r="O258" s="56"/>
      <c r="P258" s="56"/>
      <c r="Q258" s="57"/>
      <c r="R258" s="57"/>
      <c r="S258" s="57"/>
      <c r="T258" s="58"/>
      <c r="U258" s="58"/>
      <c r="V258" s="58"/>
      <c r="W258" s="58"/>
      <c r="X258" s="59"/>
      <c r="Y258" s="59"/>
      <c r="Z258" s="59"/>
      <c r="AA258" s="59"/>
      <c r="AB258" s="59"/>
      <c r="AC258" s="59"/>
      <c r="AD258" s="59"/>
      <c r="AE258" s="59"/>
      <c r="AF258" s="59"/>
      <c r="AG258" s="59"/>
      <c r="AH258" s="59"/>
      <c r="AI258" s="59"/>
      <c r="AJ258" s="59"/>
      <c r="AK258" s="59"/>
      <c r="AL258" s="59"/>
      <c r="AM258" s="59"/>
      <c r="AN258" s="59"/>
      <c r="AO258" s="59"/>
      <c r="AP258" s="59"/>
      <c r="AQ258" s="60"/>
      <c r="AR258" s="60"/>
      <c r="AS258" s="60"/>
      <c r="AT258" s="60"/>
      <c r="AU258" s="60"/>
      <c r="AV258" s="60"/>
      <c r="AW258" s="60"/>
      <c r="AX258" s="60"/>
      <c r="AY258" s="60"/>
      <c r="AZ258" s="55"/>
      <c r="BA258" s="61"/>
      <c r="BB258" s="61"/>
      <c r="BC258" s="61"/>
      <c r="BD258" s="61"/>
      <c r="BE258" s="61"/>
      <c r="BF258" s="61"/>
      <c r="BG258" s="61"/>
      <c r="BH258" s="61"/>
      <c r="BI258" s="61"/>
      <c r="BJ258" s="61"/>
      <c r="BK258" s="61"/>
      <c r="BL258" s="61"/>
      <c r="BM258" s="61"/>
    </row>
    <row r="259" spans="1:65" ht="23.25" customHeight="1" x14ac:dyDescent="0.4">
      <c r="A259" s="53"/>
      <c r="B259" s="53"/>
      <c r="C259" s="53"/>
      <c r="D259" s="54"/>
      <c r="E259" s="54"/>
      <c r="F259" s="54"/>
      <c r="G259" s="54"/>
      <c r="H259" s="54"/>
      <c r="I259" s="54"/>
      <c r="J259" s="55"/>
      <c r="K259" s="55"/>
      <c r="L259" s="55"/>
      <c r="M259" s="55"/>
      <c r="N259" s="56"/>
      <c r="O259" s="56"/>
      <c r="P259" s="56"/>
      <c r="Q259" s="57"/>
      <c r="R259" s="57"/>
      <c r="S259" s="57"/>
      <c r="T259" s="58"/>
      <c r="U259" s="58"/>
      <c r="V259" s="58"/>
      <c r="W259" s="58"/>
      <c r="X259" s="59"/>
      <c r="Y259" s="59"/>
      <c r="Z259" s="59"/>
      <c r="AA259" s="59"/>
      <c r="AB259" s="59"/>
      <c r="AC259" s="59"/>
      <c r="AD259" s="59"/>
      <c r="AE259" s="59"/>
      <c r="AF259" s="59"/>
      <c r="AG259" s="59"/>
      <c r="AH259" s="59"/>
      <c r="AI259" s="59"/>
      <c r="AJ259" s="59"/>
      <c r="AK259" s="59"/>
      <c r="AL259" s="59"/>
      <c r="AM259" s="59"/>
      <c r="AN259" s="59"/>
      <c r="AO259" s="59"/>
      <c r="AP259" s="59"/>
      <c r="AQ259" s="60"/>
      <c r="AR259" s="60"/>
      <c r="AS259" s="60"/>
      <c r="AT259" s="60"/>
      <c r="AU259" s="60"/>
      <c r="AV259" s="60"/>
      <c r="AW259" s="60"/>
      <c r="AX259" s="60"/>
      <c r="AY259" s="60"/>
      <c r="AZ259" s="55"/>
      <c r="BA259" s="61"/>
      <c r="BB259" s="61"/>
      <c r="BC259" s="61"/>
      <c r="BD259" s="61"/>
      <c r="BE259" s="61"/>
      <c r="BF259" s="61"/>
      <c r="BG259" s="61"/>
      <c r="BH259" s="61"/>
      <c r="BI259" s="61"/>
      <c r="BJ259" s="61"/>
      <c r="BK259" s="61"/>
      <c r="BL259" s="61"/>
      <c r="BM259" s="61"/>
    </row>
    <row r="260" spans="1:65" ht="23.25" customHeight="1" x14ac:dyDescent="0.4">
      <c r="A260" s="53"/>
      <c r="B260" s="53"/>
      <c r="C260" s="53"/>
      <c r="D260" s="54"/>
      <c r="E260" s="54"/>
      <c r="F260" s="54"/>
      <c r="G260" s="54"/>
      <c r="H260" s="54"/>
      <c r="I260" s="54"/>
      <c r="J260" s="55"/>
      <c r="K260" s="55"/>
      <c r="L260" s="55"/>
      <c r="M260" s="55"/>
      <c r="N260" s="56"/>
      <c r="O260" s="56"/>
      <c r="P260" s="56"/>
      <c r="Q260" s="57"/>
      <c r="R260" s="57"/>
      <c r="S260" s="57"/>
      <c r="T260" s="58"/>
      <c r="U260" s="58"/>
      <c r="V260" s="58"/>
      <c r="W260" s="58"/>
      <c r="X260" s="59"/>
      <c r="Y260" s="59"/>
      <c r="Z260" s="59"/>
      <c r="AA260" s="59"/>
      <c r="AB260" s="59"/>
      <c r="AC260" s="59"/>
      <c r="AD260" s="59"/>
      <c r="AE260" s="59"/>
      <c r="AF260" s="59"/>
      <c r="AG260" s="59"/>
      <c r="AH260" s="59"/>
      <c r="AI260" s="59"/>
      <c r="AJ260" s="59"/>
      <c r="AK260" s="59"/>
      <c r="AL260" s="59"/>
      <c r="AM260" s="59"/>
      <c r="AN260" s="59"/>
      <c r="AO260" s="59"/>
      <c r="AP260" s="59"/>
      <c r="AQ260" s="60"/>
      <c r="AR260" s="60"/>
      <c r="AS260" s="60"/>
      <c r="AT260" s="60"/>
      <c r="AU260" s="60"/>
      <c r="AV260" s="60"/>
      <c r="AW260" s="60"/>
      <c r="AX260" s="60"/>
      <c r="AY260" s="60"/>
      <c r="AZ260" s="55"/>
      <c r="BA260" s="61"/>
      <c r="BB260" s="61"/>
      <c r="BC260" s="61"/>
      <c r="BD260" s="61"/>
      <c r="BE260" s="61"/>
      <c r="BF260" s="61"/>
      <c r="BG260" s="61"/>
      <c r="BH260" s="61"/>
      <c r="BI260" s="61"/>
      <c r="BJ260" s="61"/>
      <c r="BK260" s="61"/>
      <c r="BL260" s="61"/>
      <c r="BM260" s="61"/>
    </row>
    <row r="261" spans="1:65" ht="23.25" customHeight="1" x14ac:dyDescent="0.4">
      <c r="A261" s="53"/>
      <c r="B261" s="53"/>
      <c r="C261" s="53"/>
      <c r="D261" s="54"/>
      <c r="E261" s="54"/>
      <c r="F261" s="54"/>
      <c r="G261" s="54"/>
      <c r="H261" s="54"/>
      <c r="I261" s="54"/>
      <c r="J261" s="55"/>
      <c r="K261" s="55"/>
      <c r="L261" s="55"/>
      <c r="M261" s="55"/>
      <c r="N261" s="56"/>
      <c r="O261" s="56"/>
      <c r="P261" s="56"/>
      <c r="Q261" s="57"/>
      <c r="R261" s="57"/>
      <c r="S261" s="57"/>
      <c r="T261" s="58"/>
      <c r="U261" s="58"/>
      <c r="V261" s="58"/>
      <c r="W261" s="58"/>
      <c r="X261" s="59"/>
      <c r="Y261" s="59"/>
      <c r="Z261" s="59"/>
      <c r="AA261" s="59"/>
      <c r="AB261" s="59"/>
      <c r="AC261" s="59"/>
      <c r="AD261" s="59"/>
      <c r="AE261" s="59"/>
      <c r="AF261" s="59"/>
      <c r="AG261" s="59"/>
      <c r="AH261" s="59"/>
      <c r="AI261" s="59"/>
      <c r="AJ261" s="59"/>
      <c r="AK261" s="59"/>
      <c r="AL261" s="59"/>
      <c r="AM261" s="59"/>
      <c r="AN261" s="59"/>
      <c r="AO261" s="59"/>
      <c r="AP261" s="59"/>
      <c r="AQ261" s="60"/>
      <c r="AR261" s="60"/>
      <c r="AS261" s="60"/>
      <c r="AT261" s="60"/>
      <c r="AU261" s="60"/>
      <c r="AV261" s="60"/>
      <c r="AW261" s="60"/>
      <c r="AX261" s="60"/>
      <c r="AY261" s="60"/>
      <c r="AZ261" s="55"/>
      <c r="BA261" s="61"/>
      <c r="BB261" s="61"/>
      <c r="BC261" s="61"/>
      <c r="BD261" s="61"/>
      <c r="BE261" s="61"/>
      <c r="BF261" s="61"/>
      <c r="BG261" s="61"/>
      <c r="BH261" s="61"/>
      <c r="BI261" s="61"/>
      <c r="BJ261" s="61"/>
      <c r="BK261" s="61"/>
      <c r="BL261" s="61"/>
      <c r="BM261" s="61"/>
    </row>
    <row r="262" spans="1:65" ht="23.25" customHeight="1" x14ac:dyDescent="0.4">
      <c r="A262" s="53"/>
      <c r="B262" s="53"/>
      <c r="C262" s="53"/>
      <c r="D262" s="54"/>
      <c r="E262" s="54"/>
      <c r="F262" s="54"/>
      <c r="G262" s="54"/>
      <c r="H262" s="54"/>
      <c r="I262" s="54"/>
      <c r="J262" s="55"/>
      <c r="K262" s="55"/>
      <c r="L262" s="55"/>
      <c r="M262" s="55"/>
      <c r="N262" s="56"/>
      <c r="O262" s="56"/>
      <c r="P262" s="56"/>
      <c r="Q262" s="57"/>
      <c r="R262" s="57"/>
      <c r="S262" s="57"/>
      <c r="T262" s="58"/>
      <c r="U262" s="58"/>
      <c r="V262" s="58"/>
      <c r="W262" s="58"/>
      <c r="X262" s="59"/>
      <c r="Y262" s="59"/>
      <c r="Z262" s="59"/>
      <c r="AA262" s="59"/>
      <c r="AB262" s="59"/>
      <c r="AC262" s="59"/>
      <c r="AD262" s="59"/>
      <c r="AE262" s="59"/>
      <c r="AF262" s="59"/>
      <c r="AG262" s="59"/>
      <c r="AH262" s="59"/>
      <c r="AI262" s="59"/>
      <c r="AJ262" s="59"/>
      <c r="AK262" s="59"/>
      <c r="AL262" s="59"/>
      <c r="AM262" s="59"/>
      <c r="AN262" s="59"/>
      <c r="AO262" s="59"/>
      <c r="AP262" s="59"/>
      <c r="AQ262" s="60"/>
      <c r="AR262" s="60"/>
      <c r="AS262" s="60"/>
      <c r="AT262" s="60"/>
      <c r="AU262" s="60"/>
      <c r="AV262" s="60"/>
      <c r="AW262" s="60"/>
      <c r="AX262" s="60"/>
      <c r="AY262" s="60"/>
      <c r="AZ262" s="55"/>
      <c r="BA262" s="61"/>
      <c r="BB262" s="61"/>
      <c r="BC262" s="61"/>
      <c r="BD262" s="61"/>
      <c r="BE262" s="61"/>
      <c r="BF262" s="61"/>
      <c r="BG262" s="61"/>
      <c r="BH262" s="61"/>
      <c r="BI262" s="61"/>
      <c r="BJ262" s="61"/>
      <c r="BK262" s="61"/>
      <c r="BL262" s="61"/>
      <c r="BM262" s="61"/>
    </row>
    <row r="263" spans="1:65" ht="23.25" customHeight="1" x14ac:dyDescent="0.4">
      <c r="A263" s="53"/>
      <c r="B263" s="53"/>
      <c r="C263" s="53"/>
      <c r="D263" s="54"/>
      <c r="E263" s="54"/>
      <c r="F263" s="54"/>
      <c r="G263" s="54"/>
      <c r="H263" s="54"/>
      <c r="I263" s="54"/>
      <c r="J263" s="55"/>
      <c r="K263" s="55"/>
      <c r="L263" s="55"/>
      <c r="M263" s="55"/>
      <c r="N263" s="56"/>
      <c r="O263" s="56"/>
      <c r="P263" s="56"/>
      <c r="Q263" s="57"/>
      <c r="R263" s="57"/>
      <c r="S263" s="57"/>
      <c r="T263" s="58"/>
      <c r="U263" s="58"/>
      <c r="V263" s="58"/>
      <c r="W263" s="58"/>
      <c r="X263" s="59"/>
      <c r="Y263" s="59"/>
      <c r="Z263" s="59"/>
      <c r="AA263" s="59"/>
      <c r="AB263" s="59"/>
      <c r="AC263" s="59"/>
      <c r="AD263" s="59"/>
      <c r="AE263" s="59"/>
      <c r="AF263" s="59"/>
      <c r="AG263" s="59"/>
      <c r="AH263" s="59"/>
      <c r="AI263" s="59"/>
      <c r="AJ263" s="59"/>
      <c r="AK263" s="59"/>
      <c r="AL263" s="59"/>
      <c r="AM263" s="59"/>
      <c r="AN263" s="59"/>
      <c r="AO263" s="59"/>
      <c r="AP263" s="59"/>
      <c r="AQ263" s="60"/>
      <c r="AR263" s="60"/>
      <c r="AS263" s="60"/>
      <c r="AT263" s="60"/>
      <c r="AU263" s="60"/>
      <c r="AV263" s="60"/>
      <c r="AW263" s="60"/>
      <c r="AX263" s="60"/>
      <c r="AY263" s="60"/>
      <c r="AZ263" s="55"/>
      <c r="BA263" s="61"/>
      <c r="BB263" s="61"/>
      <c r="BC263" s="61"/>
      <c r="BD263" s="61"/>
      <c r="BE263" s="61"/>
      <c r="BF263" s="61"/>
      <c r="BG263" s="61"/>
      <c r="BH263" s="61"/>
      <c r="BI263" s="61"/>
      <c r="BJ263" s="61"/>
      <c r="BK263" s="61"/>
      <c r="BL263" s="61"/>
      <c r="BM263" s="61"/>
    </row>
    <row r="264" spans="1:65" ht="23.25" customHeight="1" x14ac:dyDescent="0.4">
      <c r="A264" s="53"/>
      <c r="B264" s="53"/>
      <c r="C264" s="53"/>
      <c r="D264" s="54"/>
      <c r="E264" s="54"/>
      <c r="F264" s="54"/>
      <c r="G264" s="54"/>
      <c r="H264" s="54"/>
      <c r="I264" s="54"/>
      <c r="J264" s="55"/>
      <c r="K264" s="55"/>
      <c r="L264" s="55"/>
      <c r="M264" s="55"/>
      <c r="N264" s="56"/>
      <c r="O264" s="56"/>
      <c r="P264" s="56"/>
      <c r="Q264" s="57"/>
      <c r="R264" s="57"/>
      <c r="S264" s="57"/>
      <c r="T264" s="58"/>
      <c r="U264" s="58"/>
      <c r="V264" s="58"/>
      <c r="W264" s="58"/>
      <c r="X264" s="59"/>
      <c r="Y264" s="59"/>
      <c r="Z264" s="59"/>
      <c r="AA264" s="59"/>
      <c r="AB264" s="59"/>
      <c r="AC264" s="59"/>
      <c r="AD264" s="59"/>
      <c r="AE264" s="59"/>
      <c r="AF264" s="59"/>
      <c r="AG264" s="59"/>
      <c r="AH264" s="59"/>
      <c r="AI264" s="59"/>
      <c r="AJ264" s="59"/>
      <c r="AK264" s="59"/>
      <c r="AL264" s="59"/>
      <c r="AM264" s="59"/>
      <c r="AN264" s="59"/>
      <c r="AO264" s="59"/>
      <c r="AP264" s="59"/>
      <c r="AQ264" s="60"/>
      <c r="AR264" s="60"/>
      <c r="AS264" s="60"/>
      <c r="AT264" s="60"/>
      <c r="AU264" s="60"/>
      <c r="AV264" s="60"/>
      <c r="AW264" s="60"/>
      <c r="AX264" s="60"/>
      <c r="AY264" s="60"/>
      <c r="AZ264" s="55"/>
      <c r="BA264" s="61"/>
      <c r="BB264" s="61"/>
      <c r="BC264" s="61"/>
      <c r="BD264" s="61"/>
      <c r="BE264" s="61"/>
      <c r="BF264" s="61"/>
      <c r="BG264" s="61"/>
      <c r="BH264" s="61"/>
      <c r="BI264" s="61"/>
      <c r="BJ264" s="61"/>
      <c r="BK264" s="61"/>
      <c r="BL264" s="61"/>
      <c r="BM264" s="61"/>
    </row>
    <row r="265" spans="1:65" ht="23.25" customHeight="1" x14ac:dyDescent="0.4">
      <c r="A265" s="53"/>
      <c r="B265" s="53"/>
      <c r="C265" s="53"/>
      <c r="D265" s="54"/>
      <c r="E265" s="54"/>
      <c r="F265" s="54"/>
      <c r="G265" s="54"/>
      <c r="H265" s="54"/>
      <c r="I265" s="54"/>
      <c r="J265" s="55"/>
      <c r="K265" s="55"/>
      <c r="L265" s="55"/>
      <c r="M265" s="55"/>
      <c r="N265" s="56"/>
      <c r="O265" s="56"/>
      <c r="P265" s="56"/>
      <c r="Q265" s="57"/>
      <c r="R265" s="57"/>
      <c r="S265" s="57"/>
      <c r="T265" s="58"/>
      <c r="U265" s="58"/>
      <c r="V265" s="58"/>
      <c r="W265" s="58"/>
      <c r="X265" s="59"/>
      <c r="Y265" s="59"/>
      <c r="Z265" s="59"/>
      <c r="AA265" s="59"/>
      <c r="AB265" s="59"/>
      <c r="AC265" s="59"/>
      <c r="AD265" s="59"/>
      <c r="AE265" s="59"/>
      <c r="AF265" s="59"/>
      <c r="AG265" s="59"/>
      <c r="AH265" s="59"/>
      <c r="AI265" s="59"/>
      <c r="AJ265" s="59"/>
      <c r="AK265" s="59"/>
      <c r="AL265" s="59"/>
      <c r="AM265" s="59"/>
      <c r="AN265" s="59"/>
      <c r="AO265" s="59"/>
      <c r="AP265" s="59"/>
      <c r="AQ265" s="60"/>
      <c r="AR265" s="60"/>
      <c r="AS265" s="60"/>
      <c r="AT265" s="60"/>
      <c r="AU265" s="60"/>
      <c r="AV265" s="60"/>
      <c r="AW265" s="60"/>
      <c r="AX265" s="60"/>
      <c r="AY265" s="60"/>
      <c r="AZ265" s="55"/>
      <c r="BA265" s="61"/>
      <c r="BB265" s="61"/>
      <c r="BC265" s="61"/>
      <c r="BD265" s="61"/>
      <c r="BE265" s="61"/>
      <c r="BF265" s="61"/>
      <c r="BG265" s="61"/>
      <c r="BH265" s="61"/>
      <c r="BI265" s="61"/>
      <c r="BJ265" s="61"/>
      <c r="BK265" s="61"/>
      <c r="BL265" s="61"/>
      <c r="BM265" s="61"/>
    </row>
    <row r="266" spans="1:65" ht="23.25" customHeight="1" x14ac:dyDescent="0.4">
      <c r="A266" s="53"/>
      <c r="B266" s="53"/>
      <c r="C266" s="53"/>
      <c r="D266" s="54"/>
      <c r="E266" s="54"/>
      <c r="F266" s="54"/>
      <c r="G266" s="54"/>
      <c r="H266" s="54"/>
      <c r="I266" s="54"/>
      <c r="J266" s="55"/>
      <c r="K266" s="55"/>
      <c r="L266" s="55"/>
      <c r="M266" s="55"/>
      <c r="N266" s="56"/>
      <c r="O266" s="56"/>
      <c r="P266" s="56"/>
      <c r="Q266" s="57"/>
      <c r="R266" s="57"/>
      <c r="S266" s="57"/>
      <c r="T266" s="58"/>
      <c r="U266" s="58"/>
      <c r="V266" s="58"/>
      <c r="W266" s="58"/>
      <c r="X266" s="59"/>
      <c r="Y266" s="59"/>
      <c r="Z266" s="59"/>
      <c r="AA266" s="59"/>
      <c r="AB266" s="59"/>
      <c r="AC266" s="59"/>
      <c r="AD266" s="59"/>
      <c r="AE266" s="59"/>
      <c r="AF266" s="59"/>
      <c r="AG266" s="59"/>
      <c r="AH266" s="59"/>
      <c r="AI266" s="59"/>
      <c r="AJ266" s="59"/>
      <c r="AK266" s="59"/>
      <c r="AL266" s="59"/>
      <c r="AM266" s="59"/>
      <c r="AN266" s="59"/>
      <c r="AO266" s="59"/>
      <c r="AP266" s="59"/>
      <c r="AQ266" s="60"/>
      <c r="AR266" s="60"/>
      <c r="AS266" s="60"/>
      <c r="AT266" s="60"/>
      <c r="AU266" s="60"/>
      <c r="AV266" s="60"/>
      <c r="AW266" s="60"/>
      <c r="AX266" s="60"/>
      <c r="AY266" s="60"/>
      <c r="AZ266" s="55"/>
      <c r="BA266" s="61"/>
      <c r="BB266" s="61"/>
      <c r="BC266" s="61"/>
      <c r="BD266" s="61"/>
      <c r="BE266" s="61"/>
      <c r="BF266" s="61"/>
      <c r="BG266" s="61"/>
      <c r="BH266" s="61"/>
      <c r="BI266" s="61"/>
      <c r="BJ266" s="61"/>
      <c r="BK266" s="61"/>
      <c r="BL266" s="61"/>
      <c r="BM266" s="61"/>
    </row>
    <row r="267" spans="1:65" ht="23.25" customHeight="1" x14ac:dyDescent="0.4">
      <c r="A267" s="53"/>
      <c r="B267" s="53"/>
      <c r="C267" s="53"/>
      <c r="D267" s="54"/>
      <c r="E267" s="54"/>
      <c r="F267" s="54"/>
      <c r="G267" s="54"/>
      <c r="H267" s="54"/>
      <c r="I267" s="54"/>
      <c r="J267" s="55"/>
      <c r="K267" s="55"/>
      <c r="L267" s="55"/>
      <c r="M267" s="55"/>
      <c r="N267" s="56"/>
      <c r="O267" s="56"/>
      <c r="P267" s="56"/>
      <c r="Q267" s="57"/>
      <c r="R267" s="57"/>
      <c r="S267" s="57"/>
      <c r="T267" s="58"/>
      <c r="U267" s="58"/>
      <c r="V267" s="58"/>
      <c r="W267" s="58"/>
      <c r="X267" s="59"/>
      <c r="Y267" s="59"/>
      <c r="Z267" s="59"/>
      <c r="AA267" s="59"/>
      <c r="AB267" s="59"/>
      <c r="AC267" s="59"/>
      <c r="AD267" s="59"/>
      <c r="AE267" s="59"/>
      <c r="AF267" s="59"/>
      <c r="AG267" s="59"/>
      <c r="AH267" s="59"/>
      <c r="AI267" s="59"/>
      <c r="AJ267" s="59"/>
      <c r="AK267" s="59"/>
      <c r="AL267" s="59"/>
      <c r="AM267" s="59"/>
      <c r="AN267" s="59"/>
      <c r="AO267" s="59"/>
      <c r="AP267" s="59"/>
      <c r="AQ267" s="60"/>
      <c r="AR267" s="60"/>
      <c r="AS267" s="60"/>
      <c r="AT267" s="60"/>
      <c r="AU267" s="60"/>
      <c r="AV267" s="60"/>
      <c r="AW267" s="60"/>
      <c r="AX267" s="60"/>
      <c r="AY267" s="60"/>
      <c r="AZ267" s="55"/>
      <c r="BA267" s="61"/>
      <c r="BB267" s="61"/>
      <c r="BC267" s="61"/>
      <c r="BD267" s="61"/>
      <c r="BE267" s="61"/>
      <c r="BF267" s="61"/>
      <c r="BG267" s="61"/>
      <c r="BH267" s="61"/>
      <c r="BI267" s="61"/>
      <c r="BJ267" s="61"/>
      <c r="BK267" s="61"/>
      <c r="BL267" s="61"/>
      <c r="BM267" s="61"/>
    </row>
    <row r="268" spans="1:65" ht="23.25" customHeight="1" x14ac:dyDescent="0.4">
      <c r="A268" s="53"/>
      <c r="B268" s="53"/>
      <c r="C268" s="53"/>
      <c r="D268" s="54"/>
      <c r="E268" s="54"/>
      <c r="F268" s="54"/>
      <c r="G268" s="54"/>
      <c r="H268" s="54"/>
      <c r="I268" s="54"/>
      <c r="J268" s="55"/>
      <c r="K268" s="55"/>
      <c r="L268" s="55"/>
      <c r="M268" s="55"/>
      <c r="N268" s="56"/>
      <c r="O268" s="56"/>
      <c r="P268" s="56"/>
      <c r="Q268" s="57"/>
      <c r="R268" s="57"/>
      <c r="S268" s="57"/>
      <c r="T268" s="58"/>
      <c r="U268" s="58"/>
      <c r="V268" s="58"/>
      <c r="W268" s="58"/>
      <c r="X268" s="59"/>
      <c r="Y268" s="59"/>
      <c r="Z268" s="59"/>
      <c r="AA268" s="59"/>
      <c r="AB268" s="59"/>
      <c r="AC268" s="59"/>
      <c r="AD268" s="59"/>
      <c r="AE268" s="59"/>
      <c r="AF268" s="59"/>
      <c r="AG268" s="59"/>
      <c r="AH268" s="59"/>
      <c r="AI268" s="59"/>
      <c r="AJ268" s="59"/>
      <c r="AK268" s="59"/>
      <c r="AL268" s="59"/>
      <c r="AM268" s="59"/>
      <c r="AN268" s="59"/>
      <c r="AO268" s="59"/>
      <c r="AP268" s="59"/>
      <c r="AQ268" s="60"/>
      <c r="AR268" s="60"/>
      <c r="AS268" s="60"/>
      <c r="AT268" s="60"/>
      <c r="AU268" s="60"/>
      <c r="AV268" s="60"/>
      <c r="AW268" s="60"/>
      <c r="AX268" s="60"/>
      <c r="AY268" s="60"/>
      <c r="AZ268" s="55"/>
      <c r="BA268" s="61"/>
      <c r="BB268" s="61"/>
      <c r="BC268" s="61"/>
      <c r="BD268" s="61"/>
      <c r="BE268" s="61"/>
      <c r="BF268" s="61"/>
      <c r="BG268" s="61"/>
      <c r="BH268" s="61"/>
      <c r="BI268" s="61"/>
      <c r="BJ268" s="61"/>
      <c r="BK268" s="61"/>
      <c r="BL268" s="61"/>
      <c r="BM268" s="61"/>
    </row>
    <row r="269" spans="1:65" ht="23.25" customHeight="1" x14ac:dyDescent="0.4">
      <c r="A269" s="53"/>
      <c r="B269" s="53"/>
      <c r="C269" s="53"/>
      <c r="D269" s="54"/>
      <c r="E269" s="54"/>
      <c r="F269" s="54"/>
      <c r="G269" s="54"/>
      <c r="H269" s="54"/>
      <c r="I269" s="54"/>
      <c r="J269" s="55"/>
      <c r="K269" s="55"/>
      <c r="L269" s="55"/>
      <c r="M269" s="55"/>
      <c r="N269" s="56"/>
      <c r="O269" s="56"/>
      <c r="P269" s="56"/>
      <c r="Q269" s="57"/>
      <c r="R269" s="57"/>
      <c r="S269" s="57"/>
      <c r="T269" s="58"/>
      <c r="U269" s="58"/>
      <c r="V269" s="58"/>
      <c r="W269" s="58"/>
      <c r="X269" s="59"/>
      <c r="Y269" s="59"/>
      <c r="Z269" s="59"/>
      <c r="AA269" s="59"/>
      <c r="AB269" s="59"/>
      <c r="AC269" s="59"/>
      <c r="AD269" s="59"/>
      <c r="AE269" s="59"/>
      <c r="AF269" s="59"/>
      <c r="AG269" s="59"/>
      <c r="AH269" s="59"/>
      <c r="AI269" s="59"/>
      <c r="AJ269" s="59"/>
      <c r="AK269" s="59"/>
      <c r="AL269" s="59"/>
      <c r="AM269" s="59"/>
      <c r="AN269" s="59"/>
      <c r="AO269" s="59"/>
      <c r="AP269" s="59"/>
      <c r="AQ269" s="60"/>
      <c r="AR269" s="60"/>
      <c r="AS269" s="60"/>
      <c r="AT269" s="60"/>
      <c r="AU269" s="60"/>
      <c r="AV269" s="60"/>
      <c r="AW269" s="60"/>
      <c r="AX269" s="60"/>
      <c r="AY269" s="60"/>
      <c r="AZ269" s="55"/>
      <c r="BA269" s="61"/>
      <c r="BB269" s="61"/>
      <c r="BC269" s="61"/>
      <c r="BD269" s="61"/>
      <c r="BE269" s="61"/>
      <c r="BF269" s="61"/>
      <c r="BG269" s="61"/>
      <c r="BH269" s="61"/>
      <c r="BI269" s="61"/>
      <c r="BJ269" s="61"/>
      <c r="BK269" s="61"/>
      <c r="BL269" s="61"/>
      <c r="BM269" s="61"/>
    </row>
    <row r="270" spans="1:65" ht="23.25" customHeight="1" x14ac:dyDescent="0.4">
      <c r="A270" s="53"/>
      <c r="B270" s="53"/>
      <c r="C270" s="53"/>
      <c r="D270" s="54"/>
      <c r="E270" s="54"/>
      <c r="F270" s="54"/>
      <c r="G270" s="54"/>
      <c r="H270" s="54"/>
      <c r="I270" s="54"/>
      <c r="J270" s="55"/>
      <c r="K270" s="55"/>
      <c r="L270" s="55"/>
      <c r="M270" s="55"/>
      <c r="N270" s="56"/>
      <c r="O270" s="56"/>
      <c r="P270" s="56"/>
      <c r="Q270" s="57"/>
      <c r="R270" s="57"/>
      <c r="S270" s="57"/>
      <c r="T270" s="58"/>
      <c r="U270" s="58"/>
      <c r="V270" s="58"/>
      <c r="W270" s="58"/>
      <c r="X270" s="59"/>
      <c r="Y270" s="59"/>
      <c r="Z270" s="59"/>
      <c r="AA270" s="59"/>
      <c r="AB270" s="59"/>
      <c r="AC270" s="59"/>
      <c r="AD270" s="59"/>
      <c r="AE270" s="59"/>
      <c r="AF270" s="59"/>
      <c r="AG270" s="59"/>
      <c r="AH270" s="59"/>
      <c r="AI270" s="59"/>
      <c r="AJ270" s="59"/>
      <c r="AK270" s="59"/>
      <c r="AL270" s="59"/>
      <c r="AM270" s="59"/>
      <c r="AN270" s="59"/>
      <c r="AO270" s="59"/>
      <c r="AP270" s="59"/>
      <c r="AQ270" s="60"/>
      <c r="AR270" s="60"/>
      <c r="AS270" s="60"/>
      <c r="AT270" s="60"/>
      <c r="AU270" s="60"/>
      <c r="AV270" s="60"/>
      <c r="AW270" s="60"/>
      <c r="AX270" s="60"/>
      <c r="AY270" s="60"/>
      <c r="AZ270" s="55"/>
      <c r="BA270" s="61"/>
      <c r="BB270" s="61"/>
      <c r="BC270" s="61"/>
      <c r="BD270" s="61"/>
      <c r="BE270" s="61"/>
      <c r="BF270" s="61"/>
      <c r="BG270" s="61"/>
      <c r="BH270" s="61"/>
      <c r="BI270" s="61"/>
      <c r="BJ270" s="61"/>
      <c r="BK270" s="61"/>
      <c r="BL270" s="61"/>
      <c r="BM270" s="61"/>
    </row>
    <row r="271" spans="1:65" ht="23.25" customHeight="1" x14ac:dyDescent="0.4">
      <c r="A271" s="53"/>
      <c r="B271" s="53"/>
      <c r="C271" s="53"/>
      <c r="D271" s="54"/>
      <c r="E271" s="54"/>
      <c r="F271" s="54"/>
      <c r="G271" s="54"/>
      <c r="H271" s="54"/>
      <c r="I271" s="54"/>
      <c r="J271" s="55"/>
      <c r="K271" s="55"/>
      <c r="L271" s="55"/>
      <c r="M271" s="55"/>
      <c r="N271" s="56"/>
      <c r="O271" s="56"/>
      <c r="P271" s="56"/>
      <c r="Q271" s="57"/>
      <c r="R271" s="57"/>
      <c r="S271" s="57"/>
      <c r="T271" s="58"/>
      <c r="U271" s="58"/>
      <c r="V271" s="58"/>
      <c r="W271" s="58"/>
      <c r="X271" s="59"/>
      <c r="Y271" s="59"/>
      <c r="Z271" s="59"/>
      <c r="AA271" s="59"/>
      <c r="AB271" s="59"/>
      <c r="AC271" s="59"/>
      <c r="AD271" s="59"/>
      <c r="AE271" s="59"/>
      <c r="AF271" s="59"/>
      <c r="AG271" s="59"/>
      <c r="AH271" s="59"/>
      <c r="AI271" s="59"/>
      <c r="AJ271" s="59"/>
      <c r="AK271" s="59"/>
      <c r="AL271" s="59"/>
      <c r="AM271" s="59"/>
      <c r="AN271" s="59"/>
      <c r="AO271" s="59"/>
      <c r="AP271" s="59"/>
      <c r="AQ271" s="60"/>
      <c r="AR271" s="60"/>
      <c r="AS271" s="60"/>
      <c r="AT271" s="60"/>
      <c r="AU271" s="60"/>
      <c r="AV271" s="60"/>
      <c r="AW271" s="60"/>
      <c r="AX271" s="60"/>
      <c r="AY271" s="60"/>
      <c r="AZ271" s="55"/>
      <c r="BA271" s="61"/>
      <c r="BB271" s="61"/>
      <c r="BC271" s="61"/>
      <c r="BD271" s="61"/>
      <c r="BE271" s="61"/>
      <c r="BF271" s="61"/>
      <c r="BG271" s="61"/>
      <c r="BH271" s="61"/>
      <c r="BI271" s="61"/>
      <c r="BJ271" s="61"/>
      <c r="BK271" s="61"/>
      <c r="BL271" s="61"/>
      <c r="BM271" s="61"/>
    </row>
    <row r="272" spans="1:65" ht="23.25" customHeight="1" x14ac:dyDescent="0.4">
      <c r="A272" s="53"/>
      <c r="B272" s="53"/>
      <c r="C272" s="53"/>
      <c r="D272" s="54"/>
      <c r="E272" s="54"/>
      <c r="F272" s="54"/>
      <c r="G272" s="54"/>
      <c r="H272" s="54"/>
      <c r="I272" s="54"/>
      <c r="J272" s="55"/>
      <c r="K272" s="55"/>
      <c r="L272" s="55"/>
      <c r="M272" s="55"/>
      <c r="N272" s="56"/>
      <c r="O272" s="56"/>
      <c r="P272" s="56"/>
      <c r="Q272" s="57"/>
      <c r="R272" s="57"/>
      <c r="S272" s="57"/>
      <c r="T272" s="58"/>
      <c r="U272" s="58"/>
      <c r="V272" s="58"/>
      <c r="W272" s="58"/>
      <c r="X272" s="59"/>
      <c r="Y272" s="59"/>
      <c r="Z272" s="59"/>
      <c r="AA272" s="59"/>
      <c r="AB272" s="59"/>
      <c r="AC272" s="59"/>
      <c r="AD272" s="59"/>
      <c r="AE272" s="59"/>
      <c r="AF272" s="59"/>
      <c r="AG272" s="59"/>
      <c r="AH272" s="59"/>
      <c r="AI272" s="59"/>
      <c r="AJ272" s="59"/>
      <c r="AK272" s="59"/>
      <c r="AL272" s="59"/>
      <c r="AM272" s="59"/>
      <c r="AN272" s="59"/>
      <c r="AO272" s="59"/>
      <c r="AP272" s="59"/>
      <c r="AQ272" s="60"/>
      <c r="AR272" s="60"/>
      <c r="AS272" s="60"/>
      <c r="AT272" s="60"/>
      <c r="AU272" s="60"/>
      <c r="AV272" s="60"/>
      <c r="AW272" s="60"/>
      <c r="AX272" s="60"/>
      <c r="AY272" s="60"/>
      <c r="AZ272" s="55"/>
      <c r="BA272" s="61"/>
      <c r="BB272" s="61"/>
      <c r="BC272" s="61"/>
      <c r="BD272" s="61"/>
      <c r="BE272" s="61"/>
      <c r="BF272" s="61"/>
      <c r="BG272" s="61"/>
      <c r="BH272" s="61"/>
      <c r="BI272" s="61"/>
      <c r="BJ272" s="61"/>
      <c r="BK272" s="61"/>
      <c r="BL272" s="61"/>
      <c r="BM272" s="61"/>
    </row>
    <row r="273" spans="1:65" ht="23.25" customHeight="1" x14ac:dyDescent="0.4">
      <c r="A273" s="53"/>
      <c r="B273" s="53"/>
      <c r="C273" s="53"/>
      <c r="D273" s="54"/>
      <c r="E273" s="54"/>
      <c r="F273" s="54"/>
      <c r="G273" s="54"/>
      <c r="H273" s="54"/>
      <c r="I273" s="54"/>
      <c r="J273" s="55"/>
      <c r="K273" s="55"/>
      <c r="L273" s="55"/>
      <c r="M273" s="55"/>
      <c r="N273" s="56"/>
      <c r="O273" s="56"/>
      <c r="P273" s="56"/>
      <c r="Q273" s="57"/>
      <c r="R273" s="57"/>
      <c r="S273" s="57"/>
      <c r="T273" s="58"/>
      <c r="U273" s="58"/>
      <c r="V273" s="58"/>
      <c r="W273" s="58"/>
      <c r="X273" s="59"/>
      <c r="Y273" s="59"/>
      <c r="Z273" s="59"/>
      <c r="AA273" s="59"/>
      <c r="AB273" s="59"/>
      <c r="AC273" s="59"/>
      <c r="AD273" s="59"/>
      <c r="AE273" s="59"/>
      <c r="AF273" s="59"/>
      <c r="AG273" s="59"/>
      <c r="AH273" s="59"/>
      <c r="AI273" s="59"/>
      <c r="AJ273" s="59"/>
      <c r="AK273" s="59"/>
      <c r="AL273" s="59"/>
      <c r="AM273" s="59"/>
      <c r="AN273" s="59"/>
      <c r="AO273" s="59"/>
      <c r="AP273" s="59"/>
      <c r="AQ273" s="60"/>
      <c r="AR273" s="60"/>
      <c r="AS273" s="60"/>
      <c r="AT273" s="60"/>
      <c r="AU273" s="60"/>
      <c r="AV273" s="60"/>
      <c r="AW273" s="60"/>
      <c r="AX273" s="60"/>
      <c r="AY273" s="60"/>
      <c r="AZ273" s="55"/>
      <c r="BA273" s="61"/>
      <c r="BB273" s="61"/>
      <c r="BC273" s="61"/>
      <c r="BD273" s="61"/>
      <c r="BE273" s="61"/>
      <c r="BF273" s="61"/>
      <c r="BG273" s="61"/>
      <c r="BH273" s="61"/>
      <c r="BI273" s="61"/>
      <c r="BJ273" s="61"/>
      <c r="BK273" s="61"/>
      <c r="BL273" s="61"/>
      <c r="BM273" s="61"/>
    </row>
    <row r="274" spans="1:65" ht="23.25" customHeight="1" x14ac:dyDescent="0.4">
      <c r="A274" s="53"/>
      <c r="B274" s="53"/>
      <c r="C274" s="53"/>
      <c r="D274" s="54"/>
      <c r="E274" s="54"/>
      <c r="F274" s="54"/>
      <c r="G274" s="54"/>
      <c r="H274" s="54"/>
      <c r="I274" s="54"/>
      <c r="J274" s="55"/>
      <c r="K274" s="55"/>
      <c r="L274" s="55"/>
      <c r="M274" s="55"/>
      <c r="N274" s="56"/>
      <c r="O274" s="56"/>
      <c r="P274" s="56"/>
      <c r="Q274" s="57"/>
      <c r="R274" s="57"/>
      <c r="S274" s="57"/>
      <c r="T274" s="58"/>
      <c r="U274" s="58"/>
      <c r="V274" s="58"/>
      <c r="W274" s="58"/>
      <c r="X274" s="59"/>
      <c r="Y274" s="59"/>
      <c r="Z274" s="59"/>
      <c r="AA274" s="59"/>
      <c r="AB274" s="59"/>
      <c r="AC274" s="59"/>
      <c r="AD274" s="59"/>
      <c r="AE274" s="59"/>
      <c r="AF274" s="59"/>
      <c r="AG274" s="59"/>
      <c r="AH274" s="59"/>
      <c r="AI274" s="59"/>
      <c r="AJ274" s="59"/>
      <c r="AK274" s="59"/>
      <c r="AL274" s="59"/>
      <c r="AM274" s="59"/>
      <c r="AN274" s="59"/>
      <c r="AO274" s="59"/>
      <c r="AP274" s="59"/>
      <c r="AQ274" s="60"/>
      <c r="AR274" s="60"/>
      <c r="AS274" s="60"/>
      <c r="AT274" s="60"/>
      <c r="AU274" s="60"/>
      <c r="AV274" s="60"/>
      <c r="AW274" s="60"/>
      <c r="AX274" s="60"/>
      <c r="AY274" s="60"/>
      <c r="AZ274" s="55"/>
      <c r="BA274" s="61"/>
      <c r="BB274" s="61"/>
      <c r="BC274" s="61"/>
      <c r="BD274" s="61"/>
      <c r="BE274" s="61"/>
      <c r="BF274" s="61"/>
      <c r="BG274" s="61"/>
      <c r="BH274" s="61"/>
      <c r="BI274" s="61"/>
      <c r="BJ274" s="61"/>
      <c r="BK274" s="61"/>
      <c r="BL274" s="61"/>
      <c r="BM274" s="61"/>
    </row>
    <row r="275" spans="1:65" ht="23.25" customHeight="1" x14ac:dyDescent="0.4">
      <c r="A275" s="53"/>
      <c r="B275" s="53"/>
      <c r="C275" s="53"/>
      <c r="D275" s="54"/>
      <c r="E275" s="54"/>
      <c r="F275" s="54"/>
      <c r="G275" s="54"/>
      <c r="H275" s="54"/>
      <c r="I275" s="54"/>
      <c r="J275" s="55"/>
      <c r="K275" s="55"/>
      <c r="L275" s="55"/>
      <c r="M275" s="55"/>
      <c r="N275" s="56"/>
      <c r="O275" s="56"/>
      <c r="P275" s="56"/>
      <c r="Q275" s="57"/>
      <c r="R275" s="57"/>
      <c r="S275" s="57"/>
      <c r="T275" s="58"/>
      <c r="U275" s="58"/>
      <c r="V275" s="58"/>
      <c r="W275" s="58"/>
      <c r="X275" s="59"/>
      <c r="Y275" s="59"/>
      <c r="Z275" s="59"/>
      <c r="AA275" s="59"/>
      <c r="AB275" s="59"/>
      <c r="AC275" s="59"/>
      <c r="AD275" s="59"/>
      <c r="AE275" s="59"/>
      <c r="AF275" s="59"/>
      <c r="AG275" s="59"/>
      <c r="AH275" s="59"/>
      <c r="AI275" s="59"/>
      <c r="AJ275" s="59"/>
      <c r="AK275" s="59"/>
      <c r="AL275" s="59"/>
      <c r="AM275" s="59"/>
      <c r="AN275" s="59"/>
      <c r="AO275" s="59"/>
      <c r="AP275" s="59"/>
      <c r="AQ275" s="60"/>
      <c r="AR275" s="60"/>
      <c r="AS275" s="60"/>
      <c r="AT275" s="60"/>
      <c r="AU275" s="60"/>
      <c r="AV275" s="60"/>
      <c r="AW275" s="60"/>
      <c r="AX275" s="60"/>
      <c r="AY275" s="60"/>
      <c r="AZ275" s="55"/>
      <c r="BA275" s="61"/>
      <c r="BB275" s="61"/>
      <c r="BC275" s="61"/>
      <c r="BD275" s="61"/>
      <c r="BE275" s="61"/>
      <c r="BF275" s="61"/>
      <c r="BG275" s="61"/>
      <c r="BH275" s="61"/>
      <c r="BI275" s="61"/>
      <c r="BJ275" s="61"/>
      <c r="BK275" s="61"/>
      <c r="BL275" s="61"/>
      <c r="BM275" s="61"/>
    </row>
    <row r="276" spans="1:65" ht="23.25" customHeight="1" x14ac:dyDescent="0.4">
      <c r="A276" s="53"/>
      <c r="B276" s="53"/>
      <c r="C276" s="53"/>
      <c r="D276" s="54"/>
      <c r="E276" s="54"/>
      <c r="F276" s="54"/>
      <c r="G276" s="54"/>
      <c r="H276" s="54"/>
      <c r="I276" s="54"/>
      <c r="J276" s="55"/>
      <c r="K276" s="55"/>
      <c r="L276" s="55"/>
      <c r="M276" s="55"/>
      <c r="N276" s="56"/>
      <c r="O276" s="56"/>
      <c r="P276" s="56"/>
      <c r="Q276" s="57"/>
      <c r="R276" s="57"/>
      <c r="S276" s="57"/>
      <c r="T276" s="58"/>
      <c r="U276" s="58"/>
      <c r="V276" s="58"/>
      <c r="W276" s="58"/>
      <c r="X276" s="59"/>
      <c r="Y276" s="59"/>
      <c r="Z276" s="59"/>
      <c r="AA276" s="59"/>
      <c r="AB276" s="59"/>
      <c r="AC276" s="59"/>
      <c r="AD276" s="59"/>
      <c r="AE276" s="59"/>
      <c r="AF276" s="59"/>
      <c r="AG276" s="59"/>
      <c r="AH276" s="59"/>
      <c r="AI276" s="59"/>
      <c r="AJ276" s="59"/>
      <c r="AK276" s="59"/>
      <c r="AL276" s="59"/>
      <c r="AM276" s="59"/>
      <c r="AN276" s="59"/>
      <c r="AO276" s="59"/>
      <c r="AP276" s="59"/>
      <c r="AQ276" s="60"/>
      <c r="AR276" s="60"/>
      <c r="AS276" s="60"/>
      <c r="AT276" s="60"/>
      <c r="AU276" s="60"/>
      <c r="AV276" s="60"/>
      <c r="AW276" s="60"/>
      <c r="AX276" s="60"/>
      <c r="AY276" s="60"/>
      <c r="AZ276" s="55"/>
      <c r="BA276" s="61"/>
      <c r="BB276" s="61"/>
      <c r="BC276" s="61"/>
      <c r="BD276" s="61"/>
      <c r="BE276" s="61"/>
      <c r="BF276" s="61"/>
      <c r="BG276" s="61"/>
      <c r="BH276" s="61"/>
      <c r="BI276" s="61"/>
      <c r="BJ276" s="61"/>
      <c r="BK276" s="61"/>
      <c r="BL276" s="61"/>
      <c r="BM276" s="61"/>
    </row>
    <row r="277" spans="1:65" ht="23.25" customHeight="1" x14ac:dyDescent="0.4">
      <c r="A277" s="53"/>
      <c r="B277" s="53"/>
      <c r="C277" s="53"/>
      <c r="D277" s="54"/>
      <c r="E277" s="54"/>
      <c r="F277" s="54"/>
      <c r="G277" s="54"/>
      <c r="H277" s="54"/>
      <c r="I277" s="54"/>
      <c r="J277" s="55"/>
      <c r="K277" s="55"/>
      <c r="L277" s="55"/>
      <c r="M277" s="55"/>
      <c r="N277" s="56"/>
      <c r="O277" s="56"/>
      <c r="P277" s="56"/>
      <c r="Q277" s="57"/>
      <c r="R277" s="57"/>
      <c r="S277" s="57"/>
      <c r="T277" s="58"/>
      <c r="U277" s="58"/>
      <c r="V277" s="58"/>
      <c r="W277" s="58"/>
      <c r="X277" s="59"/>
      <c r="Y277" s="59"/>
      <c r="Z277" s="59"/>
      <c r="AA277" s="59"/>
      <c r="AB277" s="59"/>
      <c r="AC277" s="59"/>
      <c r="AD277" s="59"/>
      <c r="AE277" s="59"/>
      <c r="AF277" s="59"/>
      <c r="AG277" s="59"/>
      <c r="AH277" s="59"/>
      <c r="AI277" s="59"/>
      <c r="AJ277" s="59"/>
      <c r="AK277" s="59"/>
      <c r="AL277" s="59"/>
      <c r="AM277" s="59"/>
      <c r="AN277" s="59"/>
      <c r="AO277" s="59"/>
      <c r="AP277" s="59"/>
      <c r="AQ277" s="60"/>
      <c r="AR277" s="60"/>
      <c r="AS277" s="60"/>
      <c r="AT277" s="60"/>
      <c r="AU277" s="60"/>
      <c r="AV277" s="60"/>
      <c r="AW277" s="60"/>
      <c r="AX277" s="60"/>
      <c r="AY277" s="60"/>
      <c r="AZ277" s="55"/>
      <c r="BA277" s="61"/>
      <c r="BB277" s="61"/>
      <c r="BC277" s="61"/>
      <c r="BD277" s="61"/>
      <c r="BE277" s="61"/>
      <c r="BF277" s="61"/>
      <c r="BG277" s="61"/>
      <c r="BH277" s="61"/>
      <c r="BI277" s="61"/>
      <c r="BJ277" s="61"/>
      <c r="BK277" s="61"/>
      <c r="BL277" s="61"/>
      <c r="BM277" s="61"/>
    </row>
    <row r="278" spans="1:65" ht="23.25" customHeight="1" x14ac:dyDescent="0.4">
      <c r="A278" s="53"/>
      <c r="B278" s="53"/>
      <c r="C278" s="53"/>
      <c r="D278" s="54"/>
      <c r="E278" s="54"/>
      <c r="F278" s="54"/>
      <c r="G278" s="54"/>
      <c r="H278" s="54"/>
      <c r="I278" s="54"/>
      <c r="J278" s="55"/>
      <c r="K278" s="55"/>
      <c r="L278" s="55"/>
      <c r="M278" s="55"/>
      <c r="N278" s="56"/>
      <c r="O278" s="56"/>
      <c r="P278" s="56"/>
      <c r="Q278" s="57"/>
      <c r="R278" s="57"/>
      <c r="S278" s="57"/>
      <c r="T278" s="58"/>
      <c r="U278" s="58"/>
      <c r="V278" s="58"/>
      <c r="W278" s="58"/>
      <c r="X278" s="59"/>
      <c r="Y278" s="59"/>
      <c r="Z278" s="59"/>
      <c r="AA278" s="59"/>
      <c r="AB278" s="59"/>
      <c r="AC278" s="59"/>
      <c r="AD278" s="59"/>
      <c r="AE278" s="59"/>
      <c r="AF278" s="59"/>
      <c r="AG278" s="59"/>
      <c r="AH278" s="59"/>
      <c r="AI278" s="59"/>
      <c r="AJ278" s="59"/>
      <c r="AK278" s="59"/>
      <c r="AL278" s="59"/>
      <c r="AM278" s="59"/>
      <c r="AN278" s="59"/>
      <c r="AO278" s="59"/>
      <c r="AP278" s="59"/>
      <c r="AQ278" s="60"/>
      <c r="AR278" s="60"/>
      <c r="AS278" s="60"/>
      <c r="AT278" s="60"/>
      <c r="AU278" s="60"/>
      <c r="AV278" s="60"/>
      <c r="AW278" s="60"/>
      <c r="AX278" s="60"/>
      <c r="AY278" s="60"/>
      <c r="AZ278" s="55"/>
      <c r="BA278" s="61"/>
      <c r="BB278" s="61"/>
      <c r="BC278" s="61"/>
      <c r="BD278" s="61"/>
      <c r="BE278" s="61"/>
      <c r="BF278" s="61"/>
      <c r="BG278" s="61"/>
      <c r="BH278" s="61"/>
      <c r="BI278" s="61"/>
      <c r="BJ278" s="61"/>
      <c r="BK278" s="61"/>
      <c r="BL278" s="61"/>
      <c r="BM278" s="61"/>
    </row>
    <row r="279" spans="1:65" ht="23.25" customHeight="1" x14ac:dyDescent="0.4">
      <c r="A279" s="53"/>
      <c r="B279" s="53"/>
      <c r="C279" s="53"/>
      <c r="D279" s="54"/>
      <c r="E279" s="54"/>
      <c r="F279" s="54"/>
      <c r="G279" s="54"/>
      <c r="H279" s="54"/>
      <c r="I279" s="54"/>
      <c r="J279" s="55"/>
      <c r="K279" s="55"/>
      <c r="L279" s="55"/>
      <c r="M279" s="55"/>
      <c r="N279" s="56"/>
      <c r="O279" s="56"/>
      <c r="P279" s="56"/>
      <c r="Q279" s="57"/>
      <c r="R279" s="57"/>
      <c r="S279" s="57"/>
      <c r="T279" s="58"/>
      <c r="U279" s="58"/>
      <c r="V279" s="58"/>
      <c r="W279" s="58"/>
      <c r="X279" s="59"/>
      <c r="Y279" s="59"/>
      <c r="Z279" s="59"/>
      <c r="AA279" s="59"/>
      <c r="AB279" s="59"/>
      <c r="AC279" s="59"/>
      <c r="AD279" s="59"/>
      <c r="AE279" s="59"/>
      <c r="AF279" s="59"/>
      <c r="AG279" s="59"/>
      <c r="AH279" s="59"/>
      <c r="AI279" s="59"/>
      <c r="AJ279" s="59"/>
      <c r="AK279" s="59"/>
      <c r="AL279" s="59"/>
      <c r="AM279" s="59"/>
      <c r="AN279" s="59"/>
      <c r="AO279" s="59"/>
      <c r="AP279" s="59"/>
      <c r="AQ279" s="60"/>
      <c r="AR279" s="60"/>
      <c r="AS279" s="60"/>
      <c r="AT279" s="60"/>
      <c r="AU279" s="60"/>
      <c r="AV279" s="60"/>
      <c r="AW279" s="60"/>
      <c r="AX279" s="60"/>
      <c r="AY279" s="60"/>
      <c r="AZ279" s="55"/>
      <c r="BA279" s="61"/>
      <c r="BB279" s="61"/>
      <c r="BC279" s="61"/>
      <c r="BD279" s="61"/>
      <c r="BE279" s="61"/>
      <c r="BF279" s="61"/>
      <c r="BG279" s="61"/>
      <c r="BH279" s="61"/>
      <c r="BI279" s="61"/>
      <c r="BJ279" s="61"/>
      <c r="BK279" s="61"/>
      <c r="BL279" s="61"/>
      <c r="BM279" s="61"/>
    </row>
    <row r="280" spans="1:65" ht="23.25" customHeight="1" x14ac:dyDescent="0.4">
      <c r="A280" s="53"/>
      <c r="B280" s="53"/>
      <c r="C280" s="53"/>
      <c r="D280" s="54"/>
      <c r="E280" s="54"/>
      <c r="F280" s="54"/>
      <c r="G280" s="54"/>
      <c r="H280" s="54"/>
      <c r="I280" s="54"/>
      <c r="J280" s="55"/>
      <c r="K280" s="55"/>
      <c r="L280" s="55"/>
      <c r="M280" s="55"/>
      <c r="N280" s="56"/>
      <c r="O280" s="56"/>
      <c r="P280" s="56"/>
      <c r="Q280" s="57"/>
      <c r="R280" s="57"/>
      <c r="S280" s="57"/>
      <c r="T280" s="58"/>
      <c r="U280" s="58"/>
      <c r="V280" s="58"/>
      <c r="W280" s="58"/>
      <c r="X280" s="59"/>
      <c r="Y280" s="59"/>
      <c r="Z280" s="59"/>
      <c r="AA280" s="59"/>
      <c r="AB280" s="59"/>
      <c r="AC280" s="59"/>
      <c r="AD280" s="59"/>
      <c r="AE280" s="59"/>
      <c r="AF280" s="59"/>
      <c r="AG280" s="59"/>
      <c r="AH280" s="59"/>
      <c r="AI280" s="59"/>
      <c r="AJ280" s="59"/>
      <c r="AK280" s="59"/>
      <c r="AL280" s="59"/>
      <c r="AM280" s="59"/>
      <c r="AN280" s="59"/>
      <c r="AO280" s="59"/>
      <c r="AP280" s="59"/>
      <c r="AQ280" s="60"/>
      <c r="AR280" s="60"/>
      <c r="AS280" s="60"/>
      <c r="AT280" s="60"/>
      <c r="AU280" s="60"/>
      <c r="AV280" s="60"/>
      <c r="AW280" s="60"/>
      <c r="AX280" s="60"/>
      <c r="AY280" s="60"/>
      <c r="AZ280" s="55"/>
      <c r="BA280" s="61"/>
      <c r="BB280" s="61"/>
      <c r="BC280" s="61"/>
      <c r="BD280" s="61"/>
      <c r="BE280" s="61"/>
      <c r="BF280" s="61"/>
      <c r="BG280" s="61"/>
      <c r="BH280" s="61"/>
      <c r="BI280" s="61"/>
      <c r="BJ280" s="61"/>
      <c r="BK280" s="61"/>
      <c r="BL280" s="61"/>
      <c r="BM280" s="61"/>
    </row>
    <row r="281" spans="1:65" ht="23.25" customHeight="1" x14ac:dyDescent="0.4">
      <c r="A281" s="53"/>
      <c r="B281" s="53"/>
      <c r="C281" s="53"/>
      <c r="D281" s="54"/>
      <c r="E281" s="54"/>
      <c r="F281" s="54"/>
      <c r="G281" s="54"/>
      <c r="H281" s="54"/>
      <c r="I281" s="54"/>
      <c r="J281" s="55"/>
      <c r="K281" s="55"/>
      <c r="L281" s="55"/>
      <c r="M281" s="55"/>
      <c r="N281" s="56"/>
      <c r="O281" s="56"/>
      <c r="P281" s="56"/>
      <c r="Q281" s="57"/>
      <c r="R281" s="57"/>
      <c r="S281" s="57"/>
      <c r="T281" s="58"/>
      <c r="U281" s="58"/>
      <c r="V281" s="58"/>
      <c r="W281" s="58"/>
      <c r="X281" s="59"/>
      <c r="Y281" s="59"/>
      <c r="Z281" s="59"/>
      <c r="AA281" s="59"/>
      <c r="AB281" s="59"/>
      <c r="AC281" s="59"/>
      <c r="AD281" s="59"/>
      <c r="AE281" s="59"/>
      <c r="AF281" s="59"/>
      <c r="AG281" s="59"/>
      <c r="AH281" s="59"/>
      <c r="AI281" s="59"/>
      <c r="AJ281" s="59"/>
      <c r="AK281" s="59"/>
      <c r="AL281" s="59"/>
      <c r="AM281" s="59"/>
      <c r="AN281" s="59"/>
      <c r="AO281" s="59"/>
      <c r="AP281" s="59"/>
      <c r="AQ281" s="60"/>
      <c r="AR281" s="60"/>
      <c r="AS281" s="60"/>
      <c r="AT281" s="60"/>
      <c r="AU281" s="60"/>
      <c r="AV281" s="60"/>
      <c r="AW281" s="60"/>
      <c r="AX281" s="60"/>
      <c r="AY281" s="60"/>
      <c r="AZ281" s="55"/>
      <c r="BA281" s="61"/>
      <c r="BB281" s="61"/>
      <c r="BC281" s="61"/>
      <c r="BD281" s="61"/>
      <c r="BE281" s="61"/>
      <c r="BF281" s="61"/>
      <c r="BG281" s="61"/>
      <c r="BH281" s="61"/>
      <c r="BI281" s="61"/>
      <c r="BJ281" s="61"/>
      <c r="BK281" s="61"/>
      <c r="BL281" s="61"/>
      <c r="BM281" s="61"/>
    </row>
    <row r="282" spans="1:65" ht="23.25" customHeight="1" x14ac:dyDescent="0.4">
      <c r="A282" s="53"/>
      <c r="B282" s="53"/>
      <c r="C282" s="53"/>
      <c r="D282" s="54"/>
      <c r="E282" s="54"/>
      <c r="F282" s="54"/>
      <c r="G282" s="54"/>
      <c r="H282" s="54"/>
      <c r="I282" s="54"/>
      <c r="J282" s="55"/>
      <c r="K282" s="55"/>
      <c r="L282" s="55"/>
      <c r="M282" s="55"/>
      <c r="N282" s="56"/>
      <c r="O282" s="56"/>
      <c r="P282" s="56"/>
      <c r="Q282" s="57"/>
      <c r="R282" s="57"/>
      <c r="S282" s="57"/>
      <c r="T282" s="58"/>
      <c r="U282" s="58"/>
      <c r="V282" s="58"/>
      <c r="W282" s="58"/>
      <c r="X282" s="59"/>
      <c r="Y282" s="59"/>
      <c r="Z282" s="59"/>
      <c r="AA282" s="59"/>
      <c r="AB282" s="59"/>
      <c r="AC282" s="59"/>
      <c r="AD282" s="59"/>
      <c r="AE282" s="59"/>
      <c r="AF282" s="59"/>
      <c r="AG282" s="59"/>
      <c r="AH282" s="59"/>
      <c r="AI282" s="59"/>
      <c r="AJ282" s="59"/>
      <c r="AK282" s="59"/>
      <c r="AL282" s="59"/>
      <c r="AM282" s="59"/>
      <c r="AN282" s="59"/>
      <c r="AO282" s="59"/>
      <c r="AP282" s="59"/>
      <c r="AQ282" s="60"/>
      <c r="AR282" s="60"/>
      <c r="AS282" s="60"/>
      <c r="AT282" s="60"/>
      <c r="AU282" s="60"/>
      <c r="AV282" s="60"/>
      <c r="AW282" s="60"/>
      <c r="AX282" s="60"/>
      <c r="AY282" s="60"/>
      <c r="AZ282" s="55"/>
      <c r="BA282" s="61"/>
      <c r="BB282" s="61"/>
      <c r="BC282" s="61"/>
      <c r="BD282" s="61"/>
      <c r="BE282" s="61"/>
      <c r="BF282" s="61"/>
      <c r="BG282" s="61"/>
      <c r="BH282" s="61"/>
      <c r="BI282" s="61"/>
      <c r="BJ282" s="61"/>
      <c r="BK282" s="61"/>
      <c r="BL282" s="61"/>
      <c r="BM282" s="61"/>
    </row>
    <row r="283" spans="1:65" ht="23.25" customHeight="1" x14ac:dyDescent="0.4">
      <c r="A283" s="53"/>
      <c r="B283" s="53"/>
      <c r="C283" s="53"/>
      <c r="D283" s="54"/>
      <c r="E283" s="54"/>
      <c r="F283" s="54"/>
      <c r="G283" s="54"/>
      <c r="H283" s="54"/>
      <c r="I283" s="54"/>
      <c r="J283" s="55"/>
      <c r="K283" s="55"/>
      <c r="L283" s="55"/>
      <c r="M283" s="55"/>
      <c r="N283" s="56"/>
      <c r="O283" s="56"/>
      <c r="P283" s="56"/>
      <c r="Q283" s="57"/>
      <c r="R283" s="57"/>
      <c r="S283" s="57"/>
      <c r="T283" s="58"/>
      <c r="U283" s="58"/>
      <c r="V283" s="58"/>
      <c r="W283" s="58"/>
      <c r="X283" s="59"/>
      <c r="Y283" s="59"/>
      <c r="Z283" s="59"/>
      <c r="AA283" s="59"/>
      <c r="AB283" s="59"/>
      <c r="AC283" s="59"/>
      <c r="AD283" s="59"/>
      <c r="AE283" s="59"/>
      <c r="AF283" s="59"/>
      <c r="AG283" s="59"/>
      <c r="AH283" s="59"/>
      <c r="AI283" s="59"/>
      <c r="AJ283" s="59"/>
      <c r="AK283" s="59"/>
      <c r="AL283" s="59"/>
      <c r="AM283" s="59"/>
      <c r="AN283" s="59"/>
      <c r="AO283" s="59"/>
      <c r="AP283" s="59"/>
      <c r="AQ283" s="60"/>
      <c r="AR283" s="60"/>
      <c r="AS283" s="60"/>
      <c r="AT283" s="60"/>
      <c r="AU283" s="60"/>
      <c r="AV283" s="60"/>
      <c r="AW283" s="60"/>
      <c r="AX283" s="60"/>
      <c r="AY283" s="60"/>
      <c r="AZ283" s="55"/>
      <c r="BA283" s="61"/>
      <c r="BB283" s="61"/>
      <c r="BC283" s="61"/>
      <c r="BD283" s="61"/>
      <c r="BE283" s="61"/>
      <c r="BF283" s="61"/>
      <c r="BG283" s="61"/>
      <c r="BH283" s="61"/>
      <c r="BI283" s="61"/>
      <c r="BJ283" s="61"/>
      <c r="BK283" s="61"/>
      <c r="BL283" s="61"/>
      <c r="BM283" s="61"/>
    </row>
    <row r="284" spans="1:65" ht="23.25" customHeight="1" x14ac:dyDescent="0.4">
      <c r="A284" s="53"/>
      <c r="B284" s="53"/>
      <c r="C284" s="53"/>
      <c r="D284" s="54"/>
      <c r="E284" s="54"/>
      <c r="F284" s="54"/>
      <c r="G284" s="54"/>
      <c r="H284" s="54"/>
      <c r="I284" s="54"/>
      <c r="J284" s="55"/>
      <c r="K284" s="55"/>
      <c r="L284" s="55"/>
      <c r="M284" s="55"/>
      <c r="N284" s="56"/>
      <c r="O284" s="56"/>
      <c r="P284" s="56"/>
      <c r="Q284" s="57"/>
      <c r="R284" s="57"/>
      <c r="S284" s="57"/>
      <c r="T284" s="58"/>
      <c r="U284" s="58"/>
      <c r="V284" s="58"/>
      <c r="W284" s="58"/>
      <c r="X284" s="59"/>
      <c r="Y284" s="59"/>
      <c r="Z284" s="59"/>
      <c r="AA284" s="59"/>
      <c r="AB284" s="59"/>
      <c r="AC284" s="59"/>
      <c r="AD284" s="59"/>
      <c r="AE284" s="59"/>
      <c r="AF284" s="59"/>
      <c r="AG284" s="59"/>
      <c r="AH284" s="59"/>
      <c r="AI284" s="59"/>
      <c r="AJ284" s="59"/>
      <c r="AK284" s="59"/>
      <c r="AL284" s="59"/>
      <c r="AM284" s="59"/>
      <c r="AN284" s="59"/>
      <c r="AO284" s="59"/>
      <c r="AP284" s="59"/>
      <c r="AQ284" s="60"/>
      <c r="AR284" s="60"/>
      <c r="AS284" s="60"/>
      <c r="AT284" s="60"/>
      <c r="AU284" s="60"/>
      <c r="AV284" s="60"/>
      <c r="AW284" s="60"/>
      <c r="AX284" s="60"/>
      <c r="AY284" s="60"/>
      <c r="AZ284" s="55"/>
      <c r="BA284" s="61"/>
      <c r="BB284" s="61"/>
      <c r="BC284" s="61"/>
      <c r="BD284" s="61"/>
      <c r="BE284" s="61"/>
      <c r="BF284" s="61"/>
      <c r="BG284" s="61"/>
      <c r="BH284" s="61"/>
      <c r="BI284" s="61"/>
      <c r="BJ284" s="61"/>
      <c r="BK284" s="61"/>
      <c r="BL284" s="61"/>
      <c r="BM284" s="61"/>
    </row>
    <row r="285" spans="1:65" ht="23.25" customHeight="1" x14ac:dyDescent="0.4">
      <c r="A285" s="53"/>
      <c r="B285" s="53"/>
      <c r="C285" s="53"/>
      <c r="D285" s="54"/>
      <c r="E285" s="54"/>
      <c r="F285" s="54"/>
      <c r="G285" s="54"/>
      <c r="H285" s="54"/>
      <c r="I285" s="54"/>
      <c r="J285" s="55"/>
      <c r="K285" s="55"/>
      <c r="L285" s="55"/>
      <c r="M285" s="55"/>
      <c r="N285" s="56"/>
      <c r="O285" s="56"/>
      <c r="P285" s="56"/>
      <c r="Q285" s="57"/>
      <c r="R285" s="57"/>
      <c r="S285" s="57"/>
      <c r="T285" s="58"/>
      <c r="U285" s="58"/>
      <c r="V285" s="58"/>
      <c r="W285" s="58"/>
      <c r="X285" s="59"/>
      <c r="Y285" s="59"/>
      <c r="Z285" s="59"/>
      <c r="AA285" s="59"/>
      <c r="AB285" s="59"/>
      <c r="AC285" s="59"/>
      <c r="AD285" s="59"/>
      <c r="AE285" s="59"/>
      <c r="AF285" s="59"/>
      <c r="AG285" s="59"/>
      <c r="AH285" s="59"/>
      <c r="AI285" s="59"/>
      <c r="AJ285" s="59"/>
      <c r="AK285" s="59"/>
      <c r="AL285" s="59"/>
      <c r="AM285" s="59"/>
      <c r="AN285" s="59"/>
      <c r="AO285" s="59"/>
      <c r="AP285" s="59"/>
      <c r="AQ285" s="60"/>
      <c r="AR285" s="60"/>
      <c r="AS285" s="60"/>
      <c r="AT285" s="60"/>
      <c r="AU285" s="60"/>
      <c r="AV285" s="60"/>
      <c r="AW285" s="60"/>
      <c r="AX285" s="60"/>
      <c r="AY285" s="60"/>
      <c r="AZ285" s="55"/>
      <c r="BA285" s="61"/>
      <c r="BB285" s="61"/>
      <c r="BC285" s="61"/>
      <c r="BD285" s="61"/>
      <c r="BE285" s="61"/>
      <c r="BF285" s="61"/>
      <c r="BG285" s="61"/>
      <c r="BH285" s="61"/>
      <c r="BI285" s="61"/>
      <c r="BJ285" s="61"/>
      <c r="BK285" s="61"/>
      <c r="BL285" s="61"/>
      <c r="BM285" s="61"/>
    </row>
    <row r="286" spans="1:65" ht="23.25" customHeight="1" x14ac:dyDescent="0.4">
      <c r="A286" s="53"/>
      <c r="B286" s="53"/>
      <c r="C286" s="53"/>
      <c r="D286" s="54"/>
      <c r="E286" s="54"/>
      <c r="F286" s="54"/>
      <c r="G286" s="54"/>
      <c r="H286" s="54"/>
      <c r="I286" s="54"/>
      <c r="J286" s="55"/>
      <c r="K286" s="55"/>
      <c r="L286" s="55"/>
      <c r="M286" s="55"/>
      <c r="N286" s="56"/>
      <c r="O286" s="56"/>
      <c r="P286" s="56"/>
      <c r="Q286" s="57"/>
      <c r="R286" s="57"/>
      <c r="S286" s="57"/>
      <c r="T286" s="58"/>
      <c r="U286" s="58"/>
      <c r="V286" s="58"/>
      <c r="W286" s="58"/>
      <c r="X286" s="59"/>
      <c r="Y286" s="59"/>
      <c r="Z286" s="59"/>
      <c r="AA286" s="59"/>
      <c r="AB286" s="59"/>
      <c r="AC286" s="59"/>
      <c r="AD286" s="59"/>
      <c r="AE286" s="59"/>
      <c r="AF286" s="59"/>
      <c r="AG286" s="59"/>
      <c r="AH286" s="59"/>
      <c r="AI286" s="59"/>
      <c r="AJ286" s="59"/>
      <c r="AK286" s="59"/>
      <c r="AL286" s="59"/>
      <c r="AM286" s="59"/>
      <c r="AN286" s="59"/>
      <c r="AO286" s="59"/>
      <c r="AP286" s="59"/>
      <c r="AQ286" s="60"/>
      <c r="AR286" s="60"/>
      <c r="AS286" s="60"/>
      <c r="AT286" s="60"/>
      <c r="AU286" s="60"/>
      <c r="AV286" s="60"/>
      <c r="AW286" s="60"/>
      <c r="AX286" s="60"/>
      <c r="AY286" s="60"/>
      <c r="AZ286" s="55"/>
      <c r="BA286" s="61"/>
      <c r="BB286" s="61"/>
      <c r="BC286" s="61"/>
      <c r="BD286" s="61"/>
      <c r="BE286" s="61"/>
      <c r="BF286" s="61"/>
      <c r="BG286" s="61"/>
      <c r="BH286" s="61"/>
      <c r="BI286" s="61"/>
      <c r="BJ286" s="61"/>
      <c r="BK286" s="61"/>
      <c r="BL286" s="61"/>
      <c r="BM286" s="61"/>
    </row>
    <row r="287" spans="1:65" ht="23.25" customHeight="1" x14ac:dyDescent="0.4">
      <c r="A287" s="53"/>
      <c r="B287" s="53"/>
      <c r="C287" s="53"/>
      <c r="D287" s="54"/>
      <c r="E287" s="54"/>
      <c r="F287" s="54"/>
      <c r="G287" s="54"/>
      <c r="H287" s="54"/>
      <c r="I287" s="54"/>
      <c r="J287" s="55"/>
      <c r="K287" s="55"/>
      <c r="L287" s="55"/>
      <c r="M287" s="55"/>
      <c r="N287" s="56"/>
      <c r="O287" s="56"/>
      <c r="P287" s="56"/>
      <c r="Q287" s="57"/>
      <c r="R287" s="57"/>
      <c r="S287" s="57"/>
      <c r="T287" s="58"/>
      <c r="U287" s="58"/>
      <c r="V287" s="58"/>
      <c r="W287" s="58"/>
      <c r="X287" s="59"/>
      <c r="Y287" s="59"/>
      <c r="Z287" s="59"/>
      <c r="AA287" s="59"/>
      <c r="AB287" s="59"/>
      <c r="AC287" s="59"/>
      <c r="AD287" s="59"/>
      <c r="AE287" s="59"/>
      <c r="AF287" s="59"/>
      <c r="AG287" s="59"/>
      <c r="AH287" s="59"/>
      <c r="AI287" s="59"/>
      <c r="AJ287" s="59"/>
      <c r="AK287" s="59"/>
      <c r="AL287" s="59"/>
      <c r="AM287" s="59"/>
      <c r="AN287" s="59"/>
      <c r="AO287" s="59"/>
      <c r="AP287" s="59"/>
      <c r="AQ287" s="60"/>
      <c r="AR287" s="60"/>
      <c r="AS287" s="60"/>
      <c r="AT287" s="60"/>
      <c r="AU287" s="60"/>
      <c r="AV287" s="60"/>
      <c r="AW287" s="60"/>
      <c r="AX287" s="60"/>
      <c r="AY287" s="60"/>
      <c r="AZ287" s="55"/>
      <c r="BA287" s="61"/>
      <c r="BB287" s="61"/>
      <c r="BC287" s="61"/>
      <c r="BD287" s="61"/>
      <c r="BE287" s="61"/>
      <c r="BF287" s="61"/>
      <c r="BG287" s="61"/>
      <c r="BH287" s="61"/>
      <c r="BI287" s="61"/>
      <c r="BJ287" s="61"/>
      <c r="BK287" s="61"/>
      <c r="BL287" s="61"/>
      <c r="BM287" s="61"/>
    </row>
    <row r="288" spans="1:65" ht="23.25" customHeight="1" x14ac:dyDescent="0.4">
      <c r="A288" s="53"/>
      <c r="B288" s="53"/>
      <c r="C288" s="53"/>
      <c r="D288" s="54"/>
      <c r="E288" s="54"/>
      <c r="F288" s="54"/>
      <c r="G288" s="54"/>
      <c r="H288" s="54"/>
      <c r="I288" s="54"/>
      <c r="J288" s="55"/>
      <c r="K288" s="55"/>
      <c r="L288" s="55"/>
      <c r="M288" s="55"/>
      <c r="N288" s="56"/>
      <c r="O288" s="56"/>
      <c r="P288" s="56"/>
      <c r="Q288" s="57"/>
      <c r="R288" s="57"/>
      <c r="S288" s="57"/>
      <c r="T288" s="58"/>
      <c r="U288" s="58"/>
      <c r="V288" s="58"/>
      <c r="W288" s="58"/>
      <c r="X288" s="59"/>
      <c r="Y288" s="59"/>
      <c r="Z288" s="59"/>
      <c r="AA288" s="59"/>
      <c r="AB288" s="59"/>
      <c r="AC288" s="59"/>
      <c r="AD288" s="59"/>
      <c r="AE288" s="59"/>
      <c r="AF288" s="59"/>
      <c r="AG288" s="59"/>
      <c r="AH288" s="59"/>
      <c r="AI288" s="59"/>
      <c r="AJ288" s="59"/>
      <c r="AK288" s="59"/>
      <c r="AL288" s="59"/>
      <c r="AM288" s="59"/>
      <c r="AN288" s="59"/>
      <c r="AO288" s="59"/>
      <c r="AP288" s="59"/>
      <c r="AQ288" s="60"/>
      <c r="AR288" s="60"/>
      <c r="AS288" s="60"/>
      <c r="AT288" s="60"/>
      <c r="AU288" s="60"/>
      <c r="AV288" s="60"/>
      <c r="AW288" s="60"/>
      <c r="AX288" s="60"/>
      <c r="AY288" s="60"/>
      <c r="AZ288" s="55"/>
      <c r="BA288" s="61"/>
      <c r="BB288" s="61"/>
      <c r="BC288" s="61"/>
      <c r="BD288" s="61"/>
      <c r="BE288" s="61"/>
      <c r="BF288" s="61"/>
      <c r="BG288" s="61"/>
      <c r="BH288" s="61"/>
      <c r="BI288" s="61"/>
      <c r="BJ288" s="61"/>
      <c r="BK288" s="61"/>
      <c r="BL288" s="61"/>
      <c r="BM288" s="61"/>
    </row>
    <row r="289" spans="1:65" ht="23.25" customHeight="1" x14ac:dyDescent="0.4">
      <c r="A289" s="53"/>
      <c r="B289" s="53"/>
      <c r="C289" s="53"/>
      <c r="D289" s="54"/>
      <c r="E289" s="54"/>
      <c r="F289" s="54"/>
      <c r="G289" s="54"/>
      <c r="H289" s="54"/>
      <c r="I289" s="54"/>
      <c r="J289" s="55"/>
      <c r="K289" s="55"/>
      <c r="L289" s="55"/>
      <c r="M289" s="55"/>
      <c r="N289" s="56"/>
      <c r="O289" s="56"/>
      <c r="P289" s="56"/>
      <c r="Q289" s="57"/>
      <c r="R289" s="57"/>
      <c r="S289" s="57"/>
      <c r="T289" s="58"/>
      <c r="U289" s="58"/>
      <c r="V289" s="58"/>
      <c r="W289" s="58"/>
      <c r="X289" s="59"/>
      <c r="Y289" s="59"/>
      <c r="Z289" s="59"/>
      <c r="AA289" s="59"/>
      <c r="AB289" s="59"/>
      <c r="AC289" s="59"/>
      <c r="AD289" s="59"/>
      <c r="AE289" s="59"/>
      <c r="AF289" s="59"/>
      <c r="AG289" s="59"/>
      <c r="AH289" s="59"/>
      <c r="AI289" s="59"/>
      <c r="AJ289" s="59"/>
      <c r="AK289" s="59"/>
      <c r="AL289" s="59"/>
      <c r="AM289" s="59"/>
      <c r="AN289" s="59"/>
      <c r="AO289" s="59"/>
      <c r="AP289" s="59"/>
      <c r="AQ289" s="60"/>
      <c r="AR289" s="60"/>
      <c r="AS289" s="60"/>
      <c r="AT289" s="60"/>
      <c r="AU289" s="60"/>
      <c r="AV289" s="60"/>
      <c r="AW289" s="60"/>
      <c r="AX289" s="60"/>
      <c r="AY289" s="60"/>
      <c r="AZ289" s="55"/>
      <c r="BA289" s="61"/>
      <c r="BB289" s="61"/>
      <c r="BC289" s="61"/>
      <c r="BD289" s="61"/>
      <c r="BE289" s="61"/>
      <c r="BF289" s="61"/>
      <c r="BG289" s="61"/>
      <c r="BH289" s="61"/>
      <c r="BI289" s="61"/>
      <c r="BJ289" s="61"/>
      <c r="BK289" s="61"/>
      <c r="BL289" s="61"/>
      <c r="BM289" s="61"/>
    </row>
    <row r="290" spans="1:65" ht="23.25" customHeight="1" x14ac:dyDescent="0.4">
      <c r="A290" s="53"/>
      <c r="B290" s="53"/>
      <c r="C290" s="53"/>
      <c r="D290" s="54"/>
      <c r="E290" s="54"/>
      <c r="F290" s="54"/>
      <c r="G290" s="54"/>
      <c r="H290" s="54"/>
      <c r="I290" s="54"/>
      <c r="J290" s="55"/>
      <c r="K290" s="55"/>
      <c r="L290" s="55"/>
      <c r="M290" s="55"/>
      <c r="N290" s="56"/>
      <c r="O290" s="56"/>
      <c r="P290" s="56"/>
      <c r="Q290" s="57"/>
      <c r="R290" s="57"/>
      <c r="S290" s="57"/>
      <c r="T290" s="58"/>
      <c r="U290" s="58"/>
      <c r="V290" s="58"/>
      <c r="W290" s="58"/>
      <c r="X290" s="59"/>
      <c r="Y290" s="59"/>
      <c r="Z290" s="59"/>
      <c r="AA290" s="59"/>
      <c r="AB290" s="59"/>
      <c r="AC290" s="59"/>
      <c r="AD290" s="59"/>
      <c r="AE290" s="59"/>
      <c r="AF290" s="59"/>
      <c r="AG290" s="59"/>
      <c r="AH290" s="59"/>
      <c r="AI290" s="59"/>
      <c r="AJ290" s="59"/>
      <c r="AK290" s="59"/>
      <c r="AL290" s="59"/>
      <c r="AM290" s="59"/>
      <c r="AN290" s="59"/>
      <c r="AO290" s="59"/>
      <c r="AP290" s="59"/>
      <c r="AQ290" s="60"/>
      <c r="AR290" s="60"/>
      <c r="AS290" s="60"/>
      <c r="AT290" s="60"/>
      <c r="AU290" s="60"/>
      <c r="AV290" s="60"/>
      <c r="AW290" s="60"/>
      <c r="AX290" s="60"/>
      <c r="AY290" s="60"/>
      <c r="AZ290" s="55"/>
      <c r="BA290" s="61"/>
      <c r="BB290" s="61"/>
      <c r="BC290" s="61"/>
      <c r="BD290" s="61"/>
      <c r="BE290" s="61"/>
      <c r="BF290" s="61"/>
      <c r="BG290" s="61"/>
      <c r="BH290" s="61"/>
      <c r="BI290" s="61"/>
      <c r="BJ290" s="61"/>
      <c r="BK290" s="61"/>
      <c r="BL290" s="61"/>
      <c r="BM290" s="61"/>
    </row>
    <row r="291" spans="1:65" ht="23.25" customHeight="1" x14ac:dyDescent="0.4">
      <c r="A291" s="53"/>
      <c r="B291" s="53"/>
      <c r="C291" s="53"/>
      <c r="D291" s="54"/>
      <c r="E291" s="54"/>
      <c r="F291" s="54"/>
      <c r="G291" s="54"/>
      <c r="H291" s="54"/>
      <c r="I291" s="54"/>
      <c r="J291" s="55"/>
      <c r="K291" s="55"/>
      <c r="L291" s="55"/>
      <c r="M291" s="55"/>
      <c r="N291" s="56"/>
      <c r="O291" s="56"/>
      <c r="P291" s="56"/>
      <c r="Q291" s="57"/>
      <c r="R291" s="57"/>
      <c r="S291" s="57"/>
      <c r="T291" s="58"/>
      <c r="U291" s="58"/>
      <c r="V291" s="58"/>
      <c r="W291" s="58"/>
      <c r="X291" s="59"/>
      <c r="Y291" s="59"/>
      <c r="Z291" s="59"/>
      <c r="AA291" s="59"/>
      <c r="AB291" s="59"/>
      <c r="AC291" s="59"/>
      <c r="AD291" s="59"/>
      <c r="AE291" s="59"/>
      <c r="AF291" s="59"/>
      <c r="AG291" s="59"/>
      <c r="AH291" s="59"/>
      <c r="AI291" s="59"/>
      <c r="AJ291" s="59"/>
      <c r="AK291" s="59"/>
      <c r="AL291" s="59"/>
      <c r="AM291" s="59"/>
      <c r="AN291" s="59"/>
      <c r="AO291" s="59"/>
      <c r="AP291" s="59"/>
      <c r="AQ291" s="60"/>
      <c r="AR291" s="60"/>
      <c r="AS291" s="60"/>
      <c r="AT291" s="60"/>
      <c r="AU291" s="60"/>
      <c r="AV291" s="60"/>
      <c r="AW291" s="60"/>
      <c r="AX291" s="60"/>
      <c r="AY291" s="60"/>
      <c r="AZ291" s="55"/>
      <c r="BA291" s="61"/>
      <c r="BB291" s="61"/>
      <c r="BC291" s="61"/>
      <c r="BD291" s="61"/>
      <c r="BE291" s="61"/>
      <c r="BF291" s="61"/>
      <c r="BG291" s="61"/>
      <c r="BH291" s="61"/>
      <c r="BI291" s="61"/>
      <c r="BJ291" s="61"/>
      <c r="BK291" s="61"/>
      <c r="BL291" s="61"/>
      <c r="BM291" s="61"/>
    </row>
    <row r="292" spans="1:65" ht="23.25" customHeight="1" x14ac:dyDescent="0.4">
      <c r="A292" s="53"/>
      <c r="B292" s="53"/>
      <c r="C292" s="53"/>
      <c r="D292" s="54"/>
      <c r="E292" s="54"/>
      <c r="F292" s="54"/>
      <c r="G292" s="54"/>
      <c r="H292" s="54"/>
      <c r="I292" s="54"/>
      <c r="J292" s="55"/>
      <c r="K292" s="55"/>
      <c r="L292" s="55"/>
      <c r="M292" s="55"/>
      <c r="N292" s="56"/>
      <c r="O292" s="56"/>
      <c r="P292" s="56"/>
      <c r="Q292" s="57"/>
      <c r="R292" s="57"/>
      <c r="S292" s="57"/>
      <c r="T292" s="58"/>
      <c r="U292" s="58"/>
      <c r="V292" s="58"/>
      <c r="W292" s="58"/>
      <c r="X292" s="59"/>
      <c r="Y292" s="59"/>
      <c r="Z292" s="59"/>
      <c r="AA292" s="59"/>
      <c r="AB292" s="59"/>
      <c r="AC292" s="59"/>
      <c r="AD292" s="59"/>
      <c r="AE292" s="59"/>
      <c r="AF292" s="59"/>
      <c r="AG292" s="59"/>
      <c r="AH292" s="59"/>
      <c r="AI292" s="59"/>
      <c r="AJ292" s="59"/>
      <c r="AK292" s="59"/>
      <c r="AL292" s="59"/>
      <c r="AM292" s="59"/>
      <c r="AN292" s="59"/>
      <c r="AO292" s="59"/>
      <c r="AP292" s="59"/>
      <c r="AQ292" s="60"/>
      <c r="AR292" s="60"/>
      <c r="AS292" s="60"/>
      <c r="AT292" s="60"/>
      <c r="AU292" s="60"/>
      <c r="AV292" s="60"/>
      <c r="AW292" s="60"/>
      <c r="AX292" s="60"/>
      <c r="AY292" s="60"/>
      <c r="AZ292" s="55"/>
      <c r="BA292" s="61"/>
      <c r="BB292" s="61"/>
      <c r="BC292" s="61"/>
      <c r="BD292" s="61"/>
      <c r="BE292" s="61"/>
      <c r="BF292" s="61"/>
      <c r="BG292" s="61"/>
      <c r="BH292" s="61"/>
      <c r="BI292" s="61"/>
      <c r="BJ292" s="61"/>
      <c r="BK292" s="61"/>
      <c r="BL292" s="61"/>
      <c r="BM292" s="61"/>
    </row>
    <row r="293" spans="1:65" ht="23.25" customHeight="1" x14ac:dyDescent="0.4">
      <c r="A293" s="53"/>
      <c r="B293" s="53"/>
      <c r="C293" s="53"/>
      <c r="D293" s="54"/>
      <c r="E293" s="54"/>
      <c r="F293" s="54"/>
      <c r="G293" s="54"/>
      <c r="H293" s="54"/>
      <c r="I293" s="54"/>
      <c r="J293" s="55"/>
      <c r="K293" s="55"/>
      <c r="L293" s="55"/>
      <c r="M293" s="55"/>
      <c r="N293" s="56"/>
      <c r="O293" s="56"/>
      <c r="P293" s="56"/>
      <c r="Q293" s="57"/>
      <c r="R293" s="57"/>
      <c r="S293" s="57"/>
      <c r="T293" s="58"/>
      <c r="U293" s="58"/>
      <c r="V293" s="58"/>
      <c r="W293" s="58"/>
      <c r="X293" s="59"/>
      <c r="Y293" s="59"/>
      <c r="Z293" s="59"/>
      <c r="AA293" s="59"/>
      <c r="AB293" s="59"/>
      <c r="AC293" s="59"/>
      <c r="AD293" s="59"/>
      <c r="AE293" s="59"/>
      <c r="AF293" s="59"/>
      <c r="AG293" s="59"/>
      <c r="AH293" s="59"/>
      <c r="AI293" s="59"/>
      <c r="AJ293" s="59"/>
      <c r="AK293" s="59"/>
      <c r="AL293" s="59"/>
      <c r="AM293" s="59"/>
      <c r="AN293" s="59"/>
      <c r="AO293" s="59"/>
      <c r="AP293" s="59"/>
      <c r="AQ293" s="60"/>
      <c r="AR293" s="60"/>
      <c r="AS293" s="60"/>
      <c r="AT293" s="60"/>
      <c r="AU293" s="60"/>
      <c r="AV293" s="60"/>
      <c r="AW293" s="60"/>
      <c r="AX293" s="60"/>
      <c r="AY293" s="60"/>
      <c r="AZ293" s="55"/>
      <c r="BA293" s="61"/>
      <c r="BB293" s="61"/>
      <c r="BC293" s="61"/>
      <c r="BD293" s="61"/>
      <c r="BE293" s="61"/>
      <c r="BF293" s="61"/>
      <c r="BG293" s="61"/>
      <c r="BH293" s="61"/>
      <c r="BI293" s="61"/>
      <c r="BJ293" s="61"/>
      <c r="BK293" s="61"/>
      <c r="BL293" s="61"/>
      <c r="BM293" s="61"/>
    </row>
    <row r="294" spans="1:65" ht="23.25" customHeight="1" x14ac:dyDescent="0.4">
      <c r="A294" s="53"/>
      <c r="B294" s="53"/>
      <c r="C294" s="53"/>
      <c r="D294" s="54"/>
      <c r="E294" s="54"/>
      <c r="F294" s="54"/>
      <c r="G294" s="54"/>
      <c r="H294" s="54"/>
      <c r="I294" s="54"/>
      <c r="J294" s="55"/>
      <c r="K294" s="55"/>
      <c r="L294" s="55"/>
      <c r="M294" s="55"/>
      <c r="N294" s="56"/>
      <c r="O294" s="56"/>
      <c r="P294" s="56"/>
      <c r="Q294" s="57"/>
      <c r="R294" s="57"/>
      <c r="S294" s="57"/>
      <c r="T294" s="58"/>
      <c r="U294" s="58"/>
      <c r="V294" s="58"/>
      <c r="W294" s="58"/>
      <c r="X294" s="59"/>
      <c r="Y294" s="59"/>
      <c r="Z294" s="59"/>
      <c r="AA294" s="59"/>
      <c r="AB294" s="59"/>
      <c r="AC294" s="59"/>
      <c r="AD294" s="59"/>
      <c r="AE294" s="59"/>
      <c r="AF294" s="59"/>
      <c r="AG294" s="59"/>
      <c r="AH294" s="59"/>
      <c r="AI294" s="59"/>
      <c r="AJ294" s="59"/>
      <c r="AK294" s="59"/>
      <c r="AL294" s="59"/>
      <c r="AM294" s="59"/>
      <c r="AN294" s="59"/>
      <c r="AO294" s="59"/>
      <c r="AP294" s="59"/>
      <c r="AQ294" s="60"/>
      <c r="AR294" s="60"/>
      <c r="AS294" s="60"/>
      <c r="AT294" s="60"/>
      <c r="AU294" s="60"/>
      <c r="AV294" s="60"/>
      <c r="AW294" s="60"/>
      <c r="AX294" s="60"/>
      <c r="AY294" s="60"/>
      <c r="AZ294" s="55"/>
      <c r="BA294" s="61"/>
      <c r="BB294" s="61"/>
      <c r="BC294" s="61"/>
      <c r="BD294" s="61"/>
      <c r="BE294" s="61"/>
      <c r="BF294" s="61"/>
      <c r="BG294" s="61"/>
      <c r="BH294" s="61"/>
      <c r="BI294" s="61"/>
      <c r="BJ294" s="61"/>
      <c r="BK294" s="61"/>
      <c r="BL294" s="61"/>
      <c r="BM294" s="61"/>
    </row>
    <row r="295" spans="1:65" ht="23.25" customHeight="1" x14ac:dyDescent="0.4">
      <c r="A295" s="53"/>
      <c r="B295" s="53"/>
      <c r="C295" s="53"/>
      <c r="D295" s="54"/>
      <c r="E295" s="54"/>
      <c r="F295" s="54"/>
      <c r="G295" s="54"/>
      <c r="H295" s="54"/>
      <c r="I295" s="54"/>
      <c r="J295" s="55"/>
      <c r="K295" s="55"/>
      <c r="L295" s="55"/>
      <c r="M295" s="55"/>
      <c r="N295" s="56"/>
      <c r="O295" s="56"/>
      <c r="P295" s="56"/>
      <c r="Q295" s="57"/>
      <c r="R295" s="57"/>
      <c r="S295" s="57"/>
      <c r="T295" s="58"/>
      <c r="U295" s="58"/>
      <c r="V295" s="58"/>
      <c r="W295" s="58"/>
      <c r="X295" s="59"/>
      <c r="Y295" s="59"/>
      <c r="Z295" s="59"/>
      <c r="AA295" s="59"/>
      <c r="AB295" s="59"/>
      <c r="AC295" s="59"/>
      <c r="AD295" s="59"/>
      <c r="AE295" s="59"/>
      <c r="AF295" s="59"/>
      <c r="AG295" s="59"/>
      <c r="AH295" s="59"/>
      <c r="AI295" s="59"/>
      <c r="AJ295" s="59"/>
      <c r="AK295" s="59"/>
      <c r="AL295" s="59"/>
      <c r="AM295" s="59"/>
      <c r="AN295" s="59"/>
      <c r="AO295" s="59"/>
      <c r="AP295" s="59"/>
      <c r="AQ295" s="60"/>
      <c r="AR295" s="60"/>
      <c r="AS295" s="60"/>
      <c r="AT295" s="60"/>
      <c r="AU295" s="60"/>
      <c r="AV295" s="60"/>
      <c r="AW295" s="60"/>
      <c r="AX295" s="60"/>
      <c r="AY295" s="60"/>
      <c r="AZ295" s="55"/>
      <c r="BA295" s="61"/>
      <c r="BB295" s="61"/>
      <c r="BC295" s="61"/>
      <c r="BD295" s="61"/>
      <c r="BE295" s="61"/>
      <c r="BF295" s="61"/>
      <c r="BG295" s="61"/>
      <c r="BH295" s="61"/>
      <c r="BI295" s="61"/>
      <c r="BJ295" s="61"/>
      <c r="BK295" s="61"/>
      <c r="BL295" s="61"/>
      <c r="BM295" s="61"/>
    </row>
    <row r="296" spans="1:65" ht="23.25" customHeight="1" x14ac:dyDescent="0.4">
      <c r="A296" s="53"/>
      <c r="B296" s="53"/>
      <c r="C296" s="53"/>
      <c r="D296" s="54"/>
      <c r="E296" s="54"/>
      <c r="F296" s="54"/>
      <c r="G296" s="54"/>
      <c r="H296" s="54"/>
      <c r="I296" s="54"/>
      <c r="J296" s="55"/>
      <c r="K296" s="55"/>
      <c r="L296" s="55"/>
      <c r="M296" s="55"/>
      <c r="N296" s="56"/>
      <c r="O296" s="56"/>
      <c r="P296" s="56"/>
      <c r="Q296" s="57"/>
      <c r="R296" s="57"/>
      <c r="S296" s="57"/>
      <c r="T296" s="58"/>
      <c r="U296" s="58"/>
      <c r="V296" s="58"/>
      <c r="W296" s="58"/>
      <c r="X296" s="59"/>
      <c r="Y296" s="59"/>
      <c r="Z296" s="59"/>
      <c r="AA296" s="59"/>
      <c r="AB296" s="59"/>
      <c r="AC296" s="59"/>
      <c r="AD296" s="59"/>
      <c r="AE296" s="59"/>
      <c r="AF296" s="59"/>
      <c r="AG296" s="59"/>
      <c r="AH296" s="59"/>
      <c r="AI296" s="59"/>
      <c r="AJ296" s="59"/>
      <c r="AK296" s="59"/>
      <c r="AL296" s="59"/>
      <c r="AM296" s="59"/>
      <c r="AN296" s="59"/>
      <c r="AO296" s="59"/>
      <c r="AP296" s="59"/>
      <c r="AQ296" s="60"/>
      <c r="AR296" s="60"/>
      <c r="AS296" s="60"/>
      <c r="AT296" s="60"/>
      <c r="AU296" s="60"/>
      <c r="AV296" s="60"/>
      <c r="AW296" s="60"/>
      <c r="AX296" s="60"/>
      <c r="AY296" s="60"/>
      <c r="AZ296" s="55"/>
      <c r="BA296" s="61"/>
      <c r="BB296" s="61"/>
      <c r="BC296" s="61"/>
      <c r="BD296" s="61"/>
      <c r="BE296" s="61"/>
      <c r="BF296" s="61"/>
      <c r="BG296" s="61"/>
      <c r="BH296" s="61"/>
      <c r="BI296" s="61"/>
      <c r="BJ296" s="61"/>
      <c r="BK296" s="61"/>
      <c r="BL296" s="61"/>
      <c r="BM296" s="61"/>
    </row>
    <row r="297" spans="1:65" ht="23.25" customHeight="1" x14ac:dyDescent="0.4">
      <c r="A297" s="53"/>
      <c r="B297" s="53"/>
      <c r="C297" s="53"/>
      <c r="D297" s="54"/>
      <c r="E297" s="54"/>
      <c r="F297" s="54"/>
      <c r="G297" s="54"/>
      <c r="H297" s="54"/>
      <c r="I297" s="54"/>
      <c r="J297" s="55"/>
      <c r="K297" s="55"/>
      <c r="L297" s="55"/>
      <c r="M297" s="55"/>
      <c r="N297" s="56"/>
      <c r="O297" s="56"/>
      <c r="P297" s="56"/>
      <c r="Q297" s="57"/>
      <c r="R297" s="57"/>
      <c r="S297" s="57"/>
      <c r="T297" s="62"/>
      <c r="U297" s="62"/>
      <c r="V297" s="62"/>
      <c r="W297" s="58"/>
      <c r="X297" s="59"/>
      <c r="Y297" s="59"/>
      <c r="Z297" s="59"/>
      <c r="AA297" s="59"/>
      <c r="AB297" s="59"/>
      <c r="AC297" s="59"/>
      <c r="AD297" s="59"/>
      <c r="AE297" s="59"/>
      <c r="AF297" s="59"/>
      <c r="AG297" s="59"/>
      <c r="AH297" s="59"/>
      <c r="AI297" s="59"/>
      <c r="AJ297" s="59"/>
      <c r="AK297" s="59"/>
      <c r="AL297" s="59"/>
      <c r="AM297" s="59"/>
      <c r="AN297" s="59"/>
      <c r="AO297" s="59"/>
      <c r="AP297" s="59"/>
      <c r="AQ297" s="60"/>
      <c r="AR297" s="60"/>
      <c r="AS297" s="60"/>
      <c r="AT297" s="60"/>
      <c r="AU297" s="60"/>
      <c r="AV297" s="60"/>
      <c r="AW297" s="60"/>
      <c r="AX297" s="60"/>
      <c r="AY297" s="60"/>
      <c r="AZ297" s="55"/>
      <c r="BA297" s="61"/>
      <c r="BB297" s="61"/>
      <c r="BC297" s="61"/>
      <c r="BD297" s="61"/>
      <c r="BE297" s="61"/>
      <c r="BF297" s="61"/>
      <c r="BG297" s="61"/>
      <c r="BH297" s="61"/>
      <c r="BI297" s="61"/>
      <c r="BJ297" s="61"/>
      <c r="BK297" s="61"/>
      <c r="BL297" s="61"/>
      <c r="BM297" s="61"/>
    </row>
    <row r="298" spans="1:65" ht="23.25" customHeight="1" x14ac:dyDescent="0.4">
      <c r="A298" s="53"/>
      <c r="B298" s="53"/>
      <c r="C298" s="53"/>
      <c r="D298" s="54"/>
      <c r="E298" s="54"/>
      <c r="F298" s="54"/>
      <c r="G298" s="54"/>
      <c r="H298" s="54"/>
      <c r="I298" s="54"/>
      <c r="J298" s="55"/>
      <c r="K298" s="55"/>
      <c r="L298" s="55"/>
      <c r="M298" s="55"/>
      <c r="N298" s="56"/>
      <c r="O298" s="56"/>
      <c r="P298" s="56"/>
      <c r="Q298" s="57"/>
      <c r="R298" s="57"/>
      <c r="S298" s="57"/>
      <c r="T298" s="62"/>
      <c r="U298" s="62"/>
      <c r="V298" s="62"/>
      <c r="W298" s="58"/>
      <c r="X298" s="59"/>
      <c r="Y298" s="59"/>
      <c r="Z298" s="59"/>
      <c r="AA298" s="59"/>
      <c r="AB298" s="59"/>
      <c r="AC298" s="59"/>
      <c r="AD298" s="59"/>
      <c r="AE298" s="59"/>
      <c r="AF298" s="59"/>
      <c r="AG298" s="59"/>
      <c r="AH298" s="59"/>
      <c r="AI298" s="59"/>
      <c r="AJ298" s="59"/>
      <c r="AK298" s="59"/>
      <c r="AL298" s="59"/>
      <c r="AM298" s="59"/>
      <c r="AN298" s="59"/>
      <c r="AO298" s="59"/>
      <c r="AP298" s="59"/>
      <c r="AQ298" s="60"/>
      <c r="AR298" s="60"/>
      <c r="AS298" s="60"/>
      <c r="AT298" s="60"/>
      <c r="AU298" s="60"/>
      <c r="AV298" s="60"/>
      <c r="AW298" s="60"/>
      <c r="AX298" s="60"/>
      <c r="AY298" s="60"/>
      <c r="AZ298" s="55"/>
      <c r="BA298" s="61"/>
      <c r="BB298" s="61"/>
      <c r="BC298" s="61"/>
      <c r="BD298" s="61"/>
      <c r="BE298" s="61"/>
      <c r="BF298" s="61"/>
      <c r="BG298" s="61"/>
      <c r="BH298" s="61"/>
      <c r="BI298" s="61"/>
      <c r="BJ298" s="61"/>
      <c r="BK298" s="61"/>
      <c r="BL298" s="61"/>
      <c r="BM298" s="61"/>
    </row>
    <row r="299" spans="1:65" ht="23.25" customHeight="1" x14ac:dyDescent="0.4">
      <c r="A299" s="53"/>
      <c r="B299" s="53"/>
      <c r="C299" s="53"/>
      <c r="D299" s="54"/>
      <c r="E299" s="54"/>
      <c r="F299" s="54"/>
      <c r="G299" s="54"/>
      <c r="H299" s="54"/>
      <c r="I299" s="54"/>
      <c r="J299" s="55"/>
      <c r="K299" s="55"/>
      <c r="L299" s="55"/>
      <c r="M299" s="55"/>
      <c r="N299" s="56"/>
      <c r="O299" s="56"/>
      <c r="P299" s="56"/>
      <c r="Q299" s="57"/>
      <c r="R299" s="57"/>
      <c r="S299" s="57"/>
      <c r="T299" s="62"/>
      <c r="U299" s="62"/>
      <c r="V299" s="62"/>
      <c r="W299" s="58"/>
      <c r="X299" s="59"/>
      <c r="Y299" s="59"/>
      <c r="Z299" s="59"/>
      <c r="AA299" s="59"/>
      <c r="AB299" s="59"/>
      <c r="AC299" s="59"/>
      <c r="AD299" s="59"/>
      <c r="AE299" s="59"/>
      <c r="AF299" s="59"/>
      <c r="AG299" s="59"/>
      <c r="AH299" s="59"/>
      <c r="AI299" s="59"/>
      <c r="AJ299" s="59"/>
      <c r="AK299" s="59"/>
      <c r="AL299" s="59"/>
      <c r="AM299" s="59"/>
      <c r="AN299" s="59"/>
      <c r="AO299" s="59"/>
      <c r="AP299" s="59"/>
      <c r="AQ299" s="60"/>
      <c r="AR299" s="60"/>
      <c r="AS299" s="60"/>
      <c r="AT299" s="60"/>
      <c r="AU299" s="60"/>
      <c r="AV299" s="60"/>
      <c r="AW299" s="60"/>
      <c r="AX299" s="60"/>
      <c r="AY299" s="60"/>
      <c r="AZ299" s="55"/>
      <c r="BA299" s="61"/>
      <c r="BB299" s="61"/>
      <c r="BC299" s="61"/>
      <c r="BD299" s="61"/>
      <c r="BE299" s="61"/>
      <c r="BF299" s="61"/>
      <c r="BG299" s="61"/>
      <c r="BH299" s="61"/>
      <c r="BI299" s="61"/>
      <c r="BJ299" s="61"/>
      <c r="BK299" s="61"/>
      <c r="BL299" s="61"/>
      <c r="BM299" s="61"/>
    </row>
    <row r="300" spans="1:65" ht="23.25" customHeight="1" x14ac:dyDescent="0.4">
      <c r="A300" s="53"/>
      <c r="B300" s="53"/>
      <c r="C300" s="53"/>
      <c r="D300" s="54"/>
      <c r="E300" s="54"/>
      <c r="F300" s="54"/>
      <c r="G300" s="54"/>
      <c r="H300" s="54"/>
      <c r="I300" s="54"/>
      <c r="J300" s="55"/>
      <c r="K300" s="55"/>
      <c r="L300" s="55"/>
      <c r="M300" s="55"/>
      <c r="N300" s="56"/>
      <c r="O300" s="56"/>
      <c r="P300" s="56"/>
      <c r="Q300" s="57"/>
      <c r="R300" s="57"/>
      <c r="S300" s="57"/>
      <c r="T300" s="62"/>
      <c r="U300" s="62"/>
      <c r="V300" s="62"/>
      <c r="W300" s="58"/>
      <c r="X300" s="59"/>
      <c r="Y300" s="59"/>
      <c r="Z300" s="59"/>
      <c r="AA300" s="59"/>
      <c r="AB300" s="59"/>
      <c r="AC300" s="59"/>
      <c r="AD300" s="59"/>
      <c r="AE300" s="59"/>
      <c r="AF300" s="59"/>
      <c r="AG300" s="59"/>
      <c r="AH300" s="59"/>
      <c r="AI300" s="59"/>
      <c r="AJ300" s="59"/>
      <c r="AK300" s="59"/>
      <c r="AL300" s="59"/>
      <c r="AM300" s="59"/>
      <c r="AN300" s="59"/>
      <c r="AO300" s="59"/>
      <c r="AP300" s="59"/>
      <c r="AQ300" s="60"/>
      <c r="AR300" s="60"/>
      <c r="AS300" s="60"/>
      <c r="AT300" s="60"/>
      <c r="AU300" s="60"/>
      <c r="AV300" s="60"/>
      <c r="AW300" s="60"/>
      <c r="AX300" s="60"/>
      <c r="AY300" s="60"/>
      <c r="AZ300" s="55"/>
      <c r="BA300" s="61"/>
      <c r="BB300" s="61"/>
      <c r="BC300" s="61"/>
      <c r="BD300" s="61"/>
      <c r="BE300" s="61"/>
      <c r="BF300" s="61"/>
      <c r="BG300" s="61"/>
      <c r="BH300" s="61"/>
      <c r="BI300" s="61"/>
      <c r="BJ300" s="61"/>
      <c r="BK300" s="61"/>
      <c r="BL300" s="61"/>
      <c r="BM300" s="61"/>
    </row>
    <row r="301" spans="1:65" ht="23.25" customHeight="1" x14ac:dyDescent="0.4">
      <c r="A301" s="53"/>
      <c r="B301" s="53"/>
      <c r="C301" s="53"/>
      <c r="D301" s="54"/>
      <c r="E301" s="54"/>
      <c r="F301" s="54"/>
      <c r="G301" s="54"/>
      <c r="H301" s="54"/>
      <c r="I301" s="54"/>
      <c r="J301" s="55"/>
      <c r="K301" s="55"/>
      <c r="L301" s="55"/>
      <c r="M301" s="55"/>
      <c r="N301" s="56"/>
      <c r="O301" s="56"/>
      <c r="P301" s="56"/>
      <c r="Q301" s="57"/>
      <c r="R301" s="57"/>
      <c r="S301" s="57"/>
      <c r="T301" s="62"/>
      <c r="U301" s="62"/>
      <c r="V301" s="62"/>
      <c r="W301" s="58"/>
      <c r="X301" s="59"/>
      <c r="Y301" s="59"/>
      <c r="Z301" s="59"/>
      <c r="AA301" s="59"/>
      <c r="AB301" s="59"/>
      <c r="AC301" s="59"/>
      <c r="AD301" s="59"/>
      <c r="AE301" s="59"/>
      <c r="AF301" s="59"/>
      <c r="AG301" s="59"/>
      <c r="AH301" s="59"/>
      <c r="AI301" s="59"/>
      <c r="AJ301" s="59"/>
      <c r="AK301" s="59"/>
      <c r="AL301" s="59"/>
      <c r="AM301" s="59"/>
      <c r="AN301" s="59"/>
      <c r="AO301" s="59"/>
      <c r="AP301" s="59"/>
      <c r="AQ301" s="60"/>
      <c r="AR301" s="60"/>
      <c r="AS301" s="60"/>
      <c r="AT301" s="60"/>
      <c r="AU301" s="60"/>
      <c r="AV301" s="60"/>
      <c r="AW301" s="60"/>
      <c r="AX301" s="60"/>
      <c r="AY301" s="60"/>
      <c r="AZ301" s="55"/>
      <c r="BA301" s="61"/>
      <c r="BB301" s="61"/>
      <c r="BC301" s="61"/>
      <c r="BD301" s="61"/>
      <c r="BE301" s="61"/>
      <c r="BF301" s="61"/>
      <c r="BG301" s="61"/>
      <c r="BH301" s="61"/>
      <c r="BI301" s="61"/>
      <c r="BJ301" s="61"/>
      <c r="BK301" s="61"/>
      <c r="BL301" s="61"/>
      <c r="BM301" s="61"/>
    </row>
    <row r="302" spans="1:65" ht="23.25" customHeight="1" x14ac:dyDescent="0.4">
      <c r="A302" s="53"/>
      <c r="B302" s="53"/>
      <c r="C302" s="53"/>
      <c r="D302" s="54"/>
      <c r="E302" s="54"/>
      <c r="F302" s="54"/>
      <c r="G302" s="54"/>
      <c r="H302" s="54"/>
      <c r="I302" s="54"/>
      <c r="J302" s="55"/>
      <c r="K302" s="55"/>
      <c r="L302" s="55"/>
      <c r="M302" s="55"/>
      <c r="N302" s="56"/>
      <c r="O302" s="56"/>
      <c r="P302" s="56"/>
      <c r="Q302" s="57"/>
      <c r="R302" s="57"/>
      <c r="S302" s="57"/>
      <c r="T302" s="62"/>
      <c r="U302" s="62"/>
      <c r="V302" s="62"/>
      <c r="W302" s="58"/>
      <c r="X302" s="59"/>
      <c r="Y302" s="59"/>
      <c r="Z302" s="59"/>
      <c r="AA302" s="59"/>
      <c r="AB302" s="59"/>
      <c r="AC302" s="59"/>
      <c r="AD302" s="59"/>
      <c r="AE302" s="59"/>
      <c r="AF302" s="59"/>
      <c r="AG302" s="59"/>
      <c r="AH302" s="59"/>
      <c r="AI302" s="59"/>
      <c r="AJ302" s="59"/>
      <c r="AK302" s="59"/>
      <c r="AL302" s="59"/>
      <c r="AM302" s="59"/>
      <c r="AN302" s="59"/>
      <c r="AO302" s="59"/>
      <c r="AP302" s="59"/>
      <c r="AQ302" s="60"/>
      <c r="AR302" s="60"/>
      <c r="AS302" s="60"/>
      <c r="AT302" s="60"/>
      <c r="AU302" s="60"/>
      <c r="AV302" s="60"/>
      <c r="AW302" s="60"/>
      <c r="AX302" s="60"/>
      <c r="AY302" s="60"/>
      <c r="AZ302" s="55"/>
      <c r="BA302" s="61"/>
      <c r="BB302" s="61"/>
      <c r="BC302" s="61"/>
      <c r="BD302" s="61"/>
      <c r="BE302" s="61"/>
      <c r="BF302" s="61"/>
      <c r="BG302" s="61"/>
      <c r="BH302" s="61"/>
      <c r="BI302" s="61"/>
      <c r="BJ302" s="61"/>
      <c r="BK302" s="61"/>
      <c r="BL302" s="61"/>
      <c r="BM302" s="61"/>
    </row>
    <row r="303" spans="1:65" ht="23.25" customHeight="1" x14ac:dyDescent="0.4">
      <c r="A303" s="53"/>
      <c r="B303" s="53"/>
      <c r="C303" s="53"/>
      <c r="D303" s="54"/>
      <c r="E303" s="54"/>
      <c r="F303" s="54"/>
      <c r="G303" s="54"/>
      <c r="H303" s="54"/>
      <c r="I303" s="54"/>
      <c r="J303" s="55"/>
      <c r="K303" s="55"/>
      <c r="L303" s="55"/>
      <c r="M303" s="55"/>
      <c r="N303" s="56"/>
      <c r="O303" s="56"/>
      <c r="P303" s="56"/>
      <c r="Q303" s="57"/>
      <c r="R303" s="57"/>
      <c r="S303" s="57"/>
      <c r="T303" s="62"/>
      <c r="U303" s="62"/>
      <c r="V303" s="62"/>
      <c r="W303" s="58"/>
      <c r="X303" s="59"/>
      <c r="Y303" s="59"/>
      <c r="Z303" s="59"/>
      <c r="AA303" s="59"/>
      <c r="AB303" s="59"/>
      <c r="AC303" s="59"/>
      <c r="AD303" s="59"/>
      <c r="AE303" s="59"/>
      <c r="AF303" s="59"/>
      <c r="AG303" s="59"/>
      <c r="AH303" s="59"/>
      <c r="AI303" s="59"/>
      <c r="AJ303" s="59"/>
      <c r="AK303" s="59"/>
      <c r="AL303" s="59"/>
      <c r="AM303" s="59"/>
      <c r="AN303" s="59"/>
      <c r="AO303" s="59"/>
      <c r="AP303" s="59"/>
      <c r="AQ303" s="60"/>
      <c r="AR303" s="60"/>
      <c r="AS303" s="60"/>
      <c r="AT303" s="60"/>
      <c r="AU303" s="60"/>
      <c r="AV303" s="60"/>
      <c r="AW303" s="60"/>
      <c r="AX303" s="60"/>
      <c r="AY303" s="60"/>
      <c r="AZ303" s="55"/>
      <c r="BA303" s="61"/>
      <c r="BB303" s="61"/>
      <c r="BC303" s="61"/>
      <c r="BD303" s="61"/>
      <c r="BE303" s="61"/>
      <c r="BF303" s="61"/>
      <c r="BG303" s="61"/>
      <c r="BH303" s="61"/>
      <c r="BI303" s="61"/>
      <c r="BJ303" s="61"/>
      <c r="BK303" s="61"/>
      <c r="BL303" s="61"/>
      <c r="BM303" s="61"/>
    </row>
    <row r="304" spans="1:65" ht="23.25" customHeight="1" x14ac:dyDescent="0.4">
      <c r="A304" s="53"/>
      <c r="B304" s="53"/>
      <c r="C304" s="53"/>
      <c r="D304" s="54"/>
      <c r="E304" s="54"/>
      <c r="F304" s="54"/>
      <c r="G304" s="54"/>
      <c r="H304" s="54"/>
      <c r="I304" s="54"/>
      <c r="J304" s="55"/>
      <c r="K304" s="55"/>
      <c r="L304" s="55"/>
      <c r="M304" s="55"/>
      <c r="N304" s="56"/>
      <c r="O304" s="56"/>
      <c r="P304" s="56"/>
      <c r="Q304" s="57"/>
      <c r="R304" s="57"/>
      <c r="S304" s="57"/>
      <c r="T304" s="62"/>
      <c r="U304" s="62"/>
      <c r="V304" s="62"/>
      <c r="W304" s="58"/>
      <c r="X304" s="59"/>
      <c r="Y304" s="59"/>
      <c r="Z304" s="59"/>
      <c r="AA304" s="59"/>
      <c r="AB304" s="59"/>
      <c r="AC304" s="59"/>
      <c r="AD304" s="59"/>
      <c r="AE304" s="59"/>
      <c r="AF304" s="59"/>
      <c r="AG304" s="59"/>
      <c r="AH304" s="59"/>
      <c r="AI304" s="59"/>
      <c r="AJ304" s="59"/>
      <c r="AK304" s="59"/>
      <c r="AL304" s="59"/>
      <c r="AM304" s="59"/>
      <c r="AN304" s="59"/>
      <c r="AO304" s="59"/>
      <c r="AP304" s="59"/>
      <c r="AQ304" s="60"/>
      <c r="AR304" s="60"/>
      <c r="AS304" s="60"/>
      <c r="AT304" s="60"/>
      <c r="AU304" s="60"/>
      <c r="AV304" s="60"/>
      <c r="AW304" s="60"/>
      <c r="AX304" s="60"/>
      <c r="AY304" s="60"/>
      <c r="AZ304" s="55"/>
      <c r="BA304" s="61"/>
      <c r="BB304" s="61"/>
      <c r="BC304" s="61"/>
      <c r="BD304" s="61"/>
      <c r="BE304" s="61"/>
      <c r="BF304" s="61"/>
      <c r="BG304" s="61"/>
      <c r="BH304" s="61"/>
      <c r="BI304" s="61"/>
      <c r="BJ304" s="61"/>
      <c r="BK304" s="61"/>
      <c r="BL304" s="61"/>
      <c r="BM304" s="61"/>
    </row>
    <row r="305" spans="1:65" ht="23.25" customHeight="1" x14ac:dyDescent="0.4">
      <c r="A305" s="53"/>
      <c r="B305" s="53"/>
      <c r="C305" s="53"/>
      <c r="D305" s="54"/>
      <c r="E305" s="54"/>
      <c r="F305" s="54"/>
      <c r="G305" s="54"/>
      <c r="H305" s="54"/>
      <c r="I305" s="54"/>
      <c r="J305" s="55"/>
      <c r="K305" s="55"/>
      <c r="L305" s="55"/>
      <c r="M305" s="55"/>
      <c r="N305" s="56"/>
      <c r="O305" s="56"/>
      <c r="P305" s="56"/>
      <c r="Q305" s="57"/>
      <c r="R305" s="57"/>
      <c r="S305" s="57"/>
      <c r="T305" s="62"/>
      <c r="U305" s="62"/>
      <c r="V305" s="62"/>
      <c r="W305" s="58"/>
      <c r="X305" s="59"/>
      <c r="Y305" s="59"/>
      <c r="Z305" s="59"/>
      <c r="AA305" s="59"/>
      <c r="AB305" s="59"/>
      <c r="AC305" s="59"/>
      <c r="AD305" s="59"/>
      <c r="AE305" s="59"/>
      <c r="AF305" s="59"/>
      <c r="AG305" s="59"/>
      <c r="AH305" s="59"/>
      <c r="AI305" s="59"/>
      <c r="AJ305" s="59"/>
      <c r="AK305" s="59"/>
      <c r="AL305" s="59"/>
      <c r="AM305" s="59"/>
      <c r="AN305" s="59"/>
      <c r="AO305" s="59"/>
      <c r="AP305" s="59"/>
      <c r="AQ305" s="60"/>
      <c r="AR305" s="60"/>
      <c r="AS305" s="60"/>
      <c r="AT305" s="60"/>
      <c r="AU305" s="60"/>
      <c r="AV305" s="60"/>
      <c r="AW305" s="60"/>
      <c r="AX305" s="60"/>
      <c r="AY305" s="60"/>
      <c r="AZ305" s="55"/>
      <c r="BA305" s="61"/>
      <c r="BB305" s="61"/>
      <c r="BC305" s="61"/>
      <c r="BD305" s="61"/>
      <c r="BE305" s="61"/>
      <c r="BF305" s="61"/>
      <c r="BG305" s="61"/>
      <c r="BH305" s="61"/>
      <c r="BI305" s="61"/>
      <c r="BJ305" s="61"/>
      <c r="BK305" s="61"/>
      <c r="BL305" s="61"/>
      <c r="BM305" s="61"/>
    </row>
    <row r="306" spans="1:65" ht="23.25" customHeight="1" x14ac:dyDescent="0.4">
      <c r="A306" s="53"/>
      <c r="B306" s="53"/>
      <c r="C306" s="53"/>
      <c r="D306" s="54"/>
      <c r="E306" s="54"/>
      <c r="F306" s="54"/>
      <c r="G306" s="54"/>
      <c r="H306" s="54"/>
      <c r="I306" s="54"/>
      <c r="J306" s="55"/>
      <c r="K306" s="55"/>
      <c r="L306" s="55"/>
      <c r="M306" s="55"/>
      <c r="N306" s="56"/>
      <c r="O306" s="56"/>
      <c r="P306" s="56"/>
      <c r="Q306" s="57"/>
      <c r="R306" s="57"/>
      <c r="S306" s="57"/>
      <c r="T306" s="62"/>
      <c r="U306" s="62"/>
      <c r="V306" s="62"/>
      <c r="W306" s="58"/>
      <c r="X306" s="59"/>
      <c r="Y306" s="59"/>
      <c r="Z306" s="59"/>
      <c r="AA306" s="59"/>
      <c r="AB306" s="59"/>
      <c r="AC306" s="59"/>
      <c r="AD306" s="59"/>
      <c r="AE306" s="59"/>
      <c r="AF306" s="59"/>
      <c r="AG306" s="59"/>
      <c r="AH306" s="59"/>
      <c r="AI306" s="59"/>
      <c r="AJ306" s="59"/>
      <c r="AK306" s="59"/>
      <c r="AL306" s="59"/>
      <c r="AM306" s="59"/>
      <c r="AN306" s="59"/>
      <c r="AO306" s="59"/>
      <c r="AP306" s="59"/>
      <c r="AQ306" s="60"/>
      <c r="AR306" s="60"/>
      <c r="AS306" s="60"/>
      <c r="AT306" s="60"/>
      <c r="AU306" s="60"/>
      <c r="AV306" s="60"/>
      <c r="AW306" s="60"/>
      <c r="AX306" s="60"/>
      <c r="AY306" s="60"/>
      <c r="AZ306" s="55"/>
      <c r="BA306" s="61"/>
      <c r="BB306" s="61"/>
      <c r="BC306" s="61"/>
      <c r="BD306" s="61"/>
      <c r="BE306" s="61"/>
      <c r="BF306" s="61"/>
      <c r="BG306" s="61"/>
      <c r="BH306" s="61"/>
      <c r="BI306" s="61"/>
      <c r="BJ306" s="61"/>
      <c r="BK306" s="61"/>
      <c r="BL306" s="61"/>
      <c r="BM306" s="61"/>
    </row>
    <row r="307" spans="1:65" ht="23.25" customHeight="1" x14ac:dyDescent="0.4">
      <c r="A307" s="53"/>
      <c r="B307" s="53"/>
      <c r="C307" s="53"/>
      <c r="D307" s="54"/>
      <c r="E307" s="54"/>
      <c r="F307" s="54"/>
      <c r="G307" s="54"/>
      <c r="H307" s="54"/>
      <c r="I307" s="54"/>
      <c r="J307" s="55"/>
      <c r="K307" s="55"/>
      <c r="L307" s="55"/>
      <c r="M307" s="55"/>
      <c r="N307" s="56"/>
      <c r="O307" s="56"/>
      <c r="P307" s="56"/>
      <c r="Q307" s="57"/>
      <c r="R307" s="57"/>
      <c r="S307" s="57"/>
      <c r="T307" s="62"/>
      <c r="U307" s="62"/>
      <c r="V307" s="62"/>
      <c r="W307" s="58"/>
      <c r="X307" s="59"/>
      <c r="Y307" s="59"/>
      <c r="Z307" s="59"/>
      <c r="AA307" s="59"/>
      <c r="AB307" s="59"/>
      <c r="AC307" s="59"/>
      <c r="AD307" s="59"/>
      <c r="AE307" s="59"/>
      <c r="AF307" s="59"/>
      <c r="AG307" s="59"/>
      <c r="AH307" s="59"/>
      <c r="AI307" s="59"/>
      <c r="AJ307" s="59"/>
      <c r="AK307" s="59"/>
      <c r="AL307" s="59"/>
      <c r="AM307" s="59"/>
      <c r="AN307" s="59"/>
      <c r="AO307" s="59"/>
      <c r="AP307" s="59"/>
      <c r="AQ307" s="60"/>
      <c r="AR307" s="60"/>
      <c r="AS307" s="60"/>
      <c r="AT307" s="60"/>
      <c r="AU307" s="60"/>
      <c r="AV307" s="60"/>
      <c r="AW307" s="60"/>
      <c r="AX307" s="60"/>
      <c r="AY307" s="60"/>
      <c r="AZ307" s="55"/>
      <c r="BA307" s="61"/>
      <c r="BB307" s="61"/>
      <c r="BC307" s="61"/>
      <c r="BD307" s="61"/>
      <c r="BE307" s="61"/>
      <c r="BF307" s="61"/>
      <c r="BG307" s="61"/>
      <c r="BH307" s="61"/>
      <c r="BI307" s="61"/>
      <c r="BJ307" s="61"/>
      <c r="BK307" s="61"/>
      <c r="BL307" s="61"/>
      <c r="BM307" s="61"/>
    </row>
    <row r="308" spans="1:65" ht="23.25" customHeight="1" x14ac:dyDescent="0.4">
      <c r="A308" s="53"/>
      <c r="B308" s="53"/>
      <c r="C308" s="53"/>
      <c r="D308" s="54"/>
      <c r="E308" s="54"/>
      <c r="F308" s="54"/>
      <c r="G308" s="54"/>
      <c r="H308" s="54"/>
      <c r="I308" s="54"/>
      <c r="J308" s="55"/>
      <c r="K308" s="55"/>
      <c r="L308" s="55"/>
      <c r="M308" s="55"/>
      <c r="N308" s="56"/>
      <c r="O308" s="56"/>
      <c r="P308" s="56"/>
      <c r="Q308" s="62"/>
      <c r="R308" s="57"/>
      <c r="S308" s="57"/>
      <c r="T308" s="62"/>
      <c r="U308" s="62"/>
      <c r="V308" s="62"/>
      <c r="W308" s="58"/>
      <c r="X308" s="59"/>
      <c r="Y308" s="59"/>
      <c r="Z308" s="59"/>
      <c r="AA308" s="59"/>
      <c r="AB308" s="59"/>
      <c r="AC308" s="59"/>
      <c r="AD308" s="59"/>
      <c r="AE308" s="59"/>
      <c r="AF308" s="59"/>
      <c r="AG308" s="59"/>
      <c r="AH308" s="59"/>
      <c r="AI308" s="59"/>
      <c r="AJ308" s="59"/>
      <c r="AK308" s="59"/>
      <c r="AL308" s="59"/>
      <c r="AM308" s="59"/>
      <c r="AN308" s="59"/>
      <c r="AO308" s="59"/>
      <c r="AP308" s="59"/>
      <c r="AQ308" s="60"/>
      <c r="AR308" s="60"/>
      <c r="AS308" s="60"/>
      <c r="AT308" s="60"/>
      <c r="AU308" s="60"/>
      <c r="AV308" s="60"/>
      <c r="AW308" s="60"/>
      <c r="AX308" s="60"/>
      <c r="AY308" s="60"/>
      <c r="AZ308" s="55"/>
      <c r="BA308" s="61"/>
      <c r="BB308" s="61"/>
      <c r="BC308" s="61"/>
      <c r="BD308" s="61"/>
      <c r="BE308" s="61"/>
      <c r="BF308" s="61"/>
      <c r="BG308" s="61"/>
      <c r="BH308" s="61"/>
      <c r="BI308" s="61"/>
      <c r="BJ308" s="61"/>
      <c r="BK308" s="61"/>
      <c r="BL308" s="61"/>
      <c r="BM308" s="61"/>
    </row>
    <row r="309" spans="1:65" ht="23.25" customHeight="1" x14ac:dyDescent="0.4">
      <c r="A309" s="53"/>
      <c r="B309" s="53"/>
      <c r="C309" s="53"/>
      <c r="D309" s="54"/>
      <c r="E309" s="54"/>
      <c r="F309" s="54"/>
      <c r="G309" s="54"/>
      <c r="H309" s="54"/>
      <c r="I309" s="54"/>
      <c r="J309" s="55"/>
      <c r="K309" s="55"/>
      <c r="L309" s="55"/>
      <c r="M309" s="55"/>
      <c r="N309" s="56"/>
      <c r="O309" s="56"/>
      <c r="P309" s="56"/>
      <c r="Q309" s="62"/>
      <c r="R309" s="57"/>
      <c r="S309" s="57"/>
      <c r="T309" s="62"/>
      <c r="U309" s="62"/>
      <c r="V309" s="62"/>
      <c r="W309" s="58"/>
      <c r="X309" s="59"/>
      <c r="Y309" s="59"/>
      <c r="Z309" s="59"/>
      <c r="AA309" s="59"/>
      <c r="AB309" s="59"/>
      <c r="AC309" s="59"/>
      <c r="AD309" s="59"/>
      <c r="AE309" s="59"/>
      <c r="AF309" s="59"/>
      <c r="AG309" s="59"/>
      <c r="AH309" s="59"/>
      <c r="AI309" s="59"/>
      <c r="AJ309" s="59"/>
      <c r="AK309" s="59"/>
      <c r="AL309" s="59"/>
      <c r="AM309" s="59"/>
      <c r="AN309" s="59"/>
      <c r="AO309" s="59"/>
      <c r="AP309" s="59"/>
      <c r="AQ309" s="60"/>
      <c r="AR309" s="60"/>
      <c r="AS309" s="60"/>
      <c r="AT309" s="60"/>
      <c r="AU309" s="60"/>
      <c r="AV309" s="60"/>
      <c r="AW309" s="60"/>
      <c r="AX309" s="60"/>
      <c r="AY309" s="60"/>
      <c r="AZ309" s="55"/>
      <c r="BA309" s="61"/>
      <c r="BB309" s="61"/>
      <c r="BC309" s="61"/>
      <c r="BD309" s="61"/>
      <c r="BE309" s="61"/>
      <c r="BF309" s="61"/>
      <c r="BG309" s="61"/>
      <c r="BH309" s="61"/>
      <c r="BI309" s="61"/>
      <c r="BJ309" s="61"/>
      <c r="BK309" s="61"/>
      <c r="BL309" s="61"/>
      <c r="BM309" s="61"/>
    </row>
    <row r="310" spans="1:65" ht="23.25" customHeight="1" x14ac:dyDescent="0.4">
      <c r="A310" s="53"/>
      <c r="B310" s="53"/>
      <c r="C310" s="53"/>
      <c r="D310" s="54"/>
      <c r="E310" s="54"/>
      <c r="F310" s="54"/>
      <c r="G310" s="54"/>
      <c r="H310" s="54"/>
      <c r="I310" s="54"/>
      <c r="J310" s="55"/>
      <c r="K310" s="55"/>
      <c r="L310" s="55"/>
      <c r="M310" s="55"/>
      <c r="N310" s="56"/>
      <c r="O310" s="56"/>
      <c r="P310" s="56"/>
      <c r="Q310" s="62"/>
      <c r="R310" s="57"/>
      <c r="S310" s="57"/>
      <c r="T310" s="62"/>
      <c r="U310" s="62"/>
      <c r="V310" s="62"/>
      <c r="W310" s="58"/>
      <c r="X310" s="59"/>
      <c r="Y310" s="59"/>
      <c r="Z310" s="59"/>
      <c r="AA310" s="59"/>
      <c r="AB310" s="59"/>
      <c r="AC310" s="59"/>
      <c r="AD310" s="59"/>
      <c r="AE310" s="59"/>
      <c r="AF310" s="59"/>
      <c r="AG310" s="59"/>
      <c r="AH310" s="59"/>
      <c r="AI310" s="59"/>
      <c r="AJ310" s="59"/>
      <c r="AK310" s="59"/>
      <c r="AL310" s="59"/>
      <c r="AM310" s="59"/>
      <c r="AN310" s="59"/>
      <c r="AO310" s="59"/>
      <c r="AP310" s="59"/>
      <c r="AQ310" s="60"/>
      <c r="AR310" s="60"/>
      <c r="AS310" s="60"/>
      <c r="AT310" s="60"/>
      <c r="AU310" s="60"/>
      <c r="AV310" s="60"/>
      <c r="AW310" s="60"/>
      <c r="AX310" s="60"/>
      <c r="AY310" s="60"/>
      <c r="AZ310" s="55"/>
      <c r="BA310" s="61"/>
      <c r="BB310" s="61"/>
      <c r="BC310" s="61"/>
      <c r="BD310" s="61"/>
      <c r="BE310" s="61"/>
      <c r="BF310" s="61"/>
      <c r="BG310" s="61"/>
      <c r="BH310" s="61"/>
      <c r="BI310" s="61"/>
      <c r="BJ310" s="61"/>
      <c r="BK310" s="61"/>
      <c r="BL310" s="61"/>
      <c r="BM310" s="61"/>
    </row>
  </sheetData>
  <mergeCells count="740">
    <mergeCell ref="BG34:BG35"/>
    <mergeCell ref="BH34:BH35"/>
    <mergeCell ref="BI34:BI35"/>
    <mergeCell ref="BJ34:BJ35"/>
    <mergeCell ref="BK34:BK35"/>
    <mergeCell ref="BL34:BL35"/>
    <mergeCell ref="BM34:BM35"/>
    <mergeCell ref="J34:J35"/>
    <mergeCell ref="K34:K35"/>
    <mergeCell ref="L34:L35"/>
    <mergeCell ref="M34:M35"/>
    <mergeCell ref="N34:N35"/>
    <mergeCell ref="O34:O35"/>
    <mergeCell ref="P34:P35"/>
    <mergeCell ref="AX34:AX35"/>
    <mergeCell ref="AY34:AY35"/>
    <mergeCell ref="AZ34:AZ35"/>
    <mergeCell ref="BA34:BA35"/>
    <mergeCell ref="BB34:BB35"/>
    <mergeCell ref="BC34:BC35"/>
    <mergeCell ref="BE34:BE35"/>
    <mergeCell ref="BF34:BF35"/>
    <mergeCell ref="E34:E35"/>
    <mergeCell ref="F34:F35"/>
    <mergeCell ref="H34:H35"/>
    <mergeCell ref="AR34:AR35"/>
    <mergeCell ref="AS34:AS35"/>
    <mergeCell ref="AT34:AT35"/>
    <mergeCell ref="AU34:AU35"/>
    <mergeCell ref="AV34:AV35"/>
    <mergeCell ref="AW34:AW35"/>
    <mergeCell ref="J5:P6"/>
    <mergeCell ref="Q5:BA5"/>
    <mergeCell ref="BB5:BM5"/>
    <mergeCell ref="Q6:X6"/>
    <mergeCell ref="A52:A61"/>
    <mergeCell ref="B52:B61"/>
    <mergeCell ref="D52:D61"/>
    <mergeCell ref="E52:E61"/>
    <mergeCell ref="F52:F61"/>
    <mergeCell ref="H52:H61"/>
    <mergeCell ref="I52:I61"/>
    <mergeCell ref="J52:J61"/>
    <mergeCell ref="A22:A50"/>
    <mergeCell ref="I22:I50"/>
    <mergeCell ref="AT52:AT61"/>
    <mergeCell ref="AU52:AU61"/>
    <mergeCell ref="AV52:AV61"/>
    <mergeCell ref="AW52:AW61"/>
    <mergeCell ref="K52:K61"/>
    <mergeCell ref="L52:L61"/>
    <mergeCell ref="M52:M61"/>
    <mergeCell ref="N52:N61"/>
    <mergeCell ref="O52:O61"/>
    <mergeCell ref="P52:P61"/>
    <mergeCell ref="L63:L72"/>
    <mergeCell ref="M63:M72"/>
    <mergeCell ref="N63:N72"/>
    <mergeCell ref="O63:O72"/>
    <mergeCell ref="P63:P72"/>
    <mergeCell ref="AR63:AR72"/>
    <mergeCell ref="BJ52:BJ61"/>
    <mergeCell ref="A63:A72"/>
    <mergeCell ref="B63:B72"/>
    <mergeCell ref="D63:D72"/>
    <mergeCell ref="E63:E72"/>
    <mergeCell ref="F63:F72"/>
    <mergeCell ref="H63:H72"/>
    <mergeCell ref="I63:I72"/>
    <mergeCell ref="J63:J72"/>
    <mergeCell ref="K63:K72"/>
    <mergeCell ref="AX52:AX61"/>
    <mergeCell ref="AY52:AY61"/>
    <mergeCell ref="AZ52:AZ61"/>
    <mergeCell ref="BA52:BA61"/>
    <mergeCell ref="BB52:BB61"/>
    <mergeCell ref="BF52:BF61"/>
    <mergeCell ref="AR52:AR61"/>
    <mergeCell ref="AS52:AS61"/>
    <mergeCell ref="AY63:AY72"/>
    <mergeCell ref="AZ63:AZ72"/>
    <mergeCell ref="BA63:BA72"/>
    <mergeCell ref="BB63:BB72"/>
    <mergeCell ref="BF63:BF72"/>
    <mergeCell ref="BJ63:BJ72"/>
    <mergeCell ref="AS63:AS72"/>
    <mergeCell ref="AT63:AT72"/>
    <mergeCell ref="AU63:AU72"/>
    <mergeCell ref="AV63:AV72"/>
    <mergeCell ref="AW63:AW72"/>
    <mergeCell ref="AX63:AX72"/>
    <mergeCell ref="AT74:AT83"/>
    <mergeCell ref="AU74:AU83"/>
    <mergeCell ref="I74:I83"/>
    <mergeCell ref="J74:J83"/>
    <mergeCell ref="K74:K83"/>
    <mergeCell ref="L74:L83"/>
    <mergeCell ref="M74:M83"/>
    <mergeCell ref="N74:N83"/>
    <mergeCell ref="A74:A83"/>
    <mergeCell ref="B74:B83"/>
    <mergeCell ref="D74:D83"/>
    <mergeCell ref="E74:E83"/>
    <mergeCell ref="F74:F83"/>
    <mergeCell ref="H74:H83"/>
    <mergeCell ref="L85:L94"/>
    <mergeCell ref="M85:M94"/>
    <mergeCell ref="N85:N94"/>
    <mergeCell ref="O85:O94"/>
    <mergeCell ref="BB74:BB83"/>
    <mergeCell ref="BF74:BF83"/>
    <mergeCell ref="BJ74:BJ83"/>
    <mergeCell ref="A85:A94"/>
    <mergeCell ref="B85:B94"/>
    <mergeCell ref="D85:D94"/>
    <mergeCell ref="E85:E94"/>
    <mergeCell ref="F85:F94"/>
    <mergeCell ref="H85:H94"/>
    <mergeCell ref="I85:I94"/>
    <mergeCell ref="AV74:AV83"/>
    <mergeCell ref="AW74:AW83"/>
    <mergeCell ref="AX74:AX83"/>
    <mergeCell ref="AY74:AY83"/>
    <mergeCell ref="AZ74:AZ83"/>
    <mergeCell ref="BA74:BA83"/>
    <mergeCell ref="O74:O83"/>
    <mergeCell ref="P74:P83"/>
    <mergeCell ref="AR74:AR83"/>
    <mergeCell ref="AS74:AS83"/>
    <mergeCell ref="BF85:BF94"/>
    <mergeCell ref="BJ85:BJ94"/>
    <mergeCell ref="A96:A105"/>
    <mergeCell ref="B96:B105"/>
    <mergeCell ref="D96:D105"/>
    <mergeCell ref="E96:E105"/>
    <mergeCell ref="F96:F105"/>
    <mergeCell ref="H96:H105"/>
    <mergeCell ref="I96:I105"/>
    <mergeCell ref="J96:J105"/>
    <mergeCell ref="AW85:AW94"/>
    <mergeCell ref="AX85:AX94"/>
    <mergeCell ref="AY85:AY94"/>
    <mergeCell ref="AZ85:AZ94"/>
    <mergeCell ref="BA85:BA94"/>
    <mergeCell ref="BB85:BB94"/>
    <mergeCell ref="P85:P94"/>
    <mergeCell ref="AR85:AR94"/>
    <mergeCell ref="AS85:AS94"/>
    <mergeCell ref="AT85:AT94"/>
    <mergeCell ref="AU85:AU94"/>
    <mergeCell ref="AV85:AV94"/>
    <mergeCell ref="J85:J94"/>
    <mergeCell ref="K85:K94"/>
    <mergeCell ref="AT96:AT105"/>
    <mergeCell ref="AU96:AU105"/>
    <mergeCell ref="AV96:AV105"/>
    <mergeCell ref="AW96:AW105"/>
    <mergeCell ref="K96:K105"/>
    <mergeCell ref="L96:L105"/>
    <mergeCell ref="M96:M105"/>
    <mergeCell ref="N96:N105"/>
    <mergeCell ref="O96:O105"/>
    <mergeCell ref="P96:P105"/>
    <mergeCell ref="L107:L116"/>
    <mergeCell ref="M107:M116"/>
    <mergeCell ref="N107:N116"/>
    <mergeCell ref="O107:O116"/>
    <mergeCell ref="P107:P116"/>
    <mergeCell ref="AR107:AR116"/>
    <mergeCell ref="BJ96:BJ105"/>
    <mergeCell ref="A107:A116"/>
    <mergeCell ref="B107:B116"/>
    <mergeCell ref="D107:D116"/>
    <mergeCell ref="E107:E116"/>
    <mergeCell ref="F107:F116"/>
    <mergeCell ref="H107:H116"/>
    <mergeCell ref="I107:I116"/>
    <mergeCell ref="J107:J116"/>
    <mergeCell ref="K107:K116"/>
    <mergeCell ref="AX96:AX105"/>
    <mergeCell ref="AY96:AY105"/>
    <mergeCell ref="AZ96:AZ105"/>
    <mergeCell ref="BA96:BA105"/>
    <mergeCell ref="BB96:BB105"/>
    <mergeCell ref="BF96:BF105"/>
    <mergeCell ref="AR96:AR105"/>
    <mergeCell ref="AS96:AS105"/>
    <mergeCell ref="AY107:AY116"/>
    <mergeCell ref="AZ107:AZ116"/>
    <mergeCell ref="BA107:BA116"/>
    <mergeCell ref="BB107:BB116"/>
    <mergeCell ref="BF107:BF116"/>
    <mergeCell ref="BJ107:BJ116"/>
    <mergeCell ref="AS107:AS116"/>
    <mergeCell ref="AT107:AT116"/>
    <mergeCell ref="AU107:AU116"/>
    <mergeCell ref="AV107:AV116"/>
    <mergeCell ref="AW107:AW116"/>
    <mergeCell ref="AX107:AX116"/>
    <mergeCell ref="AT118:AT127"/>
    <mergeCell ref="AU118:AU127"/>
    <mergeCell ref="I118:I127"/>
    <mergeCell ref="J118:J127"/>
    <mergeCell ref="K118:K127"/>
    <mergeCell ref="L118:L127"/>
    <mergeCell ref="M118:M127"/>
    <mergeCell ref="N118:N127"/>
    <mergeCell ref="A118:A127"/>
    <mergeCell ref="B118:B127"/>
    <mergeCell ref="D118:D127"/>
    <mergeCell ref="E118:E127"/>
    <mergeCell ref="F118:F127"/>
    <mergeCell ref="H118:H127"/>
    <mergeCell ref="L129:L138"/>
    <mergeCell ref="M129:M138"/>
    <mergeCell ref="N129:N138"/>
    <mergeCell ref="O129:O138"/>
    <mergeCell ref="BB118:BB127"/>
    <mergeCell ref="BF118:BF127"/>
    <mergeCell ref="BJ118:BJ127"/>
    <mergeCell ref="A129:A138"/>
    <mergeCell ref="B129:B138"/>
    <mergeCell ref="D129:D138"/>
    <mergeCell ref="E129:E138"/>
    <mergeCell ref="F129:F138"/>
    <mergeCell ref="H129:H138"/>
    <mergeCell ref="I129:I138"/>
    <mergeCell ref="AV118:AV127"/>
    <mergeCell ref="AW118:AW127"/>
    <mergeCell ref="AX118:AX127"/>
    <mergeCell ref="AY118:AY127"/>
    <mergeCell ref="AZ118:AZ127"/>
    <mergeCell ref="BA118:BA127"/>
    <mergeCell ref="O118:O127"/>
    <mergeCell ref="P118:P127"/>
    <mergeCell ref="AR118:AR127"/>
    <mergeCell ref="AS118:AS127"/>
    <mergeCell ref="BF129:BF138"/>
    <mergeCell ref="BJ129:BJ138"/>
    <mergeCell ref="A140:A149"/>
    <mergeCell ref="B140:B149"/>
    <mergeCell ref="D140:D149"/>
    <mergeCell ref="E140:E149"/>
    <mergeCell ref="F140:F149"/>
    <mergeCell ref="H140:H149"/>
    <mergeCell ref="I140:I149"/>
    <mergeCell ref="J140:J149"/>
    <mergeCell ref="AW129:AW138"/>
    <mergeCell ref="AX129:AX138"/>
    <mergeCell ref="AY129:AY138"/>
    <mergeCell ref="AZ129:AZ138"/>
    <mergeCell ref="BA129:BA138"/>
    <mergeCell ref="BB129:BB138"/>
    <mergeCell ref="P129:P138"/>
    <mergeCell ref="AR129:AR138"/>
    <mergeCell ref="AS129:AS138"/>
    <mergeCell ref="AT129:AT138"/>
    <mergeCell ref="AU129:AU138"/>
    <mergeCell ref="AV129:AV138"/>
    <mergeCell ref="J129:J138"/>
    <mergeCell ref="K129:K138"/>
    <mergeCell ref="AT140:AT149"/>
    <mergeCell ref="AU140:AU149"/>
    <mergeCell ref="AV140:AV149"/>
    <mergeCell ref="AW140:AW149"/>
    <mergeCell ref="K140:K149"/>
    <mergeCell ref="L140:L149"/>
    <mergeCell ref="M140:M149"/>
    <mergeCell ref="N140:N149"/>
    <mergeCell ref="O140:O149"/>
    <mergeCell ref="P140:P149"/>
    <mergeCell ref="L151:L160"/>
    <mergeCell ref="M151:M160"/>
    <mergeCell ref="N151:N160"/>
    <mergeCell ref="O151:O160"/>
    <mergeCell ref="P151:P160"/>
    <mergeCell ref="AR151:AR160"/>
    <mergeCell ref="BJ140:BJ149"/>
    <mergeCell ref="A151:A160"/>
    <mergeCell ref="B151:B160"/>
    <mergeCell ref="D151:D160"/>
    <mergeCell ref="E151:E160"/>
    <mergeCell ref="F151:F160"/>
    <mergeCell ref="H151:H160"/>
    <mergeCell ref="I151:I160"/>
    <mergeCell ref="J151:J160"/>
    <mergeCell ref="K151:K160"/>
    <mergeCell ref="AX140:AX149"/>
    <mergeCell ref="AY140:AY149"/>
    <mergeCell ref="AZ140:AZ149"/>
    <mergeCell ref="BA140:BA149"/>
    <mergeCell ref="BB140:BB149"/>
    <mergeCell ref="BF140:BF149"/>
    <mergeCell ref="AR140:AR149"/>
    <mergeCell ref="AS140:AS149"/>
    <mergeCell ref="AY151:AY160"/>
    <mergeCell ref="AZ151:AZ160"/>
    <mergeCell ref="BA151:BA160"/>
    <mergeCell ref="BB151:BB160"/>
    <mergeCell ref="BF151:BF160"/>
    <mergeCell ref="BJ151:BJ160"/>
    <mergeCell ref="AS151:AS160"/>
    <mergeCell ref="AT151:AT160"/>
    <mergeCell ref="AU151:AU160"/>
    <mergeCell ref="AV151:AV160"/>
    <mergeCell ref="AW151:AW160"/>
    <mergeCell ref="AX151:AX160"/>
    <mergeCell ref="AT162:AT171"/>
    <mergeCell ref="AU162:AU171"/>
    <mergeCell ref="I162:I171"/>
    <mergeCell ref="J162:J171"/>
    <mergeCell ref="K162:K171"/>
    <mergeCell ref="L162:L171"/>
    <mergeCell ref="M162:M171"/>
    <mergeCell ref="N162:N171"/>
    <mergeCell ref="A162:A171"/>
    <mergeCell ref="B162:B171"/>
    <mergeCell ref="D162:D171"/>
    <mergeCell ref="E162:E171"/>
    <mergeCell ref="F162:F171"/>
    <mergeCell ref="H162:H171"/>
    <mergeCell ref="L173:L182"/>
    <mergeCell ref="M173:M182"/>
    <mergeCell ref="N173:N182"/>
    <mergeCell ref="O173:O182"/>
    <mergeCell ref="BB162:BB171"/>
    <mergeCell ref="BF162:BF171"/>
    <mergeCell ref="BJ162:BJ171"/>
    <mergeCell ref="A173:A182"/>
    <mergeCell ref="B173:B182"/>
    <mergeCell ref="D173:D182"/>
    <mergeCell ref="E173:E182"/>
    <mergeCell ref="F173:F182"/>
    <mergeCell ref="H173:H182"/>
    <mergeCell ref="I173:I182"/>
    <mergeCell ref="AV162:AV171"/>
    <mergeCell ref="AW162:AW171"/>
    <mergeCell ref="AX162:AX171"/>
    <mergeCell ref="AY162:AY171"/>
    <mergeCell ref="AZ162:AZ171"/>
    <mergeCell ref="BA162:BA171"/>
    <mergeCell ref="O162:O171"/>
    <mergeCell ref="P162:P171"/>
    <mergeCell ref="AR162:AR171"/>
    <mergeCell ref="AS162:AS171"/>
    <mergeCell ref="BF173:BF182"/>
    <mergeCell ref="BJ173:BJ182"/>
    <mergeCell ref="A184:A193"/>
    <mergeCell ref="B184:B193"/>
    <mergeCell ref="D184:D193"/>
    <mergeCell ref="E184:E193"/>
    <mergeCell ref="F184:F193"/>
    <mergeCell ref="H184:H193"/>
    <mergeCell ref="I184:I193"/>
    <mergeCell ref="J184:J193"/>
    <mergeCell ref="AW173:AW182"/>
    <mergeCell ref="AX173:AX182"/>
    <mergeCell ref="AY173:AY182"/>
    <mergeCell ref="AZ173:AZ182"/>
    <mergeCell ref="BA173:BA182"/>
    <mergeCell ref="BB173:BB182"/>
    <mergeCell ref="P173:P182"/>
    <mergeCell ref="AR173:AR182"/>
    <mergeCell ref="AS173:AS182"/>
    <mergeCell ref="AT173:AT182"/>
    <mergeCell ref="AU173:AU182"/>
    <mergeCell ref="AV173:AV182"/>
    <mergeCell ref="J173:J182"/>
    <mergeCell ref="K173:K182"/>
    <mergeCell ref="AT184:AT193"/>
    <mergeCell ref="AU184:AU193"/>
    <mergeCell ref="AV184:AV193"/>
    <mergeCell ref="AW184:AW193"/>
    <mergeCell ref="K184:K193"/>
    <mergeCell ref="L184:L193"/>
    <mergeCell ref="M184:M193"/>
    <mergeCell ref="N184:N193"/>
    <mergeCell ref="O184:O193"/>
    <mergeCell ref="P184:P193"/>
    <mergeCell ref="L195:L204"/>
    <mergeCell ref="M195:M204"/>
    <mergeCell ref="N195:N204"/>
    <mergeCell ref="O195:O204"/>
    <mergeCell ref="P195:P204"/>
    <mergeCell ref="AR195:AR204"/>
    <mergeCell ref="BJ184:BJ193"/>
    <mergeCell ref="A195:A204"/>
    <mergeCell ref="B195:B204"/>
    <mergeCell ref="D195:D204"/>
    <mergeCell ref="E195:E204"/>
    <mergeCell ref="F195:F204"/>
    <mergeCell ref="H195:H204"/>
    <mergeCell ref="I195:I204"/>
    <mergeCell ref="J195:J204"/>
    <mergeCell ref="K195:K204"/>
    <mergeCell ref="AX184:AX193"/>
    <mergeCell ref="AY184:AY193"/>
    <mergeCell ref="AZ184:AZ193"/>
    <mergeCell ref="BA184:BA193"/>
    <mergeCell ref="BB184:BB193"/>
    <mergeCell ref="BF184:BF193"/>
    <mergeCell ref="AR184:AR193"/>
    <mergeCell ref="AS184:AS193"/>
    <mergeCell ref="AY195:AY204"/>
    <mergeCell ref="AZ195:AZ204"/>
    <mergeCell ref="BA195:BA204"/>
    <mergeCell ref="BB195:BB204"/>
    <mergeCell ref="BF195:BF204"/>
    <mergeCell ref="BJ195:BJ204"/>
    <mergeCell ref="AS195:AS204"/>
    <mergeCell ref="AT195:AT204"/>
    <mergeCell ref="AU195:AU204"/>
    <mergeCell ref="AV195:AV204"/>
    <mergeCell ref="AW195:AW204"/>
    <mergeCell ref="AX195:AX204"/>
    <mergeCell ref="AT206:AT215"/>
    <mergeCell ref="AU206:AU215"/>
    <mergeCell ref="I206:I215"/>
    <mergeCell ref="J206:J215"/>
    <mergeCell ref="K206:K215"/>
    <mergeCell ref="L206:L215"/>
    <mergeCell ref="M206:M215"/>
    <mergeCell ref="N206:N215"/>
    <mergeCell ref="A206:A215"/>
    <mergeCell ref="B206:B215"/>
    <mergeCell ref="D206:D215"/>
    <mergeCell ref="E206:E215"/>
    <mergeCell ref="F206:F215"/>
    <mergeCell ref="H206:H215"/>
    <mergeCell ref="L217:L226"/>
    <mergeCell ref="M217:M226"/>
    <mergeCell ref="N217:N226"/>
    <mergeCell ref="O217:O226"/>
    <mergeCell ref="BB206:BB215"/>
    <mergeCell ref="BF206:BF215"/>
    <mergeCell ref="BJ206:BJ215"/>
    <mergeCell ref="A217:A226"/>
    <mergeCell ref="B217:B226"/>
    <mergeCell ref="D217:D226"/>
    <mergeCell ref="E217:E226"/>
    <mergeCell ref="F217:F226"/>
    <mergeCell ref="H217:H226"/>
    <mergeCell ref="I217:I226"/>
    <mergeCell ref="AV206:AV215"/>
    <mergeCell ref="AW206:AW215"/>
    <mergeCell ref="AX206:AX215"/>
    <mergeCell ref="AY206:AY215"/>
    <mergeCell ref="AZ206:AZ215"/>
    <mergeCell ref="BA206:BA215"/>
    <mergeCell ref="O206:O215"/>
    <mergeCell ref="P206:P215"/>
    <mergeCell ref="AR206:AR215"/>
    <mergeCell ref="AS206:AS215"/>
    <mergeCell ref="BF217:BF226"/>
    <mergeCell ref="BJ217:BJ226"/>
    <mergeCell ref="A228:A237"/>
    <mergeCell ref="B228:B237"/>
    <mergeCell ref="D228:D237"/>
    <mergeCell ref="E228:E237"/>
    <mergeCell ref="F228:F237"/>
    <mergeCell ref="H228:H237"/>
    <mergeCell ref="I228:I237"/>
    <mergeCell ref="J228:J237"/>
    <mergeCell ref="AW217:AW226"/>
    <mergeCell ref="AX217:AX226"/>
    <mergeCell ref="AY217:AY226"/>
    <mergeCell ref="AZ217:AZ226"/>
    <mergeCell ref="BA217:BA226"/>
    <mergeCell ref="BB217:BB226"/>
    <mergeCell ref="P217:P226"/>
    <mergeCell ref="AR217:AR226"/>
    <mergeCell ref="AS217:AS226"/>
    <mergeCell ref="AT217:AT226"/>
    <mergeCell ref="AU217:AU226"/>
    <mergeCell ref="AV217:AV226"/>
    <mergeCell ref="J217:J226"/>
    <mergeCell ref="K217:K226"/>
    <mergeCell ref="AY228:AY237"/>
    <mergeCell ref="AZ228:AZ237"/>
    <mergeCell ref="BA228:BA237"/>
    <mergeCell ref="BB228:BB237"/>
    <mergeCell ref="BF228:BF237"/>
    <mergeCell ref="AR228:AR237"/>
    <mergeCell ref="AS228:AS237"/>
    <mergeCell ref="AT228:AT237"/>
    <mergeCell ref="AU228:AU237"/>
    <mergeCell ref="AV228:AV237"/>
    <mergeCell ref="AW228:AW237"/>
    <mergeCell ref="B239:B248"/>
    <mergeCell ref="D239:D248"/>
    <mergeCell ref="E239:E248"/>
    <mergeCell ref="F239:F248"/>
    <mergeCell ref="H239:H248"/>
    <mergeCell ref="I239:I248"/>
    <mergeCell ref="J239:J248"/>
    <mergeCell ref="K239:K248"/>
    <mergeCell ref="AX228:AX237"/>
    <mergeCell ref="K228:K237"/>
    <mergeCell ref="L228:L237"/>
    <mergeCell ref="M228:M237"/>
    <mergeCell ref="N228:N237"/>
    <mergeCell ref="O228:O237"/>
    <mergeCell ref="P228:P237"/>
    <mergeCell ref="BF7:BI7"/>
    <mergeCell ref="BJ7:BM7"/>
    <mergeCell ref="A4:BM4"/>
    <mergeCell ref="A5:I6"/>
    <mergeCell ref="AY239:AY248"/>
    <mergeCell ref="AZ239:AZ248"/>
    <mergeCell ref="BA239:BA248"/>
    <mergeCell ref="BB239:BB248"/>
    <mergeCell ref="BF239:BF248"/>
    <mergeCell ref="BJ239:BJ248"/>
    <mergeCell ref="AS239:AS248"/>
    <mergeCell ref="AT239:AT248"/>
    <mergeCell ref="AU239:AU248"/>
    <mergeCell ref="AV239:AV248"/>
    <mergeCell ref="AW239:AW248"/>
    <mergeCell ref="AX239:AX248"/>
    <mergeCell ref="L239:L248"/>
    <mergeCell ref="M239:M248"/>
    <mergeCell ref="N239:N248"/>
    <mergeCell ref="O239:O248"/>
    <mergeCell ref="P239:P248"/>
    <mergeCell ref="AR239:AR248"/>
    <mergeCell ref="BJ228:BJ237"/>
    <mergeCell ref="A239:A248"/>
    <mergeCell ref="J11:J13"/>
    <mergeCell ref="K11:K13"/>
    <mergeCell ref="L11:L13"/>
    <mergeCell ref="M11:M13"/>
    <mergeCell ref="A1:A3"/>
    <mergeCell ref="BL1:BM1"/>
    <mergeCell ref="BL2:BM2"/>
    <mergeCell ref="BL3:BM3"/>
    <mergeCell ref="B1:B3"/>
    <mergeCell ref="C1:BK3"/>
    <mergeCell ref="AW9:AW10"/>
    <mergeCell ref="O9:O10"/>
    <mergeCell ref="P9:P10"/>
    <mergeCell ref="A9:A20"/>
    <mergeCell ref="D9:D10"/>
    <mergeCell ref="E9:E10"/>
    <mergeCell ref="Y6:BA6"/>
    <mergeCell ref="BB6:BE6"/>
    <mergeCell ref="BF6:BI6"/>
    <mergeCell ref="BJ6:BM6"/>
    <mergeCell ref="Q7:X7"/>
    <mergeCell ref="Y7:Z7"/>
    <mergeCell ref="AF7:AG7"/>
    <mergeCell ref="BB7:BE7"/>
    <mergeCell ref="BA16:BA20"/>
    <mergeCell ref="AY9:AY10"/>
    <mergeCell ref="AZ9:AZ10"/>
    <mergeCell ref="AX9:AX10"/>
    <mergeCell ref="AU9:AU10"/>
    <mergeCell ref="AV9:AV10"/>
    <mergeCell ref="AT9:AT10"/>
    <mergeCell ref="AR16:AR20"/>
    <mergeCell ref="AS16:AS20"/>
    <mergeCell ref="AT16:AT20"/>
    <mergeCell ref="AR9:AR10"/>
    <mergeCell ref="AS9:AS10"/>
    <mergeCell ref="AS11:AS13"/>
    <mergeCell ref="AT11:AT13"/>
    <mergeCell ref="AZ16:AZ20"/>
    <mergeCell ref="BM9:BM10"/>
    <mergeCell ref="L9:L10"/>
    <mergeCell ref="E11:E13"/>
    <mergeCell ref="D11:D13"/>
    <mergeCell ref="F11:F13"/>
    <mergeCell ref="H11:H13"/>
    <mergeCell ref="BF15:BF16"/>
    <mergeCell ref="BG9:BG10"/>
    <mergeCell ref="BH9:BH10"/>
    <mergeCell ref="BI9:BI10"/>
    <mergeCell ref="BJ9:BJ10"/>
    <mergeCell ref="BF11:BF13"/>
    <mergeCell ref="BG11:BG13"/>
    <mergeCell ref="BH11:BH13"/>
    <mergeCell ref="BI11:BI13"/>
    <mergeCell ref="BC9:BC10"/>
    <mergeCell ref="BD9:BD10"/>
    <mergeCell ref="BE9:BE10"/>
    <mergeCell ref="BF9:BF10"/>
    <mergeCell ref="BC11:BC13"/>
    <mergeCell ref="BD11:BD13"/>
    <mergeCell ref="BE11:BE13"/>
    <mergeCell ref="BA9:BA10"/>
    <mergeCell ref="BB9:BB10"/>
    <mergeCell ref="BK9:BK10"/>
    <mergeCell ref="BL9:BL10"/>
    <mergeCell ref="BA11:BA13"/>
    <mergeCell ref="BB11:BB13"/>
    <mergeCell ref="BJ11:BJ13"/>
    <mergeCell ref="BK11:BK13"/>
    <mergeCell ref="BL11:BL13"/>
    <mergeCell ref="BM11:BM13"/>
    <mergeCell ref="L16:L20"/>
    <mergeCell ref="M16:M20"/>
    <mergeCell ref="N16:N20"/>
    <mergeCell ref="O16:O20"/>
    <mergeCell ref="AU11:AU13"/>
    <mergeCell ref="AV11:AV13"/>
    <mergeCell ref="AW11:AW13"/>
    <mergeCell ref="AX11:AX13"/>
    <mergeCell ref="AY11:AY13"/>
    <mergeCell ref="AZ11:AZ13"/>
    <mergeCell ref="BF19:BF20"/>
    <mergeCell ref="AU16:AU20"/>
    <mergeCell ref="AV16:AV20"/>
    <mergeCell ref="AW16:AW20"/>
    <mergeCell ref="AX16:AX20"/>
    <mergeCell ref="AY16:AY20"/>
    <mergeCell ref="AU25:AU26"/>
    <mergeCell ref="AV25:AV26"/>
    <mergeCell ref="AS22:AS24"/>
    <mergeCell ref="AT22:AT24"/>
    <mergeCell ref="AU22:AU24"/>
    <mergeCell ref="AV22:AV24"/>
    <mergeCell ref="AW22:AW24"/>
    <mergeCell ref="AX22:AX24"/>
    <mergeCell ref="E16:E20"/>
    <mergeCell ref="F16:F20"/>
    <mergeCell ref="H16:H20"/>
    <mergeCell ref="I16:I20"/>
    <mergeCell ref="J16:J20"/>
    <mergeCell ref="K16:K20"/>
    <mergeCell ref="G16:G18"/>
    <mergeCell ref="P22:P24"/>
    <mergeCell ref="AR22:AR24"/>
    <mergeCell ref="E22:E24"/>
    <mergeCell ref="F22:F24"/>
    <mergeCell ref="H22:H24"/>
    <mergeCell ref="J22:J24"/>
    <mergeCell ref="K22:K24"/>
    <mergeCell ref="L22:L24"/>
    <mergeCell ref="M22:M24"/>
    <mergeCell ref="C9:C20"/>
    <mergeCell ref="B9:B20"/>
    <mergeCell ref="B22:B29"/>
    <mergeCell ref="N25:N26"/>
    <mergeCell ref="O25:O26"/>
    <mergeCell ref="P25:P26"/>
    <mergeCell ref="AR25:AR26"/>
    <mergeCell ref="AS25:AS26"/>
    <mergeCell ref="AT25:AT26"/>
    <mergeCell ref="X11:X13"/>
    <mergeCell ref="AR11:AR13"/>
    <mergeCell ref="N22:N24"/>
    <mergeCell ref="O22:O24"/>
    <mergeCell ref="P16:P20"/>
    <mergeCell ref="N11:N13"/>
    <mergeCell ref="O11:O13"/>
    <mergeCell ref="P11:P13"/>
    <mergeCell ref="F9:F10"/>
    <mergeCell ref="I9:I10"/>
    <mergeCell ref="J9:J10"/>
    <mergeCell ref="K9:K10"/>
    <mergeCell ref="M9:M10"/>
    <mergeCell ref="N9:N10"/>
    <mergeCell ref="I11:I13"/>
    <mergeCell ref="AZ25:AZ26"/>
    <mergeCell ref="BA25:BA26"/>
    <mergeCell ref="G27:G29"/>
    <mergeCell ref="E27:E29"/>
    <mergeCell ref="F27:F29"/>
    <mergeCell ref="H27:H29"/>
    <mergeCell ref="J27:J29"/>
    <mergeCell ref="K27:K29"/>
    <mergeCell ref="L27:L29"/>
    <mergeCell ref="M27:M29"/>
    <mergeCell ref="N27:N29"/>
    <mergeCell ref="O27:O29"/>
    <mergeCell ref="P27:P29"/>
    <mergeCell ref="AR27:AR29"/>
    <mergeCell ref="AS27:AS29"/>
    <mergeCell ref="AY27:AY29"/>
    <mergeCell ref="AZ27:AZ29"/>
    <mergeCell ref="E25:E26"/>
    <mergeCell ref="F25:F26"/>
    <mergeCell ref="H25:H26"/>
    <mergeCell ref="J25:J26"/>
    <mergeCell ref="K25:K26"/>
    <mergeCell ref="L25:L26"/>
    <mergeCell ref="M25:M26"/>
    <mergeCell ref="BL22:BL24"/>
    <mergeCell ref="BM22:BM24"/>
    <mergeCell ref="BB25:BB26"/>
    <mergeCell ref="BC25:BC26"/>
    <mergeCell ref="BD25:BD26"/>
    <mergeCell ref="BE25:BE26"/>
    <mergeCell ref="BF25:BF26"/>
    <mergeCell ref="BG25:BG26"/>
    <mergeCell ref="BH25:BH26"/>
    <mergeCell ref="BI25:BI26"/>
    <mergeCell ref="BJ25:BJ26"/>
    <mergeCell ref="BK25:BK26"/>
    <mergeCell ref="BL25:BL26"/>
    <mergeCell ref="BM25:BM26"/>
    <mergeCell ref="BB22:BB24"/>
    <mergeCell ref="BC22:BC24"/>
    <mergeCell ref="BD22:BD24"/>
    <mergeCell ref="BE22:BE24"/>
    <mergeCell ref="BF22:BF24"/>
    <mergeCell ref="BM27:BM29"/>
    <mergeCell ref="BL27:BL29"/>
    <mergeCell ref="BB27:BB29"/>
    <mergeCell ref="BC27:BC29"/>
    <mergeCell ref="BD27:BD29"/>
    <mergeCell ref="BE27:BE29"/>
    <mergeCell ref="BF27:BF29"/>
    <mergeCell ref="BG27:BG29"/>
    <mergeCell ref="BH27:BH29"/>
    <mergeCell ref="BI27:BI29"/>
    <mergeCell ref="BJ27:BJ29"/>
    <mergeCell ref="BA22:BA24"/>
    <mergeCell ref="D34:D37"/>
    <mergeCell ref="C34:C37"/>
    <mergeCell ref="BG22:BG24"/>
    <mergeCell ref="BH22:BH24"/>
    <mergeCell ref="BI22:BI24"/>
    <mergeCell ref="D31:D32"/>
    <mergeCell ref="C31:C32"/>
    <mergeCell ref="BK27:BK29"/>
    <mergeCell ref="BA27:BA29"/>
    <mergeCell ref="C22:C29"/>
    <mergeCell ref="D22:D29"/>
    <mergeCell ref="AU27:AU29"/>
    <mergeCell ref="AV27:AV29"/>
    <mergeCell ref="AW27:AW29"/>
    <mergeCell ref="AX27:AX29"/>
    <mergeCell ref="AZ22:AZ24"/>
    <mergeCell ref="AY22:AY24"/>
    <mergeCell ref="AT27:AT29"/>
    <mergeCell ref="BJ22:BJ24"/>
    <mergeCell ref="BK22:BK24"/>
    <mergeCell ref="AW25:AW26"/>
    <mergeCell ref="AX25:AX26"/>
    <mergeCell ref="AY25:AY26"/>
  </mergeCells>
  <conditionalFormatting sqref="AT9 AT11 AT14:AT16 AN9:AQ20 AR22:AT22 AR25:AT25 AR27:AT27 BE34:BF34 BC34 AN38:AT50">
    <cfRule type="containsText" dxfId="1468" priority="163" operator="containsText" text="DISMINUYE UN PUNTO">
      <formula>NOT(ISERROR(SEARCH(("DISMINUYE UN PUNTO"),(AN9))))</formula>
    </cfRule>
  </conditionalFormatting>
  <conditionalFormatting sqref="AT9 AT11 AT14:AT16 AN9:AQ20 AR22:AT22 AR25:AT25 AR27:AT27 BE34:BF34 BC34 AN38:AT50">
    <cfRule type="containsText" dxfId="1467" priority="164" operator="containsText" text="DISMINUYE CERO PUNTOS">
      <formula>NOT(ISERROR(SEARCH(("DISMINUYE CERO PUNTOS"),(AN9))))</formula>
    </cfRule>
  </conditionalFormatting>
  <conditionalFormatting sqref="AT9 AT11 AT14:AT16 AN9:AQ20 AR22:AT22 AR25:AT25 AR27:AT27 BE34:BF34 BC34 AN38:AT50">
    <cfRule type="containsText" dxfId="1466" priority="165" operator="containsText" text="DISMINUYE DOS PUNTOS">
      <formula>NOT(ISERROR(SEARCH(("DISMINUYE DOS PUNTOS"),(AN9))))</formula>
    </cfRule>
  </conditionalFormatting>
  <conditionalFormatting sqref="N9:O9 N11:O11 N14:O18 AZ14:AZ16 N22:O22 AZ22:BA22 N25:O25 AZ25:BA25 N27:O27 BA27 N38:O50 AZ38:BA50">
    <cfRule type="cellIs" dxfId="1465" priority="166" stopIfTrue="1" operator="equal">
      <formula>"BAJO"</formula>
    </cfRule>
  </conditionalFormatting>
  <conditionalFormatting sqref="N9:O9 N11:O11 N14:O18 AZ14:AZ16 N22:O22 AZ22:BA22 N25:O25 AZ25:BA25 N27:O27 BA27 N38:O50 AZ38:BA50">
    <cfRule type="cellIs" dxfId="1464" priority="167" stopIfTrue="1" operator="equal">
      <formula>"MODERADO"</formula>
    </cfRule>
  </conditionalFormatting>
  <conditionalFormatting sqref="N9:O9 N11:O11 N14:O18 AZ14:AZ16 N22:O22 AZ22 N25:O25 AZ25 N27:O27 N38:O50 AZ38:AZ50">
    <cfRule type="cellIs" dxfId="1463" priority="168" stopIfTrue="1" operator="equal">
      <formula>"ALTO"</formula>
    </cfRule>
  </conditionalFormatting>
  <conditionalFormatting sqref="N9:O9 N11:O11 N14:O18 AZ14:AZ16 N22:O22 AZ22:BA22 N25:O25 AZ25:BA25 N27:O27 BA27 N38:O50 AZ38:BA50">
    <cfRule type="cellIs" dxfId="1462" priority="169" stopIfTrue="1" operator="equal">
      <formula>"EXTREMO"</formula>
    </cfRule>
  </conditionalFormatting>
  <conditionalFormatting sqref="BA11 BA14:BA16">
    <cfRule type="cellIs" dxfId="1461" priority="173" stopIfTrue="1" operator="equal">
      <formula>"BAJO"</formula>
    </cfRule>
  </conditionalFormatting>
  <conditionalFormatting sqref="BA11 BA14:BA16">
    <cfRule type="cellIs" dxfId="1460" priority="174" stopIfTrue="1" operator="equal">
      <formula>"MODERADO"</formula>
    </cfRule>
  </conditionalFormatting>
  <conditionalFormatting sqref="BA11 BA14:BA16 BA22 BA25 BA27 BA38:BA50">
    <cfRule type="cellIs" dxfId="1459" priority="175" stopIfTrue="1" operator="equal">
      <formula>"ALTO"</formula>
    </cfRule>
  </conditionalFormatting>
  <conditionalFormatting sqref="BA11 BA14:BA16">
    <cfRule type="cellIs" dxfId="1458" priority="176" stopIfTrue="1" operator="equal">
      <formula>"EXTREMO"</formula>
    </cfRule>
  </conditionalFormatting>
  <conditionalFormatting sqref="AR9:AS9 AR11:AS11">
    <cfRule type="containsText" dxfId="1457" priority="177" operator="containsText" text="DISMINUYE UN PUNTO">
      <formula>NOT(ISERROR(SEARCH(("DISMINUYE UN PUNTO"),(AR9))))</formula>
    </cfRule>
  </conditionalFormatting>
  <conditionalFormatting sqref="AR9:AS9 AR11:AS11">
    <cfRule type="containsText" dxfId="1456" priority="178" operator="containsText" text="DISMINUYE CERO PUNTOS">
      <formula>NOT(ISERROR(SEARCH(("DISMINUYE CERO PUNTOS"),(AR9))))</formula>
    </cfRule>
  </conditionalFormatting>
  <conditionalFormatting sqref="AR9:AS9 AR11:AS11">
    <cfRule type="containsText" dxfId="1455" priority="179" operator="containsText" text="DISMINUYE DOS PUNTOS">
      <formula>NOT(ISERROR(SEARCH(("DISMINUYE DOS PUNTOS"),(AR9))))</formula>
    </cfRule>
  </conditionalFormatting>
  <conditionalFormatting sqref="AZ9 AZ11">
    <cfRule type="cellIs" dxfId="1454" priority="187" stopIfTrue="1" operator="equal">
      <formula>"BAJO"</formula>
    </cfRule>
  </conditionalFormatting>
  <conditionalFormatting sqref="AZ9 AZ11">
    <cfRule type="cellIs" dxfId="1453" priority="188" stopIfTrue="1" operator="equal">
      <formula>"MODERADO"</formula>
    </cfRule>
  </conditionalFormatting>
  <conditionalFormatting sqref="AZ9 AZ11">
    <cfRule type="cellIs" dxfId="1452" priority="189" stopIfTrue="1" operator="equal">
      <formula>"ALTO"</formula>
    </cfRule>
  </conditionalFormatting>
  <conditionalFormatting sqref="AZ9 AZ11">
    <cfRule type="cellIs" dxfId="1451" priority="190" stopIfTrue="1" operator="equal">
      <formula>"EXTREMO"</formula>
    </cfRule>
  </conditionalFormatting>
  <conditionalFormatting sqref="AN22:AQ30 AN33:AQ33">
    <cfRule type="containsText" dxfId="1450" priority="198" operator="containsText" text="DISMINUYE UN PUNTO">
      <formula>NOT(ISERROR(SEARCH(("DISMINUYE UN PUNTO"),(AN22))))</formula>
    </cfRule>
  </conditionalFormatting>
  <conditionalFormatting sqref="AN22:AQ30 AN33:AQ33">
    <cfRule type="containsText" dxfId="1449" priority="199" operator="containsText" text="DISMINUYE CERO PUNTOS">
      <formula>NOT(ISERROR(SEARCH(("DISMINUYE CERO PUNTOS"),(AN22))))</formula>
    </cfRule>
  </conditionalFormatting>
  <conditionalFormatting sqref="AN22:AQ30 AN33:AQ33">
    <cfRule type="containsText" dxfId="1448" priority="200" operator="containsText" text="DISMINUYE DOS PUNTOS">
      <formula>NOT(ISERROR(SEARCH(("DISMINUYE DOS PUNTOS"),(AN22))))</formula>
    </cfRule>
  </conditionalFormatting>
  <conditionalFormatting sqref="AT52:AT60">
    <cfRule type="containsText" dxfId="1447" priority="216" operator="containsText" text="DISMINUYE UN PUNTO">
      <formula>NOT(ISERROR(SEARCH(("DISMINUYE UN PUNTO"),(AT52))))</formula>
    </cfRule>
  </conditionalFormatting>
  <conditionalFormatting sqref="AT52:AT60">
    <cfRule type="containsText" dxfId="1446" priority="217" operator="containsText" text="DISMINUYE CERO PUNTOS">
      <formula>NOT(ISERROR(SEARCH(("DISMINUYE CERO PUNTOS"),(AT52))))</formula>
    </cfRule>
  </conditionalFormatting>
  <conditionalFormatting sqref="AT52:AT60">
    <cfRule type="containsText" dxfId="1445" priority="218" operator="containsText" text="DISMINUYE DOS PUNTOS">
      <formula>NOT(ISERROR(SEARCH(("DISMINUYE DOS PUNTOS"),(AT52))))</formula>
    </cfRule>
  </conditionalFormatting>
  <conditionalFormatting sqref="N52:O60">
    <cfRule type="cellIs" dxfId="1444" priority="219" stopIfTrue="1" operator="equal">
      <formula>"BAJO"</formula>
    </cfRule>
  </conditionalFormatting>
  <conditionalFormatting sqref="N52:O60">
    <cfRule type="cellIs" dxfId="1443" priority="220" stopIfTrue="1" operator="equal">
      <formula>"MODERADO"</formula>
    </cfRule>
  </conditionalFormatting>
  <conditionalFormatting sqref="N52:O60">
    <cfRule type="cellIs" dxfId="1442" priority="221" stopIfTrue="1" operator="equal">
      <formula>"ALTO"</formula>
    </cfRule>
  </conditionalFormatting>
  <conditionalFormatting sqref="N52:O60">
    <cfRule type="cellIs" dxfId="1441" priority="222" stopIfTrue="1" operator="equal">
      <formula>"EXTREMO"</formula>
    </cfRule>
  </conditionalFormatting>
  <conditionalFormatting sqref="AN52:AN61 AO57:AO60 AP52:AQ61">
    <cfRule type="containsText" dxfId="1440" priority="223" operator="containsText" text="DISMINUYE UN PUNTO">
      <formula>NOT(ISERROR(SEARCH(("DISMINUYE UN PUNTO"),(AN52))))</formula>
    </cfRule>
  </conditionalFormatting>
  <conditionalFormatting sqref="AN52:AN61 AO57:AO60 AP52:AQ61">
    <cfRule type="containsText" dxfId="1439" priority="224" operator="containsText" text="DISMINUYE CERO PUNTOS">
      <formula>NOT(ISERROR(SEARCH(("DISMINUYE CERO PUNTOS"),(AN52))))</formula>
    </cfRule>
  </conditionalFormatting>
  <conditionalFormatting sqref="AN52:AN61 AO57:AO60 AP52:AQ61">
    <cfRule type="containsText" dxfId="1438" priority="225" operator="containsText" text="DISMINUYE DOS PUNTOS">
      <formula>NOT(ISERROR(SEARCH(("DISMINUYE DOS PUNTOS"),(AN52))))</formula>
    </cfRule>
  </conditionalFormatting>
  <conditionalFormatting sqref="BA52:BA60">
    <cfRule type="cellIs" dxfId="1437" priority="226" stopIfTrue="1" operator="equal">
      <formula>"BAJO"</formula>
    </cfRule>
  </conditionalFormatting>
  <conditionalFormatting sqref="BA52:BA60">
    <cfRule type="cellIs" dxfId="1436" priority="227" stopIfTrue="1" operator="equal">
      <formula>"MODERADO"</formula>
    </cfRule>
  </conditionalFormatting>
  <conditionalFormatting sqref="BA52:BA60">
    <cfRule type="cellIs" dxfId="1435" priority="228" stopIfTrue="1" operator="equal">
      <formula>"ALTO"</formula>
    </cfRule>
  </conditionalFormatting>
  <conditionalFormatting sqref="BA52:BA60">
    <cfRule type="cellIs" dxfId="1434" priority="229" stopIfTrue="1" operator="equal">
      <formula>"EXTREMO"</formula>
    </cfRule>
  </conditionalFormatting>
  <conditionalFormatting sqref="AR52:AS60">
    <cfRule type="containsText" dxfId="1433" priority="230" operator="containsText" text="DISMINUYE UN PUNTO">
      <formula>NOT(ISERROR(SEARCH(("DISMINUYE UN PUNTO"),(AR52))))</formula>
    </cfRule>
  </conditionalFormatting>
  <conditionalFormatting sqref="AR52:AS60">
    <cfRule type="containsText" dxfId="1432" priority="231" operator="containsText" text="DISMINUYE CERO PUNTOS">
      <formula>NOT(ISERROR(SEARCH(("DISMINUYE CERO PUNTOS"),(AR52))))</formula>
    </cfRule>
  </conditionalFormatting>
  <conditionalFormatting sqref="AR52:AS60">
    <cfRule type="containsText" dxfId="1431" priority="232" operator="containsText" text="DISMINUYE DOS PUNTOS">
      <formula>NOT(ISERROR(SEARCH(("DISMINUYE DOS PUNTOS"),(AR52))))</formula>
    </cfRule>
  </conditionalFormatting>
  <conditionalFormatting sqref="AO61">
    <cfRule type="containsText" dxfId="1430" priority="233" operator="containsText" text="DISMINUYE UN PUNTO">
      <formula>NOT(ISERROR(SEARCH(("DISMINUYE UN PUNTO"),(AO61))))</formula>
    </cfRule>
  </conditionalFormatting>
  <conditionalFormatting sqref="AO61">
    <cfRule type="containsText" dxfId="1429" priority="234" operator="containsText" text="DISMINUYE CERO PUNTOS">
      <formula>NOT(ISERROR(SEARCH(("DISMINUYE CERO PUNTOS"),(AO61))))</formula>
    </cfRule>
  </conditionalFormatting>
  <conditionalFormatting sqref="AO61">
    <cfRule type="containsText" dxfId="1428" priority="235" operator="containsText" text="DISMINUYE DOS PUNTOS">
      <formula>NOT(ISERROR(SEARCH(("DISMINUYE DOS PUNTOS"),(AO61))))</formula>
    </cfRule>
  </conditionalFormatting>
  <conditionalFormatting sqref="AZ52:AZ60">
    <cfRule type="cellIs" dxfId="1427" priority="236" stopIfTrue="1" operator="equal">
      <formula>"BAJO"</formula>
    </cfRule>
  </conditionalFormatting>
  <conditionalFormatting sqref="AZ52:AZ60">
    <cfRule type="cellIs" dxfId="1426" priority="237" stopIfTrue="1" operator="equal">
      <formula>"MODERADO"</formula>
    </cfRule>
  </conditionalFormatting>
  <conditionalFormatting sqref="AZ52:AZ60">
    <cfRule type="cellIs" dxfId="1425" priority="238" stopIfTrue="1" operator="equal">
      <formula>"ALTO"</formula>
    </cfRule>
  </conditionalFormatting>
  <conditionalFormatting sqref="AZ52:AZ60">
    <cfRule type="cellIs" dxfId="1424" priority="239" stopIfTrue="1" operator="equal">
      <formula>"EXTREMO"</formula>
    </cfRule>
  </conditionalFormatting>
  <conditionalFormatting sqref="AT63:AT71">
    <cfRule type="containsText" dxfId="1423" priority="240" operator="containsText" text="DISMINUYE UN PUNTO">
      <formula>NOT(ISERROR(SEARCH(("DISMINUYE UN PUNTO"),(AT63))))</formula>
    </cfRule>
  </conditionalFormatting>
  <conditionalFormatting sqref="AT63:AT71">
    <cfRule type="containsText" dxfId="1422" priority="241" operator="containsText" text="DISMINUYE CERO PUNTOS">
      <formula>NOT(ISERROR(SEARCH(("DISMINUYE CERO PUNTOS"),(AT63))))</formula>
    </cfRule>
  </conditionalFormatting>
  <conditionalFormatting sqref="AT63:AT71">
    <cfRule type="containsText" dxfId="1421" priority="242" operator="containsText" text="DISMINUYE DOS PUNTOS">
      <formula>NOT(ISERROR(SEARCH(("DISMINUYE DOS PUNTOS"),(AT63))))</formula>
    </cfRule>
  </conditionalFormatting>
  <conditionalFormatting sqref="N63:O71">
    <cfRule type="cellIs" dxfId="1420" priority="243" stopIfTrue="1" operator="equal">
      <formula>"BAJO"</formula>
    </cfRule>
  </conditionalFormatting>
  <conditionalFormatting sqref="N63:O71">
    <cfRule type="cellIs" dxfId="1419" priority="244" stopIfTrue="1" operator="equal">
      <formula>"MODERADO"</formula>
    </cfRule>
  </conditionalFormatting>
  <conditionalFormatting sqref="N63:O71">
    <cfRule type="cellIs" dxfId="1418" priority="245" stopIfTrue="1" operator="equal">
      <formula>"ALTO"</formula>
    </cfRule>
  </conditionalFormatting>
  <conditionalFormatting sqref="N63:O71">
    <cfRule type="cellIs" dxfId="1417" priority="246" stopIfTrue="1" operator="equal">
      <formula>"EXTREMO"</formula>
    </cfRule>
  </conditionalFormatting>
  <conditionalFormatting sqref="AN63:AQ63 AN64:AN72 AO64:AO71 AP64:AQ72">
    <cfRule type="containsText" dxfId="1416" priority="247" operator="containsText" text="DISMINUYE UN PUNTO">
      <formula>NOT(ISERROR(SEARCH(("DISMINUYE UN PUNTO"),(AN63))))</formula>
    </cfRule>
  </conditionalFormatting>
  <conditionalFormatting sqref="AN63:AQ63 AN64:AN72 AO64:AO71 AP64:AQ72">
    <cfRule type="containsText" dxfId="1415" priority="248" operator="containsText" text="DISMINUYE CERO PUNTOS">
      <formula>NOT(ISERROR(SEARCH(("DISMINUYE CERO PUNTOS"),(AN63))))</formula>
    </cfRule>
  </conditionalFormatting>
  <conditionalFormatting sqref="AN63:AQ63 AN64:AN72 AO64:AO71 AP64:AQ72">
    <cfRule type="containsText" dxfId="1414" priority="249" operator="containsText" text="DISMINUYE DOS PUNTOS">
      <formula>NOT(ISERROR(SEARCH(("DISMINUYE DOS PUNTOS"),(AN63))))</formula>
    </cfRule>
  </conditionalFormatting>
  <conditionalFormatting sqref="BA63:BA71">
    <cfRule type="cellIs" dxfId="1413" priority="250" stopIfTrue="1" operator="equal">
      <formula>"BAJO"</formula>
    </cfRule>
  </conditionalFormatting>
  <conditionalFormatting sqref="BA63:BA71">
    <cfRule type="cellIs" dxfId="1412" priority="251" stopIfTrue="1" operator="equal">
      <formula>"MODERADO"</formula>
    </cfRule>
  </conditionalFormatting>
  <conditionalFormatting sqref="BA63:BA71">
    <cfRule type="cellIs" dxfId="1411" priority="252" stopIfTrue="1" operator="equal">
      <formula>"ALTO"</formula>
    </cfRule>
  </conditionalFormatting>
  <conditionalFormatting sqref="BA63:BA71">
    <cfRule type="cellIs" dxfId="1410" priority="253" stopIfTrue="1" operator="equal">
      <formula>"EXTREMO"</formula>
    </cfRule>
  </conditionalFormatting>
  <conditionalFormatting sqref="H63:H71">
    <cfRule type="cellIs" dxfId="1409" priority="254" operator="equal">
      <formula>0</formula>
    </cfRule>
  </conditionalFormatting>
  <conditionalFormatting sqref="AR63:AS71">
    <cfRule type="containsText" dxfId="1408" priority="255" operator="containsText" text="DISMINUYE UN PUNTO">
      <formula>NOT(ISERROR(SEARCH(("DISMINUYE UN PUNTO"),(AR63))))</formula>
    </cfRule>
  </conditionalFormatting>
  <conditionalFormatting sqref="AR63:AS71">
    <cfRule type="containsText" dxfId="1407" priority="256" operator="containsText" text="DISMINUYE CERO PUNTOS">
      <formula>NOT(ISERROR(SEARCH(("DISMINUYE CERO PUNTOS"),(AR63))))</formula>
    </cfRule>
  </conditionalFormatting>
  <conditionalFormatting sqref="AR63:AS71">
    <cfRule type="containsText" dxfId="1406" priority="257" operator="containsText" text="DISMINUYE DOS PUNTOS">
      <formula>NOT(ISERROR(SEARCH(("DISMINUYE DOS PUNTOS"),(AR63))))</formula>
    </cfRule>
  </conditionalFormatting>
  <conditionalFormatting sqref="AO72">
    <cfRule type="containsText" dxfId="1405" priority="258" operator="containsText" text="DISMINUYE UN PUNTO">
      <formula>NOT(ISERROR(SEARCH(("DISMINUYE UN PUNTO"),(AO72))))</formula>
    </cfRule>
  </conditionalFormatting>
  <conditionalFormatting sqref="AO72">
    <cfRule type="containsText" dxfId="1404" priority="259" operator="containsText" text="DISMINUYE CERO PUNTOS">
      <formula>NOT(ISERROR(SEARCH(("DISMINUYE CERO PUNTOS"),(AO72))))</formula>
    </cfRule>
  </conditionalFormatting>
  <conditionalFormatting sqref="AO72">
    <cfRule type="containsText" dxfId="1403" priority="260" operator="containsText" text="DISMINUYE DOS PUNTOS">
      <formula>NOT(ISERROR(SEARCH(("DISMINUYE DOS PUNTOS"),(AO72))))</formula>
    </cfRule>
  </conditionalFormatting>
  <conditionalFormatting sqref="AZ63:AZ71">
    <cfRule type="cellIs" dxfId="1402" priority="261" stopIfTrue="1" operator="equal">
      <formula>"BAJO"</formula>
    </cfRule>
  </conditionalFormatting>
  <conditionalFormatting sqref="AZ63:AZ71">
    <cfRule type="cellIs" dxfId="1401" priority="262" stopIfTrue="1" operator="equal">
      <formula>"MODERADO"</formula>
    </cfRule>
  </conditionalFormatting>
  <conditionalFormatting sqref="AZ63:AZ71">
    <cfRule type="cellIs" dxfId="1400" priority="263" stopIfTrue="1" operator="equal">
      <formula>"ALTO"</formula>
    </cfRule>
  </conditionalFormatting>
  <conditionalFormatting sqref="AZ63:AZ71">
    <cfRule type="cellIs" dxfId="1399" priority="264" stopIfTrue="1" operator="equal">
      <formula>"EXTREMO"</formula>
    </cfRule>
  </conditionalFormatting>
  <conditionalFormatting sqref="AT74:AT82">
    <cfRule type="containsText" dxfId="1398" priority="265" operator="containsText" text="DISMINUYE UN PUNTO">
      <formula>NOT(ISERROR(SEARCH(("DISMINUYE UN PUNTO"),(AT74))))</formula>
    </cfRule>
  </conditionalFormatting>
  <conditionalFormatting sqref="AT74:AT82">
    <cfRule type="containsText" dxfId="1397" priority="266" operator="containsText" text="DISMINUYE CERO PUNTOS">
      <formula>NOT(ISERROR(SEARCH(("DISMINUYE CERO PUNTOS"),(AT74))))</formula>
    </cfRule>
  </conditionalFormatting>
  <conditionalFormatting sqref="AT74:AT82">
    <cfRule type="containsText" dxfId="1396" priority="267" operator="containsText" text="DISMINUYE DOS PUNTOS">
      <formula>NOT(ISERROR(SEARCH(("DISMINUYE DOS PUNTOS"),(AT74))))</formula>
    </cfRule>
  </conditionalFormatting>
  <conditionalFormatting sqref="N74:O82">
    <cfRule type="cellIs" dxfId="1395" priority="268" stopIfTrue="1" operator="equal">
      <formula>"BAJO"</formula>
    </cfRule>
  </conditionalFormatting>
  <conditionalFormatting sqref="N74:O82">
    <cfRule type="cellIs" dxfId="1394" priority="269" stopIfTrue="1" operator="equal">
      <formula>"MODERADO"</formula>
    </cfRule>
  </conditionalFormatting>
  <conditionalFormatting sqref="N74:O82">
    <cfRule type="cellIs" dxfId="1393" priority="270" stopIfTrue="1" operator="equal">
      <formula>"ALTO"</formula>
    </cfRule>
  </conditionalFormatting>
  <conditionalFormatting sqref="N74:O82">
    <cfRule type="cellIs" dxfId="1392" priority="271" stopIfTrue="1" operator="equal">
      <formula>"EXTREMO"</formula>
    </cfRule>
  </conditionalFormatting>
  <conditionalFormatting sqref="AN74:AQ74 AN75:AN83 AO75:AO82 AP75:AQ83">
    <cfRule type="containsText" dxfId="1391" priority="272" operator="containsText" text="DISMINUYE UN PUNTO">
      <formula>NOT(ISERROR(SEARCH(("DISMINUYE UN PUNTO"),(AN74))))</formula>
    </cfRule>
  </conditionalFormatting>
  <conditionalFormatting sqref="AN74:AQ74 AN75:AN83 AO75:AO82 AP75:AQ83">
    <cfRule type="containsText" dxfId="1390" priority="273" operator="containsText" text="DISMINUYE CERO PUNTOS">
      <formula>NOT(ISERROR(SEARCH(("DISMINUYE CERO PUNTOS"),(AN74))))</formula>
    </cfRule>
  </conditionalFormatting>
  <conditionalFormatting sqref="AN74:AQ74 AN75:AN83 AO75:AO82 AP75:AQ83">
    <cfRule type="containsText" dxfId="1389" priority="274" operator="containsText" text="DISMINUYE DOS PUNTOS">
      <formula>NOT(ISERROR(SEARCH(("DISMINUYE DOS PUNTOS"),(AN74))))</formula>
    </cfRule>
  </conditionalFormatting>
  <conditionalFormatting sqref="BA74:BA82">
    <cfRule type="cellIs" dxfId="1388" priority="275" stopIfTrue="1" operator="equal">
      <formula>"BAJO"</formula>
    </cfRule>
  </conditionalFormatting>
  <conditionalFormatting sqref="BA74:BA82">
    <cfRule type="cellIs" dxfId="1387" priority="276" stopIfTrue="1" operator="equal">
      <formula>"MODERADO"</formula>
    </cfRule>
  </conditionalFormatting>
  <conditionalFormatting sqref="BA74:BA82">
    <cfRule type="cellIs" dxfId="1386" priority="277" stopIfTrue="1" operator="equal">
      <formula>"ALTO"</formula>
    </cfRule>
  </conditionalFormatting>
  <conditionalFormatting sqref="BA74:BA82">
    <cfRule type="cellIs" dxfId="1385" priority="278" stopIfTrue="1" operator="equal">
      <formula>"EXTREMO"</formula>
    </cfRule>
  </conditionalFormatting>
  <conditionalFormatting sqref="H74:H82">
    <cfRule type="cellIs" dxfId="1384" priority="279" operator="equal">
      <formula>0</formula>
    </cfRule>
  </conditionalFormatting>
  <conditionalFormatting sqref="AR74:AS82">
    <cfRule type="containsText" dxfId="1383" priority="280" operator="containsText" text="DISMINUYE UN PUNTO">
      <formula>NOT(ISERROR(SEARCH(("DISMINUYE UN PUNTO"),(AR74))))</formula>
    </cfRule>
  </conditionalFormatting>
  <conditionalFormatting sqref="AR74:AS82">
    <cfRule type="containsText" dxfId="1382" priority="281" operator="containsText" text="DISMINUYE CERO PUNTOS">
      <formula>NOT(ISERROR(SEARCH(("DISMINUYE CERO PUNTOS"),(AR74))))</formula>
    </cfRule>
  </conditionalFormatting>
  <conditionalFormatting sqref="AR74:AS82">
    <cfRule type="containsText" dxfId="1381" priority="282" operator="containsText" text="DISMINUYE DOS PUNTOS">
      <formula>NOT(ISERROR(SEARCH(("DISMINUYE DOS PUNTOS"),(AR74))))</formula>
    </cfRule>
  </conditionalFormatting>
  <conditionalFormatting sqref="AO83">
    <cfRule type="containsText" dxfId="1380" priority="283" operator="containsText" text="DISMINUYE UN PUNTO">
      <formula>NOT(ISERROR(SEARCH(("DISMINUYE UN PUNTO"),(AO83))))</formula>
    </cfRule>
  </conditionalFormatting>
  <conditionalFormatting sqref="AO83">
    <cfRule type="containsText" dxfId="1379" priority="284" operator="containsText" text="DISMINUYE CERO PUNTOS">
      <formula>NOT(ISERROR(SEARCH(("DISMINUYE CERO PUNTOS"),(AO83))))</formula>
    </cfRule>
  </conditionalFormatting>
  <conditionalFormatting sqref="AO83">
    <cfRule type="containsText" dxfId="1378" priority="285" operator="containsText" text="DISMINUYE DOS PUNTOS">
      <formula>NOT(ISERROR(SEARCH(("DISMINUYE DOS PUNTOS"),(AO83))))</formula>
    </cfRule>
  </conditionalFormatting>
  <conditionalFormatting sqref="AZ74:AZ82">
    <cfRule type="cellIs" dxfId="1377" priority="286" stopIfTrue="1" operator="equal">
      <formula>"BAJO"</formula>
    </cfRule>
  </conditionalFormatting>
  <conditionalFormatting sqref="AZ74:AZ82">
    <cfRule type="cellIs" dxfId="1376" priority="287" stopIfTrue="1" operator="equal">
      <formula>"MODERADO"</formula>
    </cfRule>
  </conditionalFormatting>
  <conditionalFormatting sqref="AZ74:AZ82">
    <cfRule type="cellIs" dxfId="1375" priority="288" stopIfTrue="1" operator="equal">
      <formula>"ALTO"</formula>
    </cfRule>
  </conditionalFormatting>
  <conditionalFormatting sqref="AZ74:AZ82">
    <cfRule type="cellIs" dxfId="1374" priority="289" stopIfTrue="1" operator="equal">
      <formula>"EXTREMO"</formula>
    </cfRule>
  </conditionalFormatting>
  <conditionalFormatting sqref="AT85:AT93">
    <cfRule type="containsText" dxfId="1373" priority="290" operator="containsText" text="DISMINUYE UN PUNTO">
      <formula>NOT(ISERROR(SEARCH(("DISMINUYE UN PUNTO"),(AT85))))</formula>
    </cfRule>
  </conditionalFormatting>
  <conditionalFormatting sqref="AT85:AT93">
    <cfRule type="containsText" dxfId="1372" priority="291" operator="containsText" text="DISMINUYE CERO PUNTOS">
      <formula>NOT(ISERROR(SEARCH(("DISMINUYE CERO PUNTOS"),(AT85))))</formula>
    </cfRule>
  </conditionalFormatting>
  <conditionalFormatting sqref="AT85:AT93">
    <cfRule type="containsText" dxfId="1371" priority="292" operator="containsText" text="DISMINUYE DOS PUNTOS">
      <formula>NOT(ISERROR(SEARCH(("DISMINUYE DOS PUNTOS"),(AT85))))</formula>
    </cfRule>
  </conditionalFormatting>
  <conditionalFormatting sqref="N85:O93">
    <cfRule type="cellIs" dxfId="1370" priority="293" stopIfTrue="1" operator="equal">
      <formula>"BAJO"</formula>
    </cfRule>
  </conditionalFormatting>
  <conditionalFormatting sqref="N85:O93">
    <cfRule type="cellIs" dxfId="1369" priority="294" stopIfTrue="1" operator="equal">
      <formula>"MODERADO"</formula>
    </cfRule>
  </conditionalFormatting>
  <conditionalFormatting sqref="N85:O93">
    <cfRule type="cellIs" dxfId="1368" priority="295" stopIfTrue="1" operator="equal">
      <formula>"ALTO"</formula>
    </cfRule>
  </conditionalFormatting>
  <conditionalFormatting sqref="N85:O93">
    <cfRule type="cellIs" dxfId="1367" priority="296" stopIfTrue="1" operator="equal">
      <formula>"EXTREMO"</formula>
    </cfRule>
  </conditionalFormatting>
  <conditionalFormatting sqref="AN85:AQ85 AN86:AN94 AO86:AO93 AP86:AQ94">
    <cfRule type="containsText" dxfId="1366" priority="297" operator="containsText" text="DISMINUYE UN PUNTO">
      <formula>NOT(ISERROR(SEARCH(("DISMINUYE UN PUNTO"),(AN85))))</formula>
    </cfRule>
  </conditionalFormatting>
  <conditionalFormatting sqref="AN85:AQ85 AN86:AN94 AO86:AO93 AP86:AQ94">
    <cfRule type="containsText" dxfId="1365" priority="298" operator="containsText" text="DISMINUYE CERO PUNTOS">
      <formula>NOT(ISERROR(SEARCH(("DISMINUYE CERO PUNTOS"),(AN85))))</formula>
    </cfRule>
  </conditionalFormatting>
  <conditionalFormatting sqref="AN85:AQ85 AN86:AN94 AO86:AO93 AP86:AQ94">
    <cfRule type="containsText" dxfId="1364" priority="299" operator="containsText" text="DISMINUYE DOS PUNTOS">
      <formula>NOT(ISERROR(SEARCH(("DISMINUYE DOS PUNTOS"),(AN85))))</formula>
    </cfRule>
  </conditionalFormatting>
  <conditionalFormatting sqref="BA85:BA93">
    <cfRule type="cellIs" dxfId="1363" priority="300" stopIfTrue="1" operator="equal">
      <formula>"BAJO"</formula>
    </cfRule>
  </conditionalFormatting>
  <conditionalFormatting sqref="BA85:BA93">
    <cfRule type="cellIs" dxfId="1362" priority="301" stopIfTrue="1" operator="equal">
      <formula>"MODERADO"</formula>
    </cfRule>
  </conditionalFormatting>
  <conditionalFormatting sqref="BA85:BA93">
    <cfRule type="cellIs" dxfId="1361" priority="302" stopIfTrue="1" operator="equal">
      <formula>"ALTO"</formula>
    </cfRule>
  </conditionalFormatting>
  <conditionalFormatting sqref="BA85:BA93">
    <cfRule type="cellIs" dxfId="1360" priority="303" stopIfTrue="1" operator="equal">
      <formula>"EXTREMO"</formula>
    </cfRule>
  </conditionalFormatting>
  <conditionalFormatting sqref="H85:H93">
    <cfRule type="cellIs" dxfId="1359" priority="304" operator="equal">
      <formula>0</formula>
    </cfRule>
  </conditionalFormatting>
  <conditionalFormatting sqref="AR85:AS93">
    <cfRule type="containsText" dxfId="1358" priority="305" operator="containsText" text="DISMINUYE UN PUNTO">
      <formula>NOT(ISERROR(SEARCH(("DISMINUYE UN PUNTO"),(AR85))))</formula>
    </cfRule>
  </conditionalFormatting>
  <conditionalFormatting sqref="AR85:AS93">
    <cfRule type="containsText" dxfId="1357" priority="306" operator="containsText" text="DISMINUYE CERO PUNTOS">
      <formula>NOT(ISERROR(SEARCH(("DISMINUYE CERO PUNTOS"),(AR85))))</formula>
    </cfRule>
  </conditionalFormatting>
  <conditionalFormatting sqref="AR85:AS93">
    <cfRule type="containsText" dxfId="1356" priority="307" operator="containsText" text="DISMINUYE DOS PUNTOS">
      <formula>NOT(ISERROR(SEARCH(("DISMINUYE DOS PUNTOS"),(AR85))))</formula>
    </cfRule>
  </conditionalFormatting>
  <conditionalFormatting sqref="AO94">
    <cfRule type="containsText" dxfId="1355" priority="308" operator="containsText" text="DISMINUYE UN PUNTO">
      <formula>NOT(ISERROR(SEARCH(("DISMINUYE UN PUNTO"),(AO94))))</formula>
    </cfRule>
  </conditionalFormatting>
  <conditionalFormatting sqref="AO94">
    <cfRule type="containsText" dxfId="1354" priority="309" operator="containsText" text="DISMINUYE CERO PUNTOS">
      <formula>NOT(ISERROR(SEARCH(("DISMINUYE CERO PUNTOS"),(AO94))))</formula>
    </cfRule>
  </conditionalFormatting>
  <conditionalFormatting sqref="AO94">
    <cfRule type="containsText" dxfId="1353" priority="310" operator="containsText" text="DISMINUYE DOS PUNTOS">
      <formula>NOT(ISERROR(SEARCH(("DISMINUYE DOS PUNTOS"),(AO94))))</formula>
    </cfRule>
  </conditionalFormatting>
  <conditionalFormatting sqref="AZ85:AZ93">
    <cfRule type="cellIs" dxfId="1352" priority="311" stopIfTrue="1" operator="equal">
      <formula>"BAJO"</formula>
    </cfRule>
  </conditionalFormatting>
  <conditionalFormatting sqref="AZ85:AZ93">
    <cfRule type="cellIs" dxfId="1351" priority="312" stopIfTrue="1" operator="equal">
      <formula>"MODERADO"</formula>
    </cfRule>
  </conditionalFormatting>
  <conditionalFormatting sqref="AZ85:AZ93">
    <cfRule type="cellIs" dxfId="1350" priority="313" stopIfTrue="1" operator="equal">
      <formula>"ALTO"</formula>
    </cfRule>
  </conditionalFormatting>
  <conditionalFormatting sqref="AZ85:AZ93">
    <cfRule type="cellIs" dxfId="1349" priority="314" stopIfTrue="1" operator="equal">
      <formula>"EXTREMO"</formula>
    </cfRule>
  </conditionalFormatting>
  <conditionalFormatting sqref="AT96:AT104">
    <cfRule type="containsText" dxfId="1348" priority="315" operator="containsText" text="DISMINUYE UN PUNTO">
      <formula>NOT(ISERROR(SEARCH(("DISMINUYE UN PUNTO"),(AT96))))</formula>
    </cfRule>
  </conditionalFormatting>
  <conditionalFormatting sqref="AT96:AT104">
    <cfRule type="containsText" dxfId="1347" priority="316" operator="containsText" text="DISMINUYE CERO PUNTOS">
      <formula>NOT(ISERROR(SEARCH(("DISMINUYE CERO PUNTOS"),(AT96))))</formula>
    </cfRule>
  </conditionalFormatting>
  <conditionalFormatting sqref="AT96:AT104">
    <cfRule type="containsText" dxfId="1346" priority="317" operator="containsText" text="DISMINUYE DOS PUNTOS">
      <formula>NOT(ISERROR(SEARCH(("DISMINUYE DOS PUNTOS"),(AT96))))</formula>
    </cfRule>
  </conditionalFormatting>
  <conditionalFormatting sqref="N96:O104">
    <cfRule type="cellIs" dxfId="1345" priority="318" stopIfTrue="1" operator="equal">
      <formula>"BAJO"</formula>
    </cfRule>
  </conditionalFormatting>
  <conditionalFormatting sqref="N96:O104">
    <cfRule type="cellIs" dxfId="1344" priority="319" stopIfTrue="1" operator="equal">
      <formula>"MODERADO"</formula>
    </cfRule>
  </conditionalFormatting>
  <conditionalFormatting sqref="N96:O104">
    <cfRule type="cellIs" dxfId="1343" priority="320" stopIfTrue="1" operator="equal">
      <formula>"ALTO"</formula>
    </cfRule>
  </conditionalFormatting>
  <conditionalFormatting sqref="N96:O104">
    <cfRule type="cellIs" dxfId="1342" priority="321" stopIfTrue="1" operator="equal">
      <formula>"EXTREMO"</formula>
    </cfRule>
  </conditionalFormatting>
  <conditionalFormatting sqref="AN96:AQ96 AN97:AN105 AP97:AQ105 AO97:AO104">
    <cfRule type="containsText" dxfId="1341" priority="322" operator="containsText" text="DISMINUYE UN PUNTO">
      <formula>NOT(ISERROR(SEARCH(("DISMINUYE UN PUNTO"),(AN96))))</formula>
    </cfRule>
  </conditionalFormatting>
  <conditionalFormatting sqref="AN96:AQ96 AN97:AN105 AP97:AQ105 AO97:AO104">
    <cfRule type="containsText" dxfId="1340" priority="323" operator="containsText" text="DISMINUYE CERO PUNTOS">
      <formula>NOT(ISERROR(SEARCH(("DISMINUYE CERO PUNTOS"),(AN96))))</formula>
    </cfRule>
  </conditionalFormatting>
  <conditionalFormatting sqref="AN96:AQ96 AN97:AN105 AP97:AQ105 AO97:AO104">
    <cfRule type="containsText" dxfId="1339" priority="324" operator="containsText" text="DISMINUYE DOS PUNTOS">
      <formula>NOT(ISERROR(SEARCH(("DISMINUYE DOS PUNTOS"),(AN96))))</formula>
    </cfRule>
  </conditionalFormatting>
  <conditionalFormatting sqref="BA96:BA104">
    <cfRule type="cellIs" dxfId="1338" priority="325" stopIfTrue="1" operator="equal">
      <formula>"BAJO"</formula>
    </cfRule>
  </conditionalFormatting>
  <conditionalFormatting sqref="BA96:BA104">
    <cfRule type="cellIs" dxfId="1337" priority="326" stopIfTrue="1" operator="equal">
      <formula>"MODERADO"</formula>
    </cfRule>
  </conditionalFormatting>
  <conditionalFormatting sqref="BA96:BA104">
    <cfRule type="cellIs" dxfId="1336" priority="327" stopIfTrue="1" operator="equal">
      <formula>"ALTO"</formula>
    </cfRule>
  </conditionalFormatting>
  <conditionalFormatting sqref="BA96:BA104">
    <cfRule type="cellIs" dxfId="1335" priority="328" stopIfTrue="1" operator="equal">
      <formula>"EXTREMO"</formula>
    </cfRule>
  </conditionalFormatting>
  <conditionalFormatting sqref="H96:H104">
    <cfRule type="cellIs" dxfId="1334" priority="329" operator="equal">
      <formula>0</formula>
    </cfRule>
  </conditionalFormatting>
  <conditionalFormatting sqref="AR96:AS104">
    <cfRule type="containsText" dxfId="1333" priority="330" operator="containsText" text="DISMINUYE UN PUNTO">
      <formula>NOT(ISERROR(SEARCH(("DISMINUYE UN PUNTO"),(AR96))))</formula>
    </cfRule>
  </conditionalFormatting>
  <conditionalFormatting sqref="AR96:AS104">
    <cfRule type="containsText" dxfId="1332" priority="331" operator="containsText" text="DISMINUYE CERO PUNTOS">
      <formula>NOT(ISERROR(SEARCH(("DISMINUYE CERO PUNTOS"),(AR96))))</formula>
    </cfRule>
  </conditionalFormatting>
  <conditionalFormatting sqref="AR96:AS104">
    <cfRule type="containsText" dxfId="1331" priority="332" operator="containsText" text="DISMINUYE DOS PUNTOS">
      <formula>NOT(ISERROR(SEARCH(("DISMINUYE DOS PUNTOS"),(AR96))))</formula>
    </cfRule>
  </conditionalFormatting>
  <conditionalFormatting sqref="AZ96:AZ104">
    <cfRule type="cellIs" dxfId="1330" priority="333" stopIfTrue="1" operator="equal">
      <formula>"BAJO"</formula>
    </cfRule>
  </conditionalFormatting>
  <conditionalFormatting sqref="AZ96:AZ104">
    <cfRule type="cellIs" dxfId="1329" priority="334" stopIfTrue="1" operator="equal">
      <formula>"MODERADO"</formula>
    </cfRule>
  </conditionalFormatting>
  <conditionalFormatting sqref="AZ96:AZ104">
    <cfRule type="cellIs" dxfId="1328" priority="335" stopIfTrue="1" operator="equal">
      <formula>"ALTO"</formula>
    </cfRule>
  </conditionalFormatting>
  <conditionalFormatting sqref="AZ96:AZ104">
    <cfRule type="cellIs" dxfId="1327" priority="336" stopIfTrue="1" operator="equal">
      <formula>"EXTREMO"</formula>
    </cfRule>
  </conditionalFormatting>
  <conditionalFormatting sqref="AT107:AT115">
    <cfRule type="containsText" dxfId="1326" priority="337" operator="containsText" text="DISMINUYE UN PUNTO">
      <formula>NOT(ISERROR(SEARCH(("DISMINUYE UN PUNTO"),(AT107))))</formula>
    </cfRule>
  </conditionalFormatting>
  <conditionalFormatting sqref="AT107:AT115">
    <cfRule type="containsText" dxfId="1325" priority="338" operator="containsText" text="DISMINUYE CERO PUNTOS">
      <formula>NOT(ISERROR(SEARCH(("DISMINUYE CERO PUNTOS"),(AT107))))</formula>
    </cfRule>
  </conditionalFormatting>
  <conditionalFormatting sqref="AT107:AT115">
    <cfRule type="containsText" dxfId="1324" priority="339" operator="containsText" text="DISMINUYE DOS PUNTOS">
      <formula>NOT(ISERROR(SEARCH(("DISMINUYE DOS PUNTOS"),(AT107))))</formula>
    </cfRule>
  </conditionalFormatting>
  <conditionalFormatting sqref="N107:O115">
    <cfRule type="cellIs" dxfId="1323" priority="340" stopIfTrue="1" operator="equal">
      <formula>"BAJO"</formula>
    </cfRule>
  </conditionalFormatting>
  <conditionalFormatting sqref="N107:O115">
    <cfRule type="cellIs" dxfId="1322" priority="341" stopIfTrue="1" operator="equal">
      <formula>"MODERADO"</formula>
    </cfRule>
  </conditionalFormatting>
  <conditionalFormatting sqref="N107:O115">
    <cfRule type="cellIs" dxfId="1321" priority="342" stopIfTrue="1" operator="equal">
      <formula>"ALTO"</formula>
    </cfRule>
  </conditionalFormatting>
  <conditionalFormatting sqref="N107:O115">
    <cfRule type="cellIs" dxfId="1320" priority="343" stopIfTrue="1" operator="equal">
      <formula>"EXTREMO"</formula>
    </cfRule>
  </conditionalFormatting>
  <conditionalFormatting sqref="AN107:AQ107 AN108:AN116 AO108:AO115 AP108:AQ116">
    <cfRule type="containsText" dxfId="1319" priority="344" operator="containsText" text="DISMINUYE UN PUNTO">
      <formula>NOT(ISERROR(SEARCH(("DISMINUYE UN PUNTO"),(AN107))))</formula>
    </cfRule>
  </conditionalFormatting>
  <conditionalFormatting sqref="AN107:AQ107 AN108:AN116 AO108:AO115 AP108:AQ116">
    <cfRule type="containsText" dxfId="1318" priority="345" operator="containsText" text="DISMINUYE CERO PUNTOS">
      <formula>NOT(ISERROR(SEARCH(("DISMINUYE CERO PUNTOS"),(AN107))))</formula>
    </cfRule>
  </conditionalFormatting>
  <conditionalFormatting sqref="AN107:AQ107 AN108:AN116 AO108:AO115 AP108:AQ116">
    <cfRule type="containsText" dxfId="1317" priority="346" operator="containsText" text="DISMINUYE DOS PUNTOS">
      <formula>NOT(ISERROR(SEARCH(("DISMINUYE DOS PUNTOS"),(AN107))))</formula>
    </cfRule>
  </conditionalFormatting>
  <conditionalFormatting sqref="BA107:BA115">
    <cfRule type="cellIs" dxfId="1316" priority="347" stopIfTrue="1" operator="equal">
      <formula>"BAJO"</formula>
    </cfRule>
  </conditionalFormatting>
  <conditionalFormatting sqref="BA107:BA115">
    <cfRule type="cellIs" dxfId="1315" priority="348" stopIfTrue="1" operator="equal">
      <formula>"MODERADO"</formula>
    </cfRule>
  </conditionalFormatting>
  <conditionalFormatting sqref="BA107:BA115">
    <cfRule type="cellIs" dxfId="1314" priority="349" stopIfTrue="1" operator="equal">
      <formula>"ALTO"</formula>
    </cfRule>
  </conditionalFormatting>
  <conditionalFormatting sqref="BA107:BA115">
    <cfRule type="cellIs" dxfId="1313" priority="350" stopIfTrue="1" operator="equal">
      <formula>"EXTREMO"</formula>
    </cfRule>
  </conditionalFormatting>
  <conditionalFormatting sqref="AR107:AS115">
    <cfRule type="containsText" dxfId="1312" priority="351" operator="containsText" text="DISMINUYE UN PUNTO">
      <formula>NOT(ISERROR(SEARCH(("DISMINUYE UN PUNTO"),(AR107))))</formula>
    </cfRule>
  </conditionalFormatting>
  <conditionalFormatting sqref="AR107:AS115">
    <cfRule type="containsText" dxfId="1311" priority="352" operator="containsText" text="DISMINUYE CERO PUNTOS">
      <formula>NOT(ISERROR(SEARCH(("DISMINUYE CERO PUNTOS"),(AR107))))</formula>
    </cfRule>
  </conditionalFormatting>
  <conditionalFormatting sqref="AR107:AS115">
    <cfRule type="containsText" dxfId="1310" priority="353" operator="containsText" text="DISMINUYE DOS PUNTOS">
      <formula>NOT(ISERROR(SEARCH(("DISMINUYE DOS PUNTOS"),(AR107))))</formula>
    </cfRule>
  </conditionalFormatting>
  <conditionalFormatting sqref="AO116">
    <cfRule type="containsText" dxfId="1309" priority="354" operator="containsText" text="DISMINUYE UN PUNTO">
      <formula>NOT(ISERROR(SEARCH(("DISMINUYE UN PUNTO"),(AO116))))</formula>
    </cfRule>
  </conditionalFormatting>
  <conditionalFormatting sqref="AO116">
    <cfRule type="containsText" dxfId="1308" priority="355" operator="containsText" text="DISMINUYE CERO PUNTOS">
      <formula>NOT(ISERROR(SEARCH(("DISMINUYE CERO PUNTOS"),(AO116))))</formula>
    </cfRule>
  </conditionalFormatting>
  <conditionalFormatting sqref="AO116">
    <cfRule type="containsText" dxfId="1307" priority="356" operator="containsText" text="DISMINUYE DOS PUNTOS">
      <formula>NOT(ISERROR(SEARCH(("DISMINUYE DOS PUNTOS"),(AO116))))</formula>
    </cfRule>
  </conditionalFormatting>
  <conditionalFormatting sqref="AZ107:AZ115">
    <cfRule type="cellIs" dxfId="1306" priority="357" stopIfTrue="1" operator="equal">
      <formula>"BAJO"</formula>
    </cfRule>
  </conditionalFormatting>
  <conditionalFormatting sqref="AZ107:AZ115">
    <cfRule type="cellIs" dxfId="1305" priority="358" stopIfTrue="1" operator="equal">
      <formula>"MODERADO"</formula>
    </cfRule>
  </conditionalFormatting>
  <conditionalFormatting sqref="AZ107:AZ115">
    <cfRule type="cellIs" dxfId="1304" priority="359" stopIfTrue="1" operator="equal">
      <formula>"ALTO"</formula>
    </cfRule>
  </conditionalFormatting>
  <conditionalFormatting sqref="AZ107:AZ115">
    <cfRule type="cellIs" dxfId="1303" priority="360" stopIfTrue="1" operator="equal">
      <formula>"EXTREMO"</formula>
    </cfRule>
  </conditionalFormatting>
  <conditionalFormatting sqref="AT118:AT126">
    <cfRule type="containsText" dxfId="1302" priority="361" operator="containsText" text="DISMINUYE UN PUNTO">
      <formula>NOT(ISERROR(SEARCH(("DISMINUYE UN PUNTO"),(AT118))))</formula>
    </cfRule>
  </conditionalFormatting>
  <conditionalFormatting sqref="AT118:AT126">
    <cfRule type="containsText" dxfId="1301" priority="362" operator="containsText" text="DISMINUYE CERO PUNTOS">
      <formula>NOT(ISERROR(SEARCH(("DISMINUYE CERO PUNTOS"),(AT118))))</formula>
    </cfRule>
  </conditionalFormatting>
  <conditionalFormatting sqref="AT118:AT126">
    <cfRule type="containsText" dxfId="1300" priority="363" operator="containsText" text="DISMINUYE DOS PUNTOS">
      <formula>NOT(ISERROR(SEARCH(("DISMINUYE DOS PUNTOS"),(AT118))))</formula>
    </cfRule>
  </conditionalFormatting>
  <conditionalFormatting sqref="N118:O126">
    <cfRule type="cellIs" dxfId="1299" priority="364" stopIfTrue="1" operator="equal">
      <formula>"BAJO"</formula>
    </cfRule>
  </conditionalFormatting>
  <conditionalFormatting sqref="N118:O126">
    <cfRule type="cellIs" dxfId="1298" priority="365" stopIfTrue="1" operator="equal">
      <formula>"MODERADO"</formula>
    </cfRule>
  </conditionalFormatting>
  <conditionalFormatting sqref="N118:O126">
    <cfRule type="cellIs" dxfId="1297" priority="366" stopIfTrue="1" operator="equal">
      <formula>"ALTO"</formula>
    </cfRule>
  </conditionalFormatting>
  <conditionalFormatting sqref="N118:O126">
    <cfRule type="cellIs" dxfId="1296" priority="367" stopIfTrue="1" operator="equal">
      <formula>"EXTREMO"</formula>
    </cfRule>
  </conditionalFormatting>
  <conditionalFormatting sqref="AN118:AQ118 AN119:AN127 AO119:AO126 AP119:AQ127">
    <cfRule type="containsText" dxfId="1295" priority="368" operator="containsText" text="DISMINUYE UN PUNTO">
      <formula>NOT(ISERROR(SEARCH(("DISMINUYE UN PUNTO"),(AN118))))</formula>
    </cfRule>
  </conditionalFormatting>
  <conditionalFormatting sqref="AN118:AQ118 AN119:AN127 AO119:AO126 AP119:AQ127">
    <cfRule type="containsText" dxfId="1294" priority="369" operator="containsText" text="DISMINUYE CERO PUNTOS">
      <formula>NOT(ISERROR(SEARCH(("DISMINUYE CERO PUNTOS"),(AN118))))</formula>
    </cfRule>
  </conditionalFormatting>
  <conditionalFormatting sqref="AN118:AQ118 AN119:AN127 AO119:AO126 AP119:AQ127">
    <cfRule type="containsText" dxfId="1293" priority="370" operator="containsText" text="DISMINUYE DOS PUNTOS">
      <formula>NOT(ISERROR(SEARCH(("DISMINUYE DOS PUNTOS"),(AN118))))</formula>
    </cfRule>
  </conditionalFormatting>
  <conditionalFormatting sqref="BA118:BA126">
    <cfRule type="cellIs" dxfId="1292" priority="371" stopIfTrue="1" operator="equal">
      <formula>"BAJO"</formula>
    </cfRule>
  </conditionalFormatting>
  <conditionalFormatting sqref="BA118:BA126">
    <cfRule type="cellIs" dxfId="1291" priority="372" stopIfTrue="1" operator="equal">
      <formula>"MODERADO"</formula>
    </cfRule>
  </conditionalFormatting>
  <conditionalFormatting sqref="BA118:BA126">
    <cfRule type="cellIs" dxfId="1290" priority="373" stopIfTrue="1" operator="equal">
      <formula>"ALTO"</formula>
    </cfRule>
  </conditionalFormatting>
  <conditionalFormatting sqref="BA118:BA126">
    <cfRule type="cellIs" dxfId="1289" priority="374" stopIfTrue="1" operator="equal">
      <formula>"EXTREMO"</formula>
    </cfRule>
  </conditionalFormatting>
  <conditionalFormatting sqref="H118:H126">
    <cfRule type="cellIs" dxfId="1288" priority="375" operator="equal">
      <formula>0</formula>
    </cfRule>
  </conditionalFormatting>
  <conditionalFormatting sqref="AR118:AS126">
    <cfRule type="containsText" dxfId="1287" priority="376" operator="containsText" text="DISMINUYE UN PUNTO">
      <formula>NOT(ISERROR(SEARCH(("DISMINUYE UN PUNTO"),(AR118))))</formula>
    </cfRule>
  </conditionalFormatting>
  <conditionalFormatting sqref="AR118:AS126">
    <cfRule type="containsText" dxfId="1286" priority="377" operator="containsText" text="DISMINUYE CERO PUNTOS">
      <formula>NOT(ISERROR(SEARCH(("DISMINUYE CERO PUNTOS"),(AR118))))</formula>
    </cfRule>
  </conditionalFormatting>
  <conditionalFormatting sqref="AR118:AS126">
    <cfRule type="containsText" dxfId="1285" priority="378" operator="containsText" text="DISMINUYE DOS PUNTOS">
      <formula>NOT(ISERROR(SEARCH(("DISMINUYE DOS PUNTOS"),(AR118))))</formula>
    </cfRule>
  </conditionalFormatting>
  <conditionalFormatting sqref="AO127">
    <cfRule type="containsText" dxfId="1284" priority="379" operator="containsText" text="DISMINUYE UN PUNTO">
      <formula>NOT(ISERROR(SEARCH(("DISMINUYE UN PUNTO"),(AO127))))</formula>
    </cfRule>
  </conditionalFormatting>
  <conditionalFormatting sqref="AO127">
    <cfRule type="containsText" dxfId="1283" priority="380" operator="containsText" text="DISMINUYE CERO PUNTOS">
      <formula>NOT(ISERROR(SEARCH(("DISMINUYE CERO PUNTOS"),(AO127))))</formula>
    </cfRule>
  </conditionalFormatting>
  <conditionalFormatting sqref="AO127">
    <cfRule type="containsText" dxfId="1282" priority="381" operator="containsText" text="DISMINUYE DOS PUNTOS">
      <formula>NOT(ISERROR(SEARCH(("DISMINUYE DOS PUNTOS"),(AO127))))</formula>
    </cfRule>
  </conditionalFormatting>
  <conditionalFormatting sqref="AZ118:AZ126">
    <cfRule type="cellIs" dxfId="1281" priority="382" stopIfTrue="1" operator="equal">
      <formula>"BAJO"</formula>
    </cfRule>
  </conditionalFormatting>
  <conditionalFormatting sqref="AZ118:AZ126">
    <cfRule type="cellIs" dxfId="1280" priority="383" stopIfTrue="1" operator="equal">
      <formula>"MODERADO"</formula>
    </cfRule>
  </conditionalFormatting>
  <conditionalFormatting sqref="AZ118:AZ126">
    <cfRule type="cellIs" dxfId="1279" priority="384" stopIfTrue="1" operator="equal">
      <formula>"ALTO"</formula>
    </cfRule>
  </conditionalFormatting>
  <conditionalFormatting sqref="AZ118:AZ126">
    <cfRule type="cellIs" dxfId="1278" priority="385" stopIfTrue="1" operator="equal">
      <formula>"EXTREMO"</formula>
    </cfRule>
  </conditionalFormatting>
  <conditionalFormatting sqref="AT129:AT137">
    <cfRule type="containsText" dxfId="1277" priority="386" operator="containsText" text="DISMINUYE UN PUNTO">
      <formula>NOT(ISERROR(SEARCH(("DISMINUYE UN PUNTO"),(AT129))))</formula>
    </cfRule>
  </conditionalFormatting>
  <conditionalFormatting sqref="AT129:AT137">
    <cfRule type="containsText" dxfId="1276" priority="387" operator="containsText" text="DISMINUYE CERO PUNTOS">
      <formula>NOT(ISERROR(SEARCH(("DISMINUYE CERO PUNTOS"),(AT129))))</formula>
    </cfRule>
  </conditionalFormatting>
  <conditionalFormatting sqref="AT129:AT137">
    <cfRule type="containsText" dxfId="1275" priority="388" operator="containsText" text="DISMINUYE DOS PUNTOS">
      <formula>NOT(ISERROR(SEARCH(("DISMINUYE DOS PUNTOS"),(AT129))))</formula>
    </cfRule>
  </conditionalFormatting>
  <conditionalFormatting sqref="N129:O137">
    <cfRule type="cellIs" dxfId="1274" priority="389" stopIfTrue="1" operator="equal">
      <formula>"BAJO"</formula>
    </cfRule>
  </conditionalFormatting>
  <conditionalFormatting sqref="N129:O137">
    <cfRule type="cellIs" dxfId="1273" priority="390" stopIfTrue="1" operator="equal">
      <formula>"MODERADO"</formula>
    </cfRule>
  </conditionalFormatting>
  <conditionalFormatting sqref="N129:O137">
    <cfRule type="cellIs" dxfId="1272" priority="391" stopIfTrue="1" operator="equal">
      <formula>"ALTO"</formula>
    </cfRule>
  </conditionalFormatting>
  <conditionalFormatting sqref="N129:O137">
    <cfRule type="cellIs" dxfId="1271" priority="392" stopIfTrue="1" operator="equal">
      <formula>"EXTREMO"</formula>
    </cfRule>
  </conditionalFormatting>
  <conditionalFormatting sqref="AN129:AQ129 AN130:AN138 AO130:AO137 AP130:AQ138">
    <cfRule type="containsText" dxfId="1270" priority="393" operator="containsText" text="DISMINUYE UN PUNTO">
      <formula>NOT(ISERROR(SEARCH(("DISMINUYE UN PUNTO"),(AN129))))</formula>
    </cfRule>
  </conditionalFormatting>
  <conditionalFormatting sqref="AN129:AQ129 AN130:AN138 AO130:AO137 AP130:AQ138">
    <cfRule type="containsText" dxfId="1269" priority="394" operator="containsText" text="DISMINUYE CERO PUNTOS">
      <formula>NOT(ISERROR(SEARCH(("DISMINUYE CERO PUNTOS"),(AN129))))</formula>
    </cfRule>
  </conditionalFormatting>
  <conditionalFormatting sqref="AN129:AQ129 AN130:AN138 AO130:AO137 AP130:AQ138">
    <cfRule type="containsText" dxfId="1268" priority="395" operator="containsText" text="DISMINUYE DOS PUNTOS">
      <formula>NOT(ISERROR(SEARCH(("DISMINUYE DOS PUNTOS"),(AN129))))</formula>
    </cfRule>
  </conditionalFormatting>
  <conditionalFormatting sqref="BA129:BA137">
    <cfRule type="cellIs" dxfId="1267" priority="396" stopIfTrue="1" operator="equal">
      <formula>"BAJO"</formula>
    </cfRule>
  </conditionalFormatting>
  <conditionalFormatting sqref="BA129:BA137">
    <cfRule type="cellIs" dxfId="1266" priority="397" stopIfTrue="1" operator="equal">
      <formula>"MODERADO"</formula>
    </cfRule>
  </conditionalFormatting>
  <conditionalFormatting sqref="BA129:BA137">
    <cfRule type="cellIs" dxfId="1265" priority="398" stopIfTrue="1" operator="equal">
      <formula>"ALTO"</formula>
    </cfRule>
  </conditionalFormatting>
  <conditionalFormatting sqref="BA129:BA137">
    <cfRule type="cellIs" dxfId="1264" priority="399" stopIfTrue="1" operator="equal">
      <formula>"EXTREMO"</formula>
    </cfRule>
  </conditionalFormatting>
  <conditionalFormatting sqref="H129:H137">
    <cfRule type="cellIs" dxfId="1263" priority="400" operator="equal">
      <formula>0</formula>
    </cfRule>
  </conditionalFormatting>
  <conditionalFormatting sqref="AR129:AS137">
    <cfRule type="containsText" dxfId="1262" priority="401" operator="containsText" text="DISMINUYE UN PUNTO">
      <formula>NOT(ISERROR(SEARCH(("DISMINUYE UN PUNTO"),(AR129))))</formula>
    </cfRule>
  </conditionalFormatting>
  <conditionalFormatting sqref="AR129:AS137">
    <cfRule type="containsText" dxfId="1261" priority="402" operator="containsText" text="DISMINUYE CERO PUNTOS">
      <formula>NOT(ISERROR(SEARCH(("DISMINUYE CERO PUNTOS"),(AR129))))</formula>
    </cfRule>
  </conditionalFormatting>
  <conditionalFormatting sqref="AR129:AS137">
    <cfRule type="containsText" dxfId="1260" priority="403" operator="containsText" text="DISMINUYE DOS PUNTOS">
      <formula>NOT(ISERROR(SEARCH(("DISMINUYE DOS PUNTOS"),(AR129))))</formula>
    </cfRule>
  </conditionalFormatting>
  <conditionalFormatting sqref="AO138">
    <cfRule type="containsText" dxfId="1259" priority="404" operator="containsText" text="DISMINUYE UN PUNTO">
      <formula>NOT(ISERROR(SEARCH(("DISMINUYE UN PUNTO"),(AO138))))</formula>
    </cfRule>
  </conditionalFormatting>
  <conditionalFormatting sqref="AO138">
    <cfRule type="containsText" dxfId="1258" priority="405" operator="containsText" text="DISMINUYE CERO PUNTOS">
      <formula>NOT(ISERROR(SEARCH(("DISMINUYE CERO PUNTOS"),(AO138))))</formula>
    </cfRule>
  </conditionalFormatting>
  <conditionalFormatting sqref="AO138">
    <cfRule type="containsText" dxfId="1257" priority="406" operator="containsText" text="DISMINUYE DOS PUNTOS">
      <formula>NOT(ISERROR(SEARCH(("DISMINUYE DOS PUNTOS"),(AO138))))</formula>
    </cfRule>
  </conditionalFormatting>
  <conditionalFormatting sqref="AZ129:AZ137">
    <cfRule type="cellIs" dxfId="1256" priority="407" stopIfTrue="1" operator="equal">
      <formula>"BAJO"</formula>
    </cfRule>
  </conditionalFormatting>
  <conditionalFormatting sqref="AZ129:AZ137">
    <cfRule type="cellIs" dxfId="1255" priority="408" stopIfTrue="1" operator="equal">
      <formula>"MODERADO"</formula>
    </cfRule>
  </conditionalFormatting>
  <conditionalFormatting sqref="AZ129:AZ137">
    <cfRule type="cellIs" dxfId="1254" priority="409" stopIfTrue="1" operator="equal">
      <formula>"ALTO"</formula>
    </cfRule>
  </conditionalFormatting>
  <conditionalFormatting sqref="AZ129:AZ137">
    <cfRule type="cellIs" dxfId="1253" priority="410" stopIfTrue="1" operator="equal">
      <formula>"EXTREMO"</formula>
    </cfRule>
  </conditionalFormatting>
  <conditionalFormatting sqref="P22 P25 P27 P31 P36:P50">
    <cfRule type="expression" dxfId="1252" priority="411" stopIfTrue="1">
      <formula>IF(L22="",M22="","")</formula>
    </cfRule>
  </conditionalFormatting>
  <conditionalFormatting sqref="P22 P25 P27 P31 P36:P50">
    <cfRule type="containsText" dxfId="1251" priority="412" stopIfTrue="1" operator="containsText" text="Reducir">
      <formula>NOT(ISERROR(SEARCH(("Reducir"),(P22))))</formula>
    </cfRule>
  </conditionalFormatting>
  <conditionalFormatting sqref="P22 P25 P27 P31 P36:P50">
    <cfRule type="containsText" dxfId="1250" priority="413" stopIfTrue="1" operator="containsText" text="Asumir">
      <formula>NOT(ISERROR(SEARCH(("Asumir"),(P22))))</formula>
    </cfRule>
  </conditionalFormatting>
  <conditionalFormatting sqref="P22 P25 P27 P31 P36:P50">
    <cfRule type="containsText" dxfId="1249" priority="414" stopIfTrue="1" operator="containsText" text="Evitar">
      <formula>NOT(ISERROR(SEARCH(("Evitar"),(P22))))</formula>
    </cfRule>
  </conditionalFormatting>
  <conditionalFormatting sqref="P52:P60">
    <cfRule type="expression" dxfId="1248" priority="415" stopIfTrue="1">
      <formula>IF(L52="",M52="","")</formula>
    </cfRule>
  </conditionalFormatting>
  <conditionalFormatting sqref="P52:P60">
    <cfRule type="containsText" dxfId="1247" priority="416" stopIfTrue="1" operator="containsText" text="Reducir">
      <formula>NOT(ISERROR(SEARCH(("Reducir"),(P52))))</formula>
    </cfRule>
  </conditionalFormatting>
  <conditionalFormatting sqref="P52:P60">
    <cfRule type="containsText" dxfId="1246" priority="417" stopIfTrue="1" operator="containsText" text="Asumir">
      <formula>NOT(ISERROR(SEARCH(("Asumir"),(P52))))</formula>
    </cfRule>
  </conditionalFormatting>
  <conditionalFormatting sqref="P52:P60">
    <cfRule type="containsText" dxfId="1245" priority="418" stopIfTrue="1" operator="containsText" text="Evitar">
      <formula>NOT(ISERROR(SEARCH(("Evitar"),(P52))))</formula>
    </cfRule>
  </conditionalFormatting>
  <conditionalFormatting sqref="P63:P71">
    <cfRule type="expression" dxfId="1244" priority="419" stopIfTrue="1">
      <formula>IF(L63="",M63="","")</formula>
    </cfRule>
  </conditionalFormatting>
  <conditionalFormatting sqref="P63:P71">
    <cfRule type="containsText" dxfId="1243" priority="420" stopIfTrue="1" operator="containsText" text="Reducir">
      <formula>NOT(ISERROR(SEARCH(("Reducir"),(P63))))</formula>
    </cfRule>
  </conditionalFormatting>
  <conditionalFormatting sqref="P63:P71">
    <cfRule type="containsText" dxfId="1242" priority="421" stopIfTrue="1" operator="containsText" text="Asumir">
      <formula>NOT(ISERROR(SEARCH(("Asumir"),(P63))))</formula>
    </cfRule>
  </conditionalFormatting>
  <conditionalFormatting sqref="P63:P71">
    <cfRule type="containsText" dxfId="1241" priority="422" stopIfTrue="1" operator="containsText" text="Evitar">
      <formula>NOT(ISERROR(SEARCH(("Evitar"),(P63))))</formula>
    </cfRule>
  </conditionalFormatting>
  <conditionalFormatting sqref="P74:P82">
    <cfRule type="expression" dxfId="1240" priority="423" stopIfTrue="1">
      <formula>IF(L74="",M74="","")</formula>
    </cfRule>
  </conditionalFormatting>
  <conditionalFormatting sqref="P74:P82">
    <cfRule type="containsText" dxfId="1239" priority="424" stopIfTrue="1" operator="containsText" text="Reducir">
      <formula>NOT(ISERROR(SEARCH(("Reducir"),(P74))))</formula>
    </cfRule>
  </conditionalFormatting>
  <conditionalFormatting sqref="P74:P82">
    <cfRule type="containsText" dxfId="1238" priority="425" stopIfTrue="1" operator="containsText" text="Asumir">
      <formula>NOT(ISERROR(SEARCH(("Asumir"),(P74))))</formula>
    </cfRule>
  </conditionalFormatting>
  <conditionalFormatting sqref="P74:P82">
    <cfRule type="containsText" dxfId="1237" priority="426" stopIfTrue="1" operator="containsText" text="Evitar">
      <formula>NOT(ISERROR(SEARCH(("Evitar"),(P74))))</formula>
    </cfRule>
  </conditionalFormatting>
  <conditionalFormatting sqref="P85:P93">
    <cfRule type="expression" dxfId="1236" priority="427" stopIfTrue="1">
      <formula>IF(L85="",M85="","")</formula>
    </cfRule>
  </conditionalFormatting>
  <conditionalFormatting sqref="P85:P93">
    <cfRule type="containsText" dxfId="1235" priority="428" stopIfTrue="1" operator="containsText" text="Reducir">
      <formula>NOT(ISERROR(SEARCH(("Reducir"),(P85))))</formula>
    </cfRule>
  </conditionalFormatting>
  <conditionalFormatting sqref="P85:P93">
    <cfRule type="containsText" dxfId="1234" priority="429" stopIfTrue="1" operator="containsText" text="Asumir">
      <formula>NOT(ISERROR(SEARCH(("Asumir"),(P85))))</formula>
    </cfRule>
  </conditionalFormatting>
  <conditionalFormatting sqref="P85:P93">
    <cfRule type="containsText" dxfId="1233" priority="430" stopIfTrue="1" operator="containsText" text="Evitar">
      <formula>NOT(ISERROR(SEARCH(("Evitar"),(P85))))</formula>
    </cfRule>
  </conditionalFormatting>
  <conditionalFormatting sqref="P96:P104">
    <cfRule type="expression" dxfId="1232" priority="431" stopIfTrue="1">
      <formula>IF(L96="",M96="","")</formula>
    </cfRule>
  </conditionalFormatting>
  <conditionalFormatting sqref="P96:P104">
    <cfRule type="containsText" dxfId="1231" priority="432" stopIfTrue="1" operator="containsText" text="Reducir">
      <formula>NOT(ISERROR(SEARCH(("Reducir"),(P96))))</formula>
    </cfRule>
  </conditionalFormatting>
  <conditionalFormatting sqref="P96:P104">
    <cfRule type="containsText" dxfId="1230" priority="433" stopIfTrue="1" operator="containsText" text="Asumir">
      <formula>NOT(ISERROR(SEARCH(("Asumir"),(P96))))</formula>
    </cfRule>
  </conditionalFormatting>
  <conditionalFormatting sqref="P96:P104">
    <cfRule type="containsText" dxfId="1229" priority="434" stopIfTrue="1" operator="containsText" text="Evitar">
      <formula>NOT(ISERROR(SEARCH(("Evitar"),(P96))))</formula>
    </cfRule>
  </conditionalFormatting>
  <conditionalFormatting sqref="P107:P115">
    <cfRule type="expression" dxfId="1228" priority="435" stopIfTrue="1">
      <formula>IF(L107="",M107="","")</formula>
    </cfRule>
  </conditionalFormatting>
  <conditionalFormatting sqref="P107:P115">
    <cfRule type="containsText" dxfId="1227" priority="436" stopIfTrue="1" operator="containsText" text="Reducir">
      <formula>NOT(ISERROR(SEARCH(("Reducir"),(P107))))</formula>
    </cfRule>
  </conditionalFormatting>
  <conditionalFormatting sqref="P107:P115">
    <cfRule type="containsText" dxfId="1226" priority="437" stopIfTrue="1" operator="containsText" text="Asumir">
      <formula>NOT(ISERROR(SEARCH(("Asumir"),(P107))))</formula>
    </cfRule>
  </conditionalFormatting>
  <conditionalFormatting sqref="P107:P115">
    <cfRule type="containsText" dxfId="1225" priority="438" stopIfTrue="1" operator="containsText" text="Evitar">
      <formula>NOT(ISERROR(SEARCH(("Evitar"),(P107))))</formula>
    </cfRule>
  </conditionalFormatting>
  <conditionalFormatting sqref="P118:P126">
    <cfRule type="expression" dxfId="1224" priority="439" stopIfTrue="1">
      <formula>IF(L118="",M118="","")</formula>
    </cfRule>
  </conditionalFormatting>
  <conditionalFormatting sqref="P118:P126">
    <cfRule type="containsText" dxfId="1223" priority="440" stopIfTrue="1" operator="containsText" text="Reducir">
      <formula>NOT(ISERROR(SEARCH(("Reducir"),(P118))))</formula>
    </cfRule>
  </conditionalFormatting>
  <conditionalFormatting sqref="P118:P126">
    <cfRule type="containsText" dxfId="1222" priority="441" stopIfTrue="1" operator="containsText" text="Asumir">
      <formula>NOT(ISERROR(SEARCH(("Asumir"),(P118))))</formula>
    </cfRule>
  </conditionalFormatting>
  <conditionalFormatting sqref="P118:P126">
    <cfRule type="containsText" dxfId="1221" priority="442" stopIfTrue="1" operator="containsText" text="Evitar">
      <formula>NOT(ISERROR(SEARCH(("Evitar"),(P118))))</formula>
    </cfRule>
  </conditionalFormatting>
  <conditionalFormatting sqref="P129:P137">
    <cfRule type="expression" dxfId="1220" priority="443" stopIfTrue="1">
      <formula>IF(L129="",M129="","")</formula>
    </cfRule>
  </conditionalFormatting>
  <conditionalFormatting sqref="P129:P137">
    <cfRule type="containsText" dxfId="1219" priority="444" stopIfTrue="1" operator="containsText" text="Reducir">
      <formula>NOT(ISERROR(SEARCH(("Reducir"),(P129))))</formula>
    </cfRule>
  </conditionalFormatting>
  <conditionalFormatting sqref="P129:P137">
    <cfRule type="containsText" dxfId="1218" priority="445" stopIfTrue="1" operator="containsText" text="Asumir">
      <formula>NOT(ISERROR(SEARCH(("Asumir"),(P129))))</formula>
    </cfRule>
  </conditionalFormatting>
  <conditionalFormatting sqref="P129:P137">
    <cfRule type="containsText" dxfId="1217" priority="446" stopIfTrue="1" operator="containsText" text="Evitar">
      <formula>NOT(ISERROR(SEARCH(("Evitar"),(P129))))</formula>
    </cfRule>
  </conditionalFormatting>
  <conditionalFormatting sqref="AT140:AT148">
    <cfRule type="containsText" dxfId="1216" priority="447" operator="containsText" text="DISMINUYE UN PUNTO">
      <formula>NOT(ISERROR(SEARCH(("DISMINUYE UN PUNTO"),(AT140))))</formula>
    </cfRule>
  </conditionalFormatting>
  <conditionalFormatting sqref="AT140:AT148">
    <cfRule type="containsText" dxfId="1215" priority="448" operator="containsText" text="DISMINUYE CERO PUNTOS">
      <formula>NOT(ISERROR(SEARCH(("DISMINUYE CERO PUNTOS"),(AT140))))</formula>
    </cfRule>
  </conditionalFormatting>
  <conditionalFormatting sqref="AT140:AT148">
    <cfRule type="containsText" dxfId="1214" priority="449" operator="containsText" text="DISMINUYE DOS PUNTOS">
      <formula>NOT(ISERROR(SEARCH(("DISMINUYE DOS PUNTOS"),(AT140))))</formula>
    </cfRule>
  </conditionalFormatting>
  <conditionalFormatting sqref="N140:O148">
    <cfRule type="cellIs" dxfId="1213" priority="450" stopIfTrue="1" operator="equal">
      <formula>"BAJO"</formula>
    </cfRule>
  </conditionalFormatting>
  <conditionalFormatting sqref="N140:O148">
    <cfRule type="cellIs" dxfId="1212" priority="451" stopIfTrue="1" operator="equal">
      <formula>"MODERADO"</formula>
    </cfRule>
  </conditionalFormatting>
  <conditionalFormatting sqref="N140:O148">
    <cfRule type="cellIs" dxfId="1211" priority="452" stopIfTrue="1" operator="equal">
      <formula>"ALTO"</formula>
    </cfRule>
  </conditionalFormatting>
  <conditionalFormatting sqref="N140:O148">
    <cfRule type="cellIs" dxfId="1210" priority="453" stopIfTrue="1" operator="equal">
      <formula>"EXTREMO"</formula>
    </cfRule>
  </conditionalFormatting>
  <conditionalFormatting sqref="AN140:AQ140 AN141:AN149 AO141:AO148 AP141:AQ149">
    <cfRule type="containsText" dxfId="1209" priority="454" operator="containsText" text="DISMINUYE UN PUNTO">
      <formula>NOT(ISERROR(SEARCH(("DISMINUYE UN PUNTO"),(AN140))))</formula>
    </cfRule>
  </conditionalFormatting>
  <conditionalFormatting sqref="AN140:AQ140 AN141:AN149 AO141:AO148 AP141:AQ149">
    <cfRule type="containsText" dxfId="1208" priority="455" operator="containsText" text="DISMINUYE CERO PUNTOS">
      <formula>NOT(ISERROR(SEARCH(("DISMINUYE CERO PUNTOS"),(AN140))))</formula>
    </cfRule>
  </conditionalFormatting>
  <conditionalFormatting sqref="AN140:AQ140 AN141:AN149 AO141:AO148 AP141:AQ149">
    <cfRule type="containsText" dxfId="1207" priority="456" operator="containsText" text="DISMINUYE DOS PUNTOS">
      <formula>NOT(ISERROR(SEARCH(("DISMINUYE DOS PUNTOS"),(AN140))))</formula>
    </cfRule>
  </conditionalFormatting>
  <conditionalFormatting sqref="BA140:BA148">
    <cfRule type="cellIs" dxfId="1206" priority="457" stopIfTrue="1" operator="equal">
      <formula>"BAJO"</formula>
    </cfRule>
  </conditionalFormatting>
  <conditionalFormatting sqref="BA140:BA148">
    <cfRule type="cellIs" dxfId="1205" priority="458" stopIfTrue="1" operator="equal">
      <formula>"MODERADO"</formula>
    </cfRule>
  </conditionalFormatting>
  <conditionalFormatting sqref="BA140:BA148">
    <cfRule type="cellIs" dxfId="1204" priority="459" stopIfTrue="1" operator="equal">
      <formula>"ALTO"</formula>
    </cfRule>
  </conditionalFormatting>
  <conditionalFormatting sqref="BA140:BA148">
    <cfRule type="cellIs" dxfId="1203" priority="460" stopIfTrue="1" operator="equal">
      <formula>"EXTREMO"</formula>
    </cfRule>
  </conditionalFormatting>
  <conditionalFormatting sqref="H140:H148">
    <cfRule type="cellIs" dxfId="1202" priority="461" operator="equal">
      <formula>0</formula>
    </cfRule>
  </conditionalFormatting>
  <conditionalFormatting sqref="AR140:AS148">
    <cfRule type="containsText" dxfId="1201" priority="462" operator="containsText" text="DISMINUYE UN PUNTO">
      <formula>NOT(ISERROR(SEARCH(("DISMINUYE UN PUNTO"),(AR140))))</formula>
    </cfRule>
  </conditionalFormatting>
  <conditionalFormatting sqref="AR140:AS148">
    <cfRule type="containsText" dxfId="1200" priority="463" operator="containsText" text="DISMINUYE CERO PUNTOS">
      <formula>NOT(ISERROR(SEARCH(("DISMINUYE CERO PUNTOS"),(AR140))))</formula>
    </cfRule>
  </conditionalFormatting>
  <conditionalFormatting sqref="AR140:AS148">
    <cfRule type="containsText" dxfId="1199" priority="464" operator="containsText" text="DISMINUYE DOS PUNTOS">
      <formula>NOT(ISERROR(SEARCH(("DISMINUYE DOS PUNTOS"),(AR140))))</formula>
    </cfRule>
  </conditionalFormatting>
  <conditionalFormatting sqref="P140:P148">
    <cfRule type="expression" dxfId="1198" priority="465" stopIfTrue="1">
      <formula>IF(L140="",M140="","")</formula>
    </cfRule>
  </conditionalFormatting>
  <conditionalFormatting sqref="P140:P148">
    <cfRule type="containsText" dxfId="1197" priority="466" stopIfTrue="1" operator="containsText" text="Reducir">
      <formula>NOT(ISERROR(SEARCH(("Reducir"),(P140))))</formula>
    </cfRule>
  </conditionalFormatting>
  <conditionalFormatting sqref="P140:P148">
    <cfRule type="containsText" dxfId="1196" priority="467" stopIfTrue="1" operator="containsText" text="Asumir">
      <formula>NOT(ISERROR(SEARCH(("Asumir"),(P140))))</formula>
    </cfRule>
  </conditionalFormatting>
  <conditionalFormatting sqref="P140:P148">
    <cfRule type="containsText" dxfId="1195" priority="468" stopIfTrue="1" operator="containsText" text="Evitar">
      <formula>NOT(ISERROR(SEARCH(("Evitar"),(P140))))</formula>
    </cfRule>
  </conditionalFormatting>
  <conditionalFormatting sqref="AO149">
    <cfRule type="containsText" dxfId="1194" priority="469" operator="containsText" text="DISMINUYE UN PUNTO">
      <formula>NOT(ISERROR(SEARCH(("DISMINUYE UN PUNTO"),(AO149))))</formula>
    </cfRule>
  </conditionalFormatting>
  <conditionalFormatting sqref="AO149">
    <cfRule type="containsText" dxfId="1193" priority="470" operator="containsText" text="DISMINUYE CERO PUNTOS">
      <formula>NOT(ISERROR(SEARCH(("DISMINUYE CERO PUNTOS"),(AO149))))</formula>
    </cfRule>
  </conditionalFormatting>
  <conditionalFormatting sqref="AO149">
    <cfRule type="containsText" dxfId="1192" priority="471" operator="containsText" text="DISMINUYE DOS PUNTOS">
      <formula>NOT(ISERROR(SEARCH(("DISMINUYE DOS PUNTOS"),(AO149))))</formula>
    </cfRule>
  </conditionalFormatting>
  <conditionalFormatting sqref="AZ140:AZ148">
    <cfRule type="cellIs" dxfId="1191" priority="472" stopIfTrue="1" operator="equal">
      <formula>"BAJO"</formula>
    </cfRule>
  </conditionalFormatting>
  <conditionalFormatting sqref="AZ140:AZ148">
    <cfRule type="cellIs" dxfId="1190" priority="473" stopIfTrue="1" operator="equal">
      <formula>"MODERADO"</formula>
    </cfRule>
  </conditionalFormatting>
  <conditionalFormatting sqref="AZ140:AZ148">
    <cfRule type="cellIs" dxfId="1189" priority="474" stopIfTrue="1" operator="equal">
      <formula>"ALTO"</formula>
    </cfRule>
  </conditionalFormatting>
  <conditionalFormatting sqref="AZ140:AZ148">
    <cfRule type="cellIs" dxfId="1188" priority="475" stopIfTrue="1" operator="equal">
      <formula>"EXTREMO"</formula>
    </cfRule>
  </conditionalFormatting>
  <conditionalFormatting sqref="AT151:AT159">
    <cfRule type="containsText" dxfId="1187" priority="476" operator="containsText" text="DISMINUYE UN PUNTO">
      <formula>NOT(ISERROR(SEARCH(("DISMINUYE UN PUNTO"),(AT151))))</formula>
    </cfRule>
  </conditionalFormatting>
  <conditionalFormatting sqref="AT151:AT159">
    <cfRule type="containsText" dxfId="1186" priority="477" operator="containsText" text="DISMINUYE CERO PUNTOS">
      <formula>NOT(ISERROR(SEARCH(("DISMINUYE CERO PUNTOS"),(AT151))))</formula>
    </cfRule>
  </conditionalFormatting>
  <conditionalFormatting sqref="AT151:AT159">
    <cfRule type="containsText" dxfId="1185" priority="478" operator="containsText" text="DISMINUYE DOS PUNTOS">
      <formula>NOT(ISERROR(SEARCH(("DISMINUYE DOS PUNTOS"),(AT151))))</formula>
    </cfRule>
  </conditionalFormatting>
  <conditionalFormatting sqref="N151:O159">
    <cfRule type="cellIs" dxfId="1184" priority="479" stopIfTrue="1" operator="equal">
      <formula>"BAJO"</formula>
    </cfRule>
  </conditionalFormatting>
  <conditionalFormatting sqref="N151:O159">
    <cfRule type="cellIs" dxfId="1183" priority="480" stopIfTrue="1" operator="equal">
      <formula>"MODERADO"</formula>
    </cfRule>
  </conditionalFormatting>
  <conditionalFormatting sqref="N151:O159">
    <cfRule type="cellIs" dxfId="1182" priority="481" stopIfTrue="1" operator="equal">
      <formula>"ALTO"</formula>
    </cfRule>
  </conditionalFormatting>
  <conditionalFormatting sqref="N151:O159">
    <cfRule type="cellIs" dxfId="1181" priority="482" stopIfTrue="1" operator="equal">
      <formula>"EXTREMO"</formula>
    </cfRule>
  </conditionalFormatting>
  <conditionalFormatting sqref="AN151:AQ151 AN152:AN160 AO152:AO159 AP152:AQ160">
    <cfRule type="containsText" dxfId="1180" priority="483" operator="containsText" text="DISMINUYE UN PUNTO">
      <formula>NOT(ISERROR(SEARCH(("DISMINUYE UN PUNTO"),(AN151))))</formula>
    </cfRule>
  </conditionalFormatting>
  <conditionalFormatting sqref="AN151:AQ151 AN152:AN160 AO152:AO159 AP152:AQ160">
    <cfRule type="containsText" dxfId="1179" priority="484" operator="containsText" text="DISMINUYE CERO PUNTOS">
      <formula>NOT(ISERROR(SEARCH(("DISMINUYE CERO PUNTOS"),(AN151))))</formula>
    </cfRule>
  </conditionalFormatting>
  <conditionalFormatting sqref="AN151:AQ151 AN152:AN160 AO152:AO159 AP152:AQ160">
    <cfRule type="containsText" dxfId="1178" priority="485" operator="containsText" text="DISMINUYE DOS PUNTOS">
      <formula>NOT(ISERROR(SEARCH(("DISMINUYE DOS PUNTOS"),(AN151))))</formula>
    </cfRule>
  </conditionalFormatting>
  <conditionalFormatting sqref="BA151:BA159">
    <cfRule type="cellIs" dxfId="1177" priority="486" stopIfTrue="1" operator="equal">
      <formula>"BAJO"</formula>
    </cfRule>
  </conditionalFormatting>
  <conditionalFormatting sqref="BA151:BA159">
    <cfRule type="cellIs" dxfId="1176" priority="487" stopIfTrue="1" operator="equal">
      <formula>"MODERADO"</formula>
    </cfRule>
  </conditionalFormatting>
  <conditionalFormatting sqref="BA151:BA159">
    <cfRule type="cellIs" dxfId="1175" priority="488" stopIfTrue="1" operator="equal">
      <formula>"ALTO"</formula>
    </cfRule>
  </conditionalFormatting>
  <conditionalFormatting sqref="BA151:BA159">
    <cfRule type="cellIs" dxfId="1174" priority="489" stopIfTrue="1" operator="equal">
      <formula>"EXTREMO"</formula>
    </cfRule>
  </conditionalFormatting>
  <conditionalFormatting sqref="H151:H159">
    <cfRule type="cellIs" dxfId="1173" priority="490" operator="equal">
      <formula>0</formula>
    </cfRule>
  </conditionalFormatting>
  <conditionalFormatting sqref="AR151:AS159">
    <cfRule type="containsText" dxfId="1172" priority="491" operator="containsText" text="DISMINUYE UN PUNTO">
      <formula>NOT(ISERROR(SEARCH(("DISMINUYE UN PUNTO"),(AR151))))</formula>
    </cfRule>
  </conditionalFormatting>
  <conditionalFormatting sqref="AR151:AS159">
    <cfRule type="containsText" dxfId="1171" priority="492" operator="containsText" text="DISMINUYE CERO PUNTOS">
      <formula>NOT(ISERROR(SEARCH(("DISMINUYE CERO PUNTOS"),(AR151))))</formula>
    </cfRule>
  </conditionalFormatting>
  <conditionalFormatting sqref="AR151:AS159">
    <cfRule type="containsText" dxfId="1170" priority="493" operator="containsText" text="DISMINUYE DOS PUNTOS">
      <formula>NOT(ISERROR(SEARCH(("DISMINUYE DOS PUNTOS"),(AR151))))</formula>
    </cfRule>
  </conditionalFormatting>
  <conditionalFormatting sqref="AO160">
    <cfRule type="containsText" dxfId="1169" priority="494" operator="containsText" text="DISMINUYE UN PUNTO">
      <formula>NOT(ISERROR(SEARCH(("DISMINUYE UN PUNTO"),(AO160))))</formula>
    </cfRule>
  </conditionalFormatting>
  <conditionalFormatting sqref="AO160">
    <cfRule type="containsText" dxfId="1168" priority="495" operator="containsText" text="DISMINUYE CERO PUNTOS">
      <formula>NOT(ISERROR(SEARCH(("DISMINUYE CERO PUNTOS"),(AO160))))</formula>
    </cfRule>
  </conditionalFormatting>
  <conditionalFormatting sqref="AO160">
    <cfRule type="containsText" dxfId="1167" priority="496" operator="containsText" text="DISMINUYE DOS PUNTOS">
      <formula>NOT(ISERROR(SEARCH(("DISMINUYE DOS PUNTOS"),(AO160))))</formula>
    </cfRule>
  </conditionalFormatting>
  <conditionalFormatting sqref="AZ151:AZ159">
    <cfRule type="cellIs" dxfId="1166" priority="497" stopIfTrue="1" operator="equal">
      <formula>"BAJO"</formula>
    </cfRule>
  </conditionalFormatting>
  <conditionalFormatting sqref="AZ151:AZ159">
    <cfRule type="cellIs" dxfId="1165" priority="498" stopIfTrue="1" operator="equal">
      <formula>"MODERADO"</formula>
    </cfRule>
  </conditionalFormatting>
  <conditionalFormatting sqref="AZ151:AZ159">
    <cfRule type="cellIs" dxfId="1164" priority="499" stopIfTrue="1" operator="equal">
      <formula>"ALTO"</formula>
    </cfRule>
  </conditionalFormatting>
  <conditionalFormatting sqref="AZ151:AZ159">
    <cfRule type="cellIs" dxfId="1163" priority="500" stopIfTrue="1" operator="equal">
      <formula>"EXTREMO"</formula>
    </cfRule>
  </conditionalFormatting>
  <conditionalFormatting sqref="AT162:AT170">
    <cfRule type="containsText" dxfId="1162" priority="501" operator="containsText" text="DISMINUYE UN PUNTO">
      <formula>NOT(ISERROR(SEARCH(("DISMINUYE UN PUNTO"),(AT162))))</formula>
    </cfRule>
  </conditionalFormatting>
  <conditionalFormatting sqref="AT162:AT170">
    <cfRule type="containsText" dxfId="1161" priority="502" operator="containsText" text="DISMINUYE CERO PUNTOS">
      <formula>NOT(ISERROR(SEARCH(("DISMINUYE CERO PUNTOS"),(AT162))))</formula>
    </cfRule>
  </conditionalFormatting>
  <conditionalFormatting sqref="AT162:AT170">
    <cfRule type="containsText" dxfId="1160" priority="503" operator="containsText" text="DISMINUYE DOS PUNTOS">
      <formula>NOT(ISERROR(SEARCH(("DISMINUYE DOS PUNTOS"),(AT162))))</formula>
    </cfRule>
  </conditionalFormatting>
  <conditionalFormatting sqref="N162:O170">
    <cfRule type="cellIs" dxfId="1159" priority="504" stopIfTrue="1" operator="equal">
      <formula>"BAJO"</formula>
    </cfRule>
  </conditionalFormatting>
  <conditionalFormatting sqref="N162:O170">
    <cfRule type="cellIs" dxfId="1158" priority="505" stopIfTrue="1" operator="equal">
      <formula>"MODERADO"</formula>
    </cfRule>
  </conditionalFormatting>
  <conditionalFormatting sqref="N162:O170">
    <cfRule type="cellIs" dxfId="1157" priority="506" stopIfTrue="1" operator="equal">
      <formula>"ALTO"</formula>
    </cfRule>
  </conditionalFormatting>
  <conditionalFormatting sqref="N162:O170">
    <cfRule type="cellIs" dxfId="1156" priority="507" stopIfTrue="1" operator="equal">
      <formula>"EXTREMO"</formula>
    </cfRule>
  </conditionalFormatting>
  <conditionalFormatting sqref="AN162:AQ162 AN163:AN171 AO163:AO170 AP163:AQ171">
    <cfRule type="containsText" dxfId="1155" priority="508" operator="containsText" text="DISMINUYE UN PUNTO">
      <formula>NOT(ISERROR(SEARCH(("DISMINUYE UN PUNTO"),(AN162))))</formula>
    </cfRule>
  </conditionalFormatting>
  <conditionalFormatting sqref="AN162:AQ162 AN163:AN171 AO163:AO170 AP163:AQ171">
    <cfRule type="containsText" dxfId="1154" priority="509" operator="containsText" text="DISMINUYE CERO PUNTOS">
      <formula>NOT(ISERROR(SEARCH(("DISMINUYE CERO PUNTOS"),(AN162))))</formula>
    </cfRule>
  </conditionalFormatting>
  <conditionalFormatting sqref="AN162:AQ162 AN163:AN171 AO163:AO170 AP163:AQ171">
    <cfRule type="containsText" dxfId="1153" priority="510" operator="containsText" text="DISMINUYE DOS PUNTOS">
      <formula>NOT(ISERROR(SEARCH(("DISMINUYE DOS PUNTOS"),(AN162))))</formula>
    </cfRule>
  </conditionalFormatting>
  <conditionalFormatting sqref="BA162:BA170">
    <cfRule type="cellIs" dxfId="1152" priority="511" stopIfTrue="1" operator="equal">
      <formula>"BAJO"</formula>
    </cfRule>
  </conditionalFormatting>
  <conditionalFormatting sqref="BA162:BA170">
    <cfRule type="cellIs" dxfId="1151" priority="512" stopIfTrue="1" operator="equal">
      <formula>"MODERADO"</formula>
    </cfRule>
  </conditionalFormatting>
  <conditionalFormatting sqref="BA162:BA170">
    <cfRule type="cellIs" dxfId="1150" priority="513" stopIfTrue="1" operator="equal">
      <formula>"ALTO"</formula>
    </cfRule>
  </conditionalFormatting>
  <conditionalFormatting sqref="BA162:BA170">
    <cfRule type="cellIs" dxfId="1149" priority="514" stopIfTrue="1" operator="equal">
      <formula>"EXTREMO"</formula>
    </cfRule>
  </conditionalFormatting>
  <conditionalFormatting sqref="H162:H170">
    <cfRule type="cellIs" dxfId="1148" priority="515" operator="equal">
      <formula>0</formula>
    </cfRule>
  </conditionalFormatting>
  <conditionalFormatting sqref="AR162:AS170">
    <cfRule type="containsText" dxfId="1147" priority="516" operator="containsText" text="DISMINUYE UN PUNTO">
      <formula>NOT(ISERROR(SEARCH(("DISMINUYE UN PUNTO"),(AR162))))</formula>
    </cfRule>
  </conditionalFormatting>
  <conditionalFormatting sqref="AR162:AS170">
    <cfRule type="containsText" dxfId="1146" priority="517" operator="containsText" text="DISMINUYE CERO PUNTOS">
      <formula>NOT(ISERROR(SEARCH(("DISMINUYE CERO PUNTOS"),(AR162))))</formula>
    </cfRule>
  </conditionalFormatting>
  <conditionalFormatting sqref="AR162:AS170">
    <cfRule type="containsText" dxfId="1145" priority="518" operator="containsText" text="DISMINUYE DOS PUNTOS">
      <formula>NOT(ISERROR(SEARCH(("DISMINUYE DOS PUNTOS"),(AR162))))</formula>
    </cfRule>
  </conditionalFormatting>
  <conditionalFormatting sqref="AO171">
    <cfRule type="containsText" dxfId="1144" priority="519" operator="containsText" text="DISMINUYE UN PUNTO">
      <formula>NOT(ISERROR(SEARCH(("DISMINUYE UN PUNTO"),(AO171))))</formula>
    </cfRule>
  </conditionalFormatting>
  <conditionalFormatting sqref="AO171">
    <cfRule type="containsText" dxfId="1143" priority="520" operator="containsText" text="DISMINUYE CERO PUNTOS">
      <formula>NOT(ISERROR(SEARCH(("DISMINUYE CERO PUNTOS"),(AO171))))</formula>
    </cfRule>
  </conditionalFormatting>
  <conditionalFormatting sqref="AO171">
    <cfRule type="containsText" dxfId="1142" priority="521" operator="containsText" text="DISMINUYE DOS PUNTOS">
      <formula>NOT(ISERROR(SEARCH(("DISMINUYE DOS PUNTOS"),(AO171))))</formula>
    </cfRule>
  </conditionalFormatting>
  <conditionalFormatting sqref="AZ162:AZ170">
    <cfRule type="cellIs" dxfId="1141" priority="522" stopIfTrue="1" operator="equal">
      <formula>"BAJO"</formula>
    </cfRule>
  </conditionalFormatting>
  <conditionalFormatting sqref="AZ162:AZ170">
    <cfRule type="cellIs" dxfId="1140" priority="523" stopIfTrue="1" operator="equal">
      <formula>"MODERADO"</formula>
    </cfRule>
  </conditionalFormatting>
  <conditionalFormatting sqref="AZ162:AZ170">
    <cfRule type="cellIs" dxfId="1139" priority="524" stopIfTrue="1" operator="equal">
      <formula>"ALTO"</formula>
    </cfRule>
  </conditionalFormatting>
  <conditionalFormatting sqref="AZ162:AZ170">
    <cfRule type="cellIs" dxfId="1138" priority="525" stopIfTrue="1" operator="equal">
      <formula>"EXTREMO"</formula>
    </cfRule>
  </conditionalFormatting>
  <conditionalFormatting sqref="AT173:AT181">
    <cfRule type="containsText" dxfId="1137" priority="526" operator="containsText" text="DISMINUYE UN PUNTO">
      <formula>NOT(ISERROR(SEARCH(("DISMINUYE UN PUNTO"),(AT173))))</formula>
    </cfRule>
  </conditionalFormatting>
  <conditionalFormatting sqref="AT173:AT181">
    <cfRule type="containsText" dxfId="1136" priority="527" operator="containsText" text="DISMINUYE CERO PUNTOS">
      <formula>NOT(ISERROR(SEARCH(("DISMINUYE CERO PUNTOS"),(AT173))))</formula>
    </cfRule>
  </conditionalFormatting>
  <conditionalFormatting sqref="AT173:AT181">
    <cfRule type="containsText" dxfId="1135" priority="528" operator="containsText" text="DISMINUYE DOS PUNTOS">
      <formula>NOT(ISERROR(SEARCH(("DISMINUYE DOS PUNTOS"),(AT173))))</formula>
    </cfRule>
  </conditionalFormatting>
  <conditionalFormatting sqref="N173:O181">
    <cfRule type="cellIs" dxfId="1134" priority="529" stopIfTrue="1" operator="equal">
      <formula>"BAJO"</formula>
    </cfRule>
  </conditionalFormatting>
  <conditionalFormatting sqref="N173:O181">
    <cfRule type="cellIs" dxfId="1133" priority="530" stopIfTrue="1" operator="equal">
      <formula>"MODERADO"</formula>
    </cfRule>
  </conditionalFormatting>
  <conditionalFormatting sqref="N173:O181">
    <cfRule type="cellIs" dxfId="1132" priority="531" stopIfTrue="1" operator="equal">
      <formula>"ALTO"</formula>
    </cfRule>
  </conditionalFormatting>
  <conditionalFormatting sqref="N173:O181">
    <cfRule type="cellIs" dxfId="1131" priority="532" stopIfTrue="1" operator="equal">
      <formula>"EXTREMO"</formula>
    </cfRule>
  </conditionalFormatting>
  <conditionalFormatting sqref="AN173:AQ173 AN174:AN182 AO174:AO181 AP174:AQ182">
    <cfRule type="containsText" dxfId="1130" priority="533" operator="containsText" text="DISMINUYE UN PUNTO">
      <formula>NOT(ISERROR(SEARCH(("DISMINUYE UN PUNTO"),(AN173))))</formula>
    </cfRule>
  </conditionalFormatting>
  <conditionalFormatting sqref="AN173:AQ173 AN174:AN182 AO174:AO181 AP174:AQ182">
    <cfRule type="containsText" dxfId="1129" priority="534" operator="containsText" text="DISMINUYE CERO PUNTOS">
      <formula>NOT(ISERROR(SEARCH(("DISMINUYE CERO PUNTOS"),(AN173))))</formula>
    </cfRule>
  </conditionalFormatting>
  <conditionalFormatting sqref="AN173:AQ173 AN174:AN182 AO174:AO181 AP174:AQ182">
    <cfRule type="containsText" dxfId="1128" priority="535" operator="containsText" text="DISMINUYE DOS PUNTOS">
      <formula>NOT(ISERROR(SEARCH(("DISMINUYE DOS PUNTOS"),(AN173))))</formula>
    </cfRule>
  </conditionalFormatting>
  <conditionalFormatting sqref="BA173:BA181">
    <cfRule type="cellIs" dxfId="1127" priority="536" stopIfTrue="1" operator="equal">
      <formula>"BAJO"</formula>
    </cfRule>
  </conditionalFormatting>
  <conditionalFormatting sqref="BA173:BA181">
    <cfRule type="cellIs" dxfId="1126" priority="537" stopIfTrue="1" operator="equal">
      <formula>"MODERADO"</formula>
    </cfRule>
  </conditionalFormatting>
  <conditionalFormatting sqref="BA173:BA181">
    <cfRule type="cellIs" dxfId="1125" priority="538" stopIfTrue="1" operator="equal">
      <formula>"ALTO"</formula>
    </cfRule>
  </conditionalFormatting>
  <conditionalFormatting sqref="BA173:BA181">
    <cfRule type="cellIs" dxfId="1124" priority="539" stopIfTrue="1" operator="equal">
      <formula>"EXTREMO"</formula>
    </cfRule>
  </conditionalFormatting>
  <conditionalFormatting sqref="H173:H181">
    <cfRule type="cellIs" dxfId="1123" priority="540" operator="equal">
      <formula>0</formula>
    </cfRule>
  </conditionalFormatting>
  <conditionalFormatting sqref="AR173:AS181">
    <cfRule type="containsText" dxfId="1122" priority="541" operator="containsText" text="DISMINUYE UN PUNTO">
      <formula>NOT(ISERROR(SEARCH(("DISMINUYE UN PUNTO"),(AR173))))</formula>
    </cfRule>
  </conditionalFormatting>
  <conditionalFormatting sqref="AR173:AS181">
    <cfRule type="containsText" dxfId="1121" priority="542" operator="containsText" text="DISMINUYE CERO PUNTOS">
      <formula>NOT(ISERROR(SEARCH(("DISMINUYE CERO PUNTOS"),(AR173))))</formula>
    </cfRule>
  </conditionalFormatting>
  <conditionalFormatting sqref="AR173:AS181">
    <cfRule type="containsText" dxfId="1120" priority="543" operator="containsText" text="DISMINUYE DOS PUNTOS">
      <formula>NOT(ISERROR(SEARCH(("DISMINUYE DOS PUNTOS"),(AR173))))</formula>
    </cfRule>
  </conditionalFormatting>
  <conditionalFormatting sqref="AO182">
    <cfRule type="containsText" dxfId="1119" priority="544" operator="containsText" text="DISMINUYE UN PUNTO">
      <formula>NOT(ISERROR(SEARCH(("DISMINUYE UN PUNTO"),(AO182))))</formula>
    </cfRule>
  </conditionalFormatting>
  <conditionalFormatting sqref="AO182">
    <cfRule type="containsText" dxfId="1118" priority="545" operator="containsText" text="DISMINUYE CERO PUNTOS">
      <formula>NOT(ISERROR(SEARCH(("DISMINUYE CERO PUNTOS"),(AO182))))</formula>
    </cfRule>
  </conditionalFormatting>
  <conditionalFormatting sqref="AO182">
    <cfRule type="containsText" dxfId="1117" priority="546" operator="containsText" text="DISMINUYE DOS PUNTOS">
      <formula>NOT(ISERROR(SEARCH(("DISMINUYE DOS PUNTOS"),(AO182))))</formula>
    </cfRule>
  </conditionalFormatting>
  <conditionalFormatting sqref="AZ173:AZ181">
    <cfRule type="cellIs" dxfId="1116" priority="547" stopIfTrue="1" operator="equal">
      <formula>"BAJO"</formula>
    </cfRule>
  </conditionalFormatting>
  <conditionalFormatting sqref="AZ173:AZ181">
    <cfRule type="cellIs" dxfId="1115" priority="548" stopIfTrue="1" operator="equal">
      <formula>"MODERADO"</formula>
    </cfRule>
  </conditionalFormatting>
  <conditionalFormatting sqref="AZ173:AZ181">
    <cfRule type="cellIs" dxfId="1114" priority="549" stopIfTrue="1" operator="equal">
      <formula>"ALTO"</formula>
    </cfRule>
  </conditionalFormatting>
  <conditionalFormatting sqref="AZ173:AZ181">
    <cfRule type="cellIs" dxfId="1113" priority="550" stopIfTrue="1" operator="equal">
      <formula>"EXTREMO"</formula>
    </cfRule>
  </conditionalFormatting>
  <conditionalFormatting sqref="AT184:AT192">
    <cfRule type="containsText" dxfId="1112" priority="551" operator="containsText" text="DISMINUYE UN PUNTO">
      <formula>NOT(ISERROR(SEARCH(("DISMINUYE UN PUNTO"),(AT184))))</formula>
    </cfRule>
  </conditionalFormatting>
  <conditionalFormatting sqref="AT184:AT192">
    <cfRule type="containsText" dxfId="1111" priority="552" operator="containsText" text="DISMINUYE CERO PUNTOS">
      <formula>NOT(ISERROR(SEARCH(("DISMINUYE CERO PUNTOS"),(AT184))))</formula>
    </cfRule>
  </conditionalFormatting>
  <conditionalFormatting sqref="AT184:AT192">
    <cfRule type="containsText" dxfId="1110" priority="553" operator="containsText" text="DISMINUYE DOS PUNTOS">
      <formula>NOT(ISERROR(SEARCH(("DISMINUYE DOS PUNTOS"),(AT184))))</formula>
    </cfRule>
  </conditionalFormatting>
  <conditionalFormatting sqref="N184:O192">
    <cfRule type="cellIs" dxfId="1109" priority="554" stopIfTrue="1" operator="equal">
      <formula>"BAJO"</formula>
    </cfRule>
  </conditionalFormatting>
  <conditionalFormatting sqref="N184:O192">
    <cfRule type="cellIs" dxfId="1108" priority="555" stopIfTrue="1" operator="equal">
      <formula>"MODERADO"</formula>
    </cfRule>
  </conditionalFormatting>
  <conditionalFormatting sqref="N184:O192">
    <cfRule type="cellIs" dxfId="1107" priority="556" stopIfTrue="1" operator="equal">
      <formula>"ALTO"</formula>
    </cfRule>
  </conditionalFormatting>
  <conditionalFormatting sqref="N184:O192">
    <cfRule type="cellIs" dxfId="1106" priority="557" stopIfTrue="1" operator="equal">
      <formula>"EXTREMO"</formula>
    </cfRule>
  </conditionalFormatting>
  <conditionalFormatting sqref="AN184:AQ184 AN185:AN193 AO185:AO192 AP185:AQ193">
    <cfRule type="containsText" dxfId="1105" priority="558" operator="containsText" text="DISMINUYE UN PUNTO">
      <formula>NOT(ISERROR(SEARCH(("DISMINUYE UN PUNTO"),(AN184))))</formula>
    </cfRule>
  </conditionalFormatting>
  <conditionalFormatting sqref="AN184:AQ184 AN185:AN193 AO185:AO192 AP185:AQ193">
    <cfRule type="containsText" dxfId="1104" priority="559" operator="containsText" text="DISMINUYE CERO PUNTOS">
      <formula>NOT(ISERROR(SEARCH(("DISMINUYE CERO PUNTOS"),(AN184))))</formula>
    </cfRule>
  </conditionalFormatting>
  <conditionalFormatting sqref="AN184:AQ184 AN185:AN193 AO185:AO192 AP185:AQ193">
    <cfRule type="containsText" dxfId="1103" priority="560" operator="containsText" text="DISMINUYE DOS PUNTOS">
      <formula>NOT(ISERROR(SEARCH(("DISMINUYE DOS PUNTOS"),(AN184))))</formula>
    </cfRule>
  </conditionalFormatting>
  <conditionalFormatting sqref="BA184:BA192">
    <cfRule type="cellIs" dxfId="1102" priority="561" stopIfTrue="1" operator="equal">
      <formula>"BAJO"</formula>
    </cfRule>
  </conditionalFormatting>
  <conditionalFormatting sqref="BA184:BA192">
    <cfRule type="cellIs" dxfId="1101" priority="562" stopIfTrue="1" operator="equal">
      <formula>"MODERADO"</formula>
    </cfRule>
  </conditionalFormatting>
  <conditionalFormatting sqref="BA184:BA192">
    <cfRule type="cellIs" dxfId="1100" priority="563" stopIfTrue="1" operator="equal">
      <formula>"ALTO"</formula>
    </cfRule>
  </conditionalFormatting>
  <conditionalFormatting sqref="BA184:BA192">
    <cfRule type="cellIs" dxfId="1099" priority="564" stopIfTrue="1" operator="equal">
      <formula>"EXTREMO"</formula>
    </cfRule>
  </conditionalFormatting>
  <conditionalFormatting sqref="H184:H192">
    <cfRule type="cellIs" dxfId="1098" priority="565" operator="equal">
      <formula>0</formula>
    </cfRule>
  </conditionalFormatting>
  <conditionalFormatting sqref="AR184:AS192">
    <cfRule type="containsText" dxfId="1097" priority="566" operator="containsText" text="DISMINUYE UN PUNTO">
      <formula>NOT(ISERROR(SEARCH(("DISMINUYE UN PUNTO"),(AR184))))</formula>
    </cfRule>
  </conditionalFormatting>
  <conditionalFormatting sqref="AR184:AS192">
    <cfRule type="containsText" dxfId="1096" priority="567" operator="containsText" text="DISMINUYE CERO PUNTOS">
      <formula>NOT(ISERROR(SEARCH(("DISMINUYE CERO PUNTOS"),(AR184))))</formula>
    </cfRule>
  </conditionalFormatting>
  <conditionalFormatting sqref="AR184:AS192">
    <cfRule type="containsText" dxfId="1095" priority="568" operator="containsText" text="DISMINUYE DOS PUNTOS">
      <formula>NOT(ISERROR(SEARCH(("DISMINUYE DOS PUNTOS"),(AR184))))</formula>
    </cfRule>
  </conditionalFormatting>
  <conditionalFormatting sqref="AO193">
    <cfRule type="containsText" dxfId="1094" priority="569" operator="containsText" text="DISMINUYE UN PUNTO">
      <formula>NOT(ISERROR(SEARCH(("DISMINUYE UN PUNTO"),(AO193))))</formula>
    </cfRule>
  </conditionalFormatting>
  <conditionalFormatting sqref="AO193">
    <cfRule type="containsText" dxfId="1093" priority="570" operator="containsText" text="DISMINUYE CERO PUNTOS">
      <formula>NOT(ISERROR(SEARCH(("DISMINUYE CERO PUNTOS"),(AO193))))</formula>
    </cfRule>
  </conditionalFormatting>
  <conditionalFormatting sqref="AO193">
    <cfRule type="containsText" dxfId="1092" priority="571" operator="containsText" text="DISMINUYE DOS PUNTOS">
      <formula>NOT(ISERROR(SEARCH(("DISMINUYE DOS PUNTOS"),(AO193))))</formula>
    </cfRule>
  </conditionalFormatting>
  <conditionalFormatting sqref="AZ184:AZ192">
    <cfRule type="cellIs" dxfId="1091" priority="572" stopIfTrue="1" operator="equal">
      <formula>"BAJO"</formula>
    </cfRule>
  </conditionalFormatting>
  <conditionalFormatting sqref="AZ184:AZ192">
    <cfRule type="cellIs" dxfId="1090" priority="573" stopIfTrue="1" operator="equal">
      <formula>"MODERADO"</formula>
    </cfRule>
  </conditionalFormatting>
  <conditionalFormatting sqref="AZ184:AZ192">
    <cfRule type="cellIs" dxfId="1089" priority="574" stopIfTrue="1" operator="equal">
      <formula>"ALTO"</formula>
    </cfRule>
  </conditionalFormatting>
  <conditionalFormatting sqref="AZ184:AZ192">
    <cfRule type="cellIs" dxfId="1088" priority="575" stopIfTrue="1" operator="equal">
      <formula>"EXTREMO"</formula>
    </cfRule>
  </conditionalFormatting>
  <conditionalFormatting sqref="AT195:AT203">
    <cfRule type="containsText" dxfId="1087" priority="576" operator="containsText" text="DISMINUYE UN PUNTO">
      <formula>NOT(ISERROR(SEARCH(("DISMINUYE UN PUNTO"),(AT195))))</formula>
    </cfRule>
  </conditionalFormatting>
  <conditionalFormatting sqref="AT195:AT203">
    <cfRule type="containsText" dxfId="1086" priority="577" operator="containsText" text="DISMINUYE CERO PUNTOS">
      <formula>NOT(ISERROR(SEARCH(("DISMINUYE CERO PUNTOS"),(AT195))))</formula>
    </cfRule>
  </conditionalFormatting>
  <conditionalFormatting sqref="AT195:AT203">
    <cfRule type="containsText" dxfId="1085" priority="578" operator="containsText" text="DISMINUYE DOS PUNTOS">
      <formula>NOT(ISERROR(SEARCH(("DISMINUYE DOS PUNTOS"),(AT195))))</formula>
    </cfRule>
  </conditionalFormatting>
  <conditionalFormatting sqref="N195:O203">
    <cfRule type="cellIs" dxfId="1084" priority="579" stopIfTrue="1" operator="equal">
      <formula>"BAJO"</formula>
    </cfRule>
  </conditionalFormatting>
  <conditionalFormatting sqref="N195:O203">
    <cfRule type="cellIs" dxfId="1083" priority="580" stopIfTrue="1" operator="equal">
      <formula>"MODERADO"</formula>
    </cfRule>
  </conditionalFormatting>
  <conditionalFormatting sqref="N195:O203">
    <cfRule type="cellIs" dxfId="1082" priority="581" stopIfTrue="1" operator="equal">
      <formula>"ALTO"</formula>
    </cfRule>
  </conditionalFormatting>
  <conditionalFormatting sqref="N195:O203">
    <cfRule type="cellIs" dxfId="1081" priority="582" stopIfTrue="1" operator="equal">
      <formula>"EXTREMO"</formula>
    </cfRule>
  </conditionalFormatting>
  <conditionalFormatting sqref="AN195:AQ195 AN196:AN204 AO196:AO203 AP196:AQ204">
    <cfRule type="containsText" dxfId="1080" priority="583" operator="containsText" text="DISMINUYE UN PUNTO">
      <formula>NOT(ISERROR(SEARCH(("DISMINUYE UN PUNTO"),(AN195))))</formula>
    </cfRule>
  </conditionalFormatting>
  <conditionalFormatting sqref="AN195:AQ195 AN196:AN204 AO196:AO203 AP196:AQ204">
    <cfRule type="containsText" dxfId="1079" priority="584" operator="containsText" text="DISMINUYE CERO PUNTOS">
      <formula>NOT(ISERROR(SEARCH(("DISMINUYE CERO PUNTOS"),(AN195))))</formula>
    </cfRule>
  </conditionalFormatting>
  <conditionalFormatting sqref="AN195:AQ195 AN196:AN204 AO196:AO203 AP196:AQ204">
    <cfRule type="containsText" dxfId="1078" priority="585" operator="containsText" text="DISMINUYE DOS PUNTOS">
      <formula>NOT(ISERROR(SEARCH(("DISMINUYE DOS PUNTOS"),(AN195))))</formula>
    </cfRule>
  </conditionalFormatting>
  <conditionalFormatting sqref="BA195:BA203">
    <cfRule type="cellIs" dxfId="1077" priority="586" stopIfTrue="1" operator="equal">
      <formula>"BAJO"</formula>
    </cfRule>
  </conditionalFormatting>
  <conditionalFormatting sqref="BA195:BA203">
    <cfRule type="cellIs" dxfId="1076" priority="587" stopIfTrue="1" operator="equal">
      <formula>"MODERADO"</formula>
    </cfRule>
  </conditionalFormatting>
  <conditionalFormatting sqref="BA195:BA203">
    <cfRule type="cellIs" dxfId="1075" priority="588" stopIfTrue="1" operator="equal">
      <formula>"ALTO"</formula>
    </cfRule>
  </conditionalFormatting>
  <conditionalFormatting sqref="BA195:BA203">
    <cfRule type="cellIs" dxfId="1074" priority="589" stopIfTrue="1" operator="equal">
      <formula>"EXTREMO"</formula>
    </cfRule>
  </conditionalFormatting>
  <conditionalFormatting sqref="H195:H203">
    <cfRule type="cellIs" dxfId="1073" priority="590" operator="equal">
      <formula>0</formula>
    </cfRule>
  </conditionalFormatting>
  <conditionalFormatting sqref="AR195:AS203">
    <cfRule type="containsText" dxfId="1072" priority="591" operator="containsText" text="DISMINUYE UN PUNTO">
      <formula>NOT(ISERROR(SEARCH(("DISMINUYE UN PUNTO"),(AR195))))</formula>
    </cfRule>
  </conditionalFormatting>
  <conditionalFormatting sqref="AR195:AS203">
    <cfRule type="containsText" dxfId="1071" priority="592" operator="containsText" text="DISMINUYE CERO PUNTOS">
      <formula>NOT(ISERROR(SEARCH(("DISMINUYE CERO PUNTOS"),(AR195))))</formula>
    </cfRule>
  </conditionalFormatting>
  <conditionalFormatting sqref="AR195:AS203">
    <cfRule type="containsText" dxfId="1070" priority="593" operator="containsText" text="DISMINUYE DOS PUNTOS">
      <formula>NOT(ISERROR(SEARCH(("DISMINUYE DOS PUNTOS"),(AR195))))</formula>
    </cfRule>
  </conditionalFormatting>
  <conditionalFormatting sqref="AO204">
    <cfRule type="containsText" dxfId="1069" priority="594" operator="containsText" text="DISMINUYE UN PUNTO">
      <formula>NOT(ISERROR(SEARCH(("DISMINUYE UN PUNTO"),(AO204))))</formula>
    </cfRule>
  </conditionalFormatting>
  <conditionalFormatting sqref="AO204">
    <cfRule type="containsText" dxfId="1068" priority="595" operator="containsText" text="DISMINUYE CERO PUNTOS">
      <formula>NOT(ISERROR(SEARCH(("DISMINUYE CERO PUNTOS"),(AO204))))</formula>
    </cfRule>
  </conditionalFormatting>
  <conditionalFormatting sqref="AO204">
    <cfRule type="containsText" dxfId="1067" priority="596" operator="containsText" text="DISMINUYE DOS PUNTOS">
      <formula>NOT(ISERROR(SEARCH(("DISMINUYE DOS PUNTOS"),(AO204))))</formula>
    </cfRule>
  </conditionalFormatting>
  <conditionalFormatting sqref="AZ195:AZ203">
    <cfRule type="cellIs" dxfId="1066" priority="597" stopIfTrue="1" operator="equal">
      <formula>"BAJO"</formula>
    </cfRule>
  </conditionalFormatting>
  <conditionalFormatting sqref="AZ195:AZ203">
    <cfRule type="cellIs" dxfId="1065" priority="598" stopIfTrue="1" operator="equal">
      <formula>"MODERADO"</formula>
    </cfRule>
  </conditionalFormatting>
  <conditionalFormatting sqref="AZ195:AZ203">
    <cfRule type="cellIs" dxfId="1064" priority="599" stopIfTrue="1" operator="equal">
      <formula>"ALTO"</formula>
    </cfRule>
  </conditionalFormatting>
  <conditionalFormatting sqref="AZ195:AZ203">
    <cfRule type="cellIs" dxfId="1063" priority="600" stopIfTrue="1" operator="equal">
      <formula>"EXTREMO"</formula>
    </cfRule>
  </conditionalFormatting>
  <conditionalFormatting sqref="AT206:AT214">
    <cfRule type="containsText" dxfId="1062" priority="601" operator="containsText" text="DISMINUYE UN PUNTO">
      <formula>NOT(ISERROR(SEARCH(("DISMINUYE UN PUNTO"),(AT206))))</formula>
    </cfRule>
  </conditionalFormatting>
  <conditionalFormatting sqref="AT206:AT214">
    <cfRule type="containsText" dxfId="1061" priority="602" operator="containsText" text="DISMINUYE CERO PUNTOS">
      <formula>NOT(ISERROR(SEARCH(("DISMINUYE CERO PUNTOS"),(AT206))))</formula>
    </cfRule>
  </conditionalFormatting>
  <conditionalFormatting sqref="AT206:AT214">
    <cfRule type="containsText" dxfId="1060" priority="603" operator="containsText" text="DISMINUYE DOS PUNTOS">
      <formula>NOT(ISERROR(SEARCH(("DISMINUYE DOS PUNTOS"),(AT206))))</formula>
    </cfRule>
  </conditionalFormatting>
  <conditionalFormatting sqref="N206:O214">
    <cfRule type="cellIs" dxfId="1059" priority="604" stopIfTrue="1" operator="equal">
      <formula>"BAJO"</formula>
    </cfRule>
  </conditionalFormatting>
  <conditionalFormatting sqref="N206:O214">
    <cfRule type="cellIs" dxfId="1058" priority="605" stopIfTrue="1" operator="equal">
      <formula>"MODERADO"</formula>
    </cfRule>
  </conditionalFormatting>
  <conditionalFormatting sqref="N206:O214">
    <cfRule type="cellIs" dxfId="1057" priority="606" stopIfTrue="1" operator="equal">
      <formula>"ALTO"</formula>
    </cfRule>
  </conditionalFormatting>
  <conditionalFormatting sqref="N206:O214">
    <cfRule type="cellIs" dxfId="1056" priority="607" stopIfTrue="1" operator="equal">
      <formula>"EXTREMO"</formula>
    </cfRule>
  </conditionalFormatting>
  <conditionalFormatting sqref="AN206:AQ206 AN207:AN215 AO207:AO214 AP207:AQ215">
    <cfRule type="containsText" dxfId="1055" priority="608" operator="containsText" text="DISMINUYE UN PUNTO">
      <formula>NOT(ISERROR(SEARCH(("DISMINUYE UN PUNTO"),(AN206))))</formula>
    </cfRule>
  </conditionalFormatting>
  <conditionalFormatting sqref="AN206:AQ206 AN207:AN215 AO207:AO214 AP207:AQ215">
    <cfRule type="containsText" dxfId="1054" priority="609" operator="containsText" text="DISMINUYE CERO PUNTOS">
      <formula>NOT(ISERROR(SEARCH(("DISMINUYE CERO PUNTOS"),(AN206))))</formula>
    </cfRule>
  </conditionalFormatting>
  <conditionalFormatting sqref="AN206:AQ206 AN207:AN215 AO207:AO214 AP207:AQ215">
    <cfRule type="containsText" dxfId="1053" priority="610" operator="containsText" text="DISMINUYE DOS PUNTOS">
      <formula>NOT(ISERROR(SEARCH(("DISMINUYE DOS PUNTOS"),(AN206))))</formula>
    </cfRule>
  </conditionalFormatting>
  <conditionalFormatting sqref="BA206:BA214">
    <cfRule type="cellIs" dxfId="1052" priority="611" stopIfTrue="1" operator="equal">
      <formula>"BAJO"</formula>
    </cfRule>
  </conditionalFormatting>
  <conditionalFormatting sqref="BA206:BA214">
    <cfRule type="cellIs" dxfId="1051" priority="612" stopIfTrue="1" operator="equal">
      <formula>"MODERADO"</formula>
    </cfRule>
  </conditionalFormatting>
  <conditionalFormatting sqref="BA206:BA214">
    <cfRule type="cellIs" dxfId="1050" priority="613" stopIfTrue="1" operator="equal">
      <formula>"ALTO"</formula>
    </cfRule>
  </conditionalFormatting>
  <conditionalFormatting sqref="BA206:BA214">
    <cfRule type="cellIs" dxfId="1049" priority="614" stopIfTrue="1" operator="equal">
      <formula>"EXTREMO"</formula>
    </cfRule>
  </conditionalFormatting>
  <conditionalFormatting sqref="H206:H214">
    <cfRule type="cellIs" dxfId="1048" priority="615" operator="equal">
      <formula>0</formula>
    </cfRule>
  </conditionalFormatting>
  <conditionalFormatting sqref="AR206:AS214">
    <cfRule type="containsText" dxfId="1047" priority="616" operator="containsText" text="DISMINUYE UN PUNTO">
      <formula>NOT(ISERROR(SEARCH(("DISMINUYE UN PUNTO"),(AR206))))</formula>
    </cfRule>
  </conditionalFormatting>
  <conditionalFormatting sqref="AR206:AS214">
    <cfRule type="containsText" dxfId="1046" priority="617" operator="containsText" text="DISMINUYE CERO PUNTOS">
      <formula>NOT(ISERROR(SEARCH(("DISMINUYE CERO PUNTOS"),(AR206))))</formula>
    </cfRule>
  </conditionalFormatting>
  <conditionalFormatting sqref="AR206:AS214">
    <cfRule type="containsText" dxfId="1045" priority="618" operator="containsText" text="DISMINUYE DOS PUNTOS">
      <formula>NOT(ISERROR(SEARCH(("DISMINUYE DOS PUNTOS"),(AR206))))</formula>
    </cfRule>
  </conditionalFormatting>
  <conditionalFormatting sqref="AO215">
    <cfRule type="containsText" dxfId="1044" priority="619" operator="containsText" text="DISMINUYE UN PUNTO">
      <formula>NOT(ISERROR(SEARCH(("DISMINUYE UN PUNTO"),(AO215))))</formula>
    </cfRule>
  </conditionalFormatting>
  <conditionalFormatting sqref="AO215">
    <cfRule type="containsText" dxfId="1043" priority="620" operator="containsText" text="DISMINUYE CERO PUNTOS">
      <formula>NOT(ISERROR(SEARCH(("DISMINUYE CERO PUNTOS"),(AO215))))</formula>
    </cfRule>
  </conditionalFormatting>
  <conditionalFormatting sqref="AO215">
    <cfRule type="containsText" dxfId="1042" priority="621" operator="containsText" text="DISMINUYE DOS PUNTOS">
      <formula>NOT(ISERROR(SEARCH(("DISMINUYE DOS PUNTOS"),(AO215))))</formula>
    </cfRule>
  </conditionalFormatting>
  <conditionalFormatting sqref="AZ206:AZ214">
    <cfRule type="cellIs" dxfId="1041" priority="622" stopIfTrue="1" operator="equal">
      <formula>"BAJO"</formula>
    </cfRule>
  </conditionalFormatting>
  <conditionalFormatting sqref="AZ206:AZ214">
    <cfRule type="cellIs" dxfId="1040" priority="623" stopIfTrue="1" operator="equal">
      <formula>"MODERADO"</formula>
    </cfRule>
  </conditionalFormatting>
  <conditionalFormatting sqref="AZ206:AZ214">
    <cfRule type="cellIs" dxfId="1039" priority="624" stopIfTrue="1" operator="equal">
      <formula>"ALTO"</formula>
    </cfRule>
  </conditionalFormatting>
  <conditionalFormatting sqref="AZ206:AZ214">
    <cfRule type="cellIs" dxfId="1038" priority="625" stopIfTrue="1" operator="equal">
      <formula>"EXTREMO"</formula>
    </cfRule>
  </conditionalFormatting>
  <conditionalFormatting sqref="AT217:AT225">
    <cfRule type="containsText" dxfId="1037" priority="626" operator="containsText" text="DISMINUYE UN PUNTO">
      <formula>NOT(ISERROR(SEARCH(("DISMINUYE UN PUNTO"),(AT217))))</formula>
    </cfRule>
  </conditionalFormatting>
  <conditionalFormatting sqref="AT217:AT225">
    <cfRule type="containsText" dxfId="1036" priority="627" operator="containsText" text="DISMINUYE CERO PUNTOS">
      <formula>NOT(ISERROR(SEARCH(("DISMINUYE CERO PUNTOS"),(AT217))))</formula>
    </cfRule>
  </conditionalFormatting>
  <conditionalFormatting sqref="AT217:AT225">
    <cfRule type="containsText" dxfId="1035" priority="628" operator="containsText" text="DISMINUYE DOS PUNTOS">
      <formula>NOT(ISERROR(SEARCH(("DISMINUYE DOS PUNTOS"),(AT217))))</formula>
    </cfRule>
  </conditionalFormatting>
  <conditionalFormatting sqref="N217:O225">
    <cfRule type="cellIs" dxfId="1034" priority="629" stopIfTrue="1" operator="equal">
      <formula>"BAJO"</formula>
    </cfRule>
  </conditionalFormatting>
  <conditionalFormatting sqref="N217:O225">
    <cfRule type="cellIs" dxfId="1033" priority="630" stopIfTrue="1" operator="equal">
      <formula>"MODERADO"</formula>
    </cfRule>
  </conditionalFormatting>
  <conditionalFormatting sqref="N217:O225">
    <cfRule type="cellIs" dxfId="1032" priority="631" stopIfTrue="1" operator="equal">
      <formula>"ALTO"</formula>
    </cfRule>
  </conditionalFormatting>
  <conditionalFormatting sqref="N217:O225">
    <cfRule type="cellIs" dxfId="1031" priority="632" stopIfTrue="1" operator="equal">
      <formula>"EXTREMO"</formula>
    </cfRule>
  </conditionalFormatting>
  <conditionalFormatting sqref="AN217:AQ217 AN218:AN226 AO218:AO225 AP218:AQ226">
    <cfRule type="containsText" dxfId="1030" priority="633" operator="containsText" text="DISMINUYE UN PUNTO">
      <formula>NOT(ISERROR(SEARCH(("DISMINUYE UN PUNTO"),(AN217))))</formula>
    </cfRule>
  </conditionalFormatting>
  <conditionalFormatting sqref="AN217:AQ217 AN218:AN226 AO218:AO225 AP218:AQ226">
    <cfRule type="containsText" dxfId="1029" priority="634" operator="containsText" text="DISMINUYE CERO PUNTOS">
      <formula>NOT(ISERROR(SEARCH(("DISMINUYE CERO PUNTOS"),(AN217))))</formula>
    </cfRule>
  </conditionalFormatting>
  <conditionalFormatting sqref="AN217:AQ217 AN218:AN226 AO218:AO225 AP218:AQ226">
    <cfRule type="containsText" dxfId="1028" priority="635" operator="containsText" text="DISMINUYE DOS PUNTOS">
      <formula>NOT(ISERROR(SEARCH(("DISMINUYE DOS PUNTOS"),(AN217))))</formula>
    </cfRule>
  </conditionalFormatting>
  <conditionalFormatting sqref="BA217:BA225">
    <cfRule type="cellIs" dxfId="1027" priority="636" stopIfTrue="1" operator="equal">
      <formula>"BAJO"</formula>
    </cfRule>
  </conditionalFormatting>
  <conditionalFormatting sqref="BA217:BA225">
    <cfRule type="cellIs" dxfId="1026" priority="637" stopIfTrue="1" operator="equal">
      <formula>"MODERADO"</formula>
    </cfRule>
  </conditionalFormatting>
  <conditionalFormatting sqref="BA217:BA225">
    <cfRule type="cellIs" dxfId="1025" priority="638" stopIfTrue="1" operator="equal">
      <formula>"ALTO"</formula>
    </cfRule>
  </conditionalFormatting>
  <conditionalFormatting sqref="BA217:BA225">
    <cfRule type="cellIs" dxfId="1024" priority="639" stopIfTrue="1" operator="equal">
      <formula>"EXTREMO"</formula>
    </cfRule>
  </conditionalFormatting>
  <conditionalFormatting sqref="H217:H225">
    <cfRule type="cellIs" dxfId="1023" priority="640" operator="equal">
      <formula>0</formula>
    </cfRule>
  </conditionalFormatting>
  <conditionalFormatting sqref="AR217:AS225">
    <cfRule type="containsText" dxfId="1022" priority="641" operator="containsText" text="DISMINUYE UN PUNTO">
      <formula>NOT(ISERROR(SEARCH(("DISMINUYE UN PUNTO"),(AR217))))</formula>
    </cfRule>
  </conditionalFormatting>
  <conditionalFormatting sqref="AR217:AS225">
    <cfRule type="containsText" dxfId="1021" priority="642" operator="containsText" text="DISMINUYE CERO PUNTOS">
      <formula>NOT(ISERROR(SEARCH(("DISMINUYE CERO PUNTOS"),(AR217))))</formula>
    </cfRule>
  </conditionalFormatting>
  <conditionalFormatting sqref="AR217:AS225">
    <cfRule type="containsText" dxfId="1020" priority="643" operator="containsText" text="DISMINUYE DOS PUNTOS">
      <formula>NOT(ISERROR(SEARCH(("DISMINUYE DOS PUNTOS"),(AR217))))</formula>
    </cfRule>
  </conditionalFormatting>
  <conditionalFormatting sqref="AO226">
    <cfRule type="containsText" dxfId="1019" priority="644" operator="containsText" text="DISMINUYE UN PUNTO">
      <formula>NOT(ISERROR(SEARCH(("DISMINUYE UN PUNTO"),(AO226))))</formula>
    </cfRule>
  </conditionalFormatting>
  <conditionalFormatting sqref="AO226">
    <cfRule type="containsText" dxfId="1018" priority="645" operator="containsText" text="DISMINUYE CERO PUNTOS">
      <formula>NOT(ISERROR(SEARCH(("DISMINUYE CERO PUNTOS"),(AO226))))</formula>
    </cfRule>
  </conditionalFormatting>
  <conditionalFormatting sqref="AO226">
    <cfRule type="containsText" dxfId="1017" priority="646" operator="containsText" text="DISMINUYE DOS PUNTOS">
      <formula>NOT(ISERROR(SEARCH(("DISMINUYE DOS PUNTOS"),(AO226))))</formula>
    </cfRule>
  </conditionalFormatting>
  <conditionalFormatting sqref="AZ217:AZ225">
    <cfRule type="cellIs" dxfId="1016" priority="647" stopIfTrue="1" operator="equal">
      <formula>"BAJO"</formula>
    </cfRule>
  </conditionalFormatting>
  <conditionalFormatting sqref="AZ217:AZ225">
    <cfRule type="cellIs" dxfId="1015" priority="648" stopIfTrue="1" operator="equal">
      <formula>"MODERADO"</formula>
    </cfRule>
  </conditionalFormatting>
  <conditionalFormatting sqref="AZ217:AZ225">
    <cfRule type="cellIs" dxfId="1014" priority="649" stopIfTrue="1" operator="equal">
      <formula>"ALTO"</formula>
    </cfRule>
  </conditionalFormatting>
  <conditionalFormatting sqref="AZ217:AZ225">
    <cfRule type="cellIs" dxfId="1013" priority="650" stopIfTrue="1" operator="equal">
      <formula>"EXTREMO"</formula>
    </cfRule>
  </conditionalFormatting>
  <conditionalFormatting sqref="AT228:AT236">
    <cfRule type="containsText" dxfId="1012" priority="651" operator="containsText" text="DISMINUYE UN PUNTO">
      <formula>NOT(ISERROR(SEARCH(("DISMINUYE UN PUNTO"),(AT228))))</formula>
    </cfRule>
  </conditionalFormatting>
  <conditionalFormatting sqref="AT228:AT236">
    <cfRule type="containsText" dxfId="1011" priority="652" operator="containsText" text="DISMINUYE CERO PUNTOS">
      <formula>NOT(ISERROR(SEARCH(("DISMINUYE CERO PUNTOS"),(AT228))))</formula>
    </cfRule>
  </conditionalFormatting>
  <conditionalFormatting sqref="AT228:AT236">
    <cfRule type="containsText" dxfId="1010" priority="653" operator="containsText" text="DISMINUYE DOS PUNTOS">
      <formula>NOT(ISERROR(SEARCH(("DISMINUYE DOS PUNTOS"),(AT228))))</formula>
    </cfRule>
  </conditionalFormatting>
  <conditionalFormatting sqref="N228:O236">
    <cfRule type="cellIs" dxfId="1009" priority="654" stopIfTrue="1" operator="equal">
      <formula>"BAJO"</formula>
    </cfRule>
  </conditionalFormatting>
  <conditionalFormatting sqref="N228:O236">
    <cfRule type="cellIs" dxfId="1008" priority="655" stopIfTrue="1" operator="equal">
      <formula>"MODERADO"</formula>
    </cfRule>
  </conditionalFormatting>
  <conditionalFormatting sqref="N228:O236">
    <cfRule type="cellIs" dxfId="1007" priority="656" stopIfTrue="1" operator="equal">
      <formula>"ALTO"</formula>
    </cfRule>
  </conditionalFormatting>
  <conditionalFormatting sqref="N228:O236">
    <cfRule type="cellIs" dxfId="1006" priority="657" stopIfTrue="1" operator="equal">
      <formula>"EXTREMO"</formula>
    </cfRule>
  </conditionalFormatting>
  <conditionalFormatting sqref="AN228:AQ228 AN229:AN237 AO229:AO236 AP229:AQ237">
    <cfRule type="containsText" dxfId="1005" priority="658" operator="containsText" text="DISMINUYE UN PUNTO">
      <formula>NOT(ISERROR(SEARCH(("DISMINUYE UN PUNTO"),(AN228))))</formula>
    </cfRule>
  </conditionalFormatting>
  <conditionalFormatting sqref="AN228:AQ228 AN229:AN237 AO229:AO236 AP229:AQ237">
    <cfRule type="containsText" dxfId="1004" priority="659" operator="containsText" text="DISMINUYE CERO PUNTOS">
      <formula>NOT(ISERROR(SEARCH(("DISMINUYE CERO PUNTOS"),(AN228))))</formula>
    </cfRule>
  </conditionalFormatting>
  <conditionalFormatting sqref="AN228:AQ228 AN229:AN237 AO229:AO236 AP229:AQ237">
    <cfRule type="containsText" dxfId="1003" priority="660" operator="containsText" text="DISMINUYE DOS PUNTOS">
      <formula>NOT(ISERROR(SEARCH(("DISMINUYE DOS PUNTOS"),(AN228))))</formula>
    </cfRule>
  </conditionalFormatting>
  <conditionalFormatting sqref="BA228:BA236">
    <cfRule type="cellIs" dxfId="1002" priority="661" stopIfTrue="1" operator="equal">
      <formula>"BAJO"</formula>
    </cfRule>
  </conditionalFormatting>
  <conditionalFormatting sqref="BA228:BA236">
    <cfRule type="cellIs" dxfId="1001" priority="662" stopIfTrue="1" operator="equal">
      <formula>"MODERADO"</formula>
    </cfRule>
  </conditionalFormatting>
  <conditionalFormatting sqref="BA228:BA236">
    <cfRule type="cellIs" dxfId="1000" priority="663" stopIfTrue="1" operator="equal">
      <formula>"ALTO"</formula>
    </cfRule>
  </conditionalFormatting>
  <conditionalFormatting sqref="BA228:BA236">
    <cfRule type="cellIs" dxfId="999" priority="664" stopIfTrue="1" operator="equal">
      <formula>"EXTREMO"</formula>
    </cfRule>
  </conditionalFormatting>
  <conditionalFormatting sqref="H228:H236">
    <cfRule type="cellIs" dxfId="998" priority="665" operator="equal">
      <formula>0</formula>
    </cfRule>
  </conditionalFormatting>
  <conditionalFormatting sqref="AR228:AS236">
    <cfRule type="containsText" dxfId="997" priority="666" operator="containsText" text="DISMINUYE UN PUNTO">
      <formula>NOT(ISERROR(SEARCH(("DISMINUYE UN PUNTO"),(AR228))))</formula>
    </cfRule>
  </conditionalFormatting>
  <conditionalFormatting sqref="AR228:AS236">
    <cfRule type="containsText" dxfId="996" priority="667" operator="containsText" text="DISMINUYE CERO PUNTOS">
      <formula>NOT(ISERROR(SEARCH(("DISMINUYE CERO PUNTOS"),(AR228))))</formula>
    </cfRule>
  </conditionalFormatting>
  <conditionalFormatting sqref="AR228:AS236">
    <cfRule type="containsText" dxfId="995" priority="668" operator="containsText" text="DISMINUYE DOS PUNTOS">
      <formula>NOT(ISERROR(SEARCH(("DISMINUYE DOS PUNTOS"),(AR228))))</formula>
    </cfRule>
  </conditionalFormatting>
  <conditionalFormatting sqref="AO237">
    <cfRule type="containsText" dxfId="994" priority="669" operator="containsText" text="DISMINUYE UN PUNTO">
      <formula>NOT(ISERROR(SEARCH(("DISMINUYE UN PUNTO"),(AO237))))</formula>
    </cfRule>
  </conditionalFormatting>
  <conditionalFormatting sqref="AO237">
    <cfRule type="containsText" dxfId="993" priority="670" operator="containsText" text="DISMINUYE CERO PUNTOS">
      <formula>NOT(ISERROR(SEARCH(("DISMINUYE CERO PUNTOS"),(AO237))))</formula>
    </cfRule>
  </conditionalFormatting>
  <conditionalFormatting sqref="AO237">
    <cfRule type="containsText" dxfId="992" priority="671" operator="containsText" text="DISMINUYE DOS PUNTOS">
      <formula>NOT(ISERROR(SEARCH(("DISMINUYE DOS PUNTOS"),(AO237))))</formula>
    </cfRule>
  </conditionalFormatting>
  <conditionalFormatting sqref="AZ228:AZ236">
    <cfRule type="cellIs" dxfId="991" priority="672" stopIfTrue="1" operator="equal">
      <formula>"BAJO"</formula>
    </cfRule>
  </conditionalFormatting>
  <conditionalFormatting sqref="AZ228:AZ236">
    <cfRule type="cellIs" dxfId="990" priority="673" stopIfTrue="1" operator="equal">
      <formula>"MODERADO"</formula>
    </cfRule>
  </conditionalFormatting>
  <conditionalFormatting sqref="AZ228:AZ236">
    <cfRule type="cellIs" dxfId="989" priority="674" stopIfTrue="1" operator="equal">
      <formula>"ALTO"</formula>
    </cfRule>
  </conditionalFormatting>
  <conditionalFormatting sqref="AZ228:AZ236">
    <cfRule type="cellIs" dxfId="988" priority="675" stopIfTrue="1" operator="equal">
      <formula>"EXTREMO"</formula>
    </cfRule>
  </conditionalFormatting>
  <conditionalFormatting sqref="AT239:AT247">
    <cfRule type="containsText" dxfId="987" priority="676" operator="containsText" text="DISMINUYE UN PUNTO">
      <formula>NOT(ISERROR(SEARCH(("DISMINUYE UN PUNTO"),(AT239))))</formula>
    </cfRule>
  </conditionalFormatting>
  <conditionalFormatting sqref="AT239:AT247">
    <cfRule type="containsText" dxfId="986" priority="677" operator="containsText" text="DISMINUYE CERO PUNTOS">
      <formula>NOT(ISERROR(SEARCH(("DISMINUYE CERO PUNTOS"),(AT239))))</formula>
    </cfRule>
  </conditionalFormatting>
  <conditionalFormatting sqref="AT239:AT247">
    <cfRule type="containsText" dxfId="985" priority="678" operator="containsText" text="DISMINUYE DOS PUNTOS">
      <formula>NOT(ISERROR(SEARCH(("DISMINUYE DOS PUNTOS"),(AT239))))</formula>
    </cfRule>
  </conditionalFormatting>
  <conditionalFormatting sqref="N239:O247">
    <cfRule type="cellIs" dxfId="984" priority="679" stopIfTrue="1" operator="equal">
      <formula>"BAJO"</formula>
    </cfRule>
  </conditionalFormatting>
  <conditionalFormatting sqref="N239:O247">
    <cfRule type="cellIs" dxfId="983" priority="680" stopIfTrue="1" operator="equal">
      <formula>"MODERADO"</formula>
    </cfRule>
  </conditionalFormatting>
  <conditionalFormatting sqref="N239:O247">
    <cfRule type="cellIs" dxfId="982" priority="681" stopIfTrue="1" operator="equal">
      <formula>"ALTO"</formula>
    </cfRule>
  </conditionalFormatting>
  <conditionalFormatting sqref="N239:O247">
    <cfRule type="cellIs" dxfId="981" priority="682" stopIfTrue="1" operator="equal">
      <formula>"EXTREMO"</formula>
    </cfRule>
  </conditionalFormatting>
  <conditionalFormatting sqref="AN239:AQ239 AN240:AN248 AO240:AO247 AP240:AQ248">
    <cfRule type="containsText" dxfId="980" priority="683" operator="containsText" text="DISMINUYE UN PUNTO">
      <formula>NOT(ISERROR(SEARCH(("DISMINUYE UN PUNTO"),(AN239))))</formula>
    </cfRule>
  </conditionalFormatting>
  <conditionalFormatting sqref="AN239:AQ239 AN240:AN248 AO240:AO247 AP240:AQ248">
    <cfRule type="containsText" dxfId="979" priority="684" operator="containsText" text="DISMINUYE CERO PUNTOS">
      <formula>NOT(ISERROR(SEARCH(("DISMINUYE CERO PUNTOS"),(AN239))))</formula>
    </cfRule>
  </conditionalFormatting>
  <conditionalFormatting sqref="AN239:AQ239 AN240:AN248 AO240:AO247 AP240:AQ248">
    <cfRule type="containsText" dxfId="978" priority="685" operator="containsText" text="DISMINUYE DOS PUNTOS">
      <formula>NOT(ISERROR(SEARCH(("DISMINUYE DOS PUNTOS"),(AN239))))</formula>
    </cfRule>
  </conditionalFormatting>
  <conditionalFormatting sqref="BA239:BA247">
    <cfRule type="cellIs" dxfId="977" priority="686" stopIfTrue="1" operator="equal">
      <formula>"BAJO"</formula>
    </cfRule>
  </conditionalFormatting>
  <conditionalFormatting sqref="BA239:BA247">
    <cfRule type="cellIs" dxfId="976" priority="687" stopIfTrue="1" operator="equal">
      <formula>"MODERADO"</formula>
    </cfRule>
  </conditionalFormatting>
  <conditionalFormatting sqref="BA239:BA247">
    <cfRule type="cellIs" dxfId="975" priority="688" stopIfTrue="1" operator="equal">
      <formula>"ALTO"</formula>
    </cfRule>
  </conditionalFormatting>
  <conditionalFormatting sqref="BA239:BA247">
    <cfRule type="cellIs" dxfId="974" priority="689" stopIfTrue="1" operator="equal">
      <formula>"EXTREMO"</formula>
    </cfRule>
  </conditionalFormatting>
  <conditionalFormatting sqref="H239:H247">
    <cfRule type="cellIs" dxfId="973" priority="690" operator="equal">
      <formula>0</formula>
    </cfRule>
  </conditionalFormatting>
  <conditionalFormatting sqref="AR239:AS247">
    <cfRule type="containsText" dxfId="972" priority="691" operator="containsText" text="DISMINUYE UN PUNTO">
      <formula>NOT(ISERROR(SEARCH(("DISMINUYE UN PUNTO"),(AR239))))</formula>
    </cfRule>
  </conditionalFormatting>
  <conditionalFormatting sqref="AR239:AS247">
    <cfRule type="containsText" dxfId="971" priority="692" operator="containsText" text="DISMINUYE CERO PUNTOS">
      <formula>NOT(ISERROR(SEARCH(("DISMINUYE CERO PUNTOS"),(AR239))))</formula>
    </cfRule>
  </conditionalFormatting>
  <conditionalFormatting sqref="AR239:AS247">
    <cfRule type="containsText" dxfId="970" priority="693" operator="containsText" text="DISMINUYE DOS PUNTOS">
      <formula>NOT(ISERROR(SEARCH(("DISMINUYE DOS PUNTOS"),(AR239))))</formula>
    </cfRule>
  </conditionalFormatting>
  <conditionalFormatting sqref="AO248">
    <cfRule type="containsText" dxfId="969" priority="694" operator="containsText" text="DISMINUYE UN PUNTO">
      <formula>NOT(ISERROR(SEARCH(("DISMINUYE UN PUNTO"),(AO248))))</formula>
    </cfRule>
  </conditionalFormatting>
  <conditionalFormatting sqref="AO248">
    <cfRule type="containsText" dxfId="968" priority="695" operator="containsText" text="DISMINUYE CERO PUNTOS">
      <formula>NOT(ISERROR(SEARCH(("DISMINUYE CERO PUNTOS"),(AO248))))</formula>
    </cfRule>
  </conditionalFormatting>
  <conditionalFormatting sqref="AO248">
    <cfRule type="containsText" dxfId="967" priority="696" operator="containsText" text="DISMINUYE DOS PUNTOS">
      <formula>NOT(ISERROR(SEARCH(("DISMINUYE DOS PUNTOS"),(AO248))))</formula>
    </cfRule>
  </conditionalFormatting>
  <conditionalFormatting sqref="AZ239:AZ247">
    <cfRule type="cellIs" dxfId="966" priority="697" stopIfTrue="1" operator="equal">
      <formula>"BAJO"</formula>
    </cfRule>
  </conditionalFormatting>
  <conditionalFormatting sqref="AZ239:AZ247">
    <cfRule type="cellIs" dxfId="965" priority="698" stopIfTrue="1" operator="equal">
      <formula>"MODERADO"</formula>
    </cfRule>
  </conditionalFormatting>
  <conditionalFormatting sqref="AZ239:AZ247">
    <cfRule type="cellIs" dxfId="964" priority="699" stopIfTrue="1" operator="equal">
      <formula>"ALTO"</formula>
    </cfRule>
  </conditionalFormatting>
  <conditionalFormatting sqref="AZ239:AZ247">
    <cfRule type="cellIs" dxfId="963" priority="700" stopIfTrue="1" operator="equal">
      <formula>"EXTREMO"</formula>
    </cfRule>
  </conditionalFormatting>
  <conditionalFormatting sqref="P151:P159">
    <cfRule type="expression" dxfId="962" priority="701" stopIfTrue="1">
      <formula>IF(L151="",M151="","")</formula>
    </cfRule>
  </conditionalFormatting>
  <conditionalFormatting sqref="P151:P159">
    <cfRule type="containsText" dxfId="961" priority="702" stopIfTrue="1" operator="containsText" text="Reducir">
      <formula>NOT(ISERROR(SEARCH(("Reducir"),(P151))))</formula>
    </cfRule>
  </conditionalFormatting>
  <conditionalFormatting sqref="P151:P159">
    <cfRule type="containsText" dxfId="960" priority="703" stopIfTrue="1" operator="containsText" text="Asumir">
      <formula>NOT(ISERROR(SEARCH(("Asumir"),(P151))))</formula>
    </cfRule>
  </conditionalFormatting>
  <conditionalFormatting sqref="P151:P159">
    <cfRule type="containsText" dxfId="959" priority="704" stopIfTrue="1" operator="containsText" text="Evitar">
      <formula>NOT(ISERROR(SEARCH(("Evitar"),(P151))))</formula>
    </cfRule>
  </conditionalFormatting>
  <conditionalFormatting sqref="P162:P170">
    <cfRule type="expression" dxfId="958" priority="705" stopIfTrue="1">
      <formula>IF(L162="",M162="","")</formula>
    </cfRule>
  </conditionalFormatting>
  <conditionalFormatting sqref="P162:P170">
    <cfRule type="containsText" dxfId="957" priority="706" stopIfTrue="1" operator="containsText" text="Reducir">
      <formula>NOT(ISERROR(SEARCH(("Reducir"),(P162))))</formula>
    </cfRule>
  </conditionalFormatting>
  <conditionalFormatting sqref="P162:P170">
    <cfRule type="containsText" dxfId="956" priority="707" stopIfTrue="1" operator="containsText" text="Asumir">
      <formula>NOT(ISERROR(SEARCH(("Asumir"),(P162))))</formula>
    </cfRule>
  </conditionalFormatting>
  <conditionalFormatting sqref="P162:P170">
    <cfRule type="containsText" dxfId="955" priority="708" stopIfTrue="1" operator="containsText" text="Evitar">
      <formula>NOT(ISERROR(SEARCH(("Evitar"),(P162))))</formula>
    </cfRule>
  </conditionalFormatting>
  <conditionalFormatting sqref="P173:P181">
    <cfRule type="expression" dxfId="954" priority="709" stopIfTrue="1">
      <formula>IF(L173="",M173="","")</formula>
    </cfRule>
  </conditionalFormatting>
  <conditionalFormatting sqref="P173:P181">
    <cfRule type="containsText" dxfId="953" priority="710" stopIfTrue="1" operator="containsText" text="Reducir">
      <formula>NOT(ISERROR(SEARCH(("Reducir"),(P173))))</formula>
    </cfRule>
  </conditionalFormatting>
  <conditionalFormatting sqref="P173:P181">
    <cfRule type="containsText" dxfId="952" priority="711" stopIfTrue="1" operator="containsText" text="Asumir">
      <formula>NOT(ISERROR(SEARCH(("Asumir"),(P173))))</formula>
    </cfRule>
  </conditionalFormatting>
  <conditionalFormatting sqref="P173:P181">
    <cfRule type="containsText" dxfId="951" priority="712" stopIfTrue="1" operator="containsText" text="Evitar">
      <formula>NOT(ISERROR(SEARCH(("Evitar"),(P173))))</formula>
    </cfRule>
  </conditionalFormatting>
  <conditionalFormatting sqref="P184:P192">
    <cfRule type="expression" dxfId="950" priority="713" stopIfTrue="1">
      <formula>IF(L184="",M184="","")</formula>
    </cfRule>
  </conditionalFormatting>
  <conditionalFormatting sqref="P184:P192">
    <cfRule type="containsText" dxfId="949" priority="714" stopIfTrue="1" operator="containsText" text="Reducir">
      <formula>NOT(ISERROR(SEARCH(("Reducir"),(P184))))</formula>
    </cfRule>
  </conditionalFormatting>
  <conditionalFormatting sqref="P184:P192">
    <cfRule type="containsText" dxfId="948" priority="715" stopIfTrue="1" operator="containsText" text="Asumir">
      <formula>NOT(ISERROR(SEARCH(("Asumir"),(P184))))</formula>
    </cfRule>
  </conditionalFormatting>
  <conditionalFormatting sqref="P184:P192">
    <cfRule type="containsText" dxfId="947" priority="716" stopIfTrue="1" operator="containsText" text="Evitar">
      <formula>NOT(ISERROR(SEARCH(("Evitar"),(P184))))</formula>
    </cfRule>
  </conditionalFormatting>
  <conditionalFormatting sqref="P195:P203">
    <cfRule type="expression" dxfId="946" priority="717" stopIfTrue="1">
      <formula>IF(L195="",M195="","")</formula>
    </cfRule>
  </conditionalFormatting>
  <conditionalFormatting sqref="P195:P203">
    <cfRule type="containsText" dxfId="945" priority="718" stopIfTrue="1" operator="containsText" text="Reducir">
      <formula>NOT(ISERROR(SEARCH(("Reducir"),(P195))))</formula>
    </cfRule>
  </conditionalFormatting>
  <conditionalFormatting sqref="P195:P203">
    <cfRule type="containsText" dxfId="944" priority="719" stopIfTrue="1" operator="containsText" text="Asumir">
      <formula>NOT(ISERROR(SEARCH(("Asumir"),(P195))))</formula>
    </cfRule>
  </conditionalFormatting>
  <conditionalFormatting sqref="P195:P203">
    <cfRule type="containsText" dxfId="943" priority="720" stopIfTrue="1" operator="containsText" text="Evitar">
      <formula>NOT(ISERROR(SEARCH(("Evitar"),(P195))))</formula>
    </cfRule>
  </conditionalFormatting>
  <conditionalFormatting sqref="P206:P214">
    <cfRule type="expression" dxfId="942" priority="721" stopIfTrue="1">
      <formula>IF(L206="",M206="","")</formula>
    </cfRule>
  </conditionalFormatting>
  <conditionalFormatting sqref="P206:P214">
    <cfRule type="containsText" dxfId="941" priority="722" stopIfTrue="1" operator="containsText" text="Reducir">
      <formula>NOT(ISERROR(SEARCH(("Reducir"),(P206))))</formula>
    </cfRule>
  </conditionalFormatting>
  <conditionalFormatting sqref="P206:P214">
    <cfRule type="containsText" dxfId="940" priority="723" stopIfTrue="1" operator="containsText" text="Asumir">
      <formula>NOT(ISERROR(SEARCH(("Asumir"),(P206))))</formula>
    </cfRule>
  </conditionalFormatting>
  <conditionalFormatting sqref="P206:P214">
    <cfRule type="containsText" dxfId="939" priority="724" stopIfTrue="1" operator="containsText" text="Evitar">
      <formula>NOT(ISERROR(SEARCH(("Evitar"),(P206))))</formula>
    </cfRule>
  </conditionalFormatting>
  <conditionalFormatting sqref="P217:P225">
    <cfRule type="expression" dxfId="938" priority="725" stopIfTrue="1">
      <formula>IF(L217="",M217="","")</formula>
    </cfRule>
  </conditionalFormatting>
  <conditionalFormatting sqref="P217:P225">
    <cfRule type="containsText" dxfId="937" priority="726" stopIfTrue="1" operator="containsText" text="Reducir">
      <formula>NOT(ISERROR(SEARCH(("Reducir"),(P217))))</formula>
    </cfRule>
  </conditionalFormatting>
  <conditionalFormatting sqref="P217:P225">
    <cfRule type="containsText" dxfId="936" priority="727" stopIfTrue="1" operator="containsText" text="Asumir">
      <formula>NOT(ISERROR(SEARCH(("Asumir"),(P217))))</formula>
    </cfRule>
  </conditionalFormatting>
  <conditionalFormatting sqref="P217:P225">
    <cfRule type="containsText" dxfId="935" priority="728" stopIfTrue="1" operator="containsText" text="Evitar">
      <formula>NOT(ISERROR(SEARCH(("Evitar"),(P217))))</formula>
    </cfRule>
  </conditionalFormatting>
  <conditionalFormatting sqref="P228:P236">
    <cfRule type="expression" dxfId="934" priority="729" stopIfTrue="1">
      <formula>IF(L228="",M228="","")</formula>
    </cfRule>
  </conditionalFormatting>
  <conditionalFormatting sqref="P228:P236">
    <cfRule type="containsText" dxfId="933" priority="730" stopIfTrue="1" operator="containsText" text="Reducir">
      <formula>NOT(ISERROR(SEARCH(("Reducir"),(P228))))</formula>
    </cfRule>
  </conditionalFormatting>
  <conditionalFormatting sqref="P228:P236">
    <cfRule type="containsText" dxfId="932" priority="731" stopIfTrue="1" operator="containsText" text="Asumir">
      <formula>NOT(ISERROR(SEARCH(("Asumir"),(P228))))</formula>
    </cfRule>
  </conditionalFormatting>
  <conditionalFormatting sqref="P228:P236">
    <cfRule type="containsText" dxfId="931" priority="732" stopIfTrue="1" operator="containsText" text="Evitar">
      <formula>NOT(ISERROR(SEARCH(("Evitar"),(P228))))</formula>
    </cfRule>
  </conditionalFormatting>
  <conditionalFormatting sqref="P239:P247">
    <cfRule type="expression" dxfId="930" priority="733" stopIfTrue="1">
      <formula>IF(L239="",M239="","")</formula>
    </cfRule>
  </conditionalFormatting>
  <conditionalFormatting sqref="P239:P247">
    <cfRule type="containsText" dxfId="929" priority="734" stopIfTrue="1" operator="containsText" text="Reducir">
      <formula>NOT(ISERROR(SEARCH(("Reducir"),(P239))))</formula>
    </cfRule>
  </conditionalFormatting>
  <conditionalFormatting sqref="P239:P247">
    <cfRule type="containsText" dxfId="928" priority="735" stopIfTrue="1" operator="containsText" text="Asumir">
      <formula>NOT(ISERROR(SEARCH(("Asumir"),(P239))))</formula>
    </cfRule>
  </conditionalFormatting>
  <conditionalFormatting sqref="P239:P247">
    <cfRule type="containsText" dxfId="927" priority="736" stopIfTrue="1" operator="containsText" text="Evitar">
      <formula>NOT(ISERROR(SEARCH(("Evitar"),(P239))))</formula>
    </cfRule>
  </conditionalFormatting>
  <conditionalFormatting sqref="AO105">
    <cfRule type="containsText" dxfId="926" priority="737" operator="containsText" text="DISMINUYE UN PUNTO">
      <formula>NOT(ISERROR(SEARCH(("DISMINUYE UN PUNTO"),(AO105))))</formula>
    </cfRule>
  </conditionalFormatting>
  <conditionalFormatting sqref="AO105">
    <cfRule type="containsText" dxfId="925" priority="738" operator="containsText" text="DISMINUYE CERO PUNTOS">
      <formula>NOT(ISERROR(SEARCH(("DISMINUYE CERO PUNTOS"),(AO105))))</formula>
    </cfRule>
  </conditionalFormatting>
  <conditionalFormatting sqref="AO105">
    <cfRule type="containsText" dxfId="924" priority="739" operator="containsText" text="DISMINUYE DOS PUNTOS">
      <formula>NOT(ISERROR(SEARCH(("DISMINUYE DOS PUNTOS"),(AO105))))</formula>
    </cfRule>
  </conditionalFormatting>
  <conditionalFormatting sqref="H107:H115">
    <cfRule type="cellIs" dxfId="923" priority="740" operator="equal">
      <formula>0</formula>
    </cfRule>
  </conditionalFormatting>
  <conditionalFormatting sqref="AO52:AO56">
    <cfRule type="containsText" dxfId="922" priority="741" operator="containsText" text="DISMINUYE UN PUNTO">
      <formula>NOT(ISERROR(SEARCH(("DISMINUYE UN PUNTO"),(AO52))))</formula>
    </cfRule>
  </conditionalFormatting>
  <conditionalFormatting sqref="AO52:AO56">
    <cfRule type="containsText" dxfId="921" priority="742" operator="containsText" text="DISMINUYE CERO PUNTOS">
      <formula>NOT(ISERROR(SEARCH(("DISMINUYE CERO PUNTOS"),(AO52))))</formula>
    </cfRule>
  </conditionalFormatting>
  <conditionalFormatting sqref="AO52:AO56">
    <cfRule type="containsText" dxfId="920" priority="743" operator="containsText" text="DISMINUYE DOS PUNTOS">
      <formula>NOT(ISERROR(SEARCH(("DISMINUYE DOS PUNTOS"),(AO52))))</formula>
    </cfRule>
  </conditionalFormatting>
  <conditionalFormatting sqref="H9:H11 H14:H18">
    <cfRule type="cellIs" dxfId="919" priority="744" operator="equal">
      <formula>0</formula>
    </cfRule>
  </conditionalFormatting>
  <conditionalFormatting sqref="H52:H60">
    <cfRule type="cellIs" dxfId="918" priority="745" operator="equal">
      <formula>0</formula>
    </cfRule>
  </conditionalFormatting>
  <conditionalFormatting sqref="BA9">
    <cfRule type="cellIs" dxfId="917" priority="159" stopIfTrue="1" operator="equal">
      <formula>"BAJO"</formula>
    </cfRule>
  </conditionalFormatting>
  <conditionalFormatting sqref="BA9">
    <cfRule type="cellIs" dxfId="916" priority="160" stopIfTrue="1" operator="equal">
      <formula>"MODERADO"</formula>
    </cfRule>
  </conditionalFormatting>
  <conditionalFormatting sqref="BA9">
    <cfRule type="cellIs" dxfId="915" priority="161" stopIfTrue="1" operator="equal">
      <formula>"ALTO"</formula>
    </cfRule>
  </conditionalFormatting>
  <conditionalFormatting sqref="BA9">
    <cfRule type="cellIs" dxfId="914" priority="162" stopIfTrue="1" operator="equal">
      <formula>"EXTREMO"</formula>
    </cfRule>
  </conditionalFormatting>
  <conditionalFormatting sqref="AR14:AS16">
    <cfRule type="containsText" dxfId="913" priority="156" operator="containsText" text="DISMINUYE UN PUNTO">
      <formula>NOT(ISERROR(SEARCH(("DISMINUYE UN PUNTO"),(AR14))))</formula>
    </cfRule>
  </conditionalFormatting>
  <conditionalFormatting sqref="AR14:AS16">
    <cfRule type="containsText" dxfId="912" priority="157" operator="containsText" text="DISMINUYE CERO PUNTOS">
      <formula>NOT(ISERROR(SEARCH(("DISMINUYE CERO PUNTOS"),(AR14))))</formula>
    </cfRule>
  </conditionalFormatting>
  <conditionalFormatting sqref="AR14:AS16">
    <cfRule type="containsText" dxfId="911" priority="158" operator="containsText" text="DISMINUYE DOS PUNTOS">
      <formula>NOT(ISERROR(SEARCH(("DISMINUYE DOS PUNTOS"),(AR14))))</formula>
    </cfRule>
  </conditionalFormatting>
  <conditionalFormatting sqref="N31">
    <cfRule type="cellIs" dxfId="910" priority="152" stopIfTrue="1" operator="equal">
      <formula>"BAJO"</formula>
    </cfRule>
  </conditionalFormatting>
  <conditionalFormatting sqref="N31">
    <cfRule type="cellIs" dxfId="909" priority="153" stopIfTrue="1" operator="equal">
      <formula>"MODERADO"</formula>
    </cfRule>
  </conditionalFormatting>
  <conditionalFormatting sqref="N31">
    <cfRule type="cellIs" dxfId="908" priority="154" stopIfTrue="1" operator="equal">
      <formula>"ALTO"</formula>
    </cfRule>
  </conditionalFormatting>
  <conditionalFormatting sqref="N31">
    <cfRule type="cellIs" dxfId="907" priority="155" stopIfTrue="1" operator="equal">
      <formula>"EXTREMO"</formula>
    </cfRule>
  </conditionalFormatting>
  <conditionalFormatting sqref="O31">
    <cfRule type="cellIs" dxfId="906" priority="148" stopIfTrue="1" operator="equal">
      <formula>"BAJO"</formula>
    </cfRule>
  </conditionalFormatting>
  <conditionalFormatting sqref="O31">
    <cfRule type="cellIs" dxfId="905" priority="149" stopIfTrue="1" operator="equal">
      <formula>"MODERADO"</formula>
    </cfRule>
  </conditionalFormatting>
  <conditionalFormatting sqref="O31">
    <cfRule type="cellIs" dxfId="904" priority="150" stopIfTrue="1" operator="equal">
      <formula>"ALTO"</formula>
    </cfRule>
  </conditionalFormatting>
  <conditionalFormatting sqref="O31">
    <cfRule type="cellIs" dxfId="903" priority="151" stopIfTrue="1" operator="equal">
      <formula>"EXTREMO"</formula>
    </cfRule>
  </conditionalFormatting>
  <conditionalFormatting sqref="AN31:AQ31">
    <cfRule type="containsText" dxfId="902" priority="145" operator="containsText" text="DISMINUYE UN PUNTO">
      <formula>NOT(ISERROR(SEARCH(("DISMINUYE UN PUNTO"),(AN31))))</formula>
    </cfRule>
  </conditionalFormatting>
  <conditionalFormatting sqref="AN31:AQ31">
    <cfRule type="containsText" dxfId="901" priority="146" operator="containsText" text="DISMINUYE CERO PUNTOS">
      <formula>NOT(ISERROR(SEARCH(("DISMINUYE CERO PUNTOS"),(AN31))))</formula>
    </cfRule>
  </conditionalFormatting>
  <conditionalFormatting sqref="AN31:AQ31">
    <cfRule type="containsText" dxfId="900" priority="147" operator="containsText" text="DISMINUYE DOS PUNTOS">
      <formula>NOT(ISERROR(SEARCH(("DISMINUYE DOS PUNTOS"),(AN31))))</formula>
    </cfRule>
  </conditionalFormatting>
  <conditionalFormatting sqref="N32">
    <cfRule type="cellIs" dxfId="899" priority="141" stopIfTrue="1" operator="equal">
      <formula>"BAJO"</formula>
    </cfRule>
  </conditionalFormatting>
  <conditionalFormatting sqref="N32">
    <cfRule type="cellIs" dxfId="898" priority="142" stopIfTrue="1" operator="equal">
      <formula>"MODERADO"</formula>
    </cfRule>
  </conditionalFormatting>
  <conditionalFormatting sqref="N32">
    <cfRule type="cellIs" dxfId="897" priority="143" stopIfTrue="1" operator="equal">
      <formula>"ALTO"</formula>
    </cfRule>
  </conditionalFormatting>
  <conditionalFormatting sqref="N32">
    <cfRule type="cellIs" dxfId="896" priority="144" stopIfTrue="1" operator="equal">
      <formula>"EXTREMO"</formula>
    </cfRule>
  </conditionalFormatting>
  <conditionalFormatting sqref="O32">
    <cfRule type="cellIs" dxfId="895" priority="137" stopIfTrue="1" operator="equal">
      <formula>"BAJO"</formula>
    </cfRule>
  </conditionalFormatting>
  <conditionalFormatting sqref="O32">
    <cfRule type="cellIs" dxfId="894" priority="138" stopIfTrue="1" operator="equal">
      <formula>"MODERADO"</formula>
    </cfRule>
  </conditionalFormatting>
  <conditionalFormatting sqref="O32">
    <cfRule type="cellIs" dxfId="893" priority="139" stopIfTrue="1" operator="equal">
      <formula>"ALTO"</formula>
    </cfRule>
  </conditionalFormatting>
  <conditionalFormatting sqref="O32">
    <cfRule type="cellIs" dxfId="892" priority="140" stopIfTrue="1" operator="equal">
      <formula>"EXTREMO"</formula>
    </cfRule>
  </conditionalFormatting>
  <conditionalFormatting sqref="P32">
    <cfRule type="expression" dxfId="891" priority="133" stopIfTrue="1">
      <formula>IF(L32="",M32="","")</formula>
    </cfRule>
  </conditionalFormatting>
  <conditionalFormatting sqref="P32">
    <cfRule type="containsText" dxfId="890" priority="134" stopIfTrue="1" operator="containsText" text="Reducir">
      <formula>NOT(ISERROR(SEARCH(("Reducir"),(P32))))</formula>
    </cfRule>
  </conditionalFormatting>
  <conditionalFormatting sqref="P32">
    <cfRule type="containsText" dxfId="889" priority="135" stopIfTrue="1" operator="containsText" text="Asumir">
      <formula>NOT(ISERROR(SEARCH(("Asumir"),(P32))))</formula>
    </cfRule>
  </conditionalFormatting>
  <conditionalFormatting sqref="P32">
    <cfRule type="containsText" dxfId="888" priority="136" stopIfTrue="1" operator="containsText" text="Evitar">
      <formula>NOT(ISERROR(SEARCH(("Evitar"),(P32))))</formula>
    </cfRule>
  </conditionalFormatting>
  <conditionalFormatting sqref="AN32:AQ32">
    <cfRule type="containsText" dxfId="887" priority="130" operator="containsText" text="DISMINUYE UN PUNTO">
      <formula>NOT(ISERROR(SEARCH(("DISMINUYE UN PUNTO"),(AN32))))</formula>
    </cfRule>
  </conditionalFormatting>
  <conditionalFormatting sqref="AN32:AQ32">
    <cfRule type="containsText" dxfId="886" priority="131" operator="containsText" text="DISMINUYE CERO PUNTOS">
      <formula>NOT(ISERROR(SEARCH(("DISMINUYE CERO PUNTOS"),(AN32))))</formula>
    </cfRule>
  </conditionalFormatting>
  <conditionalFormatting sqref="AN32:AQ32">
    <cfRule type="containsText" dxfId="885" priority="132" operator="containsText" text="DISMINUYE DOS PUNTOS">
      <formula>NOT(ISERROR(SEARCH(("DISMINUYE DOS PUNTOS"),(AN32))))</formula>
    </cfRule>
  </conditionalFormatting>
  <conditionalFormatting sqref="AR31">
    <cfRule type="containsText" dxfId="884" priority="127" operator="containsText" text="DISMINUYE UN PUNTO">
      <formula>NOT(ISERROR(SEARCH(("DISMINUYE UN PUNTO"),(AR31))))</formula>
    </cfRule>
  </conditionalFormatting>
  <conditionalFormatting sqref="AR31">
    <cfRule type="containsText" dxfId="883" priority="128" operator="containsText" text="DISMINUYE CERO PUNTOS">
      <formula>NOT(ISERROR(SEARCH(("DISMINUYE CERO PUNTOS"),(AR31))))</formula>
    </cfRule>
  </conditionalFormatting>
  <conditionalFormatting sqref="AR31">
    <cfRule type="containsText" dxfId="882" priority="129" operator="containsText" text="DISMINUYE DOS PUNTOS">
      <formula>NOT(ISERROR(SEARCH(("DISMINUYE DOS PUNTOS"),(AR31))))</formula>
    </cfRule>
  </conditionalFormatting>
  <conditionalFormatting sqref="AR32">
    <cfRule type="containsText" dxfId="881" priority="124" operator="containsText" text="DISMINUYE UN PUNTO">
      <formula>NOT(ISERROR(SEARCH(("DISMINUYE UN PUNTO"),(AR32))))</formula>
    </cfRule>
  </conditionalFormatting>
  <conditionalFormatting sqref="AR32">
    <cfRule type="containsText" dxfId="880" priority="125" operator="containsText" text="DISMINUYE CERO PUNTOS">
      <formula>NOT(ISERROR(SEARCH(("DISMINUYE CERO PUNTOS"),(AR32))))</formula>
    </cfRule>
  </conditionalFormatting>
  <conditionalFormatting sqref="AR32">
    <cfRule type="containsText" dxfId="879" priority="126" operator="containsText" text="DISMINUYE DOS PUNTOS">
      <formula>NOT(ISERROR(SEARCH(("DISMINUYE DOS PUNTOS"),(AR32))))</formula>
    </cfRule>
  </conditionalFormatting>
  <conditionalFormatting sqref="AS31:AT31">
    <cfRule type="containsText" dxfId="878" priority="116" operator="containsText" text="DISMINUYE UN PUNTO">
      <formula>NOT(ISERROR(SEARCH(("DISMINUYE UN PUNTO"),(AS31))))</formula>
    </cfRule>
  </conditionalFormatting>
  <conditionalFormatting sqref="AS31:AT31">
    <cfRule type="containsText" dxfId="877" priority="117" operator="containsText" text="DISMINUYE CERO PUNTOS">
      <formula>NOT(ISERROR(SEARCH(("DISMINUYE CERO PUNTOS"),(AS31))))</formula>
    </cfRule>
  </conditionalFormatting>
  <conditionalFormatting sqref="AS31:AT31">
    <cfRule type="containsText" dxfId="876" priority="118" operator="containsText" text="DISMINUYE DOS PUNTOS">
      <formula>NOT(ISERROR(SEARCH(("DISMINUYE DOS PUNTOS"),(AS31))))</formula>
    </cfRule>
  </conditionalFormatting>
  <conditionalFormatting sqref="AZ31:BA31 AZ32">
    <cfRule type="cellIs" dxfId="875" priority="119" stopIfTrue="1" operator="equal">
      <formula>"BAJO"</formula>
    </cfRule>
  </conditionalFormatting>
  <conditionalFormatting sqref="AZ31:BA31 AZ32">
    <cfRule type="cellIs" dxfId="874" priority="120" stopIfTrue="1" operator="equal">
      <formula>"MODERADO"</formula>
    </cfRule>
  </conditionalFormatting>
  <conditionalFormatting sqref="AZ31:AZ32">
    <cfRule type="cellIs" dxfId="873" priority="121" stopIfTrue="1" operator="equal">
      <formula>"ALTO"</formula>
    </cfRule>
  </conditionalFormatting>
  <conditionalFormatting sqref="AZ31:BA31 AZ32">
    <cfRule type="cellIs" dxfId="872" priority="122" stopIfTrue="1" operator="equal">
      <formula>"EXTREMO"</formula>
    </cfRule>
  </conditionalFormatting>
  <conditionalFormatting sqref="BA31">
    <cfRule type="cellIs" dxfId="871" priority="123" stopIfTrue="1" operator="equal">
      <formula>"ALTO"</formula>
    </cfRule>
  </conditionalFormatting>
  <conditionalFormatting sqref="AS32:AT32">
    <cfRule type="containsText" dxfId="870" priority="108" operator="containsText" text="DISMINUYE UN PUNTO">
      <formula>NOT(ISERROR(SEARCH(("DISMINUYE UN PUNTO"),(AS32))))</formula>
    </cfRule>
  </conditionalFormatting>
  <conditionalFormatting sqref="AS32:AT32">
    <cfRule type="containsText" dxfId="869" priority="109" operator="containsText" text="DISMINUYE CERO PUNTOS">
      <formula>NOT(ISERROR(SEARCH(("DISMINUYE CERO PUNTOS"),(AS32))))</formula>
    </cfRule>
  </conditionalFormatting>
  <conditionalFormatting sqref="AS32:AT32">
    <cfRule type="containsText" dxfId="868" priority="110" operator="containsText" text="DISMINUYE DOS PUNTOS">
      <formula>NOT(ISERROR(SEARCH(("DISMINUYE DOS PUNTOS"),(AS32))))</formula>
    </cfRule>
  </conditionalFormatting>
  <conditionalFormatting sqref="BA32">
    <cfRule type="cellIs" dxfId="867" priority="111" stopIfTrue="1" operator="equal">
      <formula>"BAJO"</formula>
    </cfRule>
  </conditionalFormatting>
  <conditionalFormatting sqref="BA32">
    <cfRule type="cellIs" dxfId="866" priority="112" stopIfTrue="1" operator="equal">
      <formula>"MODERADO"</formula>
    </cfRule>
  </conditionalFormatting>
  <conditionalFormatting sqref="BA32">
    <cfRule type="cellIs" dxfId="865" priority="114" stopIfTrue="1" operator="equal">
      <formula>"EXTREMO"</formula>
    </cfRule>
  </conditionalFormatting>
  <conditionalFormatting sqref="BA32">
    <cfRule type="cellIs" dxfId="864" priority="115" stopIfTrue="1" operator="equal">
      <formula>"ALTO"</formula>
    </cfRule>
  </conditionalFormatting>
  <conditionalFormatting sqref="N34">
    <cfRule type="cellIs" dxfId="863" priority="104" stopIfTrue="1" operator="equal">
      <formula>"BAJO"</formula>
    </cfRule>
  </conditionalFormatting>
  <conditionalFormatting sqref="N34">
    <cfRule type="cellIs" dxfId="862" priority="105" stopIfTrue="1" operator="equal">
      <formula>"MODERADO"</formula>
    </cfRule>
  </conditionalFormatting>
  <conditionalFormatting sqref="N34">
    <cfRule type="cellIs" dxfId="861" priority="106" stopIfTrue="1" operator="equal">
      <formula>"ALTO"</formula>
    </cfRule>
  </conditionalFormatting>
  <conditionalFormatting sqref="N34">
    <cfRule type="cellIs" dxfId="860" priority="107" stopIfTrue="1" operator="equal">
      <formula>"EXTREMO"</formula>
    </cfRule>
  </conditionalFormatting>
  <conditionalFormatting sqref="O34">
    <cfRule type="cellIs" dxfId="859" priority="100" stopIfTrue="1" operator="equal">
      <formula>"BAJO"</formula>
    </cfRule>
  </conditionalFormatting>
  <conditionalFormatting sqref="O34">
    <cfRule type="cellIs" dxfId="858" priority="101" stopIfTrue="1" operator="equal">
      <formula>"MODERADO"</formula>
    </cfRule>
  </conditionalFormatting>
  <conditionalFormatting sqref="O34">
    <cfRule type="cellIs" dxfId="857" priority="102" stopIfTrue="1" operator="equal">
      <formula>"ALTO"</formula>
    </cfRule>
  </conditionalFormatting>
  <conditionalFormatting sqref="O34">
    <cfRule type="cellIs" dxfId="856" priority="103" stopIfTrue="1" operator="equal">
      <formula>"EXTREMO"</formula>
    </cfRule>
  </conditionalFormatting>
  <conditionalFormatting sqref="P34">
    <cfRule type="expression" dxfId="855" priority="96" stopIfTrue="1">
      <formula>IF(L34="",M34="","")</formula>
    </cfRule>
  </conditionalFormatting>
  <conditionalFormatting sqref="P34">
    <cfRule type="containsText" dxfId="854" priority="97" stopIfTrue="1" operator="containsText" text="Reducir">
      <formula>NOT(ISERROR(SEARCH(("Reducir"),(P34))))</formula>
    </cfRule>
  </conditionalFormatting>
  <conditionalFormatting sqref="P34">
    <cfRule type="containsText" dxfId="853" priority="98" stopIfTrue="1" operator="containsText" text="Asumir">
      <formula>NOT(ISERROR(SEARCH(("Asumir"),(P34))))</formula>
    </cfRule>
  </conditionalFormatting>
  <conditionalFormatting sqref="P34">
    <cfRule type="containsText" dxfId="852" priority="99" stopIfTrue="1" operator="containsText" text="Evitar">
      <formula>NOT(ISERROR(SEARCH(("Evitar"),(P34))))</formula>
    </cfRule>
  </conditionalFormatting>
  <conditionalFormatting sqref="AR34">
    <cfRule type="containsText" dxfId="851" priority="51" operator="containsText" text="DISMINUYE UN PUNTO">
      <formula>NOT(ISERROR(SEARCH(("DISMINUYE UN PUNTO"),(AR34))))</formula>
    </cfRule>
  </conditionalFormatting>
  <conditionalFormatting sqref="AR34">
    <cfRule type="containsText" dxfId="850" priority="52" operator="containsText" text="DISMINUYE CERO PUNTOS">
      <formula>NOT(ISERROR(SEARCH(("DISMINUYE CERO PUNTOS"),(AR34))))</formula>
    </cfRule>
  </conditionalFormatting>
  <conditionalFormatting sqref="AR34">
    <cfRule type="containsText" dxfId="849" priority="53" operator="containsText" text="DISMINUYE DOS PUNTOS">
      <formula>NOT(ISERROR(SEARCH(("DISMINUYE DOS PUNTOS"),(AR34))))</formula>
    </cfRule>
  </conditionalFormatting>
  <conditionalFormatting sqref="AS34:AU34">
    <cfRule type="containsText" dxfId="848" priority="78" operator="containsText" text="DISMINUYE UN PUNTO">
      <formula>NOT(ISERROR(SEARCH(("DISMINUYE UN PUNTO"),(AS34))))</formula>
    </cfRule>
  </conditionalFormatting>
  <conditionalFormatting sqref="AS34:AU34">
    <cfRule type="containsText" dxfId="847" priority="79" operator="containsText" text="DISMINUYE CERO PUNTOS">
      <formula>NOT(ISERROR(SEARCH(("DISMINUYE CERO PUNTOS"),(AS34))))</formula>
    </cfRule>
  </conditionalFormatting>
  <conditionalFormatting sqref="AS34:AU34">
    <cfRule type="containsText" dxfId="846" priority="80" operator="containsText" text="DISMINUYE DOS PUNTOS">
      <formula>NOT(ISERROR(SEARCH(("DISMINUYE DOS PUNTOS"),(AS34))))</formula>
    </cfRule>
  </conditionalFormatting>
  <conditionalFormatting sqref="AN34:AP34">
    <cfRule type="containsText" dxfId="845" priority="75" operator="containsText" text="DISMINUYE UN PUNTO">
      <formula>NOT(ISERROR(SEARCH(("DISMINUYE UN PUNTO"),(AN34))))</formula>
    </cfRule>
  </conditionalFormatting>
  <conditionalFormatting sqref="AN34:AP34">
    <cfRule type="containsText" dxfId="844" priority="76" operator="containsText" text="DISMINUYE CERO PUNTOS">
      <formula>NOT(ISERROR(SEARCH(("DISMINUYE CERO PUNTOS"),(AN34))))</formula>
    </cfRule>
  </conditionalFormatting>
  <conditionalFormatting sqref="AN34:AP34">
    <cfRule type="containsText" dxfId="843" priority="77" operator="containsText" text="DISMINUYE DOS PUNTOS">
      <formula>NOT(ISERROR(SEARCH(("DISMINUYE DOS PUNTOS"),(AN34))))</formula>
    </cfRule>
  </conditionalFormatting>
  <conditionalFormatting sqref="AQ34">
    <cfRule type="containsText" dxfId="842" priority="72" operator="containsText" text="DISMINUYE UN PUNTO">
      <formula>NOT(ISERROR(SEARCH(("DISMINUYE UN PUNTO"),(AQ34))))</formula>
    </cfRule>
  </conditionalFormatting>
  <conditionalFormatting sqref="AQ34">
    <cfRule type="containsText" dxfId="841" priority="73" operator="containsText" text="DISMINUYE CERO PUNTOS">
      <formula>NOT(ISERROR(SEARCH(("DISMINUYE CERO PUNTOS"),(AQ34))))</formula>
    </cfRule>
  </conditionalFormatting>
  <conditionalFormatting sqref="AQ34">
    <cfRule type="containsText" dxfId="840" priority="74" operator="containsText" text="DISMINUYE DOS PUNTOS">
      <formula>NOT(ISERROR(SEARCH(("DISMINUYE DOS PUNTOS"),(AQ34))))</formula>
    </cfRule>
  </conditionalFormatting>
  <conditionalFormatting sqref="AN35:AP35">
    <cfRule type="containsText" dxfId="839" priority="66" operator="containsText" text="DISMINUYE UN PUNTO">
      <formula>NOT(ISERROR(SEARCH(("DISMINUYE UN PUNTO"),(AN35))))</formula>
    </cfRule>
  </conditionalFormatting>
  <conditionalFormatting sqref="AN35:AP35">
    <cfRule type="containsText" dxfId="838" priority="67" operator="containsText" text="DISMINUYE CERO PUNTOS">
      <formula>NOT(ISERROR(SEARCH(("DISMINUYE CERO PUNTOS"),(AN35))))</formula>
    </cfRule>
  </conditionalFormatting>
  <conditionalFormatting sqref="AN35:AP35">
    <cfRule type="containsText" dxfId="837" priority="68" operator="containsText" text="DISMINUYE DOS PUNTOS">
      <formula>NOT(ISERROR(SEARCH(("DISMINUYE DOS PUNTOS"),(AN35))))</formula>
    </cfRule>
  </conditionalFormatting>
  <conditionalFormatting sqref="AQ35">
    <cfRule type="containsText" dxfId="836" priority="63" operator="containsText" text="DISMINUYE UN PUNTO">
      <formula>NOT(ISERROR(SEARCH(("DISMINUYE UN PUNTO"),(AQ35))))</formula>
    </cfRule>
  </conditionalFormatting>
  <conditionalFormatting sqref="AQ35">
    <cfRule type="containsText" dxfId="835" priority="64" operator="containsText" text="DISMINUYE CERO PUNTOS">
      <formula>NOT(ISERROR(SEARCH(("DISMINUYE CERO PUNTOS"),(AQ35))))</formula>
    </cfRule>
  </conditionalFormatting>
  <conditionalFormatting sqref="AQ35">
    <cfRule type="containsText" dxfId="834" priority="65" operator="containsText" text="DISMINUYE DOS PUNTOS">
      <formula>NOT(ISERROR(SEARCH(("DISMINUYE DOS PUNTOS"),(AQ35))))</formula>
    </cfRule>
  </conditionalFormatting>
  <conditionalFormatting sqref="BI34:BK34">
    <cfRule type="containsText" dxfId="833" priority="60" operator="containsText" text="DISMINUYE UN PUNTO">
      <formula>NOT(ISERROR(SEARCH(("DISMINUYE UN PUNTO"),(BI34))))</formula>
    </cfRule>
  </conditionalFormatting>
  <conditionalFormatting sqref="BI34:BK34">
    <cfRule type="containsText" dxfId="832" priority="61" operator="containsText" text="DISMINUYE CERO PUNTOS">
      <formula>NOT(ISERROR(SEARCH(("DISMINUYE CERO PUNTOS"),(BI34))))</formula>
    </cfRule>
  </conditionalFormatting>
  <conditionalFormatting sqref="BI34:BK34">
    <cfRule type="containsText" dxfId="831" priority="62" operator="containsText" text="DISMINUYE DOS PUNTOS">
      <formula>NOT(ISERROR(SEARCH(("DISMINUYE DOS PUNTOS"),(BI34))))</formula>
    </cfRule>
  </conditionalFormatting>
  <conditionalFormatting sqref="BG34">
    <cfRule type="containsText" dxfId="830" priority="54" operator="containsText" text="DISMINUYE UN PUNTO">
      <formula>NOT(ISERROR(SEARCH(("DISMINUYE UN PUNTO"),(BG34))))</formula>
    </cfRule>
  </conditionalFormatting>
  <conditionalFormatting sqref="BG34">
    <cfRule type="containsText" dxfId="829" priority="55" operator="containsText" text="DISMINUYE CERO PUNTOS">
      <formula>NOT(ISERROR(SEARCH(("DISMINUYE CERO PUNTOS"),(BG34))))</formula>
    </cfRule>
  </conditionalFormatting>
  <conditionalFormatting sqref="BG34">
    <cfRule type="containsText" dxfId="828" priority="56" operator="containsText" text="DISMINUYE DOS PUNTOS">
      <formula>NOT(ISERROR(SEARCH(("DISMINUYE DOS PUNTOS"),(BG34))))</formula>
    </cfRule>
  </conditionalFormatting>
  <conditionalFormatting sqref="AZ27">
    <cfRule type="cellIs" dxfId="827" priority="47" stopIfTrue="1" operator="equal">
      <formula>"BAJO"</formula>
    </cfRule>
  </conditionalFormatting>
  <conditionalFormatting sqref="AZ27">
    <cfRule type="cellIs" dxfId="826" priority="48" stopIfTrue="1" operator="equal">
      <formula>"MODERADO"</formula>
    </cfRule>
  </conditionalFormatting>
  <conditionalFormatting sqref="AZ27">
    <cfRule type="cellIs" dxfId="825" priority="49" stopIfTrue="1" operator="equal">
      <formula>"ALTO"</formula>
    </cfRule>
  </conditionalFormatting>
  <conditionalFormatting sqref="AZ27">
    <cfRule type="cellIs" dxfId="824" priority="50" stopIfTrue="1" operator="equal">
      <formula>"EXTREMO"</formula>
    </cfRule>
  </conditionalFormatting>
  <conditionalFormatting sqref="N36">
    <cfRule type="cellIs" dxfId="823" priority="43" stopIfTrue="1" operator="equal">
      <formula>"BAJO"</formula>
    </cfRule>
  </conditionalFormatting>
  <conditionalFormatting sqref="N36">
    <cfRule type="cellIs" dxfId="822" priority="44" stopIfTrue="1" operator="equal">
      <formula>"MODERADO"</formula>
    </cfRule>
  </conditionalFormatting>
  <conditionalFormatting sqref="N36">
    <cfRule type="cellIs" dxfId="821" priority="45" stopIfTrue="1" operator="equal">
      <formula>"ALTO"</formula>
    </cfRule>
  </conditionalFormatting>
  <conditionalFormatting sqref="N36">
    <cfRule type="cellIs" dxfId="820" priority="46" stopIfTrue="1" operator="equal">
      <formula>"EXTREMO"</formula>
    </cfRule>
  </conditionalFormatting>
  <conditionalFormatting sqref="O36">
    <cfRule type="cellIs" dxfId="819" priority="39" stopIfTrue="1" operator="equal">
      <formula>"BAJO"</formula>
    </cfRule>
  </conditionalFormatting>
  <conditionalFormatting sqref="O36">
    <cfRule type="cellIs" dxfId="818" priority="40" stopIfTrue="1" operator="equal">
      <formula>"MODERADO"</formula>
    </cfRule>
  </conditionalFormatting>
  <conditionalFormatting sqref="O36">
    <cfRule type="cellIs" dxfId="817" priority="41" stopIfTrue="1" operator="equal">
      <formula>"ALTO"</formula>
    </cfRule>
  </conditionalFormatting>
  <conditionalFormatting sqref="O36">
    <cfRule type="cellIs" dxfId="816" priority="42" stopIfTrue="1" operator="equal">
      <formula>"EXTREMO"</formula>
    </cfRule>
  </conditionalFormatting>
  <conditionalFormatting sqref="N37">
    <cfRule type="cellIs" dxfId="815" priority="35" stopIfTrue="1" operator="equal">
      <formula>"BAJO"</formula>
    </cfRule>
  </conditionalFormatting>
  <conditionalFormatting sqref="N37">
    <cfRule type="cellIs" dxfId="814" priority="36" stopIfTrue="1" operator="equal">
      <formula>"MODERADO"</formula>
    </cfRule>
  </conditionalFormatting>
  <conditionalFormatting sqref="N37">
    <cfRule type="cellIs" dxfId="813" priority="37" stopIfTrue="1" operator="equal">
      <formula>"ALTO"</formula>
    </cfRule>
  </conditionalFormatting>
  <conditionalFormatting sqref="N37">
    <cfRule type="cellIs" dxfId="812" priority="38" stopIfTrue="1" operator="equal">
      <formula>"EXTREMO"</formula>
    </cfRule>
  </conditionalFormatting>
  <conditionalFormatting sqref="O37">
    <cfRule type="cellIs" dxfId="811" priority="31" stopIfTrue="1" operator="equal">
      <formula>"BAJO"</formula>
    </cfRule>
  </conditionalFormatting>
  <conditionalFormatting sqref="O37">
    <cfRule type="cellIs" dxfId="810" priority="32" stopIfTrue="1" operator="equal">
      <formula>"MODERADO"</formula>
    </cfRule>
  </conditionalFormatting>
  <conditionalFormatting sqref="O37">
    <cfRule type="cellIs" dxfId="809" priority="33" stopIfTrue="1" operator="equal">
      <formula>"ALTO"</formula>
    </cfRule>
  </conditionalFormatting>
  <conditionalFormatting sqref="O37">
    <cfRule type="cellIs" dxfId="808" priority="34" stopIfTrue="1" operator="equal">
      <formula>"EXTREMO"</formula>
    </cfRule>
  </conditionalFormatting>
  <conditionalFormatting sqref="AN36">
    <cfRule type="containsText" dxfId="807" priority="28" operator="containsText" text="DISMINUYE UN PUNTO">
      <formula>NOT(ISERROR(SEARCH(("DISMINUYE UN PUNTO"),(AN36))))</formula>
    </cfRule>
  </conditionalFormatting>
  <conditionalFormatting sqref="AN36">
    <cfRule type="containsText" dxfId="806" priority="29" operator="containsText" text="DISMINUYE CERO PUNTOS">
      <formula>NOT(ISERROR(SEARCH(("DISMINUYE CERO PUNTOS"),(AN36))))</formula>
    </cfRule>
  </conditionalFormatting>
  <conditionalFormatting sqref="AN36">
    <cfRule type="containsText" dxfId="805" priority="30" operator="containsText" text="DISMINUYE DOS PUNTOS">
      <formula>NOT(ISERROR(SEARCH(("DISMINUYE DOS PUNTOS"),(AN36))))</formula>
    </cfRule>
  </conditionalFormatting>
  <conditionalFormatting sqref="AO36:AP36">
    <cfRule type="containsText" dxfId="804" priority="25" operator="containsText" text="DISMINUYE UN PUNTO">
      <formula>NOT(ISERROR(SEARCH(("DISMINUYE UN PUNTO"),(AO36))))</formula>
    </cfRule>
  </conditionalFormatting>
  <conditionalFormatting sqref="AO36:AP36">
    <cfRule type="containsText" dxfId="803" priority="26" operator="containsText" text="DISMINUYE CERO PUNTOS">
      <formula>NOT(ISERROR(SEARCH(("DISMINUYE CERO PUNTOS"),(AO36))))</formula>
    </cfRule>
  </conditionalFormatting>
  <conditionalFormatting sqref="AO36:AP36">
    <cfRule type="containsText" dxfId="802" priority="27" operator="containsText" text="DISMINUYE DOS PUNTOS">
      <formula>NOT(ISERROR(SEARCH(("DISMINUYE DOS PUNTOS"),(AO36))))</formula>
    </cfRule>
  </conditionalFormatting>
  <conditionalFormatting sqref="AQ36">
    <cfRule type="containsText" dxfId="801" priority="22" operator="containsText" text="DISMINUYE UN PUNTO">
      <formula>NOT(ISERROR(SEARCH(("DISMINUYE UN PUNTO"),(AQ36))))</formula>
    </cfRule>
  </conditionalFormatting>
  <conditionalFormatting sqref="AQ36">
    <cfRule type="containsText" dxfId="800" priority="23" operator="containsText" text="DISMINUYE CERO PUNTOS">
      <formula>NOT(ISERROR(SEARCH(("DISMINUYE CERO PUNTOS"),(AQ36))))</formula>
    </cfRule>
  </conditionalFormatting>
  <conditionalFormatting sqref="AQ36">
    <cfRule type="containsText" dxfId="799" priority="24" operator="containsText" text="DISMINUYE DOS PUNTOS">
      <formula>NOT(ISERROR(SEARCH(("DISMINUYE DOS PUNTOS"),(AQ36))))</formula>
    </cfRule>
  </conditionalFormatting>
  <conditionalFormatting sqref="AR36">
    <cfRule type="containsText" dxfId="798" priority="16" operator="containsText" text="DISMINUYE UN PUNTO">
      <formula>NOT(ISERROR(SEARCH(("DISMINUYE UN PUNTO"),(AR36))))</formula>
    </cfRule>
  </conditionalFormatting>
  <conditionalFormatting sqref="AR36">
    <cfRule type="containsText" dxfId="797" priority="17" operator="containsText" text="DISMINUYE CERO PUNTOS">
      <formula>NOT(ISERROR(SEARCH(("DISMINUYE CERO PUNTOS"),(AR36))))</formula>
    </cfRule>
  </conditionalFormatting>
  <conditionalFormatting sqref="AR36">
    <cfRule type="containsText" dxfId="796" priority="18" operator="containsText" text="DISMINUYE DOS PUNTOS">
      <formula>NOT(ISERROR(SEARCH(("DISMINUYE DOS PUNTOS"),(AR36))))</formula>
    </cfRule>
  </conditionalFormatting>
  <conditionalFormatting sqref="AS36:AU36">
    <cfRule type="containsText" dxfId="795" priority="19" operator="containsText" text="DISMINUYE UN PUNTO">
      <formula>NOT(ISERROR(SEARCH(("DISMINUYE UN PUNTO"),(AS36))))</formula>
    </cfRule>
  </conditionalFormatting>
  <conditionalFormatting sqref="AS36:AU36">
    <cfRule type="containsText" dxfId="794" priority="20" operator="containsText" text="DISMINUYE CERO PUNTOS">
      <formula>NOT(ISERROR(SEARCH(("DISMINUYE CERO PUNTOS"),(AS36))))</formula>
    </cfRule>
  </conditionalFormatting>
  <conditionalFormatting sqref="AS36:AU36">
    <cfRule type="containsText" dxfId="793" priority="21" operator="containsText" text="DISMINUYE DOS PUNTOS">
      <formula>NOT(ISERROR(SEARCH(("DISMINUYE DOS PUNTOS"),(AS36))))</formula>
    </cfRule>
  </conditionalFormatting>
  <conditionalFormatting sqref="AN37">
    <cfRule type="containsText" dxfId="792" priority="13" operator="containsText" text="DISMINUYE UN PUNTO">
      <formula>NOT(ISERROR(SEARCH(("DISMINUYE UN PUNTO"),(AN37))))</formula>
    </cfRule>
  </conditionalFormatting>
  <conditionalFormatting sqref="AN37">
    <cfRule type="containsText" dxfId="791" priority="14" operator="containsText" text="DISMINUYE CERO PUNTOS">
      <formula>NOT(ISERROR(SEARCH(("DISMINUYE CERO PUNTOS"),(AN37))))</formula>
    </cfRule>
  </conditionalFormatting>
  <conditionalFormatting sqref="AN37">
    <cfRule type="containsText" dxfId="790" priority="15" operator="containsText" text="DISMINUYE DOS PUNTOS">
      <formula>NOT(ISERROR(SEARCH(("DISMINUYE DOS PUNTOS"),(AN37))))</formula>
    </cfRule>
  </conditionalFormatting>
  <conditionalFormatting sqref="AO37:AP37">
    <cfRule type="containsText" dxfId="789" priority="10" operator="containsText" text="DISMINUYE UN PUNTO">
      <formula>NOT(ISERROR(SEARCH(("DISMINUYE UN PUNTO"),(AO37))))</formula>
    </cfRule>
  </conditionalFormatting>
  <conditionalFormatting sqref="AO37:AP37">
    <cfRule type="containsText" dxfId="788" priority="11" operator="containsText" text="DISMINUYE CERO PUNTOS">
      <formula>NOT(ISERROR(SEARCH(("DISMINUYE CERO PUNTOS"),(AO37))))</formula>
    </cfRule>
  </conditionalFormatting>
  <conditionalFormatting sqref="AO37:AP37">
    <cfRule type="containsText" dxfId="787" priority="12" operator="containsText" text="DISMINUYE DOS PUNTOS">
      <formula>NOT(ISERROR(SEARCH(("DISMINUYE DOS PUNTOS"),(AO37))))</formula>
    </cfRule>
  </conditionalFormatting>
  <conditionalFormatting sqref="AQ37">
    <cfRule type="containsText" dxfId="786" priority="7" operator="containsText" text="DISMINUYE UN PUNTO">
      <formula>NOT(ISERROR(SEARCH(("DISMINUYE UN PUNTO"),(AQ37))))</formula>
    </cfRule>
  </conditionalFormatting>
  <conditionalFormatting sqref="AQ37">
    <cfRule type="containsText" dxfId="785" priority="8" operator="containsText" text="DISMINUYE CERO PUNTOS">
      <formula>NOT(ISERROR(SEARCH(("DISMINUYE CERO PUNTOS"),(AQ37))))</formula>
    </cfRule>
  </conditionalFormatting>
  <conditionalFormatting sqref="AQ37">
    <cfRule type="containsText" dxfId="784" priority="9" operator="containsText" text="DISMINUYE DOS PUNTOS">
      <formula>NOT(ISERROR(SEARCH(("DISMINUYE DOS PUNTOS"),(AQ37))))</formula>
    </cfRule>
  </conditionalFormatting>
  <conditionalFormatting sqref="AR37">
    <cfRule type="containsText" dxfId="783" priority="1" operator="containsText" text="DISMINUYE UN PUNTO">
      <formula>NOT(ISERROR(SEARCH(("DISMINUYE UN PUNTO"),(AR37))))</formula>
    </cfRule>
  </conditionalFormatting>
  <conditionalFormatting sqref="AR37">
    <cfRule type="containsText" dxfId="782" priority="2" operator="containsText" text="DISMINUYE CERO PUNTOS">
      <formula>NOT(ISERROR(SEARCH(("DISMINUYE CERO PUNTOS"),(AR37))))</formula>
    </cfRule>
  </conditionalFormatting>
  <conditionalFormatting sqref="AR37">
    <cfRule type="containsText" dxfId="781" priority="3" operator="containsText" text="DISMINUYE DOS PUNTOS">
      <formula>NOT(ISERROR(SEARCH(("DISMINUYE DOS PUNTOS"),(AR37))))</formula>
    </cfRule>
  </conditionalFormatting>
  <conditionalFormatting sqref="AS37:AU37">
    <cfRule type="containsText" dxfId="780" priority="4" operator="containsText" text="DISMINUYE UN PUNTO">
      <formula>NOT(ISERROR(SEARCH(("DISMINUYE UN PUNTO"),(AS37))))</formula>
    </cfRule>
  </conditionalFormatting>
  <conditionalFormatting sqref="AS37:AU37">
    <cfRule type="containsText" dxfId="779" priority="5" operator="containsText" text="DISMINUYE CERO PUNTOS">
      <formula>NOT(ISERROR(SEARCH(("DISMINUYE CERO PUNTOS"),(AS37))))</formula>
    </cfRule>
  </conditionalFormatting>
  <conditionalFormatting sqref="AS37:AU37">
    <cfRule type="containsText" dxfId="778" priority="6" operator="containsText" text="DISMINUYE DOS PUNTOS">
      <formula>NOT(ISERROR(SEARCH(("DISMINUYE DOS PUNTOS"),(AS37))))</formula>
    </cfRule>
  </conditionalFormatting>
  <dataValidations count="1">
    <dataValidation allowBlank="1" showErrorMessage="1" sqref="BJ34:BJ35 BE34:BE35" xr:uid="{00000000-0002-0000-0000-000000000000}"/>
  </dataValidations>
  <pageMargins left="0.7" right="0.7" top="0.75" bottom="0.75" header="0" footer="0"/>
  <pageSetup orientation="portrait" r:id="rId1"/>
  <drawing r:id="rId2"/>
  <legacyDrawing r:id="rId3"/>
  <extLst>
    <ext xmlns:x14="http://schemas.microsoft.com/office/spreadsheetml/2009/9/main" uri="{CCE6A557-97BC-4b89-ADB6-D9C93CAAB3DF}">
      <x14:dataValidations xmlns:xm="http://schemas.microsoft.com/office/excel/2006/main" count="18">
        <x14:dataValidation type="list" allowBlank="1" showErrorMessage="1" xr:uid="{00000000-0002-0000-0000-000001000000}">
          <x14:formula1>
            <xm:f>'/Users/linamariamartinez/Library/Containers/com.microsoft.Excel/Data/Documents/G:/Unidades compartidas/Control Interno/Plan Anticorrupción 2019/Seguimiento/[EJEMPLO MatrizdeRiesgosGestionyCorrupcionHAPU20193Corregidatesoreria.xlsx]Formulas'!#REF!</xm:f>
          </x14:formula1>
          <xm:sqref>J239 AO10 J52 J63 J74 J85 J96 J107 J118 J129 J140 J151 J162 J173 J184 J195 J206 J217 J228 A9 A22 A52 A63 A74 A85 A96 A107 A118 A129 A140 A151 A162 A173 A184 A195 A206 A217 A228 A239 BB9 BF9 BJ9 X173:AE182 X184:AE193 BB52 BF52 BJ52 BB63 BF63 BJ63 BB74 BF74 BJ74 BB85 BF85 BJ85 BB96 BF96 BJ96 BB107 BF107 BJ107 BB118 BF118 BJ118 BB129 BF129 BJ129 BB140 BF140 BJ140 BB151 BF151 BJ151 BB162 BF162 BJ162 BB173 BF173 BJ173 BB184 BF184 BJ184 BB195 BF195 BJ195 BB206 BF206 BJ206 BB217 BF217 BJ217 BB228 BF228 BJ228 BB239 BF239 BJ239 L239 X217:AE226 L52 L63 L74 L85 L96 L107 L118 L129 L140 L151 L162 L173 L184 L195 L206 L217 L228 P239 X228:AE237 P52 P63 P74 P85 P96 P107 P118 P129 P140 P151 P162 P173 P184 P195 P206 P217 P228 AO239:AO248 AO52:AO61 AO63:AO72 AO74:AO83 AO85:AO94 AO96:AO105 AO107:AO116 AO118:AO127 AO129:AO138 AO140:AO149 AO151:AO160 AO162:AO171 AO173:AO182 AO184:AO193 AO195:AO204 AO206:AO215 AO217:AO226 AO228:AO237 X195:AE204 F239 X206:AE215 F52 F63 F74 F85 F96 F107 F118 F129 F140 F151 F162 F173 F184 F195 F206 F217 F228 X239:AE248 X52:AE61 X63:AE72 X74:AE83 X85:AE94 X96:AE105 X107:AE116 X118:AE127 X129:AE138 X140:AE149 X151:AE160 X162:AE171 AO33 BB31:BB33 AO38:AO50 BB36:BB50</xm:sqref>
        </x14:dataValidation>
        <x14:dataValidation type="list" allowBlank="1" showErrorMessage="1" xr:uid="{00000000-0002-0000-0000-000002000000}">
          <x14:formula1>
            <xm:f>Formulas!$M$5:$M$14</xm:f>
          </x14:formula1>
          <xm:sqref>F9 F11 F14:F18</xm:sqref>
        </x14:dataValidation>
        <x14:dataValidation type="list" allowBlank="1" showErrorMessage="1" xr:uid="{00000000-0002-0000-0000-000003000000}">
          <x14:formula1>
            <xm:f>Formulas!$B$5:$B$9</xm:f>
          </x14:formula1>
          <xm:sqref>J9 J11 J14:J18 J22 J25 J27 J31:J32 J34 J36:J50</xm:sqref>
        </x14:dataValidation>
        <x14:dataValidation type="list" allowBlank="1" showErrorMessage="1" xr:uid="{00000000-0002-0000-0000-000004000000}">
          <x14:formula1>
            <xm:f>Formulas!$E$5:$E$9</xm:f>
          </x14:formula1>
          <xm:sqref>L9 L11 L14:L18 L22 L25 L27 L31:L32 L34 L36:L50</xm:sqref>
        </x14:dataValidation>
        <x14:dataValidation type="list" allowBlank="1" showErrorMessage="1" xr:uid="{00000000-0002-0000-0000-000005000000}">
          <x14:formula1>
            <xm:f>Formulas!$S$5:$S$7</xm:f>
          </x14:formula1>
          <xm:sqref>P9 P11 P14:P18 P22 P25 P27 P31:P32 P34 P36:P50</xm:sqref>
        </x14:dataValidation>
        <x14:dataValidation type="list" allowBlank="1" showErrorMessage="1" xr:uid="{00000000-0002-0000-0000-000006000000}">
          <x14:formula1>
            <xm:f>Formulas!$Q$5:$Q$7</xm:f>
          </x14:formula1>
          <xm:sqref>X9:X11 X14:X20</xm:sqref>
        </x14:dataValidation>
        <x14:dataValidation type="list" allowBlank="1" showErrorMessage="1" xr:uid="{00000000-0002-0000-0000-000007000000}">
          <x14:formula1>
            <xm:f>Formulas!$AF$5:$AF$6</xm:f>
          </x14:formula1>
          <xm:sqref>Y9:Y20 Y22:Y50</xm:sqref>
        </x14:dataValidation>
        <x14:dataValidation type="list" allowBlank="1" showErrorMessage="1" xr:uid="{00000000-0002-0000-0000-000008000000}">
          <x14:formula1>
            <xm:f>Formulas!$AG$5:$AG$6</xm:f>
          </x14:formula1>
          <xm:sqref>Z9:Z20 Z22:Z50</xm:sqref>
        </x14:dataValidation>
        <x14:dataValidation type="list" allowBlank="1" showErrorMessage="1" xr:uid="{00000000-0002-0000-0000-000009000000}">
          <x14:formula1>
            <xm:f>Formulas!$AH$5:$AH$6</xm:f>
          </x14:formula1>
          <xm:sqref>AA9:AA20 AA22:AA50</xm:sqref>
        </x14:dataValidation>
        <x14:dataValidation type="list" allowBlank="1" showErrorMessage="1" xr:uid="{00000000-0002-0000-0000-00000A000000}">
          <x14:formula1>
            <xm:f>Formulas!$AI$5:$AI$7</xm:f>
          </x14:formula1>
          <xm:sqref>AB9:AB20 AB22:AB50</xm:sqref>
        </x14:dataValidation>
        <x14:dataValidation type="list" allowBlank="1" showErrorMessage="1" xr:uid="{00000000-0002-0000-0000-00000B000000}">
          <x14:formula1>
            <xm:f>Formulas!$AJ$5:$AJ$6</xm:f>
          </x14:formula1>
          <xm:sqref>AC9:AC20 AC22:AC50</xm:sqref>
        </x14:dataValidation>
        <x14:dataValidation type="list" allowBlank="1" showErrorMessage="1" xr:uid="{00000000-0002-0000-0000-00000C000000}">
          <x14:formula1>
            <xm:f>Formulas!$AK$5:$AK$6</xm:f>
          </x14:formula1>
          <xm:sqref>AD9:AD20 AD22:AD50</xm:sqref>
        </x14:dataValidation>
        <x14:dataValidation type="list" allowBlank="1" showErrorMessage="1" xr:uid="{00000000-0002-0000-0000-00000D000000}">
          <x14:formula1>
            <xm:f>Formulas!$AL$5:$AL$7</xm:f>
          </x14:formula1>
          <xm:sqref>AE9:AE20 AE22:AE50</xm:sqref>
        </x14:dataValidation>
        <x14:dataValidation type="list" allowBlank="1" showErrorMessage="1" xr:uid="{00000000-0002-0000-0000-00000E000000}">
          <x14:formula1>
            <xm:f>Formulas!$M$5:$M$13</xm:f>
          </x14:formula1>
          <xm:sqref>F22:F27 F31:F32 F34 F36:F37</xm:sqref>
        </x14:dataValidation>
        <x14:dataValidation type="list" allowBlank="1" showErrorMessage="1" xr:uid="{00000000-0002-0000-0000-00000F000000}">
          <x14:formula1>
            <xm:f>Formulas!$Z$5:$Z$7</xm:f>
          </x14:formula1>
          <xm:sqref>AO9 AO11:AO20 AO22:AO32 AT34 AO34:AO37 AT36:AT37</xm:sqref>
        </x14:dataValidation>
        <x14:dataValidation type="list" allowBlank="1" showErrorMessage="1" xr:uid="{00000000-0002-0000-0000-000010000000}">
          <x14:formula1>
            <xm:f>Formulas!$U$5:$U$6</xm:f>
          </x14:formula1>
          <xm:sqref>BF22:BF24 BJ22:BJ24 BB22:BB30</xm:sqref>
        </x14:dataValidation>
        <x14:dataValidation type="list" allowBlank="1" showInputMessage="1" showErrorMessage="1" xr:uid="{00000000-0002-0000-0000-000011000000}">
          <x14:formula1>
            <xm:f>Formulas!$U$5:$U$6</xm:f>
          </x14:formula1>
          <xm:sqref>BF25:BF30 BJ25:BJ30</xm:sqref>
        </x14:dataValidation>
        <x14:dataValidation type="list" allowBlank="1" showErrorMessage="1" xr:uid="{00000000-0002-0000-0000-000012000000}">
          <x14:formula1>
            <xm:f>Formulas!$Q$5:$Q$6</xm:f>
          </x14:formula1>
          <xm:sqref>X22:X50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B218"/>
  <sheetViews>
    <sheetView showGridLines="0" tabSelected="1" topLeftCell="CA15" zoomScale="50" zoomScaleNormal="50" workbookViewId="0">
      <selection activeCell="CA16" sqref="CA16"/>
    </sheetView>
  </sheetViews>
  <sheetFormatPr baseColWidth="10" defaultColWidth="14.453125" defaultRowHeight="15" customHeight="1" x14ac:dyDescent="0.3"/>
  <cols>
    <col min="1" max="2" width="60.26953125" style="126" customWidth="1"/>
    <col min="3" max="3" width="21.81640625" style="126" customWidth="1"/>
    <col min="4" max="4" width="40.453125" style="126" customWidth="1"/>
    <col min="5" max="8" width="21.81640625" style="126" customWidth="1"/>
    <col min="9" max="9" width="22.26953125" style="126" customWidth="1"/>
    <col min="10" max="10" width="47.453125" style="126" customWidth="1"/>
    <col min="11" max="11" width="58" style="126" customWidth="1"/>
    <col min="12" max="12" width="88.453125" style="126" customWidth="1"/>
    <col min="13" max="31" width="25.7265625" style="126" customWidth="1"/>
    <col min="32" max="32" width="19" style="126" customWidth="1"/>
    <col min="33" max="33" width="29.453125" style="126" hidden="1" customWidth="1"/>
    <col min="34" max="34" width="14.81640625" style="126" hidden="1" customWidth="1"/>
    <col min="35" max="35" width="28" style="126" hidden="1" customWidth="1"/>
    <col min="36" max="36" width="14.453125" style="126" hidden="1" customWidth="1"/>
    <col min="37" max="37" width="21.453125" style="126" hidden="1" customWidth="1"/>
    <col min="38" max="38" width="18.7265625" style="126" hidden="1" customWidth="1"/>
    <col min="39" max="39" width="20.26953125" style="126" hidden="1" customWidth="1"/>
    <col min="40" max="41" width="40.7265625" style="126" customWidth="1"/>
    <col min="42" max="42" width="59.7265625" style="126" customWidth="1"/>
    <col min="43" max="43" width="69.26953125" style="126" customWidth="1"/>
    <col min="44" max="45" width="40.7265625" style="126" customWidth="1"/>
    <col min="46" max="46" width="124.7265625" style="126" customWidth="1"/>
    <col min="47" max="52" width="25.1796875" style="126" customWidth="1"/>
    <col min="53" max="53" width="29.81640625" style="126" customWidth="1"/>
    <col min="54" max="62" width="25.1796875" style="126" customWidth="1"/>
    <col min="63" max="63" width="32" style="126" customWidth="1"/>
    <col min="64" max="64" width="29.26953125" style="126" customWidth="1"/>
    <col min="65" max="65" width="29.453125" style="126" hidden="1" customWidth="1"/>
    <col min="66" max="66" width="0.26953125" style="126" customWidth="1"/>
    <col min="67" max="68" width="21.26953125" style="126" hidden="1" customWidth="1"/>
    <col min="69" max="69" width="19.81640625" style="126" hidden="1" customWidth="1"/>
    <col min="70" max="75" width="25.1796875" style="126" hidden="1" customWidth="1"/>
    <col min="76" max="76" width="24.1796875" style="126" hidden="1" customWidth="1"/>
    <col min="77" max="77" width="21.26953125" style="126" customWidth="1"/>
    <col min="78" max="78" width="15.26953125" style="126" customWidth="1"/>
    <col min="79" max="79" width="60.453125" style="126" customWidth="1"/>
    <col min="80" max="80" width="29.26953125" style="126" customWidth="1"/>
    <col min="81" max="16384" width="14.453125" style="126"/>
  </cols>
  <sheetData>
    <row r="1" spans="1:80" ht="23.25" customHeight="1" x14ac:dyDescent="0.3">
      <c r="A1" s="572"/>
      <c r="B1" s="553" t="s">
        <v>256</v>
      </c>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4"/>
      <c r="AS1" s="554"/>
      <c r="AT1" s="554"/>
      <c r="AU1" s="554"/>
      <c r="AV1" s="554"/>
      <c r="AW1" s="554"/>
      <c r="AX1" s="554"/>
      <c r="AY1" s="554"/>
      <c r="AZ1" s="554"/>
      <c r="BA1" s="554"/>
      <c r="BB1" s="554"/>
      <c r="BC1" s="554"/>
      <c r="BD1" s="554"/>
      <c r="BE1" s="554"/>
      <c r="BF1" s="554"/>
      <c r="BG1" s="554"/>
      <c r="BH1" s="554"/>
      <c r="BI1" s="554"/>
      <c r="BJ1" s="554"/>
      <c r="BK1" s="554"/>
      <c r="BL1" s="554"/>
      <c r="BM1" s="554"/>
      <c r="BN1" s="554"/>
      <c r="BO1" s="554"/>
      <c r="BP1" s="554"/>
      <c r="BQ1" s="554"/>
      <c r="BR1" s="554"/>
      <c r="BS1" s="554"/>
      <c r="BT1" s="554"/>
      <c r="BU1" s="554"/>
      <c r="BV1" s="554"/>
      <c r="BW1" s="554"/>
      <c r="BX1" s="554"/>
      <c r="BY1" s="554"/>
      <c r="BZ1" s="554"/>
      <c r="CA1" s="573" t="s">
        <v>263</v>
      </c>
      <c r="CB1" s="574"/>
    </row>
    <row r="2" spans="1:80" ht="29.25" customHeight="1" x14ac:dyDescent="0.3">
      <c r="A2" s="572"/>
      <c r="B2" s="555"/>
      <c r="C2" s="556"/>
      <c r="D2" s="556"/>
      <c r="E2" s="556"/>
      <c r="F2" s="556"/>
      <c r="G2" s="556"/>
      <c r="H2" s="556"/>
      <c r="I2" s="556"/>
      <c r="J2" s="556"/>
      <c r="K2" s="556"/>
      <c r="L2" s="556"/>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6"/>
      <c r="AT2" s="556"/>
      <c r="AU2" s="556"/>
      <c r="AV2" s="556"/>
      <c r="AW2" s="556"/>
      <c r="AX2" s="556"/>
      <c r="AY2" s="556"/>
      <c r="AZ2" s="556"/>
      <c r="BA2" s="556"/>
      <c r="BB2" s="556"/>
      <c r="BC2" s="556"/>
      <c r="BD2" s="556"/>
      <c r="BE2" s="556"/>
      <c r="BF2" s="556"/>
      <c r="BG2" s="556"/>
      <c r="BH2" s="556"/>
      <c r="BI2" s="556"/>
      <c r="BJ2" s="556"/>
      <c r="BK2" s="556"/>
      <c r="BL2" s="556"/>
      <c r="BM2" s="556"/>
      <c r="BN2" s="556"/>
      <c r="BO2" s="556"/>
      <c r="BP2" s="556"/>
      <c r="BQ2" s="556"/>
      <c r="BR2" s="556"/>
      <c r="BS2" s="556"/>
      <c r="BT2" s="556"/>
      <c r="BU2" s="556"/>
      <c r="BV2" s="556"/>
      <c r="BW2" s="556"/>
      <c r="BX2" s="556"/>
      <c r="BY2" s="556"/>
      <c r="BZ2" s="556"/>
      <c r="CA2" s="573" t="s">
        <v>264</v>
      </c>
      <c r="CB2" s="574"/>
    </row>
    <row r="3" spans="1:80" ht="33.75" customHeight="1" x14ac:dyDescent="0.3">
      <c r="A3" s="572"/>
      <c r="B3" s="557"/>
      <c r="C3" s="558"/>
      <c r="D3" s="558"/>
      <c r="E3" s="558"/>
      <c r="F3" s="558"/>
      <c r="G3" s="558"/>
      <c r="H3" s="558"/>
      <c r="I3" s="558"/>
      <c r="J3" s="558"/>
      <c r="K3" s="558"/>
      <c r="L3" s="558"/>
      <c r="M3" s="558"/>
      <c r="N3" s="558"/>
      <c r="O3" s="558"/>
      <c r="P3" s="558"/>
      <c r="Q3" s="558"/>
      <c r="R3" s="558"/>
      <c r="S3" s="558"/>
      <c r="T3" s="558"/>
      <c r="U3" s="558"/>
      <c r="V3" s="558"/>
      <c r="W3" s="558"/>
      <c r="X3" s="558"/>
      <c r="Y3" s="558"/>
      <c r="Z3" s="558"/>
      <c r="AA3" s="558"/>
      <c r="AB3" s="558"/>
      <c r="AC3" s="558"/>
      <c r="AD3" s="558"/>
      <c r="AE3" s="558"/>
      <c r="AF3" s="558"/>
      <c r="AG3" s="558"/>
      <c r="AH3" s="558"/>
      <c r="AI3" s="558"/>
      <c r="AJ3" s="558"/>
      <c r="AK3" s="558"/>
      <c r="AL3" s="558"/>
      <c r="AM3" s="558"/>
      <c r="AN3" s="558"/>
      <c r="AO3" s="558"/>
      <c r="AP3" s="558"/>
      <c r="AQ3" s="558"/>
      <c r="AR3" s="558"/>
      <c r="AS3" s="558"/>
      <c r="AT3" s="558"/>
      <c r="AU3" s="558"/>
      <c r="AV3" s="558"/>
      <c r="AW3" s="558"/>
      <c r="AX3" s="558"/>
      <c r="AY3" s="558"/>
      <c r="AZ3" s="558"/>
      <c r="BA3" s="558"/>
      <c r="BB3" s="558"/>
      <c r="BC3" s="558"/>
      <c r="BD3" s="558"/>
      <c r="BE3" s="558"/>
      <c r="BF3" s="558"/>
      <c r="BG3" s="558"/>
      <c r="BH3" s="558"/>
      <c r="BI3" s="558"/>
      <c r="BJ3" s="558"/>
      <c r="BK3" s="558"/>
      <c r="BL3" s="558"/>
      <c r="BM3" s="558"/>
      <c r="BN3" s="558"/>
      <c r="BO3" s="558"/>
      <c r="BP3" s="558"/>
      <c r="BQ3" s="558"/>
      <c r="BR3" s="558"/>
      <c r="BS3" s="558"/>
      <c r="BT3" s="558"/>
      <c r="BU3" s="558"/>
      <c r="BV3" s="558"/>
      <c r="BW3" s="558"/>
      <c r="BX3" s="558"/>
      <c r="BY3" s="558"/>
      <c r="BZ3" s="558"/>
      <c r="CA3" s="573" t="s">
        <v>262</v>
      </c>
      <c r="CB3" s="574"/>
    </row>
    <row r="4" spans="1:80" ht="23.25" customHeight="1" x14ac:dyDescent="0.3">
      <c r="A4" s="575"/>
      <c r="B4" s="575"/>
      <c r="C4" s="575"/>
      <c r="D4" s="575"/>
      <c r="E4" s="575"/>
      <c r="F4" s="575"/>
      <c r="G4" s="575"/>
      <c r="H4" s="575"/>
      <c r="I4" s="575"/>
      <c r="J4" s="575"/>
      <c r="K4" s="575"/>
      <c r="L4" s="575"/>
      <c r="M4" s="575"/>
      <c r="N4" s="575"/>
      <c r="O4" s="575"/>
      <c r="P4" s="575"/>
      <c r="Q4" s="575"/>
      <c r="R4" s="575"/>
      <c r="S4" s="575"/>
      <c r="T4" s="575"/>
      <c r="U4" s="575"/>
      <c r="V4" s="575"/>
      <c r="W4" s="575"/>
      <c r="X4" s="575"/>
      <c r="Y4" s="575"/>
      <c r="Z4" s="575"/>
      <c r="AA4" s="575"/>
      <c r="AB4" s="575"/>
      <c r="AC4" s="575"/>
      <c r="AD4" s="575"/>
      <c r="AE4" s="575"/>
      <c r="AF4" s="575"/>
      <c r="AG4" s="575"/>
      <c r="AH4" s="575"/>
      <c r="AI4" s="575"/>
      <c r="AJ4" s="575"/>
      <c r="AK4" s="575"/>
      <c r="AL4" s="575"/>
      <c r="AM4" s="575"/>
      <c r="AN4" s="575"/>
      <c r="AO4" s="575"/>
      <c r="AP4" s="575"/>
      <c r="AQ4" s="575"/>
      <c r="AR4" s="575"/>
      <c r="AS4" s="575"/>
      <c r="AT4" s="575"/>
      <c r="AU4" s="575"/>
      <c r="AV4" s="575"/>
      <c r="AW4" s="575"/>
      <c r="AX4" s="575"/>
      <c r="AY4" s="575"/>
      <c r="AZ4" s="575"/>
      <c r="BA4" s="575"/>
      <c r="BB4" s="575"/>
      <c r="BC4" s="575"/>
      <c r="BD4" s="575"/>
      <c r="BE4" s="575"/>
      <c r="BF4" s="575"/>
      <c r="BG4" s="575"/>
      <c r="BH4" s="575"/>
      <c r="BI4" s="575"/>
      <c r="BJ4" s="575"/>
      <c r="BK4" s="575"/>
      <c r="BL4" s="575"/>
      <c r="BM4" s="575"/>
      <c r="BN4" s="575"/>
      <c r="BO4" s="575"/>
      <c r="BP4" s="575"/>
      <c r="BQ4" s="575"/>
      <c r="BR4" s="575"/>
      <c r="BS4" s="575"/>
      <c r="BT4" s="575"/>
      <c r="BU4" s="575"/>
      <c r="BV4" s="575"/>
      <c r="BW4" s="575"/>
      <c r="BX4" s="575"/>
      <c r="BY4" s="575"/>
      <c r="BZ4" s="575"/>
      <c r="CA4" s="575"/>
      <c r="CB4" s="575"/>
    </row>
    <row r="5" spans="1:80" ht="23.25" customHeight="1" x14ac:dyDescent="0.3">
      <c r="A5" s="559"/>
      <c r="B5" s="559"/>
      <c r="C5" s="559"/>
      <c r="D5" s="559"/>
      <c r="E5" s="559"/>
      <c r="F5" s="559"/>
      <c r="G5" s="559"/>
      <c r="H5" s="559"/>
      <c r="I5" s="559"/>
      <c r="J5" s="559"/>
      <c r="K5" s="559"/>
      <c r="L5" s="560"/>
      <c r="M5" s="563" t="s">
        <v>0</v>
      </c>
      <c r="N5" s="559"/>
      <c r="O5" s="559"/>
      <c r="P5" s="559"/>
      <c r="Q5" s="559"/>
      <c r="R5" s="559"/>
      <c r="S5" s="559"/>
      <c r="T5" s="559"/>
      <c r="U5" s="559"/>
      <c r="V5" s="559"/>
      <c r="W5" s="559"/>
      <c r="X5" s="559"/>
      <c r="Y5" s="559"/>
      <c r="Z5" s="559"/>
      <c r="AA5" s="559"/>
      <c r="AB5" s="559"/>
      <c r="AC5" s="559"/>
      <c r="AD5" s="559"/>
      <c r="AE5" s="559"/>
      <c r="AF5" s="559"/>
      <c r="AG5" s="559"/>
      <c r="AH5" s="559"/>
      <c r="AI5" s="559"/>
      <c r="AJ5" s="559"/>
      <c r="AK5" s="559"/>
      <c r="AL5" s="559"/>
      <c r="AM5" s="559"/>
      <c r="AN5" s="565" t="s">
        <v>1</v>
      </c>
      <c r="AO5" s="566"/>
      <c r="AP5" s="566"/>
      <c r="AQ5" s="566"/>
      <c r="AR5" s="566"/>
      <c r="AS5" s="566"/>
      <c r="AT5" s="566"/>
      <c r="AU5" s="566"/>
      <c r="AV5" s="566"/>
      <c r="AW5" s="566"/>
      <c r="AX5" s="566"/>
      <c r="AY5" s="566"/>
      <c r="AZ5" s="566"/>
      <c r="BA5" s="566"/>
      <c r="BB5" s="566"/>
      <c r="BC5" s="566"/>
      <c r="BD5" s="566"/>
      <c r="BE5" s="566"/>
      <c r="BF5" s="566"/>
      <c r="BG5" s="566"/>
      <c r="BH5" s="566"/>
      <c r="BI5" s="566"/>
      <c r="BJ5" s="566"/>
      <c r="BK5" s="566"/>
      <c r="BL5" s="566"/>
      <c r="BM5" s="566"/>
      <c r="BN5" s="566"/>
      <c r="BO5" s="566"/>
      <c r="BP5" s="566"/>
      <c r="BQ5" s="566"/>
      <c r="BR5" s="566"/>
      <c r="BS5" s="566"/>
      <c r="BT5" s="566"/>
      <c r="BU5" s="566"/>
      <c r="BV5" s="566"/>
      <c r="BW5" s="566"/>
      <c r="BX5" s="567"/>
      <c r="BY5" s="568" t="s">
        <v>2</v>
      </c>
      <c r="BZ5" s="566"/>
      <c r="CA5" s="566"/>
      <c r="CB5" s="566"/>
    </row>
    <row r="6" spans="1:80" ht="23.25" customHeight="1" x14ac:dyDescent="0.3">
      <c r="A6" s="561"/>
      <c r="B6" s="561"/>
      <c r="C6" s="561"/>
      <c r="D6" s="561"/>
      <c r="E6" s="561"/>
      <c r="F6" s="561"/>
      <c r="G6" s="561"/>
      <c r="H6" s="561"/>
      <c r="I6" s="561"/>
      <c r="J6" s="561"/>
      <c r="K6" s="561"/>
      <c r="L6" s="562"/>
      <c r="M6" s="564"/>
      <c r="N6" s="561"/>
      <c r="O6" s="561"/>
      <c r="P6" s="561"/>
      <c r="Q6" s="561"/>
      <c r="R6" s="561"/>
      <c r="S6" s="561"/>
      <c r="T6" s="561"/>
      <c r="U6" s="561"/>
      <c r="V6" s="561"/>
      <c r="W6" s="561"/>
      <c r="X6" s="561"/>
      <c r="Y6" s="561"/>
      <c r="Z6" s="561"/>
      <c r="AA6" s="561"/>
      <c r="AB6" s="561"/>
      <c r="AC6" s="561"/>
      <c r="AD6" s="561"/>
      <c r="AE6" s="561"/>
      <c r="AF6" s="561"/>
      <c r="AG6" s="561"/>
      <c r="AH6" s="561"/>
      <c r="AI6" s="561"/>
      <c r="AJ6" s="561"/>
      <c r="AK6" s="561"/>
      <c r="AL6" s="561"/>
      <c r="AM6" s="561"/>
      <c r="AN6" s="569" t="s">
        <v>7</v>
      </c>
      <c r="AO6" s="559"/>
      <c r="AP6" s="559"/>
      <c r="AQ6" s="559"/>
      <c r="AR6" s="559"/>
      <c r="AS6" s="559"/>
      <c r="AT6" s="559"/>
      <c r="AU6" s="560"/>
      <c r="AV6" s="565" t="s">
        <v>3</v>
      </c>
      <c r="AW6" s="566"/>
      <c r="AX6" s="566"/>
      <c r="AY6" s="566"/>
      <c r="AZ6" s="566"/>
      <c r="BA6" s="566"/>
      <c r="BB6" s="566"/>
      <c r="BC6" s="566"/>
      <c r="BD6" s="566"/>
      <c r="BE6" s="566"/>
      <c r="BF6" s="566"/>
      <c r="BG6" s="566"/>
      <c r="BH6" s="566"/>
      <c r="BI6" s="566"/>
      <c r="BJ6" s="566"/>
      <c r="BK6" s="566"/>
      <c r="BL6" s="566"/>
      <c r="BM6" s="566"/>
      <c r="BN6" s="566"/>
      <c r="BO6" s="566"/>
      <c r="BP6" s="566"/>
      <c r="BQ6" s="567"/>
      <c r="BR6" s="307"/>
      <c r="BS6" s="307"/>
      <c r="BT6" s="307"/>
      <c r="BU6" s="307"/>
      <c r="BV6" s="307"/>
      <c r="BW6" s="307"/>
      <c r="BX6" s="308"/>
      <c r="BY6" s="568" t="s">
        <v>6</v>
      </c>
      <c r="BZ6" s="566"/>
      <c r="CA6" s="566"/>
      <c r="CB6" s="567"/>
    </row>
    <row r="7" spans="1:80" s="344" customFormat="1" ht="67.5" customHeight="1" x14ac:dyDescent="0.3">
      <c r="A7" s="349"/>
      <c r="B7" s="349"/>
      <c r="C7" s="349"/>
      <c r="D7" s="350"/>
      <c r="E7" s="351"/>
      <c r="F7" s="351"/>
      <c r="G7" s="351"/>
      <c r="H7" s="351"/>
      <c r="I7" s="352"/>
      <c r="J7" s="349"/>
      <c r="K7" s="353"/>
      <c r="L7" s="349"/>
      <c r="M7" s="354"/>
      <c r="N7" s="354"/>
      <c r="O7" s="354"/>
      <c r="P7" s="354"/>
      <c r="Q7" s="354"/>
      <c r="R7" s="354"/>
      <c r="S7" s="354"/>
      <c r="T7" s="354"/>
      <c r="U7" s="354"/>
      <c r="V7" s="354"/>
      <c r="W7" s="354"/>
      <c r="X7" s="354"/>
      <c r="Y7" s="354"/>
      <c r="Z7" s="354"/>
      <c r="AA7" s="354"/>
      <c r="AB7" s="354"/>
      <c r="AC7" s="354"/>
      <c r="AD7" s="354"/>
      <c r="AE7" s="354"/>
      <c r="AF7" s="354"/>
      <c r="AG7" s="342"/>
      <c r="AH7" s="342"/>
      <c r="AI7" s="342"/>
      <c r="AJ7" s="342"/>
      <c r="AK7" s="342"/>
      <c r="AL7" s="343"/>
      <c r="AM7" s="342"/>
      <c r="AN7" s="564"/>
      <c r="AO7" s="561"/>
      <c r="AP7" s="561"/>
      <c r="AQ7" s="561"/>
      <c r="AR7" s="561"/>
      <c r="AS7" s="561"/>
      <c r="AT7" s="561"/>
      <c r="AU7" s="562"/>
      <c r="AV7" s="570" t="s">
        <v>8</v>
      </c>
      <c r="AW7" s="571"/>
      <c r="AX7" s="345" t="s">
        <v>9</v>
      </c>
      <c r="AY7" s="345" t="s">
        <v>10</v>
      </c>
      <c r="AZ7" s="346" t="s">
        <v>11</v>
      </c>
      <c r="BA7" s="346" t="s">
        <v>12</v>
      </c>
      <c r="BB7" s="346" t="s">
        <v>13</v>
      </c>
      <c r="BC7" s="570" t="s">
        <v>8</v>
      </c>
      <c r="BD7" s="571"/>
      <c r="BE7" s="345" t="s">
        <v>9</v>
      </c>
      <c r="BF7" s="345" t="s">
        <v>10</v>
      </c>
      <c r="BG7" s="346" t="s">
        <v>11</v>
      </c>
      <c r="BH7" s="346" t="s">
        <v>12</v>
      </c>
      <c r="BI7" s="346" t="s">
        <v>13</v>
      </c>
      <c r="BJ7" s="347"/>
      <c r="BK7" s="347"/>
      <c r="BL7" s="347"/>
      <c r="BM7" s="347"/>
      <c r="BN7" s="347"/>
      <c r="BO7" s="347"/>
      <c r="BP7" s="347"/>
      <c r="BQ7" s="347"/>
      <c r="BR7" s="347"/>
      <c r="BS7" s="347"/>
      <c r="BT7" s="347"/>
      <c r="BU7" s="347"/>
      <c r="BV7" s="347"/>
      <c r="BW7" s="347"/>
      <c r="BX7" s="348"/>
      <c r="BY7" s="581" t="s">
        <v>513</v>
      </c>
      <c r="BZ7" s="582"/>
      <c r="CA7" s="582"/>
      <c r="CB7" s="583"/>
    </row>
    <row r="8" spans="1:80" ht="116" customHeight="1" thickBot="1" x14ac:dyDescent="0.35">
      <c r="A8" s="289" t="s">
        <v>18</v>
      </c>
      <c r="B8" s="289" t="s">
        <v>17</v>
      </c>
      <c r="C8" s="289" t="s">
        <v>19</v>
      </c>
      <c r="D8" s="290" t="s">
        <v>20</v>
      </c>
      <c r="E8" s="289" t="s">
        <v>85</v>
      </c>
      <c r="F8" s="289" t="s">
        <v>86</v>
      </c>
      <c r="G8" s="289" t="s">
        <v>87</v>
      </c>
      <c r="H8" s="289" t="s">
        <v>88</v>
      </c>
      <c r="I8" s="289" t="s">
        <v>21</v>
      </c>
      <c r="J8" s="289" t="s">
        <v>22</v>
      </c>
      <c r="K8" s="291" t="s">
        <v>23</v>
      </c>
      <c r="L8" s="289" t="s">
        <v>24</v>
      </c>
      <c r="M8" s="289" t="s">
        <v>89</v>
      </c>
      <c r="N8" s="289" t="s">
        <v>90</v>
      </c>
      <c r="O8" s="289" t="s">
        <v>91</v>
      </c>
      <c r="P8" s="289" t="s">
        <v>92</v>
      </c>
      <c r="Q8" s="289" t="s">
        <v>93</v>
      </c>
      <c r="R8" s="289" t="s">
        <v>94</v>
      </c>
      <c r="S8" s="289" t="s">
        <v>95</v>
      </c>
      <c r="T8" s="289" t="s">
        <v>96</v>
      </c>
      <c r="U8" s="289" t="s">
        <v>97</v>
      </c>
      <c r="V8" s="289" t="s">
        <v>98</v>
      </c>
      <c r="W8" s="289" t="s">
        <v>99</v>
      </c>
      <c r="X8" s="289" t="s">
        <v>100</v>
      </c>
      <c r="Y8" s="289" t="s">
        <v>101</v>
      </c>
      <c r="Z8" s="289" t="s">
        <v>102</v>
      </c>
      <c r="AA8" s="289" t="s">
        <v>103</v>
      </c>
      <c r="AB8" s="289" t="s">
        <v>104</v>
      </c>
      <c r="AC8" s="289" t="s">
        <v>105</v>
      </c>
      <c r="AD8" s="289" t="s">
        <v>106</v>
      </c>
      <c r="AE8" s="289" t="s">
        <v>107</v>
      </c>
      <c r="AF8" s="336" t="s">
        <v>108</v>
      </c>
      <c r="AG8" s="289" t="s">
        <v>25</v>
      </c>
      <c r="AH8" s="292" t="s">
        <v>26</v>
      </c>
      <c r="AI8" s="292" t="s">
        <v>27</v>
      </c>
      <c r="AJ8" s="292" t="s">
        <v>28</v>
      </c>
      <c r="AK8" s="292" t="s">
        <v>29</v>
      </c>
      <c r="AL8" s="309" t="s">
        <v>30</v>
      </c>
      <c r="AM8" s="289" t="s">
        <v>31</v>
      </c>
      <c r="AN8" s="290" t="s">
        <v>32</v>
      </c>
      <c r="AO8" s="290" t="s">
        <v>33</v>
      </c>
      <c r="AP8" s="290" t="s">
        <v>34</v>
      </c>
      <c r="AQ8" s="290" t="s">
        <v>35</v>
      </c>
      <c r="AR8" s="290" t="s">
        <v>36</v>
      </c>
      <c r="AS8" s="290" t="s">
        <v>37</v>
      </c>
      <c r="AT8" s="290" t="s">
        <v>38</v>
      </c>
      <c r="AU8" s="289" t="s">
        <v>39</v>
      </c>
      <c r="AV8" s="293" t="s">
        <v>40</v>
      </c>
      <c r="AW8" s="289" t="s">
        <v>41</v>
      </c>
      <c r="AX8" s="289" t="s">
        <v>42</v>
      </c>
      <c r="AY8" s="289" t="s">
        <v>43</v>
      </c>
      <c r="AZ8" s="289" t="s">
        <v>44</v>
      </c>
      <c r="BA8" s="289" t="s">
        <v>45</v>
      </c>
      <c r="BB8" s="289" t="s">
        <v>46</v>
      </c>
      <c r="BC8" s="294" t="s">
        <v>40</v>
      </c>
      <c r="BD8" s="294" t="s">
        <v>41</v>
      </c>
      <c r="BE8" s="294" t="s">
        <v>42</v>
      </c>
      <c r="BF8" s="294" t="s">
        <v>43</v>
      </c>
      <c r="BG8" s="294" t="s">
        <v>44</v>
      </c>
      <c r="BH8" s="294" t="s">
        <v>45</v>
      </c>
      <c r="BI8" s="294" t="s">
        <v>46</v>
      </c>
      <c r="BJ8" s="294" t="s">
        <v>509</v>
      </c>
      <c r="BK8" s="294" t="s">
        <v>48</v>
      </c>
      <c r="BL8" s="289" t="s">
        <v>49</v>
      </c>
      <c r="BM8" s="294" t="s">
        <v>50</v>
      </c>
      <c r="BN8" s="294" t="s">
        <v>50</v>
      </c>
      <c r="BO8" s="294" t="s">
        <v>51</v>
      </c>
      <c r="BP8" s="294" t="s">
        <v>52</v>
      </c>
      <c r="BQ8" s="294" t="s">
        <v>53</v>
      </c>
      <c r="BR8" s="294" t="s">
        <v>54</v>
      </c>
      <c r="BS8" s="294" t="s">
        <v>55</v>
      </c>
      <c r="BT8" s="294" t="s">
        <v>26</v>
      </c>
      <c r="BU8" s="294" t="s">
        <v>56</v>
      </c>
      <c r="BV8" s="294" t="s">
        <v>28</v>
      </c>
      <c r="BW8" s="294" t="s">
        <v>57</v>
      </c>
      <c r="BX8" s="310" t="s">
        <v>30</v>
      </c>
      <c r="BY8" s="295" t="s">
        <v>58</v>
      </c>
      <c r="BZ8" s="295" t="s">
        <v>59</v>
      </c>
      <c r="CA8" s="295" t="s">
        <v>60</v>
      </c>
      <c r="CB8" s="295" t="s">
        <v>61</v>
      </c>
    </row>
    <row r="9" spans="1:80" ht="179" customHeight="1" x14ac:dyDescent="0.3">
      <c r="A9" s="579" t="s">
        <v>245</v>
      </c>
      <c r="B9" s="579" t="s">
        <v>244</v>
      </c>
      <c r="C9" s="579" t="s">
        <v>246</v>
      </c>
      <c r="D9" s="579" t="s">
        <v>510</v>
      </c>
      <c r="E9" s="576" t="s">
        <v>109</v>
      </c>
      <c r="F9" s="576" t="s">
        <v>109</v>
      </c>
      <c r="G9" s="576" t="s">
        <v>109</v>
      </c>
      <c r="H9" s="576" t="s">
        <v>109</v>
      </c>
      <c r="I9" s="579" t="str">
        <f>+IF(AND(E9="Si",F9="Si",G9="Si",H9="Si"),"Corrupción","No aplica para riesgo de corrupción")</f>
        <v>Corrupción</v>
      </c>
      <c r="J9" s="305" t="s">
        <v>247</v>
      </c>
      <c r="K9" s="579" t="s">
        <v>249</v>
      </c>
      <c r="L9" s="579" t="s">
        <v>250</v>
      </c>
      <c r="M9" s="576" t="s">
        <v>109</v>
      </c>
      <c r="N9" s="576" t="s">
        <v>109</v>
      </c>
      <c r="O9" s="576" t="s">
        <v>109</v>
      </c>
      <c r="P9" s="576" t="s">
        <v>110</v>
      </c>
      <c r="Q9" s="576" t="s">
        <v>109</v>
      </c>
      <c r="R9" s="576" t="s">
        <v>109</v>
      </c>
      <c r="S9" s="576" t="s">
        <v>109</v>
      </c>
      <c r="T9" s="576" t="s">
        <v>110</v>
      </c>
      <c r="U9" s="576" t="s">
        <v>109</v>
      </c>
      <c r="V9" s="576" t="s">
        <v>109</v>
      </c>
      <c r="W9" s="576" t="s">
        <v>109</v>
      </c>
      <c r="X9" s="576" t="s">
        <v>109</v>
      </c>
      <c r="Y9" s="576" t="s">
        <v>109</v>
      </c>
      <c r="Z9" s="576" t="s">
        <v>109</v>
      </c>
      <c r="AA9" s="576" t="s">
        <v>110</v>
      </c>
      <c r="AB9" s="576" t="s">
        <v>110</v>
      </c>
      <c r="AC9" s="576" t="s">
        <v>110</v>
      </c>
      <c r="AD9" s="576" t="s">
        <v>110</v>
      </c>
      <c r="AE9" s="576" t="s">
        <v>110</v>
      </c>
      <c r="AF9" s="584">
        <f>+COUNTIF(M9:AE10,"SI")</f>
        <v>12</v>
      </c>
      <c r="AG9" s="579" t="s">
        <v>64</v>
      </c>
      <c r="AH9" s="579">
        <f>IFERROR(VLOOKUP(AG9,Formulas!$B$5:$C$9,2,0),"")</f>
        <v>1</v>
      </c>
      <c r="AI9" s="579" t="str">
        <f>IFERROR(VLOOKUP(AF9,Formulas!$W$5:$X$23,2,),"")</f>
        <v>CATASTROFICO</v>
      </c>
      <c r="AJ9" s="579">
        <f>+IFERROR(VLOOKUP(AI9,Formulas!$E$5:$F$9,2,),"")</f>
        <v>5</v>
      </c>
      <c r="AK9" s="584" t="str">
        <f>IFERROR(VLOOKUP(CONCATENATE(AH9,AJ9),Formulas!$J$5:$K$29,2,),"")</f>
        <v>ALTO</v>
      </c>
      <c r="AL9" s="584">
        <f>IFERROR(AJ9*AH9,"")</f>
        <v>5</v>
      </c>
      <c r="AM9" s="584" t="s">
        <v>66</v>
      </c>
      <c r="AN9" s="589" t="s">
        <v>354</v>
      </c>
      <c r="AO9" s="589" t="s">
        <v>355</v>
      </c>
      <c r="AP9" s="589" t="s">
        <v>252</v>
      </c>
      <c r="AQ9" s="589" t="s">
        <v>253</v>
      </c>
      <c r="AR9" s="589" t="s">
        <v>254</v>
      </c>
      <c r="AS9" s="589" t="s">
        <v>255</v>
      </c>
      <c r="AT9" s="589" t="s">
        <v>371</v>
      </c>
      <c r="AU9" s="579" t="s">
        <v>67</v>
      </c>
      <c r="AV9" s="579" t="s">
        <v>68</v>
      </c>
      <c r="AW9" s="579" t="s">
        <v>69</v>
      </c>
      <c r="AX9" s="579" t="s">
        <v>70</v>
      </c>
      <c r="AY9" s="579" t="s">
        <v>71</v>
      </c>
      <c r="AZ9" s="579" t="s">
        <v>72</v>
      </c>
      <c r="BA9" s="579" t="s">
        <v>73</v>
      </c>
      <c r="BB9" s="579" t="s">
        <v>74</v>
      </c>
      <c r="BC9" s="585">
        <f>IFERROR(VLOOKUP(AV9,Formulas!$AN$5:$AO$20,2,),"")</f>
        <v>15</v>
      </c>
      <c r="BD9" s="585">
        <f>IFERROR(VLOOKUP(AW9,Formulas!$AN$5:$AO$20,2,),"")</f>
        <v>15</v>
      </c>
      <c r="BE9" s="585">
        <f>IFERROR(VLOOKUP(AX9,Formulas!$AN$5:$AO$20,2,),"")</f>
        <v>15</v>
      </c>
      <c r="BF9" s="585">
        <f>IFERROR(VLOOKUP(AY9,Formulas!$AN$5:$AO$20,2,),"")</f>
        <v>15</v>
      </c>
      <c r="BG9" s="585">
        <f>IFERROR(VLOOKUP(AZ9,Formulas!$AN$5:$AO$20,2,),"")</f>
        <v>15</v>
      </c>
      <c r="BH9" s="585">
        <f>IFERROR(VLOOKUP(BA9,Formulas!$AN$5:$AO$20,2,),"")</f>
        <v>15</v>
      </c>
      <c r="BI9" s="585">
        <f>IFERROR(VLOOKUP(BB9,Formulas!$AN$5:$AO$20,2,),"")</f>
        <v>10</v>
      </c>
      <c r="BJ9" s="585">
        <f t="shared" ref="BJ9" si="0">+SUM(BC9:BI9)</f>
        <v>100</v>
      </c>
      <c r="BK9" s="585" t="str">
        <f t="shared" ref="BK9" si="1">+IF(BJ9&gt;=96,"Fuerte",IF(AND(BJ9&lt;96,BJ9&gt;=86),"Moderado",IF(BJ9&lt;=85,"Débil")))</f>
        <v>Fuerte</v>
      </c>
      <c r="BL9" s="585" t="s">
        <v>75</v>
      </c>
      <c r="BM9" s="585" t="str">
        <f>IFERROR(VLOOKUP(CONCATENATE(BK9,"+",BL9),Formulas!$AB$5:$AC$13,2,),"")</f>
        <v>Fuerte</v>
      </c>
      <c r="BN9" s="585">
        <f>IFERROR(VLOOKUP(BM9,Formulas!$AC$5:$AD$13,2,),"")</f>
        <v>100</v>
      </c>
      <c r="BO9" s="585">
        <f>+IFERROR(AVERAGE(BN9),"")</f>
        <v>100</v>
      </c>
      <c r="BP9" s="585" t="str">
        <f>+IF(BO9="","",IF(BO9=100,"Fuerte",IF(AND(BO9&lt;100,BO9&gt;=50),"Moderado",IF(BO9&lt;50,"Débil"))))</f>
        <v>Fuerte</v>
      </c>
      <c r="BQ9" s="585">
        <f>+IF(BP9="","",IF(BP9="Fuerte",2,IF(BP9="Moderado",1,IF(BP9="Débil",0))))</f>
        <v>2</v>
      </c>
      <c r="BR9" s="585" t="str">
        <f>IFERROR(IF((BS9-BQ9)&lt;=0,+AG9,VLOOKUP((BS9-BQ9),Formulas!$AQ$5:$AR$9,2,0)),"")</f>
        <v>RARA VEZ</v>
      </c>
      <c r="BS9" s="585">
        <f>+AH9</f>
        <v>1</v>
      </c>
      <c r="BT9" s="585">
        <f>IFERROR(VLOOKUP(BR9,Formulas!$B$5:$C$9,2,),"")</f>
        <v>1</v>
      </c>
      <c r="BU9" s="585" t="str">
        <f>+AI9</f>
        <v>CATASTROFICO</v>
      </c>
      <c r="BV9" s="585">
        <f>IFERROR(VLOOKUP(BU9,Formulas!$E$5:$F$9,2,),"")</f>
        <v>5</v>
      </c>
      <c r="BW9" s="584" t="str">
        <f>IFERROR(VLOOKUP(CONCATENATE(BT9:BT10,BV9),Formulas!$J$5:$K$29,2,),"")</f>
        <v>ALTO</v>
      </c>
      <c r="BX9" s="595">
        <f>IFERROR(BV9*BT9,"")</f>
        <v>5</v>
      </c>
      <c r="BY9" s="585" t="s">
        <v>110</v>
      </c>
      <c r="BZ9" s="585" t="s">
        <v>508</v>
      </c>
      <c r="CA9" s="585" t="s">
        <v>511</v>
      </c>
      <c r="CB9" s="585" t="s">
        <v>515</v>
      </c>
    </row>
    <row r="10" spans="1:80" ht="224.5" customHeight="1" thickBot="1" x14ac:dyDescent="0.35">
      <c r="A10" s="580"/>
      <c r="B10" s="580"/>
      <c r="C10" s="580"/>
      <c r="D10" s="580"/>
      <c r="E10" s="578"/>
      <c r="F10" s="578"/>
      <c r="G10" s="578"/>
      <c r="H10" s="578"/>
      <c r="I10" s="580"/>
      <c r="J10" s="311" t="s">
        <v>248</v>
      </c>
      <c r="K10" s="577"/>
      <c r="L10" s="577"/>
      <c r="M10" s="577"/>
      <c r="N10" s="577"/>
      <c r="O10" s="577"/>
      <c r="P10" s="577"/>
      <c r="Q10" s="577"/>
      <c r="R10" s="577"/>
      <c r="S10" s="577"/>
      <c r="T10" s="577"/>
      <c r="U10" s="577"/>
      <c r="V10" s="577"/>
      <c r="W10" s="577"/>
      <c r="X10" s="577"/>
      <c r="Y10" s="577"/>
      <c r="Z10" s="577"/>
      <c r="AA10" s="577"/>
      <c r="AB10" s="577"/>
      <c r="AC10" s="577"/>
      <c r="AD10" s="577"/>
      <c r="AE10" s="577"/>
      <c r="AF10" s="577"/>
      <c r="AG10" s="577"/>
      <c r="AH10" s="577"/>
      <c r="AI10" s="577"/>
      <c r="AJ10" s="577"/>
      <c r="AK10" s="577"/>
      <c r="AL10" s="577"/>
      <c r="AM10" s="577"/>
      <c r="AN10" s="587"/>
      <c r="AO10" s="587"/>
      <c r="AP10" s="587"/>
      <c r="AQ10" s="587"/>
      <c r="AR10" s="587"/>
      <c r="AS10" s="587"/>
      <c r="AT10" s="588"/>
      <c r="AU10" s="587"/>
      <c r="AV10" s="587"/>
      <c r="AW10" s="587"/>
      <c r="AX10" s="587"/>
      <c r="AY10" s="587"/>
      <c r="AZ10" s="587"/>
      <c r="BA10" s="587"/>
      <c r="BB10" s="588"/>
      <c r="BC10" s="586"/>
      <c r="BD10" s="586"/>
      <c r="BE10" s="586"/>
      <c r="BF10" s="586"/>
      <c r="BG10" s="586"/>
      <c r="BH10" s="586"/>
      <c r="BI10" s="586"/>
      <c r="BJ10" s="586"/>
      <c r="BK10" s="586"/>
      <c r="BL10" s="597"/>
      <c r="BM10" s="586"/>
      <c r="BN10" s="586"/>
      <c r="BO10" s="577"/>
      <c r="BP10" s="577"/>
      <c r="BQ10" s="577"/>
      <c r="BR10" s="577"/>
      <c r="BS10" s="577"/>
      <c r="BT10" s="577"/>
      <c r="BU10" s="577"/>
      <c r="BV10" s="577"/>
      <c r="BW10" s="577"/>
      <c r="BX10" s="596"/>
      <c r="BY10" s="577"/>
      <c r="BZ10" s="597"/>
      <c r="CA10" s="597"/>
      <c r="CB10" s="597"/>
    </row>
    <row r="11" spans="1:80" ht="273.5" customHeight="1" thickBot="1" x14ac:dyDescent="0.35">
      <c r="A11" s="580"/>
      <c r="B11" s="580"/>
      <c r="C11" s="580"/>
      <c r="D11" s="312" t="s">
        <v>351</v>
      </c>
      <c r="E11" s="313" t="s">
        <v>109</v>
      </c>
      <c r="F11" s="313" t="s">
        <v>109</v>
      </c>
      <c r="G11" s="313" t="s">
        <v>109</v>
      </c>
      <c r="H11" s="313" t="s">
        <v>109</v>
      </c>
      <c r="I11" s="312" t="str">
        <f>+IF(AND(E11="Si",F11="Si",G11="Si",H11="Si"),"Corrupción","No aplica para riesgo de corrupción")</f>
        <v>Corrupción</v>
      </c>
      <c r="J11" s="314" t="s">
        <v>352</v>
      </c>
      <c r="K11" s="312" t="s">
        <v>353</v>
      </c>
      <c r="L11" s="312" t="s">
        <v>499</v>
      </c>
      <c r="M11" s="313" t="s">
        <v>109</v>
      </c>
      <c r="N11" s="313" t="s">
        <v>109</v>
      </c>
      <c r="O11" s="313" t="s">
        <v>109</v>
      </c>
      <c r="P11" s="313" t="s">
        <v>110</v>
      </c>
      <c r="Q11" s="313" t="s">
        <v>109</v>
      </c>
      <c r="R11" s="313" t="s">
        <v>109</v>
      </c>
      <c r="S11" s="313" t="s">
        <v>109</v>
      </c>
      <c r="T11" s="313" t="s">
        <v>109</v>
      </c>
      <c r="U11" s="313" t="s">
        <v>109</v>
      </c>
      <c r="V11" s="313" t="s">
        <v>109</v>
      </c>
      <c r="W11" s="313" t="s">
        <v>109</v>
      </c>
      <c r="X11" s="313" t="s">
        <v>109</v>
      </c>
      <c r="Y11" s="313" t="s">
        <v>109</v>
      </c>
      <c r="Z11" s="313" t="s">
        <v>109</v>
      </c>
      <c r="AA11" s="313" t="s">
        <v>110</v>
      </c>
      <c r="AB11" s="313" t="s">
        <v>110</v>
      </c>
      <c r="AC11" s="313" t="s">
        <v>110</v>
      </c>
      <c r="AD11" s="313" t="s">
        <v>110</v>
      </c>
      <c r="AE11" s="313" t="s">
        <v>110</v>
      </c>
      <c r="AF11" s="315">
        <f>+COUNTIF(M11:AE11,"SI")</f>
        <v>13</v>
      </c>
      <c r="AG11" s="312" t="s">
        <v>64</v>
      </c>
      <c r="AH11" s="316">
        <f>IFERROR(VLOOKUP(AG11,Formulas!$B$5:$C$9,2,0),"")</f>
        <v>1</v>
      </c>
      <c r="AI11" s="316" t="str">
        <f>IFERROR(VLOOKUP(AF11,Formulas!$W$5:$X$23,2,),"")</f>
        <v>CATASTROFICO</v>
      </c>
      <c r="AJ11" s="316">
        <f>IFERROR(VLOOKUP(AI11,Formulas!$E$5:$F$9,2,),"")</f>
        <v>5</v>
      </c>
      <c r="AK11" s="317" t="str">
        <f>IFERROR(VLOOKUP(CONCATENATE(AH11,AJ11),Formulas!$J$5:$K$29,2,),"")</f>
        <v>ALTO</v>
      </c>
      <c r="AL11" s="317">
        <f>IFERROR(AJ11*AH11,"")</f>
        <v>5</v>
      </c>
      <c r="AM11" s="315" t="s">
        <v>66</v>
      </c>
      <c r="AN11" s="318" t="s">
        <v>354</v>
      </c>
      <c r="AO11" s="318" t="s">
        <v>355</v>
      </c>
      <c r="AP11" s="318" t="s">
        <v>252</v>
      </c>
      <c r="AQ11" s="318" t="s">
        <v>356</v>
      </c>
      <c r="AR11" s="318" t="s">
        <v>357</v>
      </c>
      <c r="AS11" s="318" t="s">
        <v>255</v>
      </c>
      <c r="AT11" s="318" t="s">
        <v>500</v>
      </c>
      <c r="AU11" s="305" t="s">
        <v>67</v>
      </c>
      <c r="AV11" s="296" t="s">
        <v>68</v>
      </c>
      <c r="AW11" s="296" t="s">
        <v>69</v>
      </c>
      <c r="AX11" s="296" t="s">
        <v>70</v>
      </c>
      <c r="AY11" s="296" t="s">
        <v>71</v>
      </c>
      <c r="AZ11" s="296" t="s">
        <v>72</v>
      </c>
      <c r="BA11" s="296" t="s">
        <v>73</v>
      </c>
      <c r="BB11" s="296" t="s">
        <v>74</v>
      </c>
      <c r="BC11" s="297">
        <f>IFERROR(VLOOKUP(AV11,Formulas!$AN$5:$AO$20,2,),"")</f>
        <v>15</v>
      </c>
      <c r="BD11" s="297">
        <f>IFERROR(VLOOKUP(AW11,Formulas!$AN$5:$AO$20,2,),"")</f>
        <v>15</v>
      </c>
      <c r="BE11" s="297">
        <f>IFERROR(VLOOKUP(AX11,Formulas!$AN$5:$AO$20,2,),"")</f>
        <v>15</v>
      </c>
      <c r="BF11" s="297">
        <f>IFERROR(VLOOKUP(AY11,Formulas!$AN$5:$AO$20,2,),"")</f>
        <v>15</v>
      </c>
      <c r="BG11" s="297">
        <f>IFERROR(VLOOKUP(AZ11,Formulas!$AN$5:$AO$20,2,),"")</f>
        <v>15</v>
      </c>
      <c r="BH11" s="297">
        <f>IFERROR(VLOOKUP(BA11,Formulas!$AN$5:$AO$20,2,),"")</f>
        <v>15</v>
      </c>
      <c r="BI11" s="297">
        <f>IFERROR(VLOOKUP(BB11,Formulas!$AN$5:$AO$20,2,),"")</f>
        <v>10</v>
      </c>
      <c r="BJ11" s="297">
        <f t="shared" ref="BJ11:BJ19" si="2">+SUM(BC11:BI11)</f>
        <v>100</v>
      </c>
      <c r="BK11" s="297" t="str">
        <f t="shared" ref="BK11:BK19" si="3">+IF(BJ11&gt;=96,"Fuerte",IF(AND(BJ11&lt;96,BJ11&gt;=86),"Moderado",IF(BJ11&lt;=85,"Débil")))</f>
        <v>Fuerte</v>
      </c>
      <c r="BL11" s="298" t="s">
        <v>75</v>
      </c>
      <c r="BM11" s="298" t="str">
        <f>IFERROR(VLOOKUP(CONCATENATE(BK11,"+",BL11),Formulas!$AB$5:$AC$13,2,),"")</f>
        <v>Fuerte</v>
      </c>
      <c r="BN11" s="298">
        <f>IFERROR(VLOOKUP(BM11,Formulas!$AC$5:$AD$13,2,),"")</f>
        <v>100</v>
      </c>
      <c r="BO11" s="298">
        <f>+IFERROR(AVERAGE(BN11),"")</f>
        <v>100</v>
      </c>
      <c r="BP11" s="298" t="str">
        <f>+IF(BO11="","",IF(BO11=100,"Fuerte",IF(AND(BO11&lt;100,BO11&gt;=50),"Moderado",IF(BO11&lt;50,"Débil"))))</f>
        <v>Fuerte</v>
      </c>
      <c r="BQ11" s="298">
        <f>+IF(BP11="","",IF(BP11="Fuerte",2,IF(BP11="Moderado",1,IF(BP11="Débil",0))))</f>
        <v>2</v>
      </c>
      <c r="BR11" s="298" t="str">
        <f>IFERROR(IF((BS11-BQ11)&lt;=0,+AG11,VLOOKUP((BS11-BQ11),Formulas!$AQ$5:$AR$9,2,0)),"")</f>
        <v>RARA VEZ</v>
      </c>
      <c r="BS11" s="298">
        <f>+AH11</f>
        <v>1</v>
      </c>
      <c r="BT11" s="298">
        <f>IFERROR(VLOOKUP(BR11,Formulas!$B$5:$C$9,2,),"")</f>
        <v>1</v>
      </c>
      <c r="BU11" s="298" t="str">
        <f>+AI11</f>
        <v>CATASTROFICO</v>
      </c>
      <c r="BV11" s="298">
        <f>IFERROR(VLOOKUP(BU11,Formulas!$E$5:$F$9,2,),"")</f>
        <v>5</v>
      </c>
      <c r="BW11" s="315" t="str">
        <f>IFERROR(VLOOKUP(CONCATENATE(BT11,BV11),Formulas!$J$5:$K$29,2,),"")</f>
        <v>ALTO</v>
      </c>
      <c r="BX11" s="319">
        <f>IFERROR(BV11*BT11,"")</f>
        <v>5</v>
      </c>
      <c r="BY11" s="298" t="s">
        <v>110</v>
      </c>
      <c r="BZ11" s="297" t="s">
        <v>508</v>
      </c>
      <c r="CA11" s="297" t="s">
        <v>511</v>
      </c>
      <c r="CB11" s="297" t="s">
        <v>516</v>
      </c>
    </row>
    <row r="12" spans="1:80" ht="328.5" customHeight="1" thickBot="1" x14ac:dyDescent="0.35">
      <c r="A12" s="580"/>
      <c r="B12" s="299"/>
      <c r="C12" s="299"/>
      <c r="D12" s="312" t="s">
        <v>365</v>
      </c>
      <c r="E12" s="313" t="s">
        <v>109</v>
      </c>
      <c r="F12" s="313" t="s">
        <v>109</v>
      </c>
      <c r="G12" s="313" t="s">
        <v>109</v>
      </c>
      <c r="H12" s="313" t="s">
        <v>109</v>
      </c>
      <c r="I12" s="312" t="str">
        <f>+IF(AND(E12="Si",F12="Si",G12="Si",H12="Si"),"Corrupción","No aplica para riesgo de corrupción")</f>
        <v>Corrupción</v>
      </c>
      <c r="J12" s="314" t="s">
        <v>372</v>
      </c>
      <c r="K12" s="312" t="s">
        <v>373</v>
      </c>
      <c r="L12" s="312" t="s">
        <v>374</v>
      </c>
      <c r="M12" s="313" t="s">
        <v>109</v>
      </c>
      <c r="N12" s="313" t="s">
        <v>109</v>
      </c>
      <c r="O12" s="313" t="s">
        <v>109</v>
      </c>
      <c r="P12" s="313" t="s">
        <v>109</v>
      </c>
      <c r="Q12" s="313" t="s">
        <v>109</v>
      </c>
      <c r="R12" s="313" t="s">
        <v>109</v>
      </c>
      <c r="S12" s="313" t="s">
        <v>109</v>
      </c>
      <c r="T12" s="313" t="s">
        <v>110</v>
      </c>
      <c r="U12" s="313" t="s">
        <v>110</v>
      </c>
      <c r="V12" s="313" t="s">
        <v>109</v>
      </c>
      <c r="W12" s="313" t="s">
        <v>109</v>
      </c>
      <c r="X12" s="313" t="s">
        <v>109</v>
      </c>
      <c r="Y12" s="313" t="s">
        <v>109</v>
      </c>
      <c r="Z12" s="313" t="s">
        <v>109</v>
      </c>
      <c r="AA12" s="313" t="s">
        <v>110</v>
      </c>
      <c r="AB12" s="313" t="s">
        <v>110</v>
      </c>
      <c r="AC12" s="313" t="s">
        <v>110</v>
      </c>
      <c r="AD12" s="313" t="s">
        <v>110</v>
      </c>
      <c r="AE12" s="313" t="s">
        <v>110</v>
      </c>
      <c r="AF12" s="315">
        <f>+COUNTIF(M12:AE12,"SI")</f>
        <v>12</v>
      </c>
      <c r="AG12" s="312" t="s">
        <v>64</v>
      </c>
      <c r="AH12" s="316">
        <f>IFERROR(VLOOKUP(AG12,Formulas!$B$5:$C$9,2,0),"")</f>
        <v>1</v>
      </c>
      <c r="AI12" s="316" t="str">
        <f>IFERROR(VLOOKUP(AF12,Formulas!$W$5:$X$23,2,),"")</f>
        <v>CATASTROFICO</v>
      </c>
      <c r="AJ12" s="316">
        <f>IFERROR(VLOOKUP(AI12,Formulas!$E$5:$F$9,2,),"")</f>
        <v>5</v>
      </c>
      <c r="AK12" s="317" t="str">
        <f>IFERROR(VLOOKUP(CONCATENATE(AH12,AJ12),Formulas!$J$5:$K$29,2,),"")</f>
        <v>ALTO</v>
      </c>
      <c r="AL12" s="317">
        <f>IFERROR(AJ12*AH12,"")</f>
        <v>5</v>
      </c>
      <c r="AM12" s="315" t="s">
        <v>66</v>
      </c>
      <c r="AN12" s="320" t="s">
        <v>354</v>
      </c>
      <c r="AO12" s="320" t="s">
        <v>355</v>
      </c>
      <c r="AP12" s="320" t="s">
        <v>366</v>
      </c>
      <c r="AQ12" s="320" t="s">
        <v>501</v>
      </c>
      <c r="AR12" s="320" t="s">
        <v>254</v>
      </c>
      <c r="AS12" s="320" t="s">
        <v>376</v>
      </c>
      <c r="AT12" s="320" t="s">
        <v>375</v>
      </c>
      <c r="AU12" s="305" t="s">
        <v>67</v>
      </c>
      <c r="AV12" s="296" t="s">
        <v>68</v>
      </c>
      <c r="AW12" s="296" t="s">
        <v>69</v>
      </c>
      <c r="AX12" s="296" t="s">
        <v>70</v>
      </c>
      <c r="AY12" s="296" t="s">
        <v>71</v>
      </c>
      <c r="AZ12" s="296" t="s">
        <v>72</v>
      </c>
      <c r="BA12" s="296" t="s">
        <v>73</v>
      </c>
      <c r="BB12" s="296" t="s">
        <v>74</v>
      </c>
      <c r="BC12" s="297">
        <f>IFERROR(VLOOKUP(AV12,Formulas!$AN$5:$AO$20,2,),"")</f>
        <v>15</v>
      </c>
      <c r="BD12" s="297">
        <f>IFERROR(VLOOKUP(AW12,Formulas!$AN$5:$AO$20,2,),"")</f>
        <v>15</v>
      </c>
      <c r="BE12" s="297">
        <f>IFERROR(VLOOKUP(AX12,Formulas!$AN$5:$AO$20,2,),"")</f>
        <v>15</v>
      </c>
      <c r="BF12" s="297">
        <f>IFERROR(VLOOKUP(AY12,Formulas!$AN$5:$AO$20,2,),"")</f>
        <v>15</v>
      </c>
      <c r="BG12" s="297">
        <f>IFERROR(VLOOKUP(AZ12,Formulas!$AN$5:$AO$20,2,),"")</f>
        <v>15</v>
      </c>
      <c r="BH12" s="297">
        <f>IFERROR(VLOOKUP(BA12,Formulas!$AN$5:$AO$20,2,),"")</f>
        <v>15</v>
      </c>
      <c r="BI12" s="297">
        <f>IFERROR(VLOOKUP(BB12,Formulas!$AN$5:$AO$20,2,),"")</f>
        <v>10</v>
      </c>
      <c r="BJ12" s="297">
        <f t="shared" ref="BJ12" si="4">+SUM(BC12:BI12)</f>
        <v>100</v>
      </c>
      <c r="BK12" s="297" t="str">
        <f t="shared" ref="BK12" si="5">+IF(BJ12&gt;=96,"Fuerte",IF(AND(BJ12&lt;96,BJ12&gt;=86),"Moderado",IF(BJ12&lt;=85,"Débil")))</f>
        <v>Fuerte</v>
      </c>
      <c r="BL12" s="298" t="s">
        <v>75</v>
      </c>
      <c r="BM12" s="298" t="str">
        <f>IFERROR(VLOOKUP(CONCATENATE(BK12,"+",BL12),Formulas!$AB$5:$AC$13,2,),"")</f>
        <v>Fuerte</v>
      </c>
      <c r="BN12" s="298">
        <f>IFERROR(VLOOKUP(BM12,Formulas!$AC$5:$AD$13,2,),"")</f>
        <v>100</v>
      </c>
      <c r="BO12" s="298">
        <f>+IFERROR(AVERAGE(BN12),"")</f>
        <v>100</v>
      </c>
      <c r="BP12" s="298" t="str">
        <f>+IF(BO12="","",IF(BO12=100,"Fuerte",IF(AND(BO12&lt;100,BO12&gt;=50),"Moderado",IF(BO12&lt;50,"Débil"))))</f>
        <v>Fuerte</v>
      </c>
      <c r="BQ12" s="298">
        <f>+IF(BP12="","",IF(BP12="Fuerte",2,IF(BP12="Moderado",1,IF(BP12="Débil",0))))</f>
        <v>2</v>
      </c>
      <c r="BR12" s="298" t="str">
        <f>IFERROR(IF((BS12-BQ12)&lt;=0,+AG12,VLOOKUP((BS12-BQ12),Formulas!$AQ$5:$AR$9,2,0)),"")</f>
        <v>RARA VEZ</v>
      </c>
      <c r="BS12" s="298">
        <f>+AH12</f>
        <v>1</v>
      </c>
      <c r="BT12" s="298">
        <f>IFERROR(VLOOKUP(BR12,Formulas!$B$5:$C$9,2,),"")</f>
        <v>1</v>
      </c>
      <c r="BU12" s="298" t="str">
        <f>+AI12</f>
        <v>CATASTROFICO</v>
      </c>
      <c r="BV12" s="298">
        <f>IFERROR(VLOOKUP(BU12,Formulas!$E$5:$F$9,2,),"")</f>
        <v>5</v>
      </c>
      <c r="BW12" s="315" t="str">
        <f>IFERROR(VLOOKUP(CONCATENATE(BT12,BV12),Formulas!$J$5:$K$29,2,),"")</f>
        <v>ALTO</v>
      </c>
      <c r="BX12" s="319">
        <f>IFERROR(BV12*BT12,"")</f>
        <v>5</v>
      </c>
      <c r="BY12" s="298" t="s">
        <v>110</v>
      </c>
      <c r="BZ12" s="300" t="s">
        <v>508</v>
      </c>
      <c r="CA12" s="300" t="s">
        <v>511</v>
      </c>
      <c r="CB12" s="300" t="s">
        <v>517</v>
      </c>
    </row>
    <row r="13" spans="1:80" s="165" customFormat="1" ht="55.5" customHeight="1" thickBot="1" x14ac:dyDescent="0.35">
      <c r="A13" s="321"/>
      <c r="B13" s="322"/>
      <c r="C13" s="321"/>
      <c r="D13" s="323" t="s">
        <v>351</v>
      </c>
      <c r="E13" s="324" t="s">
        <v>109</v>
      </c>
      <c r="F13" s="324" t="s">
        <v>109</v>
      </c>
      <c r="G13" s="324" t="s">
        <v>109</v>
      </c>
      <c r="H13" s="324" t="s">
        <v>109</v>
      </c>
      <c r="I13" s="323" t="str">
        <f>+IF(AND(E13="Si",F13="Si",G13="Si",H13="Si"),"Corrupción","No aplica para riesgo de corrupción")</f>
        <v>Corrupción</v>
      </c>
      <c r="J13" s="325" t="s">
        <v>352</v>
      </c>
      <c r="K13" s="323" t="s">
        <v>353</v>
      </c>
      <c r="L13" s="323"/>
      <c r="M13" s="324" t="s">
        <v>109</v>
      </c>
      <c r="N13" s="324" t="s">
        <v>109</v>
      </c>
      <c r="O13" s="324" t="s">
        <v>109</v>
      </c>
      <c r="P13" s="324" t="s">
        <v>109</v>
      </c>
      <c r="Q13" s="324" t="s">
        <v>109</v>
      </c>
      <c r="R13" s="324" t="s">
        <v>109</v>
      </c>
      <c r="S13" s="324" t="s">
        <v>109</v>
      </c>
      <c r="T13" s="324" t="s">
        <v>109</v>
      </c>
      <c r="U13" s="324" t="s">
        <v>109</v>
      </c>
      <c r="V13" s="324" t="s">
        <v>109</v>
      </c>
      <c r="W13" s="324" t="s">
        <v>109</v>
      </c>
      <c r="X13" s="324" t="s">
        <v>109</v>
      </c>
      <c r="Y13" s="324" t="s">
        <v>109</v>
      </c>
      <c r="Z13" s="324" t="s">
        <v>109</v>
      </c>
      <c r="AA13" s="324" t="s">
        <v>109</v>
      </c>
      <c r="AB13" s="324" t="s">
        <v>109</v>
      </c>
      <c r="AC13" s="324" t="s">
        <v>109</v>
      </c>
      <c r="AD13" s="324" t="s">
        <v>109</v>
      </c>
      <c r="AE13" s="324" t="s">
        <v>109</v>
      </c>
      <c r="AF13" s="326">
        <f>+COUNTIF(M13:AE20,"SI")</f>
        <v>46</v>
      </c>
      <c r="AG13" s="323" t="s">
        <v>64</v>
      </c>
      <c r="AH13" s="325">
        <f>IFERROR(VLOOKUP(AG13,Formulas!$B$5:$C$9,2,0),"")</f>
        <v>1</v>
      </c>
      <c r="AI13" s="327" t="str">
        <f>IFERROR(VLOOKUP(AF13,Formulas!$W$5:$X$23,2,),"")</f>
        <v/>
      </c>
      <c r="AJ13" s="325" t="str">
        <f>+IFERROR(VLOOKUP(AI13,Formulas!$E$5:$F$9,2,),"")</f>
        <v/>
      </c>
      <c r="AK13" s="328" t="str">
        <f>IFERROR(VLOOKUP(CONCATENATE(AH13,AJ13),Formulas!$J$5:$K$29,2,),"")</f>
        <v/>
      </c>
      <c r="AL13" s="328" t="str">
        <f>IFERROR(AJ13*AH13,"")</f>
        <v/>
      </c>
      <c r="AM13" s="326" t="s">
        <v>66</v>
      </c>
      <c r="AN13" s="301"/>
      <c r="AO13" s="301"/>
      <c r="AP13" s="301"/>
      <c r="AQ13" s="301"/>
      <c r="AR13" s="301"/>
      <c r="AS13" s="301"/>
      <c r="AT13" s="301"/>
      <c r="AU13" s="301" t="s">
        <v>67</v>
      </c>
      <c r="AV13" s="301" t="s">
        <v>68</v>
      </c>
      <c r="AW13" s="301" t="s">
        <v>69</v>
      </c>
      <c r="AX13" s="301" t="s">
        <v>70</v>
      </c>
      <c r="AY13" s="301" t="s">
        <v>71</v>
      </c>
      <c r="AZ13" s="301" t="s">
        <v>72</v>
      </c>
      <c r="BA13" s="301" t="s">
        <v>73</v>
      </c>
      <c r="BB13" s="301" t="s">
        <v>74</v>
      </c>
      <c r="BC13" s="302">
        <f>IFERROR(VLOOKUP(AV13,Formulas!$AN$5:$AO$20,2,),"")</f>
        <v>15</v>
      </c>
      <c r="BD13" s="302">
        <f>IFERROR(VLOOKUP(AW13,Formulas!$AN$5:$AO$20,2,),"")</f>
        <v>15</v>
      </c>
      <c r="BE13" s="302">
        <f>IFERROR(VLOOKUP(AX13,Formulas!$AN$5:$AO$20,2,),"")</f>
        <v>15</v>
      </c>
      <c r="BF13" s="302">
        <f>IFERROR(VLOOKUP(AY13,Formulas!$AN$5:$AO$20,2,),"")</f>
        <v>15</v>
      </c>
      <c r="BG13" s="302">
        <f>IFERROR(VLOOKUP(AZ13,Formulas!$AN$5:$AO$20,2,),"")</f>
        <v>15</v>
      </c>
      <c r="BH13" s="302">
        <f>IFERROR(VLOOKUP(BA13,Formulas!$AN$5:$AO$20,2,),"")</f>
        <v>15</v>
      </c>
      <c r="BI13" s="302">
        <f>IFERROR(VLOOKUP(BB13,Formulas!$AN$5:$AO$20,2,),"")</f>
        <v>10</v>
      </c>
      <c r="BJ13" s="302">
        <f t="shared" ref="BJ13" si="6">+SUM(BC13:BI13)</f>
        <v>100</v>
      </c>
      <c r="BK13" s="302" t="str">
        <f t="shared" ref="BK13" si="7">+IF(BJ13&gt;=96,"Fuerte",IF(AND(BJ13&lt;96,BJ13&gt;=86),"Moderado",IF(BJ13&lt;=85,"Débil")))</f>
        <v>Fuerte</v>
      </c>
      <c r="BL13" s="303" t="s">
        <v>75</v>
      </c>
      <c r="BM13" s="303" t="str">
        <f>IFERROR(VLOOKUP(CONCATENATE(BK13,"+",BL13),Formulas!$AB$5:$AC$13,2,),"")</f>
        <v>Fuerte</v>
      </c>
      <c r="BN13" s="303">
        <f>IFERROR(VLOOKUP(BM13,[3]Formulas!$AC$5:$AD$13,2,),"")</f>
        <v>100</v>
      </c>
      <c r="BO13" s="303">
        <f>+IFERROR(AVERAGE(BN13:BN20),"")</f>
        <v>70</v>
      </c>
      <c r="BP13" s="303" t="str">
        <f>+IF(BO13="","",IF(BO13=100,"Fuerte",IF(AND(BO13&lt;100,BO13&gt;=50),"Moderado",IF(BO13&lt;50,"Débil"))))</f>
        <v>Moderado</v>
      </c>
      <c r="BQ13" s="303">
        <f>+IF(BP13="","",IF(BP13="Fuerte",2,IF(BP13="Moderado",1,IF(BP13="Débil",0))))</f>
        <v>1</v>
      </c>
      <c r="BR13" s="303" t="str">
        <f>IFERROR(IF((BS13-BQ13)&lt;=0,+AG13,VLOOKUP((BS13-BQ13),Formulas!$AQ$5:$AR$9,2,0)),"")</f>
        <v>RARA VEZ</v>
      </c>
      <c r="BS13" s="303">
        <f>+AH13</f>
        <v>1</v>
      </c>
      <c r="BT13" s="303">
        <f>IFERROR(VLOOKUP(BR13,Formulas!$B$5:$C$9,2,),"")</f>
        <v>1</v>
      </c>
      <c r="BU13" s="303" t="str">
        <f>+AI13</f>
        <v/>
      </c>
      <c r="BV13" s="303" t="str">
        <f>IFERROR(VLOOKUP(BU13,Formulas!$E$5:$F$9,2,),"")</f>
        <v/>
      </c>
      <c r="BW13" s="326" t="str">
        <f>IFERROR(VLOOKUP(CONCATENATE(BT13:BT20,BV13),Formulas!$J$5:$K$29,2,),"")</f>
        <v/>
      </c>
      <c r="BX13" s="329" t="str">
        <f>IFERROR(BV13*BT13,"")</f>
        <v/>
      </c>
      <c r="BY13" s="303"/>
      <c r="BZ13" s="304"/>
      <c r="CA13" s="304"/>
      <c r="CB13" s="304"/>
    </row>
    <row r="14" spans="1:80" ht="242" customHeight="1" thickBot="1" x14ac:dyDescent="0.35">
      <c r="A14" s="314" t="s">
        <v>364</v>
      </c>
      <c r="B14" s="312" t="s">
        <v>221</v>
      </c>
      <c r="C14" s="314" t="s">
        <v>246</v>
      </c>
      <c r="D14" s="312" t="s">
        <v>358</v>
      </c>
      <c r="E14" s="313" t="s">
        <v>109</v>
      </c>
      <c r="F14" s="313" t="s">
        <v>109</v>
      </c>
      <c r="G14" s="313" t="s">
        <v>109</v>
      </c>
      <c r="H14" s="313" t="s">
        <v>109</v>
      </c>
      <c r="I14" s="312" t="str">
        <f>+IF(AND(E14="Si",F14="Si",G14="Si",H14="Si"),"Corrupción","No aplica para riesgo de corrupción")</f>
        <v>Corrupción</v>
      </c>
      <c r="J14" s="314" t="s">
        <v>359</v>
      </c>
      <c r="K14" s="312" t="s">
        <v>360</v>
      </c>
      <c r="L14" s="312" t="s">
        <v>502</v>
      </c>
      <c r="M14" s="313" t="s">
        <v>109</v>
      </c>
      <c r="N14" s="313" t="s">
        <v>109</v>
      </c>
      <c r="O14" s="313" t="s">
        <v>109</v>
      </c>
      <c r="P14" s="313" t="s">
        <v>110</v>
      </c>
      <c r="Q14" s="313" t="s">
        <v>109</v>
      </c>
      <c r="R14" s="313" t="s">
        <v>109</v>
      </c>
      <c r="S14" s="313" t="s">
        <v>109</v>
      </c>
      <c r="T14" s="313" t="s">
        <v>110</v>
      </c>
      <c r="U14" s="313" t="s">
        <v>109</v>
      </c>
      <c r="V14" s="313" t="s">
        <v>109</v>
      </c>
      <c r="W14" s="313" t="s">
        <v>109</v>
      </c>
      <c r="X14" s="313" t="s">
        <v>109</v>
      </c>
      <c r="Y14" s="313" t="s">
        <v>109</v>
      </c>
      <c r="Z14" s="313" t="s">
        <v>109</v>
      </c>
      <c r="AA14" s="313" t="s">
        <v>110</v>
      </c>
      <c r="AB14" s="313" t="s">
        <v>110</v>
      </c>
      <c r="AC14" s="313" t="s">
        <v>110</v>
      </c>
      <c r="AD14" s="313" t="s">
        <v>110</v>
      </c>
      <c r="AE14" s="313" t="s">
        <v>110</v>
      </c>
      <c r="AF14" s="315">
        <f>+COUNTIF(M14:AE21,"SI")</f>
        <v>27</v>
      </c>
      <c r="AG14" s="312" t="s">
        <v>64</v>
      </c>
      <c r="AH14" s="314">
        <f>IFERROR(VLOOKUP(AG14,Formulas!$B$5:$C$9,2,0),"")</f>
        <v>1</v>
      </c>
      <c r="AI14" s="316" t="str">
        <f>IFERROR(VLOOKUP(AF14,Formulas!$W$5:$X$23,2,),"")</f>
        <v/>
      </c>
      <c r="AJ14" s="314" t="str">
        <f>+IFERROR(VLOOKUP(AI14,Formulas!$E$5:$F$9,2,),"")</f>
        <v/>
      </c>
      <c r="AK14" s="330" t="str">
        <f>IFERROR(VLOOKUP(CONCATENATE(AH14,AJ14),Formulas!$J$5:$K$29,2,),"")</f>
        <v/>
      </c>
      <c r="AL14" s="330" t="str">
        <f>IFERROR(AJ14*AH14,"")</f>
        <v/>
      </c>
      <c r="AM14" s="315" t="s">
        <v>66</v>
      </c>
      <c r="AN14" s="305" t="s">
        <v>361</v>
      </c>
      <c r="AO14" s="305" t="s">
        <v>362</v>
      </c>
      <c r="AP14" s="305" t="s">
        <v>503</v>
      </c>
      <c r="AQ14" s="305" t="s">
        <v>504</v>
      </c>
      <c r="AR14" s="305" t="s">
        <v>505</v>
      </c>
      <c r="AS14" s="305" t="s">
        <v>363</v>
      </c>
      <c r="AT14" s="305" t="s">
        <v>377</v>
      </c>
      <c r="AU14" s="305" t="s">
        <v>67</v>
      </c>
      <c r="AV14" s="305" t="s">
        <v>68</v>
      </c>
      <c r="AW14" s="305" t="s">
        <v>69</v>
      </c>
      <c r="AX14" s="305" t="s">
        <v>70</v>
      </c>
      <c r="AY14" s="305" t="s">
        <v>71</v>
      </c>
      <c r="AZ14" s="305" t="s">
        <v>72</v>
      </c>
      <c r="BA14" s="305" t="s">
        <v>73</v>
      </c>
      <c r="BB14" s="305" t="s">
        <v>74</v>
      </c>
      <c r="BC14" s="297">
        <f>IFERROR(VLOOKUP(AV14,Formulas!$AN$5:$AO$20,2,),"")</f>
        <v>15</v>
      </c>
      <c r="BD14" s="297">
        <f>IFERROR(VLOOKUP(AW14,Formulas!$AN$5:$AO$20,2,),"")</f>
        <v>15</v>
      </c>
      <c r="BE14" s="297">
        <f>IFERROR(VLOOKUP(AX14,Formulas!$AN$5:$AO$20,2,),"")</f>
        <v>15</v>
      </c>
      <c r="BF14" s="297">
        <f>IFERROR(VLOOKUP(AY14,Formulas!$AN$5:$AO$20,2,),"")</f>
        <v>15</v>
      </c>
      <c r="BG14" s="297">
        <f>IFERROR(VLOOKUP(AZ14,Formulas!$AN$5:$AO$20,2,),"")</f>
        <v>15</v>
      </c>
      <c r="BH14" s="297">
        <f>IFERROR(VLOOKUP(BA14,Formulas!$AN$5:$AO$20,2,),"")</f>
        <v>15</v>
      </c>
      <c r="BI14" s="297">
        <f>IFERROR(VLOOKUP(BB14,Formulas!$AN$5:$AO$20,2,),"")</f>
        <v>10</v>
      </c>
      <c r="BJ14" s="297">
        <f t="shared" ref="BJ14" si="8">+SUM(BC14:BI14)</f>
        <v>100</v>
      </c>
      <c r="BK14" s="297" t="str">
        <f t="shared" ref="BK14" si="9">+IF(BJ14&gt;=96,"Fuerte",IF(AND(BJ14&lt;96,BJ14&gt;=86),"Moderado",IF(BJ14&lt;=85,"Débil")))</f>
        <v>Fuerte</v>
      </c>
      <c r="BL14" s="298" t="s">
        <v>75</v>
      </c>
      <c r="BM14" s="298" t="str">
        <f>IFERROR(VLOOKUP(CONCATENATE(BK14,"+",BL14),Formulas!$AB$5:$AC$13,2,),"")</f>
        <v>Fuerte</v>
      </c>
      <c r="BN14" s="298">
        <f>IFERROR(VLOOKUP(BM14,Formulas!$AC$5:$AD$13,2,),"")</f>
        <v>100</v>
      </c>
      <c r="BO14" s="298">
        <f>+IFERROR(AVERAGE(BN14),"")</f>
        <v>100</v>
      </c>
      <c r="BP14" s="298" t="str">
        <f>+IF(BO14="","",IF(BO14=100,"Fuerte",IF(AND(BO14&lt;100,BO14&gt;=50),"Moderado",IF(BO14&lt;50,"Débil"))))</f>
        <v>Fuerte</v>
      </c>
      <c r="BQ14" s="298">
        <f>+IF(BP14="","",IF(BP14="Fuerte",2,IF(BP14="Moderado",1,IF(BP14="Débil",0))))</f>
        <v>2</v>
      </c>
      <c r="BR14" s="298" t="str">
        <f>IFERROR(IF((BS14-BQ14)&lt;=0,+AG14,VLOOKUP((BS14-BQ14),Formulas!$AQ$5:$AR$9,2,0)),"")</f>
        <v>RARA VEZ</v>
      </c>
      <c r="BS14" s="298">
        <f>+AH14</f>
        <v>1</v>
      </c>
      <c r="BT14" s="298">
        <f>IFERROR(VLOOKUP(BR14,Formulas!$B$5:$C$9,2,),"")</f>
        <v>1</v>
      </c>
      <c r="BU14" s="331" t="str">
        <f>AI14</f>
        <v/>
      </c>
      <c r="BV14" s="332" t="str">
        <f>+IFERROR(VLOOKUP(BU14,Formulas!$E$5:$F$9,2,),"")</f>
        <v/>
      </c>
      <c r="BW14" s="315" t="str">
        <f>+IFERROR(VLOOKUP(CONCATENATE(BT14,BV14),Formulas!$J$5:$K$29,2,),"")</f>
        <v/>
      </c>
      <c r="BX14" s="319" t="str">
        <f>+IFERROR(BV14*BT14,"")</f>
        <v/>
      </c>
      <c r="BY14" s="298" t="s">
        <v>110</v>
      </c>
      <c r="BZ14" s="306" t="s">
        <v>508</v>
      </c>
      <c r="CA14" s="306" t="s">
        <v>511</v>
      </c>
      <c r="CB14" s="306" t="s">
        <v>518</v>
      </c>
    </row>
    <row r="15" spans="1:80" ht="54" customHeight="1" thickBot="1" x14ac:dyDescent="0.35">
      <c r="A15" s="321"/>
      <c r="B15" s="325"/>
      <c r="C15" s="325"/>
      <c r="D15" s="325"/>
      <c r="E15" s="324"/>
      <c r="F15" s="324"/>
      <c r="G15" s="324"/>
      <c r="H15" s="324"/>
      <c r="I15" s="323"/>
      <c r="J15" s="325"/>
      <c r="K15" s="323"/>
      <c r="L15" s="323"/>
      <c r="M15" s="324"/>
      <c r="N15" s="324"/>
      <c r="O15" s="324"/>
      <c r="P15" s="324"/>
      <c r="Q15" s="324"/>
      <c r="R15" s="324"/>
      <c r="S15" s="324"/>
      <c r="T15" s="324"/>
      <c r="U15" s="324"/>
      <c r="V15" s="324"/>
      <c r="W15" s="324"/>
      <c r="X15" s="324"/>
      <c r="Y15" s="324"/>
      <c r="Z15" s="324"/>
      <c r="AA15" s="324"/>
      <c r="AB15" s="324"/>
      <c r="AC15" s="324"/>
      <c r="AD15" s="324"/>
      <c r="AE15" s="324"/>
      <c r="AF15" s="324"/>
      <c r="AG15" s="323"/>
      <c r="AH15" s="325"/>
      <c r="AI15" s="327"/>
      <c r="AJ15" s="325"/>
      <c r="AK15" s="328"/>
      <c r="AL15" s="328"/>
      <c r="AM15" s="326"/>
      <c r="AN15" s="333"/>
      <c r="AO15" s="333"/>
      <c r="AP15" s="333"/>
      <c r="AQ15" s="333"/>
      <c r="AR15" s="333"/>
      <c r="AS15" s="333"/>
      <c r="AT15" s="301"/>
      <c r="AU15" s="301"/>
      <c r="AV15" s="301"/>
      <c r="AW15" s="301"/>
      <c r="AX15" s="301"/>
      <c r="AY15" s="301"/>
      <c r="AZ15" s="301"/>
      <c r="BA15" s="301"/>
      <c r="BB15" s="301"/>
      <c r="BC15" s="302"/>
      <c r="BD15" s="302"/>
      <c r="BE15" s="302"/>
      <c r="BF15" s="302"/>
      <c r="BG15" s="302"/>
      <c r="BH15" s="302"/>
      <c r="BI15" s="302"/>
      <c r="BJ15" s="302"/>
      <c r="BK15" s="302"/>
      <c r="BL15" s="303"/>
      <c r="BM15" s="303"/>
      <c r="BN15" s="303"/>
      <c r="BO15" s="303"/>
      <c r="BP15" s="303"/>
      <c r="BQ15" s="303"/>
      <c r="BR15" s="303"/>
      <c r="BS15" s="303"/>
      <c r="BT15" s="303"/>
      <c r="BU15" s="303"/>
      <c r="BV15" s="303"/>
      <c r="BW15" s="326"/>
      <c r="BX15" s="329"/>
      <c r="BY15" s="334"/>
      <c r="BZ15" s="304"/>
      <c r="CA15" s="304"/>
      <c r="CB15" s="304"/>
    </row>
    <row r="16" spans="1:80" ht="285.5" customHeight="1" thickBot="1" x14ac:dyDescent="0.35">
      <c r="A16" s="314" t="s">
        <v>368</v>
      </c>
      <c r="B16" s="335" t="s">
        <v>181</v>
      </c>
      <c r="C16" s="335" t="s">
        <v>367</v>
      </c>
      <c r="D16" s="312" t="s">
        <v>369</v>
      </c>
      <c r="E16" s="313" t="s">
        <v>109</v>
      </c>
      <c r="F16" s="313" t="s">
        <v>109</v>
      </c>
      <c r="G16" s="313" t="s">
        <v>109</v>
      </c>
      <c r="H16" s="313" t="s">
        <v>109</v>
      </c>
      <c r="I16" s="312" t="str">
        <f>+IF(AND(E16="Si",F16="Si",G16="Si",H16="Si"),"Corrupción","No aplica para riesgo de corrupción")</f>
        <v>Corrupción</v>
      </c>
      <c r="J16" s="312" t="s">
        <v>370</v>
      </c>
      <c r="K16" s="312" t="s">
        <v>506</v>
      </c>
      <c r="L16" s="312" t="s">
        <v>378</v>
      </c>
      <c r="M16" s="313" t="s">
        <v>109</v>
      </c>
      <c r="N16" s="313" t="s">
        <v>109</v>
      </c>
      <c r="O16" s="313" t="s">
        <v>109</v>
      </c>
      <c r="P16" s="313" t="s">
        <v>109</v>
      </c>
      <c r="Q16" s="313" t="s">
        <v>109</v>
      </c>
      <c r="R16" s="313" t="s">
        <v>109</v>
      </c>
      <c r="S16" s="313" t="s">
        <v>109</v>
      </c>
      <c r="T16" s="313" t="s">
        <v>109</v>
      </c>
      <c r="U16" s="313" t="s">
        <v>110</v>
      </c>
      <c r="V16" s="313" t="s">
        <v>109</v>
      </c>
      <c r="W16" s="313" t="s">
        <v>109</v>
      </c>
      <c r="X16" s="313" t="s">
        <v>109</v>
      </c>
      <c r="Y16" s="313" t="s">
        <v>109</v>
      </c>
      <c r="Z16" s="313" t="s">
        <v>109</v>
      </c>
      <c r="AA16" s="313" t="s">
        <v>109</v>
      </c>
      <c r="AB16" s="313" t="s">
        <v>110</v>
      </c>
      <c r="AC16" s="313" t="s">
        <v>109</v>
      </c>
      <c r="AD16" s="313" t="s">
        <v>110</v>
      </c>
      <c r="AE16" s="313" t="s">
        <v>110</v>
      </c>
      <c r="AF16" s="315">
        <f>+COUNTIF(M16:AE22,"SI")</f>
        <v>15</v>
      </c>
      <c r="AG16" s="312" t="s">
        <v>64</v>
      </c>
      <c r="AH16" s="314">
        <f>IFERROR(VLOOKUP(AG16,Formulas!$B$5:$C$9,2,0),"")</f>
        <v>1</v>
      </c>
      <c r="AI16" s="316" t="str">
        <f>IFERROR(VLOOKUP(AF16,Formulas!$W$5:$X$23,2,),"")</f>
        <v>CATASTROFICO</v>
      </c>
      <c r="AJ16" s="314">
        <f>+IFERROR(VLOOKUP(AI16,Formulas!$E$5:$F$9,2,),"")</f>
        <v>5</v>
      </c>
      <c r="AK16" s="330" t="str">
        <f>IFERROR(VLOOKUP(CONCATENATE(AH16,AJ16),Formulas!$J$5:$K$29,2,),"")</f>
        <v>ALTO</v>
      </c>
      <c r="AL16" s="330">
        <f>IFERROR(AJ16*AH16,"")</f>
        <v>5</v>
      </c>
      <c r="AM16" s="315" t="s">
        <v>66</v>
      </c>
      <c r="AN16" s="318" t="s">
        <v>444</v>
      </c>
      <c r="AO16" s="318" t="s">
        <v>445</v>
      </c>
      <c r="AP16" s="318" t="s">
        <v>446</v>
      </c>
      <c r="AQ16" s="318" t="s">
        <v>507</v>
      </c>
      <c r="AR16" s="318" t="s">
        <v>447</v>
      </c>
      <c r="AS16" s="318" t="s">
        <v>448</v>
      </c>
      <c r="AT16" s="305" t="s">
        <v>449</v>
      </c>
      <c r="AU16" s="305" t="s">
        <v>67</v>
      </c>
      <c r="AV16" s="305" t="s">
        <v>68</v>
      </c>
      <c r="AW16" s="305" t="s">
        <v>69</v>
      </c>
      <c r="AX16" s="305" t="s">
        <v>70</v>
      </c>
      <c r="AY16" s="305" t="s">
        <v>71</v>
      </c>
      <c r="AZ16" s="305" t="s">
        <v>72</v>
      </c>
      <c r="BA16" s="305" t="s">
        <v>73</v>
      </c>
      <c r="BB16" s="305" t="s">
        <v>74</v>
      </c>
      <c r="BC16" s="297">
        <f>IFERROR(VLOOKUP(AV16,Formulas!$AN$5:$AO$20,2,),"")</f>
        <v>15</v>
      </c>
      <c r="BD16" s="297">
        <f>IFERROR(VLOOKUP(AW16,Formulas!$AN$5:$AO$20,2,),"")</f>
        <v>15</v>
      </c>
      <c r="BE16" s="297">
        <f>IFERROR(VLOOKUP(AX16,Formulas!$AN$5:$AO$20,2,),"")</f>
        <v>15</v>
      </c>
      <c r="BF16" s="297">
        <f>IFERROR(VLOOKUP(AY16,Formulas!$AN$5:$AO$20,2,),"")</f>
        <v>15</v>
      </c>
      <c r="BG16" s="297">
        <f>IFERROR(VLOOKUP(AZ16,Formulas!$AN$5:$AO$20,2,),"")</f>
        <v>15</v>
      </c>
      <c r="BH16" s="297">
        <f>IFERROR(VLOOKUP(BA16,Formulas!$AN$5:$AO$20,2,),"")</f>
        <v>15</v>
      </c>
      <c r="BI16" s="297">
        <v>0</v>
      </c>
      <c r="BJ16" s="297">
        <f>+SUM(BC16:BI16)</f>
        <v>90</v>
      </c>
      <c r="BK16" s="297" t="str">
        <f>+IF(BJ16&gt;=96,"Fuerte",IF(AND(BJ16&lt;96,BJ16&gt;=86),"Moderado",IF(BJ16&lt;=85,"Débil")))</f>
        <v>Moderado</v>
      </c>
      <c r="BL16" s="298" t="s">
        <v>80</v>
      </c>
      <c r="BM16" s="298" t="str">
        <f>IFERROR(VLOOKUP(CONCATENATE(BK16,"+",BL16),Formulas!$AB$5:$AC$13,2,),"")</f>
        <v>Moderado</v>
      </c>
      <c r="BN16" s="298">
        <f>IFERROR(VLOOKUP(BM16,Formulas!$AC$5:$AD$13,2,),"")</f>
        <v>50</v>
      </c>
      <c r="BO16" s="298">
        <f t="shared" ref="BO16" si="10">+IFERROR(AVERAGE(BN16),"")</f>
        <v>50</v>
      </c>
      <c r="BP16" s="298" t="str">
        <f t="shared" ref="BP16:BP18" si="11">+IF(BO16="","",IF(BO16=100,"Fuerte",IF(AND(BO16&lt;100,BO16&gt;=50),"Moderado",IF(BO16&lt;50,"Débil"))))</f>
        <v>Moderado</v>
      </c>
      <c r="BQ16" s="298">
        <f t="shared" ref="BQ16:BQ18" si="12">+IF(BP16="","",IF(BP16="Fuerte",2,IF(BP16="Moderado",1,IF(BP16="Débil",0))))</f>
        <v>1</v>
      </c>
      <c r="BR16" s="298" t="str">
        <f>IFERROR(IF((BS16-BQ16)&lt;=0,+AG16,VLOOKUP((BS16-BQ16),Formulas!$AQ$5:$AR$9,2,0)),"")</f>
        <v>RARA VEZ</v>
      </c>
      <c r="BS16" s="298">
        <f t="shared" ref="BS16:BS18" si="13">+AH16</f>
        <v>1</v>
      </c>
      <c r="BT16" s="298">
        <f>IFERROR(VLOOKUP(BR16,Formulas!$B$5:$C$9,2,),"")</f>
        <v>1</v>
      </c>
      <c r="BU16" s="298" t="str">
        <f t="shared" ref="BU16:BU18" si="14">+AI16</f>
        <v>CATASTROFICO</v>
      </c>
      <c r="BV16" s="298">
        <f>IFERROR(VLOOKUP(BU16,Formulas!$E$5:$F$9,2,),"")</f>
        <v>5</v>
      </c>
      <c r="BW16" s="315" t="str">
        <f>IFERROR(VLOOKUP(CONCATENATE(BT16,BV16),Formulas!$J$5:$K$29,2,),"")</f>
        <v>ALTO</v>
      </c>
      <c r="BX16" s="319">
        <f>IFERROR(BV16*BT16,"")</f>
        <v>5</v>
      </c>
      <c r="BY16" s="298" t="s">
        <v>110</v>
      </c>
      <c r="BZ16" s="306" t="s">
        <v>508</v>
      </c>
      <c r="CA16" s="306" t="s">
        <v>519</v>
      </c>
      <c r="CB16" s="306" t="s">
        <v>512</v>
      </c>
    </row>
    <row r="17" spans="1:80" ht="80.25" hidden="1" customHeight="1" thickBot="1" x14ac:dyDescent="0.35">
      <c r="A17" s="166"/>
      <c r="B17" s="166"/>
      <c r="C17" s="166"/>
      <c r="D17" s="135"/>
      <c r="E17" s="135"/>
      <c r="F17" s="135"/>
      <c r="G17" s="135"/>
      <c r="H17" s="135"/>
      <c r="I17" s="135"/>
      <c r="J17" s="129"/>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40"/>
      <c r="AO17" s="140"/>
      <c r="AP17" s="140"/>
      <c r="AQ17" s="140"/>
      <c r="AR17" s="140"/>
      <c r="AS17" s="140"/>
      <c r="AT17" s="140"/>
      <c r="AU17" s="131" t="s">
        <v>67</v>
      </c>
      <c r="AV17" s="132" t="s">
        <v>68</v>
      </c>
      <c r="AW17" s="132" t="s">
        <v>69</v>
      </c>
      <c r="AX17" s="132" t="s">
        <v>70</v>
      </c>
      <c r="AY17" s="132" t="s">
        <v>162</v>
      </c>
      <c r="AZ17" s="132" t="s">
        <v>72</v>
      </c>
      <c r="BA17" s="132" t="s">
        <v>73</v>
      </c>
      <c r="BB17" s="132" t="s">
        <v>153</v>
      </c>
      <c r="BC17" s="133">
        <f>IFERROR(VLOOKUP(AV17,Formulas!$AN$5:$AO$20,2,),"")</f>
        <v>15</v>
      </c>
      <c r="BD17" s="133">
        <f>IFERROR(VLOOKUP(AW17,Formulas!$AN$5:$AO$20,2,),"")</f>
        <v>15</v>
      </c>
      <c r="BE17" s="133">
        <f>IFERROR(VLOOKUP(AX17,Formulas!$AN$5:$AO$20,2,),"")</f>
        <v>15</v>
      </c>
      <c r="BF17" s="133">
        <f>IFERROR(VLOOKUP(AY17,Formulas!$AN$5:$AO$20,2,),"")</f>
        <v>0</v>
      </c>
      <c r="BG17" s="133">
        <f>IFERROR(VLOOKUP(AZ17,Formulas!$AN$5:$AO$20,2,),"")</f>
        <v>15</v>
      </c>
      <c r="BH17" s="133">
        <f>IFERROR(VLOOKUP(BA17,Formulas!$AN$5:$AO$20,2,),"")</f>
        <v>15</v>
      </c>
      <c r="BI17" s="133">
        <f>IFERROR(VLOOKUP(BB17,Formulas!$AN$5:$AO$20,2,),"")</f>
        <v>5</v>
      </c>
      <c r="BJ17" s="133">
        <f t="shared" ref="BJ17:BJ18" si="15">+SUM(BC17:BI17)</f>
        <v>80</v>
      </c>
      <c r="BK17" s="133" t="str">
        <f t="shared" ref="BK17:BK18" si="16">+IF(BJ17&gt;=96,"Fuerte",IF(AND(BJ17&lt;96,BJ17&gt;=86),"Moderado",IF(BJ17&lt;=85,"Débil")))</f>
        <v>Débil</v>
      </c>
      <c r="BL17" s="162" t="s">
        <v>75</v>
      </c>
      <c r="BM17" s="162" t="str">
        <f>IFERROR(VLOOKUP(CONCATENATE(BK17,"+",BL17),Formulas!$AB$5:$AC$13,2,),"")</f>
        <v>Débil</v>
      </c>
      <c r="BN17" s="162">
        <f>IFERROR(VLOOKUP(BM17,[3]Formulas!$AC$5:$AD$13,2,),"")</f>
        <v>0</v>
      </c>
      <c r="BO17" s="161">
        <f t="shared" ref="BO17:BO18" si="17">+IFERROR(AVERAGE(BN17:BN23),"")</f>
        <v>50</v>
      </c>
      <c r="BP17" s="161" t="str">
        <f t="shared" si="11"/>
        <v>Moderado</v>
      </c>
      <c r="BQ17" s="161">
        <f t="shared" si="12"/>
        <v>1</v>
      </c>
      <c r="BR17" s="161">
        <f>IFERROR(IF((BS17-BQ17)&lt;=0,+AG17,VLOOKUP((BS17-BQ17),Formulas!$AQ$5:$AR$9,2,0)),"")</f>
        <v>0</v>
      </c>
      <c r="BS17" s="161">
        <f t="shared" si="13"/>
        <v>0</v>
      </c>
      <c r="BT17" s="161" t="str">
        <f>IFERROR(VLOOKUP(BR17,Formulas!$B$5:$C$9,2,),"")</f>
        <v/>
      </c>
      <c r="BU17" s="161">
        <f t="shared" si="14"/>
        <v>0</v>
      </c>
      <c r="BV17" s="161" t="str">
        <f>IFERROR(VLOOKUP(BU17,Formulas!$E$5:$F$9,2,),"")</f>
        <v/>
      </c>
      <c r="BW17" s="160" t="str">
        <f>IFERROR(VLOOKUP(CONCATENATE(BT17,BV17),Formulas!$J$5:$K$29,2,),"")</f>
        <v/>
      </c>
      <c r="BX17" s="164" t="str">
        <f t="shared" ref="BX17:BX18" si="18">IFERROR(BV17*BT17,"")</f>
        <v/>
      </c>
      <c r="BY17" s="135"/>
      <c r="BZ17" s="130"/>
      <c r="CA17" s="130"/>
      <c r="CB17" s="130"/>
    </row>
    <row r="18" spans="1:80" ht="135.75" hidden="1" customHeight="1" x14ac:dyDescent="0.3">
      <c r="A18" s="166"/>
      <c r="B18" s="166"/>
      <c r="C18" s="166"/>
      <c r="D18" s="135"/>
      <c r="E18" s="135"/>
      <c r="F18" s="135"/>
      <c r="G18" s="135"/>
      <c r="H18" s="135"/>
      <c r="I18" s="135"/>
      <c r="J18" s="129"/>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40"/>
      <c r="AO18" s="140"/>
      <c r="AP18" s="140"/>
      <c r="AQ18" s="140"/>
      <c r="AR18" s="140"/>
      <c r="AS18" s="140"/>
      <c r="AT18" s="140"/>
      <c r="AU18" s="131" t="s">
        <v>67</v>
      </c>
      <c r="AV18" s="132" t="s">
        <v>68</v>
      </c>
      <c r="AW18" s="132" t="s">
        <v>69</v>
      </c>
      <c r="AX18" s="132" t="s">
        <v>70</v>
      </c>
      <c r="AY18" s="132" t="s">
        <v>71</v>
      </c>
      <c r="AZ18" s="132" t="s">
        <v>72</v>
      </c>
      <c r="BA18" s="132" t="s">
        <v>73</v>
      </c>
      <c r="BB18" s="132" t="s">
        <v>74</v>
      </c>
      <c r="BC18" s="133">
        <f>IFERROR(VLOOKUP(AV18,Formulas!$AN$5:$AO$20,2,),"")</f>
        <v>15</v>
      </c>
      <c r="BD18" s="133">
        <f>IFERROR(VLOOKUP(AW18,Formulas!$AN$5:$AO$20,2,),"")</f>
        <v>15</v>
      </c>
      <c r="BE18" s="133">
        <f>IFERROR(VLOOKUP(AX18,Formulas!$AN$5:$AO$20,2,),"")</f>
        <v>15</v>
      </c>
      <c r="BF18" s="133">
        <f>IFERROR(VLOOKUP(AY18,Formulas!$AN$5:$AO$20,2,),"")</f>
        <v>15</v>
      </c>
      <c r="BG18" s="133">
        <f>IFERROR(VLOOKUP(AZ18,Formulas!$AN$5:$AO$20,2,),"")</f>
        <v>15</v>
      </c>
      <c r="BH18" s="133">
        <f>IFERROR(VLOOKUP(BA18,Formulas!$AN$5:$AO$20,2,),"")</f>
        <v>15</v>
      </c>
      <c r="BI18" s="133">
        <f>IFERROR(VLOOKUP(BB18,Formulas!$AN$5:$AO$20,2,),"")</f>
        <v>10</v>
      </c>
      <c r="BJ18" s="133">
        <f t="shared" si="15"/>
        <v>100</v>
      </c>
      <c r="BK18" s="133" t="str">
        <f t="shared" si="16"/>
        <v>Fuerte</v>
      </c>
      <c r="BL18" s="162" t="s">
        <v>75</v>
      </c>
      <c r="BM18" s="162" t="str">
        <f>IFERROR(VLOOKUP(CONCATENATE(BK18,"+",BL18),Formulas!$AB$5:$AC$13,2,),"")</f>
        <v>Fuerte</v>
      </c>
      <c r="BN18" s="162">
        <f>IFERROR(VLOOKUP(BM18,[3]Formulas!$AC$5:$AD$13,2,),"")</f>
        <v>100</v>
      </c>
      <c r="BO18" s="161">
        <f t="shared" si="17"/>
        <v>100</v>
      </c>
      <c r="BP18" s="161" t="str">
        <f t="shared" si="11"/>
        <v>Fuerte</v>
      </c>
      <c r="BQ18" s="161">
        <f t="shared" si="12"/>
        <v>2</v>
      </c>
      <c r="BR18" s="161">
        <f>IFERROR(IF((BS18-BQ18)&lt;=0,+AG18,VLOOKUP((BS18-BQ18),Formulas!$AQ$5:$AR$9,2,0)),"")</f>
        <v>0</v>
      </c>
      <c r="BS18" s="161">
        <f t="shared" si="13"/>
        <v>0</v>
      </c>
      <c r="BT18" s="161" t="str">
        <f>IFERROR(VLOOKUP(BR18,Formulas!$B$5:$C$9,2,),"")</f>
        <v/>
      </c>
      <c r="BU18" s="161">
        <f t="shared" si="14"/>
        <v>0</v>
      </c>
      <c r="BV18" s="161" t="str">
        <f>IFERROR(VLOOKUP(BU18,Formulas!$E$5:$F$9,2,),"")</f>
        <v/>
      </c>
      <c r="BW18" s="160" t="str">
        <f>IFERROR(VLOOKUP(CONCATENATE(BT18,BV18),Formulas!$J$5:$K$29,2,),"")</f>
        <v/>
      </c>
      <c r="BX18" s="164" t="str">
        <f t="shared" si="18"/>
        <v/>
      </c>
      <c r="BY18" s="135"/>
      <c r="BZ18" s="130"/>
      <c r="CA18" s="130"/>
      <c r="CB18" s="130"/>
    </row>
    <row r="19" spans="1:80" ht="132" hidden="1" customHeight="1" x14ac:dyDescent="0.3">
      <c r="A19" s="167"/>
      <c r="B19" s="141"/>
      <c r="C19" s="167"/>
      <c r="D19" s="142"/>
      <c r="E19" s="142"/>
      <c r="F19" s="142"/>
      <c r="G19" s="142"/>
      <c r="H19" s="142"/>
      <c r="I19" s="142"/>
      <c r="J19" s="129"/>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3"/>
      <c r="AO19" s="143"/>
      <c r="AP19" s="143"/>
      <c r="AQ19" s="143"/>
      <c r="AR19" s="143"/>
      <c r="AS19" s="143"/>
      <c r="AT19" s="143"/>
      <c r="AU19" s="144"/>
      <c r="AV19" s="145"/>
      <c r="AW19" s="145"/>
      <c r="AX19" s="145"/>
      <c r="AY19" s="145"/>
      <c r="AZ19" s="145"/>
      <c r="BA19" s="145"/>
      <c r="BB19" s="145"/>
      <c r="BC19" s="146" t="str">
        <f>IFERROR(VLOOKUP(AV19,[3]Formulas!$AN$5:$AO$20,2,),"")</f>
        <v/>
      </c>
      <c r="BD19" s="146" t="str">
        <f>IFERROR(VLOOKUP(AW19,[3]Formulas!$AN$5:$AO$20,2,),"")</f>
        <v/>
      </c>
      <c r="BE19" s="146" t="str">
        <f>IFERROR(VLOOKUP(AX19,[3]Formulas!$AN$5:$AO$20,2,),"")</f>
        <v/>
      </c>
      <c r="BF19" s="146" t="str">
        <f>IFERROR(VLOOKUP(AY19,[3]Formulas!$AN$5:$AO$20,2,),"")</f>
        <v/>
      </c>
      <c r="BG19" s="146" t="str">
        <f>IFERROR(VLOOKUP(AZ19,[3]Formulas!$AN$5:$AO$20,2,),"")</f>
        <v/>
      </c>
      <c r="BH19" s="146" t="str">
        <f>IFERROR(VLOOKUP(BA19,[3]Formulas!$AN$5:$AO$20,2,),"")</f>
        <v/>
      </c>
      <c r="BI19" s="146" t="str">
        <f>IFERROR(VLOOKUP(BB19,[3]Formulas!$AN$5:$AO$20,2,),"")</f>
        <v/>
      </c>
      <c r="BJ19" s="146">
        <f t="shared" si="2"/>
        <v>0</v>
      </c>
      <c r="BK19" s="146" t="str">
        <f t="shared" si="3"/>
        <v>Débil</v>
      </c>
      <c r="BL19" s="146"/>
      <c r="BM19" s="146" t="str">
        <f>IFERROR(VLOOKUP(CONCATENATE(BK19,"+",BL19),[3]Formulas!$AB$5:$AC$13,2,),"")</f>
        <v/>
      </c>
      <c r="BN19" s="146" t="str">
        <f>IFERROR(VLOOKUP(BM19,[3]Formulas!$AC$5:$AD$13,2,),"")</f>
        <v/>
      </c>
      <c r="BO19" s="142"/>
      <c r="BP19" s="142"/>
      <c r="BQ19" s="142"/>
      <c r="BR19" s="142"/>
      <c r="BS19" s="142"/>
      <c r="BT19" s="142"/>
      <c r="BU19" s="142"/>
      <c r="BV19" s="142"/>
      <c r="BW19" s="142"/>
      <c r="BX19" s="163"/>
      <c r="BY19" s="142"/>
      <c r="BZ19" s="147"/>
      <c r="CA19" s="147"/>
      <c r="CB19" s="147"/>
    </row>
    <row r="20" spans="1:80" ht="23.25" customHeight="1" x14ac:dyDescent="0.4">
      <c r="A20" s="148"/>
      <c r="B20" s="148"/>
      <c r="C20" s="148"/>
      <c r="D20" s="148"/>
      <c r="E20" s="148"/>
      <c r="F20" s="148"/>
      <c r="G20" s="148"/>
      <c r="H20" s="148"/>
      <c r="I20" s="148"/>
      <c r="J20" s="149"/>
      <c r="K20" s="149"/>
      <c r="L20" s="149"/>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48"/>
      <c r="AN20" s="151"/>
      <c r="AO20" s="151"/>
      <c r="AP20" s="151"/>
      <c r="AQ20" s="151"/>
      <c r="AR20" s="151"/>
      <c r="AS20" s="151"/>
      <c r="AT20" s="151"/>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52"/>
      <c r="BY20" s="152"/>
      <c r="BZ20" s="152"/>
      <c r="CA20" s="152"/>
      <c r="CB20" s="152"/>
    </row>
    <row r="21" spans="1:80" ht="23.25" hidden="1" customHeight="1" x14ac:dyDescent="0.3">
      <c r="A21" s="593"/>
      <c r="B21" s="153"/>
      <c r="C21" s="593"/>
      <c r="D21" s="593"/>
      <c r="E21" s="590"/>
      <c r="F21" s="590"/>
      <c r="G21" s="590"/>
      <c r="H21" s="590"/>
      <c r="I21" s="593" t="str">
        <f>+IF(AND(E21="Si",F21="Si",G21="Si",H21="Si"),"Corrupción","No aplica para riesgo de corrupción")</f>
        <v>No aplica para riesgo de corrupción</v>
      </c>
      <c r="J21" s="127"/>
      <c r="K21" s="594"/>
      <c r="L21" s="594"/>
      <c r="M21" s="590"/>
      <c r="N21" s="590"/>
      <c r="O21" s="590"/>
      <c r="P21" s="590"/>
      <c r="Q21" s="590"/>
      <c r="R21" s="590"/>
      <c r="S21" s="590"/>
      <c r="T21" s="590"/>
      <c r="U21" s="590"/>
      <c r="V21" s="590"/>
      <c r="W21" s="590"/>
      <c r="X21" s="590"/>
      <c r="Y21" s="590"/>
      <c r="Z21" s="590"/>
      <c r="AA21" s="590"/>
      <c r="AB21" s="590"/>
      <c r="AC21" s="590"/>
      <c r="AD21" s="590"/>
      <c r="AE21" s="590"/>
      <c r="AF21" s="598">
        <f>+COUNTIF(M21:AE30,"SI")</f>
        <v>0</v>
      </c>
      <c r="AG21" s="593"/>
      <c r="AH21" s="593" t="str">
        <f>IFERROR(VLOOKUP(AG21,[3]Formulas!$B$5:$C$9,2,0),"")</f>
        <v/>
      </c>
      <c r="AI21" s="593" t="str">
        <f>IFERROR(VLOOKUP(AF21,[3]Formulas!$W$5:$X$23,2,),"")</f>
        <v/>
      </c>
      <c r="AJ21" s="593" t="str">
        <f>+IFERROR(VLOOKUP(AI21,[3]Formulas!$E$5:$F$9,2,),"")</f>
        <v/>
      </c>
      <c r="AK21" s="598" t="str">
        <f>IFERROR(VLOOKUP(CONCATENATE(AH21,AJ21),[3]Formulas!$J$5:$K$29,2,),"")</f>
        <v/>
      </c>
      <c r="AL21" s="598" t="str">
        <f>IFERROR(AJ21*AH21,"")</f>
        <v/>
      </c>
      <c r="AM21" s="599" t="s">
        <v>66</v>
      </c>
      <c r="AN21" s="136"/>
      <c r="AO21" s="136"/>
      <c r="AP21" s="136"/>
      <c r="AQ21" s="136"/>
      <c r="AR21" s="136"/>
      <c r="AS21" s="136"/>
      <c r="AT21" s="136"/>
      <c r="AU21" s="131"/>
      <c r="AV21" s="132"/>
      <c r="AW21" s="132"/>
      <c r="AX21" s="132"/>
      <c r="AY21" s="132"/>
      <c r="AZ21" s="132"/>
      <c r="BA21" s="132"/>
      <c r="BB21" s="132"/>
      <c r="BC21" s="133" t="str">
        <f>IFERROR(VLOOKUP(AV21,[3]Formulas!$AN$5:$AO$20,2,),"")</f>
        <v/>
      </c>
      <c r="BD21" s="133" t="str">
        <f>IFERROR(VLOOKUP(AW21,[3]Formulas!$AN$5:$AO$20,2,),"")</f>
        <v/>
      </c>
      <c r="BE21" s="133" t="str">
        <f>IFERROR(VLOOKUP(AX21,[3]Formulas!$AN$5:$AO$20,2,),"")</f>
        <v/>
      </c>
      <c r="BF21" s="133" t="str">
        <f>IFERROR(VLOOKUP(AY21,[3]Formulas!$AN$5:$AO$20,2,),"")</f>
        <v/>
      </c>
      <c r="BG21" s="133" t="str">
        <f>IFERROR(VLOOKUP(AZ21,[3]Formulas!$AN$5:$AO$20,2,),"")</f>
        <v/>
      </c>
      <c r="BH21" s="133" t="str">
        <f>IFERROR(VLOOKUP(BA21,[3]Formulas!$AN$5:$AO$20,2,),"")</f>
        <v/>
      </c>
      <c r="BI21" s="133" t="str">
        <f>IFERROR(VLOOKUP(BB21,[3]Formulas!$AN$5:$AO$20,2,),"")</f>
        <v/>
      </c>
      <c r="BJ21" s="133">
        <f t="shared" ref="BJ21:BJ30" si="19">+SUM(BC21:BI21)</f>
        <v>0</v>
      </c>
      <c r="BK21" s="133" t="str">
        <f t="shared" ref="BK21:BK30" si="20">+IF(BJ21&gt;=96,"Fuerte",IF(AND(BJ21&lt;96,BJ21&gt;=86),"Moderado",IF(BJ21&lt;=85,"Débil")))</f>
        <v>Débil</v>
      </c>
      <c r="BL21" s="133"/>
      <c r="BM21" s="133" t="str">
        <f>IFERROR(VLOOKUP(CONCATENATE(BK21,"+",BL21),[3]Formulas!$AB$5:$AC$13,2,),"")</f>
        <v/>
      </c>
      <c r="BN21" s="133" t="str">
        <f>IFERROR(VLOOKUP(BM21,[3]Formulas!$AC$5:$AD$13,2,),"")</f>
        <v/>
      </c>
      <c r="BO21" s="599" t="str">
        <f>+IFERROR(AVERAGE(BN21:BN30),"")</f>
        <v/>
      </c>
      <c r="BP21" s="599" t="str">
        <f>+IF(BO21="","",IF(BO21=100,"Fuerte",IF(AND(BO21&lt;100,BO21&gt;=50),"Moderado",IF(BO21&lt;50,"Débil"))))</f>
        <v/>
      </c>
      <c r="BQ21" s="599" t="str">
        <f>+IF(BP21="","",IF(BP21="Fuerte",2,IF(BP21="Moderado",1,IF(BP21="Débil",0))))</f>
        <v/>
      </c>
      <c r="BR21" s="599" t="str">
        <f>IFERROR(IF((BS21-BQ21)&lt;=0,+AG21,VLOOKUP((BS21-BQ21),[3]Formulas!$AQ$5:$AR$9,2,0)),"")</f>
        <v/>
      </c>
      <c r="BS21" s="599" t="str">
        <f>+AH21</f>
        <v/>
      </c>
      <c r="BT21" s="599" t="str">
        <f>IFERROR(VLOOKUP(BR21,[3]Formulas!$B$5:$C$9,2,),"")</f>
        <v/>
      </c>
      <c r="BU21" s="599" t="str">
        <f>+AI21</f>
        <v/>
      </c>
      <c r="BV21" s="599" t="str">
        <f>IFERROR(VLOOKUP(BU21,[3]Formulas!$E$5:$F$9,2,),"")</f>
        <v/>
      </c>
      <c r="BW21" s="598" t="str">
        <f>IFERROR(VLOOKUP(CONCATENATE(BT21:BT30,BV21),[3]Formulas!$J$5:$K$29,2,),"")</f>
        <v/>
      </c>
      <c r="BX21" s="600" t="str">
        <f>IFERROR(BV21*BT21,"")</f>
        <v/>
      </c>
      <c r="BY21" s="603"/>
      <c r="BZ21" s="128"/>
      <c r="CA21" s="128"/>
      <c r="CB21" s="128"/>
    </row>
    <row r="22" spans="1:80" ht="23.25" hidden="1" customHeight="1" x14ac:dyDescent="0.3">
      <c r="A22" s="591"/>
      <c r="B22" s="134"/>
      <c r="C22" s="591"/>
      <c r="D22" s="591"/>
      <c r="E22" s="591"/>
      <c r="F22" s="591"/>
      <c r="G22" s="591"/>
      <c r="H22" s="591"/>
      <c r="I22" s="591"/>
      <c r="J22" s="129"/>
      <c r="K22" s="591"/>
      <c r="L22" s="591"/>
      <c r="M22" s="591"/>
      <c r="N22" s="591"/>
      <c r="O22" s="591"/>
      <c r="P22" s="591"/>
      <c r="Q22" s="591"/>
      <c r="R22" s="591"/>
      <c r="S22" s="591"/>
      <c r="T22" s="591"/>
      <c r="U22" s="591"/>
      <c r="V22" s="591"/>
      <c r="W22" s="591"/>
      <c r="X22" s="591"/>
      <c r="Y22" s="591"/>
      <c r="Z22" s="591"/>
      <c r="AA22" s="591"/>
      <c r="AB22" s="591"/>
      <c r="AC22" s="591"/>
      <c r="AD22" s="591"/>
      <c r="AE22" s="591"/>
      <c r="AF22" s="591"/>
      <c r="AG22" s="591"/>
      <c r="AH22" s="591"/>
      <c r="AI22" s="591"/>
      <c r="AJ22" s="591"/>
      <c r="AK22" s="591"/>
      <c r="AL22" s="591"/>
      <c r="AM22" s="591"/>
      <c r="AN22" s="140"/>
      <c r="AO22" s="140"/>
      <c r="AP22" s="140"/>
      <c r="AQ22" s="140"/>
      <c r="AR22" s="140"/>
      <c r="AS22" s="140"/>
      <c r="AT22" s="140"/>
      <c r="AU22" s="137"/>
      <c r="AV22" s="138"/>
      <c r="AW22" s="138"/>
      <c r="AX22" s="138"/>
      <c r="AY22" s="138"/>
      <c r="AZ22" s="138"/>
      <c r="BA22" s="138"/>
      <c r="BB22" s="138"/>
      <c r="BC22" s="139" t="str">
        <f>IFERROR(VLOOKUP(AV22,[3]Formulas!$AN$5:$AO$20,2,),"")</f>
        <v/>
      </c>
      <c r="BD22" s="139" t="str">
        <f>IFERROR(VLOOKUP(AW22,[3]Formulas!$AN$5:$AO$20,2,),"")</f>
        <v/>
      </c>
      <c r="BE22" s="139" t="str">
        <f>IFERROR(VLOOKUP(AX22,[3]Formulas!$AN$5:$AO$20,2,),"")</f>
        <v/>
      </c>
      <c r="BF22" s="139" t="str">
        <f>IFERROR(VLOOKUP(AY22,[3]Formulas!$AN$5:$AO$20,2,),"")</f>
        <v/>
      </c>
      <c r="BG22" s="139" t="str">
        <f>IFERROR(VLOOKUP(AZ22,[3]Formulas!$AN$5:$AO$20,2,),"")</f>
        <v/>
      </c>
      <c r="BH22" s="139" t="str">
        <f>IFERROR(VLOOKUP(BA22,[3]Formulas!$AN$5:$AO$20,2,),"")</f>
        <v/>
      </c>
      <c r="BI22" s="139" t="str">
        <f>IFERROR(VLOOKUP(BB22,[3]Formulas!$AN$5:$AO$20,2,),"")</f>
        <v/>
      </c>
      <c r="BJ22" s="139">
        <f t="shared" si="19"/>
        <v>0</v>
      </c>
      <c r="BK22" s="139" t="str">
        <f t="shared" si="20"/>
        <v>Débil</v>
      </c>
      <c r="BL22" s="139"/>
      <c r="BM22" s="139" t="str">
        <f>IFERROR(VLOOKUP(CONCATENATE(BK22,"+",BL22),[3]Formulas!$AB$5:$AC$13,2,),"")</f>
        <v/>
      </c>
      <c r="BN22" s="139" t="str">
        <f>IFERROR(VLOOKUP(BM22,[3]Formulas!$AC$5:$AD$13,2,),"")</f>
        <v/>
      </c>
      <c r="BO22" s="591"/>
      <c r="BP22" s="591"/>
      <c r="BQ22" s="591"/>
      <c r="BR22" s="591"/>
      <c r="BS22" s="591"/>
      <c r="BT22" s="591"/>
      <c r="BU22" s="591"/>
      <c r="BV22" s="591"/>
      <c r="BW22" s="591"/>
      <c r="BX22" s="601"/>
      <c r="BY22" s="591"/>
      <c r="BZ22" s="130"/>
      <c r="CA22" s="130"/>
      <c r="CB22" s="130"/>
    </row>
    <row r="23" spans="1:80" ht="23.25" hidden="1" customHeight="1" x14ac:dyDescent="0.3">
      <c r="A23" s="591"/>
      <c r="B23" s="134"/>
      <c r="C23" s="591"/>
      <c r="D23" s="591"/>
      <c r="E23" s="591"/>
      <c r="F23" s="591"/>
      <c r="G23" s="591"/>
      <c r="H23" s="591"/>
      <c r="I23" s="591"/>
      <c r="J23" s="129"/>
      <c r="K23" s="591"/>
      <c r="L23" s="591"/>
      <c r="M23" s="591"/>
      <c r="N23" s="591"/>
      <c r="O23" s="591"/>
      <c r="P23" s="591"/>
      <c r="Q23" s="591"/>
      <c r="R23" s="591"/>
      <c r="S23" s="591"/>
      <c r="T23" s="591"/>
      <c r="U23" s="591"/>
      <c r="V23" s="591"/>
      <c r="W23" s="591"/>
      <c r="X23" s="591"/>
      <c r="Y23" s="591"/>
      <c r="Z23" s="591"/>
      <c r="AA23" s="591"/>
      <c r="AB23" s="591"/>
      <c r="AC23" s="591"/>
      <c r="AD23" s="591"/>
      <c r="AE23" s="591"/>
      <c r="AF23" s="591"/>
      <c r="AG23" s="591"/>
      <c r="AH23" s="591"/>
      <c r="AI23" s="591"/>
      <c r="AJ23" s="591"/>
      <c r="AK23" s="591"/>
      <c r="AL23" s="591"/>
      <c r="AM23" s="591"/>
      <c r="AN23" s="140"/>
      <c r="AO23" s="140"/>
      <c r="AP23" s="140"/>
      <c r="AQ23" s="140"/>
      <c r="AR23" s="140"/>
      <c r="AS23" s="140"/>
      <c r="AT23" s="140"/>
      <c r="AU23" s="137"/>
      <c r="AV23" s="138"/>
      <c r="AW23" s="138"/>
      <c r="AX23" s="138"/>
      <c r="AY23" s="138"/>
      <c r="AZ23" s="138"/>
      <c r="BA23" s="138"/>
      <c r="BB23" s="138"/>
      <c r="BC23" s="139" t="str">
        <f>IFERROR(VLOOKUP(AV23,[3]Formulas!$AN$5:$AO$20,2,),"")</f>
        <v/>
      </c>
      <c r="BD23" s="139" t="str">
        <f>IFERROR(VLOOKUP(AW23,[3]Formulas!$AN$5:$AO$20,2,),"")</f>
        <v/>
      </c>
      <c r="BE23" s="139" t="str">
        <f>IFERROR(VLOOKUP(AX23,[3]Formulas!$AN$5:$AO$20,2,),"")</f>
        <v/>
      </c>
      <c r="BF23" s="139" t="str">
        <f>IFERROR(VLOOKUP(AY23,[3]Formulas!$AN$5:$AO$20,2,),"")</f>
        <v/>
      </c>
      <c r="BG23" s="139" t="str">
        <f>IFERROR(VLOOKUP(AZ23,[3]Formulas!$AN$5:$AO$20,2,),"")</f>
        <v/>
      </c>
      <c r="BH23" s="139" t="str">
        <f>IFERROR(VLOOKUP(BA23,[3]Formulas!$AN$5:$AO$20,2,),"")</f>
        <v/>
      </c>
      <c r="BI23" s="139" t="str">
        <f>IFERROR(VLOOKUP(BB23,[3]Formulas!$AN$5:$AO$20,2,),"")</f>
        <v/>
      </c>
      <c r="BJ23" s="139">
        <f t="shared" si="19"/>
        <v>0</v>
      </c>
      <c r="BK23" s="139" t="str">
        <f t="shared" si="20"/>
        <v>Débil</v>
      </c>
      <c r="BL23" s="139"/>
      <c r="BM23" s="139" t="str">
        <f>IFERROR(VLOOKUP(CONCATENATE(BK23,"+",BL23),[3]Formulas!$AB$5:$AC$13,2,),"")</f>
        <v/>
      </c>
      <c r="BN23" s="139" t="str">
        <f>IFERROR(VLOOKUP(BM23,[3]Formulas!$AC$5:$AD$13,2,),"")</f>
        <v/>
      </c>
      <c r="BO23" s="591"/>
      <c r="BP23" s="591"/>
      <c r="BQ23" s="591"/>
      <c r="BR23" s="591"/>
      <c r="BS23" s="591"/>
      <c r="BT23" s="591"/>
      <c r="BU23" s="591"/>
      <c r="BV23" s="591"/>
      <c r="BW23" s="591"/>
      <c r="BX23" s="601"/>
      <c r="BY23" s="591"/>
      <c r="BZ23" s="130"/>
      <c r="CA23" s="130"/>
      <c r="CB23" s="130"/>
    </row>
    <row r="24" spans="1:80" ht="23.25" hidden="1" customHeight="1" x14ac:dyDescent="0.3">
      <c r="A24" s="591"/>
      <c r="B24" s="134"/>
      <c r="C24" s="591"/>
      <c r="D24" s="591"/>
      <c r="E24" s="591"/>
      <c r="F24" s="591"/>
      <c r="G24" s="591"/>
      <c r="H24" s="591"/>
      <c r="I24" s="591"/>
      <c r="J24" s="129"/>
      <c r="K24" s="591"/>
      <c r="L24" s="591"/>
      <c r="M24" s="591"/>
      <c r="N24" s="591"/>
      <c r="O24" s="591"/>
      <c r="P24" s="591"/>
      <c r="Q24" s="591"/>
      <c r="R24" s="591"/>
      <c r="S24" s="591"/>
      <c r="T24" s="591"/>
      <c r="U24" s="591"/>
      <c r="V24" s="591"/>
      <c r="W24" s="591"/>
      <c r="X24" s="591"/>
      <c r="Y24" s="591"/>
      <c r="Z24" s="591"/>
      <c r="AA24" s="591"/>
      <c r="AB24" s="591"/>
      <c r="AC24" s="591"/>
      <c r="AD24" s="591"/>
      <c r="AE24" s="591"/>
      <c r="AF24" s="591"/>
      <c r="AG24" s="591"/>
      <c r="AH24" s="591"/>
      <c r="AI24" s="591"/>
      <c r="AJ24" s="591"/>
      <c r="AK24" s="591"/>
      <c r="AL24" s="591"/>
      <c r="AM24" s="591"/>
      <c r="AN24" s="140"/>
      <c r="AO24" s="140"/>
      <c r="AP24" s="140"/>
      <c r="AQ24" s="140"/>
      <c r="AR24" s="140"/>
      <c r="AS24" s="140"/>
      <c r="AT24" s="140"/>
      <c r="AU24" s="137"/>
      <c r="AV24" s="138"/>
      <c r="AW24" s="138"/>
      <c r="AX24" s="138"/>
      <c r="AY24" s="138"/>
      <c r="AZ24" s="138"/>
      <c r="BA24" s="138"/>
      <c r="BB24" s="138"/>
      <c r="BC24" s="139" t="str">
        <f>IFERROR(VLOOKUP(AV24,[3]Formulas!$AN$5:$AO$20,2,),"")</f>
        <v/>
      </c>
      <c r="BD24" s="139" t="str">
        <f>IFERROR(VLOOKUP(AW24,[3]Formulas!$AN$5:$AO$20,2,),"")</f>
        <v/>
      </c>
      <c r="BE24" s="139" t="str">
        <f>IFERROR(VLOOKUP(AX24,[3]Formulas!$AN$5:$AO$20,2,),"")</f>
        <v/>
      </c>
      <c r="BF24" s="139" t="str">
        <f>IFERROR(VLOOKUP(AY24,[3]Formulas!$AN$5:$AO$20,2,),"")</f>
        <v/>
      </c>
      <c r="BG24" s="139" t="str">
        <f>IFERROR(VLOOKUP(AZ24,[3]Formulas!$AN$5:$AO$20,2,),"")</f>
        <v/>
      </c>
      <c r="BH24" s="139" t="str">
        <f>IFERROR(VLOOKUP(BA24,[3]Formulas!$AN$5:$AO$20,2,),"")</f>
        <v/>
      </c>
      <c r="BI24" s="139" t="str">
        <f>IFERROR(VLOOKUP(BB24,[3]Formulas!$AN$5:$AO$20,2,),"")</f>
        <v/>
      </c>
      <c r="BJ24" s="139">
        <f t="shared" si="19"/>
        <v>0</v>
      </c>
      <c r="BK24" s="139" t="str">
        <f t="shared" si="20"/>
        <v>Débil</v>
      </c>
      <c r="BL24" s="139"/>
      <c r="BM24" s="139" t="str">
        <f>IFERROR(VLOOKUP(CONCATENATE(BK24,"+",BL24),[3]Formulas!$AB$5:$AC$13,2,),"")</f>
        <v/>
      </c>
      <c r="BN24" s="139" t="str">
        <f>IFERROR(VLOOKUP(BM24,[3]Formulas!$AC$5:$AD$13,2,),"")</f>
        <v/>
      </c>
      <c r="BO24" s="591"/>
      <c r="BP24" s="591"/>
      <c r="BQ24" s="591"/>
      <c r="BR24" s="591"/>
      <c r="BS24" s="591"/>
      <c r="BT24" s="591"/>
      <c r="BU24" s="591"/>
      <c r="BV24" s="591"/>
      <c r="BW24" s="591"/>
      <c r="BX24" s="601"/>
      <c r="BY24" s="591"/>
      <c r="BZ24" s="130"/>
      <c r="CA24" s="130"/>
      <c r="CB24" s="130"/>
    </row>
    <row r="25" spans="1:80" ht="23.25" hidden="1" customHeight="1" x14ac:dyDescent="0.3">
      <c r="A25" s="591"/>
      <c r="B25" s="134"/>
      <c r="C25" s="591"/>
      <c r="D25" s="591"/>
      <c r="E25" s="591"/>
      <c r="F25" s="591"/>
      <c r="G25" s="591"/>
      <c r="H25" s="591"/>
      <c r="I25" s="591"/>
      <c r="J25" s="129"/>
      <c r="K25" s="591"/>
      <c r="L25" s="591"/>
      <c r="M25" s="591"/>
      <c r="N25" s="591"/>
      <c r="O25" s="591"/>
      <c r="P25" s="591"/>
      <c r="Q25" s="591"/>
      <c r="R25" s="591"/>
      <c r="S25" s="591"/>
      <c r="T25" s="591"/>
      <c r="U25" s="591"/>
      <c r="V25" s="591"/>
      <c r="W25" s="591"/>
      <c r="X25" s="591"/>
      <c r="Y25" s="591"/>
      <c r="Z25" s="591"/>
      <c r="AA25" s="591"/>
      <c r="AB25" s="591"/>
      <c r="AC25" s="591"/>
      <c r="AD25" s="591"/>
      <c r="AE25" s="591"/>
      <c r="AF25" s="591"/>
      <c r="AG25" s="591"/>
      <c r="AH25" s="591"/>
      <c r="AI25" s="591"/>
      <c r="AJ25" s="591"/>
      <c r="AK25" s="591"/>
      <c r="AL25" s="591"/>
      <c r="AM25" s="591"/>
      <c r="AN25" s="140"/>
      <c r="AO25" s="140"/>
      <c r="AP25" s="140"/>
      <c r="AQ25" s="140"/>
      <c r="AR25" s="140"/>
      <c r="AS25" s="140"/>
      <c r="AT25" s="140"/>
      <c r="AU25" s="137"/>
      <c r="AV25" s="138"/>
      <c r="AW25" s="138"/>
      <c r="AX25" s="138"/>
      <c r="AY25" s="138"/>
      <c r="AZ25" s="138"/>
      <c r="BA25" s="138"/>
      <c r="BB25" s="138"/>
      <c r="BC25" s="139" t="str">
        <f>IFERROR(VLOOKUP(AV25,[3]Formulas!$AN$5:$AO$20,2,),"")</f>
        <v/>
      </c>
      <c r="BD25" s="139" t="str">
        <f>IFERROR(VLOOKUP(AW25,[3]Formulas!$AN$5:$AO$20,2,),"")</f>
        <v/>
      </c>
      <c r="BE25" s="139" t="str">
        <f>IFERROR(VLOOKUP(AX25,[3]Formulas!$AN$5:$AO$20,2,),"")</f>
        <v/>
      </c>
      <c r="BF25" s="139" t="str">
        <f>IFERROR(VLOOKUP(AY25,[3]Formulas!$AN$5:$AO$20,2,),"")</f>
        <v/>
      </c>
      <c r="BG25" s="139" t="str">
        <f>IFERROR(VLOOKUP(AZ25,[3]Formulas!$AN$5:$AO$20,2,),"")</f>
        <v/>
      </c>
      <c r="BH25" s="139" t="str">
        <f>IFERROR(VLOOKUP(BA25,[3]Formulas!$AN$5:$AO$20,2,),"")</f>
        <v/>
      </c>
      <c r="BI25" s="139" t="str">
        <f>IFERROR(VLOOKUP(BB25,[3]Formulas!$AN$5:$AO$20,2,),"")</f>
        <v/>
      </c>
      <c r="BJ25" s="139">
        <f t="shared" si="19"/>
        <v>0</v>
      </c>
      <c r="BK25" s="139" t="str">
        <f t="shared" si="20"/>
        <v>Débil</v>
      </c>
      <c r="BL25" s="139"/>
      <c r="BM25" s="139" t="str">
        <f>IFERROR(VLOOKUP(CONCATENATE(BK25,"+",BL25),[3]Formulas!$AB$5:$AC$13,2,),"")</f>
        <v/>
      </c>
      <c r="BN25" s="139" t="str">
        <f>IFERROR(VLOOKUP(BM25,[3]Formulas!$AC$5:$AD$13,2,),"")</f>
        <v/>
      </c>
      <c r="BO25" s="591"/>
      <c r="BP25" s="591"/>
      <c r="BQ25" s="591"/>
      <c r="BR25" s="591"/>
      <c r="BS25" s="591"/>
      <c r="BT25" s="591"/>
      <c r="BU25" s="591"/>
      <c r="BV25" s="591"/>
      <c r="BW25" s="591"/>
      <c r="BX25" s="601"/>
      <c r="BY25" s="591"/>
      <c r="BZ25" s="130"/>
      <c r="CA25" s="130"/>
      <c r="CB25" s="130"/>
    </row>
    <row r="26" spans="1:80" ht="23.25" hidden="1" customHeight="1" x14ac:dyDescent="0.3">
      <c r="A26" s="591"/>
      <c r="B26" s="134"/>
      <c r="C26" s="591"/>
      <c r="D26" s="591"/>
      <c r="E26" s="591"/>
      <c r="F26" s="591"/>
      <c r="G26" s="591"/>
      <c r="H26" s="591"/>
      <c r="I26" s="591"/>
      <c r="J26" s="129"/>
      <c r="K26" s="591"/>
      <c r="L26" s="591"/>
      <c r="M26" s="591"/>
      <c r="N26" s="591"/>
      <c r="O26" s="591"/>
      <c r="P26" s="591"/>
      <c r="Q26" s="591"/>
      <c r="R26" s="591"/>
      <c r="S26" s="591"/>
      <c r="T26" s="591"/>
      <c r="U26" s="591"/>
      <c r="V26" s="591"/>
      <c r="W26" s="591"/>
      <c r="X26" s="591"/>
      <c r="Y26" s="591"/>
      <c r="Z26" s="591"/>
      <c r="AA26" s="591"/>
      <c r="AB26" s="591"/>
      <c r="AC26" s="591"/>
      <c r="AD26" s="591"/>
      <c r="AE26" s="591"/>
      <c r="AF26" s="591"/>
      <c r="AG26" s="591"/>
      <c r="AH26" s="591"/>
      <c r="AI26" s="591"/>
      <c r="AJ26" s="591"/>
      <c r="AK26" s="591"/>
      <c r="AL26" s="591"/>
      <c r="AM26" s="591"/>
      <c r="AN26" s="140"/>
      <c r="AO26" s="140"/>
      <c r="AP26" s="140"/>
      <c r="AQ26" s="140"/>
      <c r="AR26" s="140"/>
      <c r="AS26" s="140"/>
      <c r="AT26" s="140"/>
      <c r="AU26" s="137"/>
      <c r="AV26" s="138"/>
      <c r="AW26" s="138"/>
      <c r="AX26" s="138"/>
      <c r="AY26" s="138"/>
      <c r="AZ26" s="138"/>
      <c r="BA26" s="138"/>
      <c r="BB26" s="138"/>
      <c r="BC26" s="139" t="str">
        <f>IFERROR(VLOOKUP(AV26,[3]Formulas!$AN$5:$AO$20,2,),"")</f>
        <v/>
      </c>
      <c r="BD26" s="139" t="str">
        <f>IFERROR(VLOOKUP(AW26,[3]Formulas!$AN$5:$AO$20,2,),"")</f>
        <v/>
      </c>
      <c r="BE26" s="139" t="str">
        <f>IFERROR(VLOOKUP(AX26,[3]Formulas!$AN$5:$AO$20,2,),"")</f>
        <v/>
      </c>
      <c r="BF26" s="139" t="str">
        <f>IFERROR(VLOOKUP(AY26,[3]Formulas!$AN$5:$AO$20,2,),"")</f>
        <v/>
      </c>
      <c r="BG26" s="139" t="str">
        <f>IFERROR(VLOOKUP(AZ26,[3]Formulas!$AN$5:$AO$20,2,),"")</f>
        <v/>
      </c>
      <c r="BH26" s="139" t="str">
        <f>IFERROR(VLOOKUP(BA26,[3]Formulas!$AN$5:$AO$20,2,),"")</f>
        <v/>
      </c>
      <c r="BI26" s="139" t="str">
        <f>IFERROR(VLOOKUP(BB26,[3]Formulas!$AN$5:$AO$20,2,),"")</f>
        <v/>
      </c>
      <c r="BJ26" s="139">
        <f t="shared" si="19"/>
        <v>0</v>
      </c>
      <c r="BK26" s="139" t="str">
        <f t="shared" si="20"/>
        <v>Débil</v>
      </c>
      <c r="BL26" s="139"/>
      <c r="BM26" s="139" t="str">
        <f>IFERROR(VLOOKUP(CONCATENATE(BK26,"+",BL26),[3]Formulas!$AB$5:$AC$13,2,),"")</f>
        <v/>
      </c>
      <c r="BN26" s="139" t="str">
        <f>IFERROR(VLOOKUP(BM26,[3]Formulas!$AC$5:$AD$13,2,),"")</f>
        <v/>
      </c>
      <c r="BO26" s="591"/>
      <c r="BP26" s="591"/>
      <c r="BQ26" s="591"/>
      <c r="BR26" s="591"/>
      <c r="BS26" s="591"/>
      <c r="BT26" s="591"/>
      <c r="BU26" s="591"/>
      <c r="BV26" s="591"/>
      <c r="BW26" s="591"/>
      <c r="BX26" s="601"/>
      <c r="BY26" s="591"/>
      <c r="BZ26" s="130"/>
      <c r="CA26" s="130"/>
      <c r="CB26" s="130"/>
    </row>
    <row r="27" spans="1:80" ht="23.25" hidden="1" customHeight="1" x14ac:dyDescent="0.3">
      <c r="A27" s="591"/>
      <c r="B27" s="134"/>
      <c r="C27" s="591"/>
      <c r="D27" s="591"/>
      <c r="E27" s="591"/>
      <c r="F27" s="591"/>
      <c r="G27" s="591"/>
      <c r="H27" s="591"/>
      <c r="I27" s="591"/>
      <c r="J27" s="129"/>
      <c r="K27" s="591"/>
      <c r="L27" s="591"/>
      <c r="M27" s="591"/>
      <c r="N27" s="591"/>
      <c r="O27" s="591"/>
      <c r="P27" s="591"/>
      <c r="Q27" s="591"/>
      <c r="R27" s="591"/>
      <c r="S27" s="591"/>
      <c r="T27" s="591"/>
      <c r="U27" s="591"/>
      <c r="V27" s="591"/>
      <c r="W27" s="591"/>
      <c r="X27" s="591"/>
      <c r="Y27" s="591"/>
      <c r="Z27" s="591"/>
      <c r="AA27" s="591"/>
      <c r="AB27" s="591"/>
      <c r="AC27" s="591"/>
      <c r="AD27" s="591"/>
      <c r="AE27" s="591"/>
      <c r="AF27" s="591"/>
      <c r="AG27" s="591"/>
      <c r="AH27" s="591"/>
      <c r="AI27" s="591"/>
      <c r="AJ27" s="591"/>
      <c r="AK27" s="591"/>
      <c r="AL27" s="591"/>
      <c r="AM27" s="591"/>
      <c r="AN27" s="140"/>
      <c r="AO27" s="140"/>
      <c r="AP27" s="140"/>
      <c r="AQ27" s="140"/>
      <c r="AR27" s="140"/>
      <c r="AS27" s="140"/>
      <c r="AT27" s="140"/>
      <c r="AU27" s="137"/>
      <c r="AV27" s="138"/>
      <c r="AW27" s="138"/>
      <c r="AX27" s="138"/>
      <c r="AY27" s="138"/>
      <c r="AZ27" s="138"/>
      <c r="BA27" s="138"/>
      <c r="BB27" s="138"/>
      <c r="BC27" s="139" t="str">
        <f>IFERROR(VLOOKUP(AV27,[3]Formulas!$AN$5:$AO$20,2,),"")</f>
        <v/>
      </c>
      <c r="BD27" s="139" t="str">
        <f>IFERROR(VLOOKUP(AW27,[3]Formulas!$AN$5:$AO$20,2,),"")</f>
        <v/>
      </c>
      <c r="BE27" s="139" t="str">
        <f>IFERROR(VLOOKUP(AX27,[3]Formulas!$AN$5:$AO$20,2,),"")</f>
        <v/>
      </c>
      <c r="BF27" s="139" t="str">
        <f>IFERROR(VLOOKUP(AY27,[3]Formulas!$AN$5:$AO$20,2,),"")</f>
        <v/>
      </c>
      <c r="BG27" s="139" t="str">
        <f>IFERROR(VLOOKUP(AZ27,[3]Formulas!$AN$5:$AO$20,2,),"")</f>
        <v/>
      </c>
      <c r="BH27" s="139" t="str">
        <f>IFERROR(VLOOKUP(BA27,[3]Formulas!$AN$5:$AO$20,2,),"")</f>
        <v/>
      </c>
      <c r="BI27" s="139" t="str">
        <f>IFERROR(VLOOKUP(BB27,[3]Formulas!$AN$5:$AO$20,2,),"")</f>
        <v/>
      </c>
      <c r="BJ27" s="139">
        <f t="shared" si="19"/>
        <v>0</v>
      </c>
      <c r="BK27" s="139" t="str">
        <f t="shared" si="20"/>
        <v>Débil</v>
      </c>
      <c r="BL27" s="139"/>
      <c r="BM27" s="139" t="str">
        <f>IFERROR(VLOOKUP(CONCATENATE(BK27,"+",BL27),[3]Formulas!$AB$5:$AC$13,2,),"")</f>
        <v/>
      </c>
      <c r="BN27" s="139" t="str">
        <f>IFERROR(VLOOKUP(BM27,[3]Formulas!$AC$5:$AD$13,2,),"")</f>
        <v/>
      </c>
      <c r="BO27" s="591"/>
      <c r="BP27" s="591"/>
      <c r="BQ27" s="591"/>
      <c r="BR27" s="591"/>
      <c r="BS27" s="591"/>
      <c r="BT27" s="591"/>
      <c r="BU27" s="591"/>
      <c r="BV27" s="591"/>
      <c r="BW27" s="591"/>
      <c r="BX27" s="601"/>
      <c r="BY27" s="591"/>
      <c r="BZ27" s="130"/>
      <c r="CA27" s="130"/>
      <c r="CB27" s="130"/>
    </row>
    <row r="28" spans="1:80" ht="23.25" hidden="1" customHeight="1" x14ac:dyDescent="0.3">
      <c r="A28" s="591"/>
      <c r="B28" s="134"/>
      <c r="C28" s="591"/>
      <c r="D28" s="591"/>
      <c r="E28" s="591"/>
      <c r="F28" s="591"/>
      <c r="G28" s="591"/>
      <c r="H28" s="591"/>
      <c r="I28" s="591"/>
      <c r="J28" s="129"/>
      <c r="K28" s="591"/>
      <c r="L28" s="591"/>
      <c r="M28" s="591"/>
      <c r="N28" s="591"/>
      <c r="O28" s="591"/>
      <c r="P28" s="591"/>
      <c r="Q28" s="591"/>
      <c r="R28" s="591"/>
      <c r="S28" s="591"/>
      <c r="T28" s="591"/>
      <c r="U28" s="591"/>
      <c r="V28" s="591"/>
      <c r="W28" s="591"/>
      <c r="X28" s="591"/>
      <c r="Y28" s="591"/>
      <c r="Z28" s="591"/>
      <c r="AA28" s="591"/>
      <c r="AB28" s="591"/>
      <c r="AC28" s="591"/>
      <c r="AD28" s="591"/>
      <c r="AE28" s="591"/>
      <c r="AF28" s="591"/>
      <c r="AG28" s="591"/>
      <c r="AH28" s="591"/>
      <c r="AI28" s="591"/>
      <c r="AJ28" s="591"/>
      <c r="AK28" s="591"/>
      <c r="AL28" s="591"/>
      <c r="AM28" s="591"/>
      <c r="AN28" s="140"/>
      <c r="AO28" s="140"/>
      <c r="AP28" s="140"/>
      <c r="AQ28" s="140"/>
      <c r="AR28" s="140"/>
      <c r="AS28" s="140"/>
      <c r="AT28" s="140"/>
      <c r="AU28" s="137"/>
      <c r="AV28" s="138"/>
      <c r="AW28" s="138"/>
      <c r="AX28" s="138"/>
      <c r="AY28" s="138"/>
      <c r="AZ28" s="138"/>
      <c r="BA28" s="138"/>
      <c r="BB28" s="138"/>
      <c r="BC28" s="139" t="str">
        <f>IFERROR(VLOOKUP(AV28,[3]Formulas!$AN$5:$AO$20,2,),"")</f>
        <v/>
      </c>
      <c r="BD28" s="139" t="str">
        <f>IFERROR(VLOOKUP(AW28,[3]Formulas!$AN$5:$AO$20,2,),"")</f>
        <v/>
      </c>
      <c r="BE28" s="139" t="str">
        <f>IFERROR(VLOOKUP(AX28,[3]Formulas!$AN$5:$AO$20,2,),"")</f>
        <v/>
      </c>
      <c r="BF28" s="139" t="str">
        <f>IFERROR(VLOOKUP(AY28,[3]Formulas!$AN$5:$AO$20,2,),"")</f>
        <v/>
      </c>
      <c r="BG28" s="139" t="str">
        <f>IFERROR(VLOOKUP(AZ28,[3]Formulas!$AN$5:$AO$20,2,),"")</f>
        <v/>
      </c>
      <c r="BH28" s="139" t="str">
        <f>IFERROR(VLOOKUP(BA28,[3]Formulas!$AN$5:$AO$20,2,),"")</f>
        <v/>
      </c>
      <c r="BI28" s="139" t="str">
        <f>IFERROR(VLOOKUP(BB28,[3]Formulas!$AN$5:$AO$20,2,),"")</f>
        <v/>
      </c>
      <c r="BJ28" s="139">
        <f t="shared" si="19"/>
        <v>0</v>
      </c>
      <c r="BK28" s="139" t="str">
        <f t="shared" si="20"/>
        <v>Débil</v>
      </c>
      <c r="BL28" s="139"/>
      <c r="BM28" s="139" t="str">
        <f>IFERROR(VLOOKUP(CONCATENATE(BK28,"+",BL28),[3]Formulas!$AB$5:$AC$13,2,),"")</f>
        <v/>
      </c>
      <c r="BN28" s="139" t="str">
        <f>IFERROR(VLOOKUP(BM28,[3]Formulas!$AC$5:$AD$13,2,),"")</f>
        <v/>
      </c>
      <c r="BO28" s="591"/>
      <c r="BP28" s="591"/>
      <c r="BQ28" s="591"/>
      <c r="BR28" s="591"/>
      <c r="BS28" s="591"/>
      <c r="BT28" s="591"/>
      <c r="BU28" s="591"/>
      <c r="BV28" s="591"/>
      <c r="BW28" s="591"/>
      <c r="BX28" s="601"/>
      <c r="BY28" s="591"/>
      <c r="BZ28" s="130"/>
      <c r="CA28" s="130"/>
      <c r="CB28" s="130"/>
    </row>
    <row r="29" spans="1:80" ht="23.25" hidden="1" customHeight="1" x14ac:dyDescent="0.3">
      <c r="A29" s="591"/>
      <c r="B29" s="134"/>
      <c r="C29" s="591"/>
      <c r="D29" s="591"/>
      <c r="E29" s="591"/>
      <c r="F29" s="591"/>
      <c r="G29" s="591"/>
      <c r="H29" s="591"/>
      <c r="I29" s="591"/>
      <c r="J29" s="129"/>
      <c r="K29" s="591"/>
      <c r="L29" s="591"/>
      <c r="M29" s="591"/>
      <c r="N29" s="591"/>
      <c r="O29" s="591"/>
      <c r="P29" s="591"/>
      <c r="Q29" s="591"/>
      <c r="R29" s="591"/>
      <c r="S29" s="591"/>
      <c r="T29" s="591"/>
      <c r="U29" s="591"/>
      <c r="V29" s="591"/>
      <c r="W29" s="591"/>
      <c r="X29" s="591"/>
      <c r="Y29" s="591"/>
      <c r="Z29" s="591"/>
      <c r="AA29" s="591"/>
      <c r="AB29" s="591"/>
      <c r="AC29" s="591"/>
      <c r="AD29" s="591"/>
      <c r="AE29" s="591"/>
      <c r="AF29" s="591"/>
      <c r="AG29" s="591"/>
      <c r="AH29" s="591"/>
      <c r="AI29" s="591"/>
      <c r="AJ29" s="591"/>
      <c r="AK29" s="591"/>
      <c r="AL29" s="591"/>
      <c r="AM29" s="591"/>
      <c r="AN29" s="140"/>
      <c r="AO29" s="140"/>
      <c r="AP29" s="140"/>
      <c r="AQ29" s="140"/>
      <c r="AR29" s="140"/>
      <c r="AS29" s="140"/>
      <c r="AT29" s="140"/>
      <c r="AU29" s="137"/>
      <c r="AV29" s="138"/>
      <c r="AW29" s="138"/>
      <c r="AX29" s="138"/>
      <c r="AY29" s="138"/>
      <c r="AZ29" s="138"/>
      <c r="BA29" s="138"/>
      <c r="BB29" s="138"/>
      <c r="BC29" s="139" t="str">
        <f>IFERROR(VLOOKUP(AV29,[3]Formulas!$AN$5:$AO$20,2,),"")</f>
        <v/>
      </c>
      <c r="BD29" s="139" t="str">
        <f>IFERROR(VLOOKUP(AW29,[3]Formulas!$AN$5:$AO$20,2,),"")</f>
        <v/>
      </c>
      <c r="BE29" s="139" t="str">
        <f>IFERROR(VLOOKUP(AX29,[3]Formulas!$AN$5:$AO$20,2,),"")</f>
        <v/>
      </c>
      <c r="BF29" s="139" t="str">
        <f>IFERROR(VLOOKUP(AY29,[3]Formulas!$AN$5:$AO$20,2,),"")</f>
        <v/>
      </c>
      <c r="BG29" s="139" t="str">
        <f>IFERROR(VLOOKUP(AZ29,[3]Formulas!$AN$5:$AO$20,2,),"")</f>
        <v/>
      </c>
      <c r="BH29" s="139" t="str">
        <f>IFERROR(VLOOKUP(BA29,[3]Formulas!$AN$5:$AO$20,2,),"")</f>
        <v/>
      </c>
      <c r="BI29" s="139" t="str">
        <f>IFERROR(VLOOKUP(BB29,[3]Formulas!$AN$5:$AO$20,2,),"")</f>
        <v/>
      </c>
      <c r="BJ29" s="139">
        <f t="shared" si="19"/>
        <v>0</v>
      </c>
      <c r="BK29" s="139" t="str">
        <f t="shared" si="20"/>
        <v>Débil</v>
      </c>
      <c r="BL29" s="139"/>
      <c r="BM29" s="139" t="str">
        <f>IFERROR(VLOOKUP(CONCATENATE(BK29,"+",BL29),[3]Formulas!$AB$5:$AC$13,2,),"")</f>
        <v/>
      </c>
      <c r="BN29" s="139" t="str">
        <f>IFERROR(VLOOKUP(BM29,[3]Formulas!$AC$5:$AD$13,2,),"")</f>
        <v/>
      </c>
      <c r="BO29" s="591"/>
      <c r="BP29" s="591"/>
      <c r="BQ29" s="591"/>
      <c r="BR29" s="591"/>
      <c r="BS29" s="591"/>
      <c r="BT29" s="591"/>
      <c r="BU29" s="591"/>
      <c r="BV29" s="591"/>
      <c r="BW29" s="591"/>
      <c r="BX29" s="601"/>
      <c r="BY29" s="591"/>
      <c r="BZ29" s="130"/>
      <c r="CA29" s="130"/>
      <c r="CB29" s="130"/>
    </row>
    <row r="30" spans="1:80" ht="23.25" hidden="1" customHeight="1" x14ac:dyDescent="0.3">
      <c r="A30" s="592"/>
      <c r="B30" s="141"/>
      <c r="C30" s="592"/>
      <c r="D30" s="592"/>
      <c r="E30" s="592"/>
      <c r="F30" s="592"/>
      <c r="G30" s="592"/>
      <c r="H30" s="592"/>
      <c r="I30" s="592"/>
      <c r="J30" s="154"/>
      <c r="K30" s="592"/>
      <c r="L30" s="592"/>
      <c r="M30" s="592"/>
      <c r="N30" s="592"/>
      <c r="O30" s="592"/>
      <c r="P30" s="592"/>
      <c r="Q30" s="592"/>
      <c r="R30" s="592"/>
      <c r="S30" s="592"/>
      <c r="T30" s="592"/>
      <c r="U30" s="592"/>
      <c r="V30" s="592"/>
      <c r="W30" s="592"/>
      <c r="X30" s="592"/>
      <c r="Y30" s="592"/>
      <c r="Z30" s="592"/>
      <c r="AA30" s="592"/>
      <c r="AB30" s="592"/>
      <c r="AC30" s="592"/>
      <c r="AD30" s="592"/>
      <c r="AE30" s="592"/>
      <c r="AF30" s="592"/>
      <c r="AG30" s="592"/>
      <c r="AH30" s="592"/>
      <c r="AI30" s="592"/>
      <c r="AJ30" s="592"/>
      <c r="AK30" s="592"/>
      <c r="AL30" s="592"/>
      <c r="AM30" s="592"/>
      <c r="AN30" s="143"/>
      <c r="AO30" s="143"/>
      <c r="AP30" s="143"/>
      <c r="AQ30" s="143"/>
      <c r="AR30" s="143"/>
      <c r="AS30" s="143"/>
      <c r="AT30" s="143"/>
      <c r="AU30" s="144"/>
      <c r="AV30" s="145"/>
      <c r="AW30" s="145"/>
      <c r="AX30" s="145"/>
      <c r="AY30" s="145"/>
      <c r="AZ30" s="145"/>
      <c r="BA30" s="145"/>
      <c r="BB30" s="145"/>
      <c r="BC30" s="146" t="str">
        <f>IFERROR(VLOOKUP(AV30,[3]Formulas!$AN$5:$AO$20,2,),"")</f>
        <v/>
      </c>
      <c r="BD30" s="146" t="str">
        <f>IFERROR(VLOOKUP(AW30,[3]Formulas!$AN$5:$AO$20,2,),"")</f>
        <v/>
      </c>
      <c r="BE30" s="146" t="str">
        <f>IFERROR(VLOOKUP(AX30,[3]Formulas!$AN$5:$AO$20,2,),"")</f>
        <v/>
      </c>
      <c r="BF30" s="146" t="str">
        <f>IFERROR(VLOOKUP(AY30,[3]Formulas!$AN$5:$AO$20,2,),"")</f>
        <v/>
      </c>
      <c r="BG30" s="146" t="str">
        <f>IFERROR(VLOOKUP(AZ30,[3]Formulas!$AN$5:$AO$20,2,),"")</f>
        <v/>
      </c>
      <c r="BH30" s="146" t="str">
        <f>IFERROR(VLOOKUP(BA30,[3]Formulas!$AN$5:$AO$20,2,),"")</f>
        <v/>
      </c>
      <c r="BI30" s="146" t="str">
        <f>IFERROR(VLOOKUP(BB30,[3]Formulas!$AN$5:$AO$20,2,),"")</f>
        <v/>
      </c>
      <c r="BJ30" s="146">
        <f t="shared" si="19"/>
        <v>0</v>
      </c>
      <c r="BK30" s="146" t="str">
        <f t="shared" si="20"/>
        <v>Débil</v>
      </c>
      <c r="BL30" s="146"/>
      <c r="BM30" s="146" t="str">
        <f>IFERROR(VLOOKUP(CONCATENATE(BK30,"+",BL30),[3]Formulas!$AB$5:$AC$13,2,),"")</f>
        <v/>
      </c>
      <c r="BN30" s="146" t="str">
        <f>IFERROR(VLOOKUP(BM30,[3]Formulas!$AC$5:$AD$13,2,),"")</f>
        <v/>
      </c>
      <c r="BO30" s="592"/>
      <c r="BP30" s="592"/>
      <c r="BQ30" s="592"/>
      <c r="BR30" s="592"/>
      <c r="BS30" s="592"/>
      <c r="BT30" s="592"/>
      <c r="BU30" s="592"/>
      <c r="BV30" s="592"/>
      <c r="BW30" s="592"/>
      <c r="BX30" s="602"/>
      <c r="BY30" s="592"/>
      <c r="BZ30" s="147"/>
      <c r="CA30" s="147"/>
      <c r="CB30" s="147"/>
    </row>
    <row r="31" spans="1:80" ht="23.25" hidden="1" customHeight="1" x14ac:dyDescent="0.4">
      <c r="A31" s="148"/>
      <c r="B31" s="148"/>
      <c r="C31" s="148"/>
      <c r="D31" s="148"/>
      <c r="E31" s="148"/>
      <c r="F31" s="148"/>
      <c r="G31" s="148"/>
      <c r="H31" s="148"/>
      <c r="I31" s="148"/>
      <c r="J31" s="149"/>
      <c r="K31" s="149"/>
      <c r="L31" s="149"/>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48"/>
      <c r="AN31" s="151"/>
      <c r="AO31" s="151"/>
      <c r="AP31" s="151"/>
      <c r="AQ31" s="151"/>
      <c r="AR31" s="151"/>
      <c r="AS31" s="151"/>
      <c r="AT31" s="151"/>
      <c r="AU31" s="148"/>
      <c r="AV31" s="148"/>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52"/>
      <c r="BY31" s="152"/>
      <c r="BZ31" s="152"/>
      <c r="CA31" s="152"/>
      <c r="CB31" s="152"/>
    </row>
    <row r="32" spans="1:80" ht="23.25" hidden="1" customHeight="1" x14ac:dyDescent="0.3">
      <c r="A32" s="593"/>
      <c r="B32" s="153"/>
      <c r="C32" s="593"/>
      <c r="D32" s="593"/>
      <c r="E32" s="590"/>
      <c r="F32" s="590"/>
      <c r="G32" s="590"/>
      <c r="H32" s="590"/>
      <c r="I32" s="593" t="str">
        <f>+IF(AND(E32="Si",F32="Si",G32="Si",H32="Si"),"Corrupción","No aplica para riesgo de corrupción")</f>
        <v>No aplica para riesgo de corrupción</v>
      </c>
      <c r="J32" s="127"/>
      <c r="K32" s="594"/>
      <c r="L32" s="594"/>
      <c r="M32" s="590"/>
      <c r="N32" s="590"/>
      <c r="O32" s="590"/>
      <c r="P32" s="590"/>
      <c r="Q32" s="590"/>
      <c r="R32" s="590"/>
      <c r="S32" s="590"/>
      <c r="T32" s="590"/>
      <c r="U32" s="590"/>
      <c r="V32" s="590"/>
      <c r="W32" s="590"/>
      <c r="X32" s="590"/>
      <c r="Y32" s="590"/>
      <c r="Z32" s="590"/>
      <c r="AA32" s="590"/>
      <c r="AB32" s="590"/>
      <c r="AC32" s="590"/>
      <c r="AD32" s="590"/>
      <c r="AE32" s="590"/>
      <c r="AF32" s="598">
        <f>+COUNTIF(M32:AE41,"SI")</f>
        <v>0</v>
      </c>
      <c r="AG32" s="593"/>
      <c r="AH32" s="593" t="str">
        <f>IFERROR(VLOOKUP(AG32,[3]Formulas!$B$5:$C$9,2,0),"")</f>
        <v/>
      </c>
      <c r="AI32" s="593" t="str">
        <f>IFERROR(VLOOKUP(AF32,[3]Formulas!$W$5:$X$23,2,),"")</f>
        <v/>
      </c>
      <c r="AJ32" s="593" t="str">
        <f>+IFERROR(VLOOKUP(AI32,[3]Formulas!$E$5:$F$9,2,),"")</f>
        <v/>
      </c>
      <c r="AK32" s="598" t="str">
        <f>IFERROR(VLOOKUP(CONCATENATE(AH32,AJ32),[3]Formulas!$J$5:$K$29,2,),"")</f>
        <v/>
      </c>
      <c r="AL32" s="598" t="str">
        <f>IFERROR(AJ32*AH32,"")</f>
        <v/>
      </c>
      <c r="AM32" s="599"/>
      <c r="AN32" s="136"/>
      <c r="AO32" s="136"/>
      <c r="AP32" s="136"/>
      <c r="AQ32" s="136"/>
      <c r="AR32" s="136"/>
      <c r="AS32" s="136"/>
      <c r="AT32" s="136"/>
      <c r="AU32" s="131"/>
      <c r="AV32" s="132"/>
      <c r="AW32" s="132"/>
      <c r="AX32" s="132"/>
      <c r="AY32" s="132"/>
      <c r="AZ32" s="132"/>
      <c r="BA32" s="132"/>
      <c r="BB32" s="132"/>
      <c r="BC32" s="133" t="str">
        <f>IFERROR(VLOOKUP(AV32,[3]Formulas!$AN$5:$AO$20,2,),"")</f>
        <v/>
      </c>
      <c r="BD32" s="133" t="str">
        <f>IFERROR(VLOOKUP(AW32,[3]Formulas!$AN$5:$AO$20,2,),"")</f>
        <v/>
      </c>
      <c r="BE32" s="133" t="str">
        <f>IFERROR(VLOOKUP(AX32,[3]Formulas!$AN$5:$AO$20,2,),"")</f>
        <v/>
      </c>
      <c r="BF32" s="133" t="str">
        <f>IFERROR(VLOOKUP(AY32,[3]Formulas!$AN$5:$AO$20,2,),"")</f>
        <v/>
      </c>
      <c r="BG32" s="133" t="str">
        <f>IFERROR(VLOOKUP(AZ32,[3]Formulas!$AN$5:$AO$20,2,),"")</f>
        <v/>
      </c>
      <c r="BH32" s="133" t="str">
        <f>IFERROR(VLOOKUP(BA32,[3]Formulas!$AN$5:$AO$20,2,),"")</f>
        <v/>
      </c>
      <c r="BI32" s="133" t="str">
        <f>IFERROR(VLOOKUP(BB32,[3]Formulas!$AN$5:$AO$20,2,),"")</f>
        <v/>
      </c>
      <c r="BJ32" s="133">
        <f t="shared" ref="BJ32:BJ41" si="21">+SUM(BC32:BI32)</f>
        <v>0</v>
      </c>
      <c r="BK32" s="133" t="str">
        <f t="shared" ref="BK32:BK41" si="22">+IF(BJ32&gt;=96,"Fuerte",IF(AND(BJ32&lt;96,BJ32&gt;=86),"Moderado",IF(BJ32&lt;=85,"Débil")))</f>
        <v>Débil</v>
      </c>
      <c r="BL32" s="133"/>
      <c r="BM32" s="133" t="str">
        <f>IFERROR(VLOOKUP(CONCATENATE(BK32,"+",BL32),[3]Formulas!$AB$5:$AC$13,2,),"")</f>
        <v/>
      </c>
      <c r="BN32" s="133" t="str">
        <f>IFERROR(VLOOKUP(BM32,[3]Formulas!$AC$5:$AD$13,2,),"")</f>
        <v/>
      </c>
      <c r="BO32" s="599" t="str">
        <f>+IFERROR(AVERAGE(BN32:BN41),"")</f>
        <v/>
      </c>
      <c r="BP32" s="599" t="str">
        <f>+IF(BO32="","",IF(BO32=100,"Fuerte",IF(AND(BO32&lt;100,BO32&gt;=50),"Moderado",IF(BO32&lt;50,"Débil"))))</f>
        <v/>
      </c>
      <c r="BQ32" s="599" t="str">
        <f>+IF(BP32="","",IF(BP32="Fuerte",2,IF(BP32="Moderado",1,IF(BP32="Débil",0))))</f>
        <v/>
      </c>
      <c r="BR32" s="599" t="str">
        <f>IFERROR(IF((BS32-BQ32)&lt;=0,+AG32,VLOOKUP((BS32-BQ32),[3]Formulas!$AQ$5:$AR$9,2,0)),"")</f>
        <v/>
      </c>
      <c r="BS32" s="599" t="str">
        <f>+AH32</f>
        <v/>
      </c>
      <c r="BT32" s="599" t="str">
        <f>IFERROR(VLOOKUP(BR32,[3]Formulas!$B$5:$C$9,2,),"")</f>
        <v/>
      </c>
      <c r="BU32" s="599" t="str">
        <f>+AI32</f>
        <v/>
      </c>
      <c r="BV32" s="599" t="str">
        <f>IFERROR(VLOOKUP(BU32,[3]Formulas!$E$5:$F$9,2,),"")</f>
        <v/>
      </c>
      <c r="BW32" s="598" t="str">
        <f>IFERROR(VLOOKUP(CONCATENATE(BT32:BT41,BV32),[3]Formulas!$J$5:$K$29,2,),"")</f>
        <v/>
      </c>
      <c r="BX32" s="600" t="str">
        <f>IFERROR(BV32*BT32,"")</f>
        <v/>
      </c>
      <c r="BY32" s="603"/>
      <c r="BZ32" s="128"/>
      <c r="CA32" s="128"/>
      <c r="CB32" s="128"/>
    </row>
    <row r="33" spans="1:80" ht="23.25" hidden="1" customHeight="1" x14ac:dyDescent="0.3">
      <c r="A33" s="591"/>
      <c r="B33" s="134"/>
      <c r="C33" s="591"/>
      <c r="D33" s="591"/>
      <c r="E33" s="591"/>
      <c r="F33" s="591"/>
      <c r="G33" s="591"/>
      <c r="H33" s="591"/>
      <c r="I33" s="591"/>
      <c r="J33" s="129"/>
      <c r="K33" s="591"/>
      <c r="L33" s="591"/>
      <c r="M33" s="591"/>
      <c r="N33" s="591"/>
      <c r="O33" s="591"/>
      <c r="P33" s="591"/>
      <c r="Q33" s="591"/>
      <c r="R33" s="591"/>
      <c r="S33" s="591"/>
      <c r="T33" s="591"/>
      <c r="U33" s="591"/>
      <c r="V33" s="591"/>
      <c r="W33" s="591"/>
      <c r="X33" s="591"/>
      <c r="Y33" s="591"/>
      <c r="Z33" s="591"/>
      <c r="AA33" s="591"/>
      <c r="AB33" s="591"/>
      <c r="AC33" s="591"/>
      <c r="AD33" s="591"/>
      <c r="AE33" s="591"/>
      <c r="AF33" s="591"/>
      <c r="AG33" s="591"/>
      <c r="AH33" s="591"/>
      <c r="AI33" s="591"/>
      <c r="AJ33" s="591"/>
      <c r="AK33" s="591"/>
      <c r="AL33" s="591"/>
      <c r="AM33" s="591"/>
      <c r="AN33" s="140"/>
      <c r="AO33" s="140"/>
      <c r="AP33" s="140"/>
      <c r="AQ33" s="140"/>
      <c r="AR33" s="140"/>
      <c r="AS33" s="140"/>
      <c r="AT33" s="140"/>
      <c r="AU33" s="137"/>
      <c r="AV33" s="138"/>
      <c r="AW33" s="138"/>
      <c r="AX33" s="138"/>
      <c r="AY33" s="138"/>
      <c r="AZ33" s="138"/>
      <c r="BA33" s="138"/>
      <c r="BB33" s="138"/>
      <c r="BC33" s="139" t="str">
        <f>IFERROR(VLOOKUP(AV33,[3]Formulas!$AN$5:$AO$20,2,),"")</f>
        <v/>
      </c>
      <c r="BD33" s="139" t="str">
        <f>IFERROR(VLOOKUP(AW33,[3]Formulas!$AN$5:$AO$20,2,),"")</f>
        <v/>
      </c>
      <c r="BE33" s="139" t="str">
        <f>IFERROR(VLOOKUP(AX33,[3]Formulas!$AN$5:$AO$20,2,),"")</f>
        <v/>
      </c>
      <c r="BF33" s="139" t="str">
        <f>IFERROR(VLOOKUP(AY33,[3]Formulas!$AN$5:$AO$20,2,),"")</f>
        <v/>
      </c>
      <c r="BG33" s="139" t="str">
        <f>IFERROR(VLOOKUP(AZ33,[3]Formulas!$AN$5:$AO$20,2,),"")</f>
        <v/>
      </c>
      <c r="BH33" s="139" t="str">
        <f>IFERROR(VLOOKUP(BA33,[3]Formulas!$AN$5:$AO$20,2,),"")</f>
        <v/>
      </c>
      <c r="BI33" s="139" t="str">
        <f>IFERROR(VLOOKUP(BB33,[3]Formulas!$AN$5:$AO$20,2,),"")</f>
        <v/>
      </c>
      <c r="BJ33" s="139">
        <f t="shared" si="21"/>
        <v>0</v>
      </c>
      <c r="BK33" s="139" t="str">
        <f t="shared" si="22"/>
        <v>Débil</v>
      </c>
      <c r="BL33" s="139"/>
      <c r="BM33" s="139" t="str">
        <f>IFERROR(VLOOKUP(CONCATENATE(BK33,"+",BL33),[3]Formulas!$AB$5:$AC$13,2,),"")</f>
        <v/>
      </c>
      <c r="BN33" s="139" t="str">
        <f>IFERROR(VLOOKUP(BM33,[3]Formulas!$AC$5:$AD$13,2,),"")</f>
        <v/>
      </c>
      <c r="BO33" s="591"/>
      <c r="BP33" s="591"/>
      <c r="BQ33" s="591"/>
      <c r="BR33" s="591"/>
      <c r="BS33" s="591"/>
      <c r="BT33" s="591"/>
      <c r="BU33" s="591"/>
      <c r="BV33" s="591"/>
      <c r="BW33" s="591"/>
      <c r="BX33" s="601"/>
      <c r="BY33" s="591"/>
      <c r="BZ33" s="130"/>
      <c r="CA33" s="130"/>
      <c r="CB33" s="130"/>
    </row>
    <row r="34" spans="1:80" ht="23.25" hidden="1" customHeight="1" x14ac:dyDescent="0.3">
      <c r="A34" s="591"/>
      <c r="B34" s="134"/>
      <c r="C34" s="591"/>
      <c r="D34" s="591"/>
      <c r="E34" s="591"/>
      <c r="F34" s="591"/>
      <c r="G34" s="591"/>
      <c r="H34" s="591"/>
      <c r="I34" s="591"/>
      <c r="J34" s="129"/>
      <c r="K34" s="591"/>
      <c r="L34" s="591"/>
      <c r="M34" s="591"/>
      <c r="N34" s="591"/>
      <c r="O34" s="591"/>
      <c r="P34" s="591"/>
      <c r="Q34" s="591"/>
      <c r="R34" s="591"/>
      <c r="S34" s="591"/>
      <c r="T34" s="591"/>
      <c r="U34" s="591"/>
      <c r="V34" s="591"/>
      <c r="W34" s="591"/>
      <c r="X34" s="591"/>
      <c r="Y34" s="591"/>
      <c r="Z34" s="591"/>
      <c r="AA34" s="591"/>
      <c r="AB34" s="591"/>
      <c r="AC34" s="591"/>
      <c r="AD34" s="591"/>
      <c r="AE34" s="591"/>
      <c r="AF34" s="591"/>
      <c r="AG34" s="591"/>
      <c r="AH34" s="591"/>
      <c r="AI34" s="591"/>
      <c r="AJ34" s="591"/>
      <c r="AK34" s="591"/>
      <c r="AL34" s="591"/>
      <c r="AM34" s="591"/>
      <c r="AN34" s="140"/>
      <c r="AO34" s="140"/>
      <c r="AP34" s="140"/>
      <c r="AQ34" s="140"/>
      <c r="AR34" s="140"/>
      <c r="AS34" s="140"/>
      <c r="AT34" s="136"/>
      <c r="AU34" s="137"/>
      <c r="AV34" s="138"/>
      <c r="AW34" s="138"/>
      <c r="AX34" s="138"/>
      <c r="AY34" s="138"/>
      <c r="AZ34" s="138"/>
      <c r="BA34" s="138"/>
      <c r="BB34" s="138"/>
      <c r="BC34" s="139" t="str">
        <f>IFERROR(VLOOKUP(AV34,[3]Formulas!$AN$5:$AO$20,2,),"")</f>
        <v/>
      </c>
      <c r="BD34" s="139" t="str">
        <f>IFERROR(VLOOKUP(AW34,[3]Formulas!$AN$5:$AO$20,2,),"")</f>
        <v/>
      </c>
      <c r="BE34" s="139" t="str">
        <f>IFERROR(VLOOKUP(AX34,[3]Formulas!$AN$5:$AO$20,2,),"")</f>
        <v/>
      </c>
      <c r="BF34" s="139" t="str">
        <f>IFERROR(VLOOKUP(AY34,[3]Formulas!$AN$5:$AO$20,2,),"")</f>
        <v/>
      </c>
      <c r="BG34" s="139" t="str">
        <f>IFERROR(VLOOKUP(AZ34,[3]Formulas!$AN$5:$AO$20,2,),"")</f>
        <v/>
      </c>
      <c r="BH34" s="139" t="str">
        <f>IFERROR(VLOOKUP(BA34,[3]Formulas!$AN$5:$AO$20,2,),"")</f>
        <v/>
      </c>
      <c r="BI34" s="139" t="str">
        <f>IFERROR(VLOOKUP(BB34,[3]Formulas!$AN$5:$AO$20,2,),"")</f>
        <v/>
      </c>
      <c r="BJ34" s="139">
        <f t="shared" si="21"/>
        <v>0</v>
      </c>
      <c r="BK34" s="139" t="str">
        <f t="shared" si="22"/>
        <v>Débil</v>
      </c>
      <c r="BL34" s="139"/>
      <c r="BM34" s="139" t="str">
        <f>IFERROR(VLOOKUP(CONCATENATE(BK34,"+",BL34),[3]Formulas!$AB$5:$AC$13,2,),"")</f>
        <v/>
      </c>
      <c r="BN34" s="139" t="str">
        <f>IFERROR(VLOOKUP(BM34,[3]Formulas!$AC$5:$AD$13,2,),"")</f>
        <v/>
      </c>
      <c r="BO34" s="591"/>
      <c r="BP34" s="591"/>
      <c r="BQ34" s="591"/>
      <c r="BR34" s="591"/>
      <c r="BS34" s="591"/>
      <c r="BT34" s="591"/>
      <c r="BU34" s="591"/>
      <c r="BV34" s="591"/>
      <c r="BW34" s="591"/>
      <c r="BX34" s="601"/>
      <c r="BY34" s="591"/>
      <c r="BZ34" s="130"/>
      <c r="CA34" s="130"/>
      <c r="CB34" s="130"/>
    </row>
    <row r="35" spans="1:80" ht="23.25" hidden="1" customHeight="1" x14ac:dyDescent="0.3">
      <c r="A35" s="591"/>
      <c r="B35" s="134"/>
      <c r="C35" s="591"/>
      <c r="D35" s="591"/>
      <c r="E35" s="591"/>
      <c r="F35" s="591"/>
      <c r="G35" s="591"/>
      <c r="H35" s="591"/>
      <c r="I35" s="591"/>
      <c r="J35" s="129"/>
      <c r="K35" s="591"/>
      <c r="L35" s="591"/>
      <c r="M35" s="591"/>
      <c r="N35" s="591"/>
      <c r="O35" s="591"/>
      <c r="P35" s="591"/>
      <c r="Q35" s="591"/>
      <c r="R35" s="591"/>
      <c r="S35" s="591"/>
      <c r="T35" s="591"/>
      <c r="U35" s="591"/>
      <c r="V35" s="591"/>
      <c r="W35" s="591"/>
      <c r="X35" s="591"/>
      <c r="Y35" s="591"/>
      <c r="Z35" s="591"/>
      <c r="AA35" s="591"/>
      <c r="AB35" s="591"/>
      <c r="AC35" s="591"/>
      <c r="AD35" s="591"/>
      <c r="AE35" s="591"/>
      <c r="AF35" s="591"/>
      <c r="AG35" s="591"/>
      <c r="AH35" s="591"/>
      <c r="AI35" s="591"/>
      <c r="AJ35" s="591"/>
      <c r="AK35" s="591"/>
      <c r="AL35" s="591"/>
      <c r="AM35" s="591"/>
      <c r="AN35" s="140"/>
      <c r="AO35" s="140"/>
      <c r="AP35" s="140"/>
      <c r="AQ35" s="140"/>
      <c r="AR35" s="140"/>
      <c r="AS35" s="140"/>
      <c r="AT35" s="136"/>
      <c r="AU35" s="137"/>
      <c r="AV35" s="138"/>
      <c r="AW35" s="138"/>
      <c r="AX35" s="138"/>
      <c r="AY35" s="138"/>
      <c r="AZ35" s="138"/>
      <c r="BA35" s="138"/>
      <c r="BB35" s="138"/>
      <c r="BC35" s="139" t="str">
        <f>IFERROR(VLOOKUP(AV35,[3]Formulas!$AN$5:$AO$20,2,),"")</f>
        <v/>
      </c>
      <c r="BD35" s="139" t="str">
        <f>IFERROR(VLOOKUP(AW35,[3]Formulas!$AN$5:$AO$20,2,),"")</f>
        <v/>
      </c>
      <c r="BE35" s="139" t="str">
        <f>IFERROR(VLOOKUP(AX35,[3]Formulas!$AN$5:$AO$20,2,),"")</f>
        <v/>
      </c>
      <c r="BF35" s="139" t="str">
        <f>IFERROR(VLOOKUP(AY35,[3]Formulas!$AN$5:$AO$20,2,),"")</f>
        <v/>
      </c>
      <c r="BG35" s="139" t="str">
        <f>IFERROR(VLOOKUP(AZ35,[3]Formulas!$AN$5:$AO$20,2,),"")</f>
        <v/>
      </c>
      <c r="BH35" s="139" t="str">
        <f>IFERROR(VLOOKUP(BA35,[3]Formulas!$AN$5:$AO$20,2,),"")</f>
        <v/>
      </c>
      <c r="BI35" s="139" t="str">
        <f>IFERROR(VLOOKUP(BB35,[3]Formulas!$AN$5:$AO$20,2,),"")</f>
        <v/>
      </c>
      <c r="BJ35" s="139">
        <f t="shared" si="21"/>
        <v>0</v>
      </c>
      <c r="BK35" s="139" t="str">
        <f t="shared" si="22"/>
        <v>Débil</v>
      </c>
      <c r="BL35" s="139"/>
      <c r="BM35" s="139" t="str">
        <f>IFERROR(VLOOKUP(CONCATENATE(BK35,"+",BL35),[3]Formulas!$AB$5:$AC$13,2,),"")</f>
        <v/>
      </c>
      <c r="BN35" s="139" t="str">
        <f>IFERROR(VLOOKUP(BM35,[3]Formulas!$AC$5:$AD$13,2,),"")</f>
        <v/>
      </c>
      <c r="BO35" s="591"/>
      <c r="BP35" s="591"/>
      <c r="BQ35" s="591"/>
      <c r="BR35" s="591"/>
      <c r="BS35" s="591"/>
      <c r="BT35" s="591"/>
      <c r="BU35" s="591"/>
      <c r="BV35" s="591"/>
      <c r="BW35" s="591"/>
      <c r="BX35" s="601"/>
      <c r="BY35" s="591"/>
      <c r="BZ35" s="130"/>
      <c r="CA35" s="130"/>
      <c r="CB35" s="130"/>
    </row>
    <row r="36" spans="1:80" ht="23.25" hidden="1" customHeight="1" x14ac:dyDescent="0.3">
      <c r="A36" s="591"/>
      <c r="B36" s="134"/>
      <c r="C36" s="591"/>
      <c r="D36" s="591"/>
      <c r="E36" s="591"/>
      <c r="F36" s="591"/>
      <c r="G36" s="591"/>
      <c r="H36" s="591"/>
      <c r="I36" s="591"/>
      <c r="J36" s="129"/>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140"/>
      <c r="AO36" s="140"/>
      <c r="AP36" s="140"/>
      <c r="AQ36" s="140"/>
      <c r="AR36" s="140"/>
      <c r="AS36" s="140"/>
      <c r="AT36" s="140"/>
      <c r="AU36" s="137"/>
      <c r="AV36" s="138"/>
      <c r="AW36" s="138"/>
      <c r="AX36" s="138"/>
      <c r="AY36" s="138"/>
      <c r="AZ36" s="138"/>
      <c r="BA36" s="138"/>
      <c r="BB36" s="138"/>
      <c r="BC36" s="139" t="str">
        <f>IFERROR(VLOOKUP(AV36,[3]Formulas!$AN$5:$AO$20,2,),"")</f>
        <v/>
      </c>
      <c r="BD36" s="139" t="str">
        <f>IFERROR(VLOOKUP(AW36,[3]Formulas!$AN$5:$AO$20,2,),"")</f>
        <v/>
      </c>
      <c r="BE36" s="139" t="str">
        <f>IFERROR(VLOOKUP(AX36,[3]Formulas!$AN$5:$AO$20,2,),"")</f>
        <v/>
      </c>
      <c r="BF36" s="139" t="str">
        <f>IFERROR(VLOOKUP(AY36,[3]Formulas!$AN$5:$AO$20,2,),"")</f>
        <v/>
      </c>
      <c r="BG36" s="139" t="str">
        <f>IFERROR(VLOOKUP(AZ36,[3]Formulas!$AN$5:$AO$20,2,),"")</f>
        <v/>
      </c>
      <c r="BH36" s="139" t="str">
        <f>IFERROR(VLOOKUP(BA36,[3]Formulas!$AN$5:$AO$20,2,),"")</f>
        <v/>
      </c>
      <c r="BI36" s="139" t="str">
        <f>IFERROR(VLOOKUP(BB36,[3]Formulas!$AN$5:$AO$20,2,),"")</f>
        <v/>
      </c>
      <c r="BJ36" s="139">
        <f t="shared" si="21"/>
        <v>0</v>
      </c>
      <c r="BK36" s="139" t="str">
        <f t="shared" si="22"/>
        <v>Débil</v>
      </c>
      <c r="BL36" s="139"/>
      <c r="BM36" s="139" t="str">
        <f>IFERROR(VLOOKUP(CONCATENATE(BK36,"+",BL36),[3]Formulas!$AB$5:$AC$13,2,),"")</f>
        <v/>
      </c>
      <c r="BN36" s="139" t="str">
        <f>IFERROR(VLOOKUP(BM36,[3]Formulas!$AC$5:$AD$13,2,),"")</f>
        <v/>
      </c>
      <c r="BO36" s="591"/>
      <c r="BP36" s="591"/>
      <c r="BQ36" s="591"/>
      <c r="BR36" s="591"/>
      <c r="BS36" s="591"/>
      <c r="BT36" s="591"/>
      <c r="BU36" s="591"/>
      <c r="BV36" s="591"/>
      <c r="BW36" s="591"/>
      <c r="BX36" s="601"/>
      <c r="BY36" s="591"/>
      <c r="BZ36" s="130"/>
      <c r="CA36" s="130"/>
      <c r="CB36" s="130"/>
    </row>
    <row r="37" spans="1:80" ht="23.25" hidden="1" customHeight="1" x14ac:dyDescent="0.3">
      <c r="A37" s="591"/>
      <c r="B37" s="134"/>
      <c r="C37" s="591"/>
      <c r="D37" s="591"/>
      <c r="E37" s="591"/>
      <c r="F37" s="591"/>
      <c r="G37" s="591"/>
      <c r="H37" s="591"/>
      <c r="I37" s="591"/>
      <c r="J37" s="129"/>
      <c r="K37" s="591"/>
      <c r="L37" s="591"/>
      <c r="M37" s="591"/>
      <c r="N37" s="591"/>
      <c r="O37" s="591"/>
      <c r="P37" s="591"/>
      <c r="Q37" s="591"/>
      <c r="R37" s="591"/>
      <c r="S37" s="591"/>
      <c r="T37" s="591"/>
      <c r="U37" s="591"/>
      <c r="V37" s="591"/>
      <c r="W37" s="591"/>
      <c r="X37" s="591"/>
      <c r="Y37" s="591"/>
      <c r="Z37" s="591"/>
      <c r="AA37" s="591"/>
      <c r="AB37" s="591"/>
      <c r="AC37" s="591"/>
      <c r="AD37" s="591"/>
      <c r="AE37" s="591"/>
      <c r="AF37" s="591"/>
      <c r="AG37" s="591"/>
      <c r="AH37" s="591"/>
      <c r="AI37" s="591"/>
      <c r="AJ37" s="591"/>
      <c r="AK37" s="591"/>
      <c r="AL37" s="591"/>
      <c r="AM37" s="591"/>
      <c r="AN37" s="140"/>
      <c r="AO37" s="140"/>
      <c r="AP37" s="140"/>
      <c r="AQ37" s="140"/>
      <c r="AR37" s="140"/>
      <c r="AS37" s="140"/>
      <c r="AT37" s="140"/>
      <c r="AU37" s="137"/>
      <c r="AV37" s="138"/>
      <c r="AW37" s="138"/>
      <c r="AX37" s="138"/>
      <c r="AY37" s="138"/>
      <c r="AZ37" s="138"/>
      <c r="BA37" s="138"/>
      <c r="BB37" s="138"/>
      <c r="BC37" s="139" t="str">
        <f>IFERROR(VLOOKUP(AV37,[3]Formulas!$AN$5:$AO$20,2,),"")</f>
        <v/>
      </c>
      <c r="BD37" s="139" t="str">
        <f>IFERROR(VLOOKUP(AW37,[3]Formulas!$AN$5:$AO$20,2,),"")</f>
        <v/>
      </c>
      <c r="BE37" s="139" t="str">
        <f>IFERROR(VLOOKUP(AX37,[3]Formulas!$AN$5:$AO$20,2,),"")</f>
        <v/>
      </c>
      <c r="BF37" s="139" t="str">
        <f>IFERROR(VLOOKUP(AY37,[3]Formulas!$AN$5:$AO$20,2,),"")</f>
        <v/>
      </c>
      <c r="BG37" s="139" t="str">
        <f>IFERROR(VLOOKUP(AZ37,[3]Formulas!$AN$5:$AO$20,2,),"")</f>
        <v/>
      </c>
      <c r="BH37" s="139" t="str">
        <f>IFERROR(VLOOKUP(BA37,[3]Formulas!$AN$5:$AO$20,2,),"")</f>
        <v/>
      </c>
      <c r="BI37" s="139" t="str">
        <f>IFERROR(VLOOKUP(BB37,[3]Formulas!$AN$5:$AO$20,2,),"")</f>
        <v/>
      </c>
      <c r="BJ37" s="139">
        <f t="shared" si="21"/>
        <v>0</v>
      </c>
      <c r="BK37" s="139" t="str">
        <f t="shared" si="22"/>
        <v>Débil</v>
      </c>
      <c r="BL37" s="139"/>
      <c r="BM37" s="139" t="str">
        <f>IFERROR(VLOOKUP(CONCATENATE(BK37,"+",BL37),[3]Formulas!$AB$5:$AC$13,2,),"")</f>
        <v/>
      </c>
      <c r="BN37" s="139" t="str">
        <f>IFERROR(VLOOKUP(BM37,[3]Formulas!$AC$5:$AD$13,2,),"")</f>
        <v/>
      </c>
      <c r="BO37" s="591"/>
      <c r="BP37" s="591"/>
      <c r="BQ37" s="591"/>
      <c r="BR37" s="591"/>
      <c r="BS37" s="591"/>
      <c r="BT37" s="591"/>
      <c r="BU37" s="591"/>
      <c r="BV37" s="591"/>
      <c r="BW37" s="591"/>
      <c r="BX37" s="601"/>
      <c r="BY37" s="591"/>
      <c r="BZ37" s="130"/>
      <c r="CA37" s="130"/>
      <c r="CB37" s="130"/>
    </row>
    <row r="38" spans="1:80" ht="23.25" hidden="1" customHeight="1" x14ac:dyDescent="0.3">
      <c r="A38" s="591"/>
      <c r="B38" s="134"/>
      <c r="C38" s="591"/>
      <c r="D38" s="591"/>
      <c r="E38" s="591"/>
      <c r="F38" s="591"/>
      <c r="G38" s="591"/>
      <c r="H38" s="591"/>
      <c r="I38" s="591"/>
      <c r="J38" s="129"/>
      <c r="K38" s="591"/>
      <c r="L38" s="591"/>
      <c r="M38" s="591"/>
      <c r="N38" s="591"/>
      <c r="O38" s="591"/>
      <c r="P38" s="591"/>
      <c r="Q38" s="591"/>
      <c r="R38" s="591"/>
      <c r="S38" s="591"/>
      <c r="T38" s="591"/>
      <c r="U38" s="591"/>
      <c r="V38" s="591"/>
      <c r="W38" s="591"/>
      <c r="X38" s="591"/>
      <c r="Y38" s="591"/>
      <c r="Z38" s="591"/>
      <c r="AA38" s="591"/>
      <c r="AB38" s="591"/>
      <c r="AC38" s="591"/>
      <c r="AD38" s="591"/>
      <c r="AE38" s="591"/>
      <c r="AF38" s="591"/>
      <c r="AG38" s="591"/>
      <c r="AH38" s="591"/>
      <c r="AI38" s="591"/>
      <c r="AJ38" s="591"/>
      <c r="AK38" s="591"/>
      <c r="AL38" s="591"/>
      <c r="AM38" s="591"/>
      <c r="AN38" s="140"/>
      <c r="AO38" s="140"/>
      <c r="AP38" s="140"/>
      <c r="AQ38" s="140"/>
      <c r="AR38" s="140"/>
      <c r="AS38" s="140"/>
      <c r="AT38" s="140"/>
      <c r="AU38" s="137"/>
      <c r="AV38" s="138"/>
      <c r="AW38" s="138"/>
      <c r="AX38" s="138"/>
      <c r="AY38" s="138"/>
      <c r="AZ38" s="138"/>
      <c r="BA38" s="138"/>
      <c r="BB38" s="138"/>
      <c r="BC38" s="139" t="str">
        <f>IFERROR(VLOOKUP(AV38,[3]Formulas!$AN$5:$AO$20,2,),"")</f>
        <v/>
      </c>
      <c r="BD38" s="139" t="str">
        <f>IFERROR(VLOOKUP(AW38,[3]Formulas!$AN$5:$AO$20,2,),"")</f>
        <v/>
      </c>
      <c r="BE38" s="139" t="str">
        <f>IFERROR(VLOOKUP(AX38,[3]Formulas!$AN$5:$AO$20,2,),"")</f>
        <v/>
      </c>
      <c r="BF38" s="139" t="str">
        <f>IFERROR(VLOOKUP(AY38,[3]Formulas!$AN$5:$AO$20,2,),"")</f>
        <v/>
      </c>
      <c r="BG38" s="139" t="str">
        <f>IFERROR(VLOOKUP(AZ38,[3]Formulas!$AN$5:$AO$20,2,),"")</f>
        <v/>
      </c>
      <c r="BH38" s="139" t="str">
        <f>IFERROR(VLOOKUP(BA38,[3]Formulas!$AN$5:$AO$20,2,),"")</f>
        <v/>
      </c>
      <c r="BI38" s="139" t="str">
        <f>IFERROR(VLOOKUP(BB38,[3]Formulas!$AN$5:$AO$20,2,),"")</f>
        <v/>
      </c>
      <c r="BJ38" s="139">
        <f t="shared" si="21"/>
        <v>0</v>
      </c>
      <c r="BK38" s="139" t="str">
        <f t="shared" si="22"/>
        <v>Débil</v>
      </c>
      <c r="BL38" s="139"/>
      <c r="BM38" s="139" t="str">
        <f>IFERROR(VLOOKUP(CONCATENATE(BK38,"+",BL38),[3]Formulas!$AB$5:$AC$13,2,),"")</f>
        <v/>
      </c>
      <c r="BN38" s="139" t="str">
        <f>IFERROR(VLOOKUP(BM38,[3]Formulas!$AC$5:$AD$13,2,),"")</f>
        <v/>
      </c>
      <c r="BO38" s="591"/>
      <c r="BP38" s="591"/>
      <c r="BQ38" s="591"/>
      <c r="BR38" s="591"/>
      <c r="BS38" s="591"/>
      <c r="BT38" s="591"/>
      <c r="BU38" s="591"/>
      <c r="BV38" s="591"/>
      <c r="BW38" s="591"/>
      <c r="BX38" s="601"/>
      <c r="BY38" s="591"/>
      <c r="BZ38" s="130"/>
      <c r="CA38" s="130"/>
      <c r="CB38" s="130"/>
    </row>
    <row r="39" spans="1:80" ht="23.25" hidden="1" customHeight="1" x14ac:dyDescent="0.3">
      <c r="A39" s="591"/>
      <c r="B39" s="134"/>
      <c r="C39" s="591"/>
      <c r="D39" s="591"/>
      <c r="E39" s="591"/>
      <c r="F39" s="591"/>
      <c r="G39" s="591"/>
      <c r="H39" s="591"/>
      <c r="I39" s="591"/>
      <c r="J39" s="129"/>
      <c r="K39" s="591"/>
      <c r="L39" s="591"/>
      <c r="M39" s="591"/>
      <c r="N39" s="591"/>
      <c r="O39" s="591"/>
      <c r="P39" s="591"/>
      <c r="Q39" s="591"/>
      <c r="R39" s="591"/>
      <c r="S39" s="591"/>
      <c r="T39" s="591"/>
      <c r="U39" s="591"/>
      <c r="V39" s="591"/>
      <c r="W39" s="591"/>
      <c r="X39" s="591"/>
      <c r="Y39" s="591"/>
      <c r="Z39" s="591"/>
      <c r="AA39" s="591"/>
      <c r="AB39" s="591"/>
      <c r="AC39" s="591"/>
      <c r="AD39" s="591"/>
      <c r="AE39" s="591"/>
      <c r="AF39" s="591"/>
      <c r="AG39" s="591"/>
      <c r="AH39" s="591"/>
      <c r="AI39" s="591"/>
      <c r="AJ39" s="591"/>
      <c r="AK39" s="591"/>
      <c r="AL39" s="591"/>
      <c r="AM39" s="591"/>
      <c r="AN39" s="140"/>
      <c r="AO39" s="140"/>
      <c r="AP39" s="140"/>
      <c r="AQ39" s="140"/>
      <c r="AR39" s="140"/>
      <c r="AS39" s="140"/>
      <c r="AT39" s="140"/>
      <c r="AU39" s="137"/>
      <c r="AV39" s="138"/>
      <c r="AW39" s="138"/>
      <c r="AX39" s="138"/>
      <c r="AY39" s="138"/>
      <c r="AZ39" s="138"/>
      <c r="BA39" s="138"/>
      <c r="BB39" s="138"/>
      <c r="BC39" s="139" t="str">
        <f>IFERROR(VLOOKUP(AV39,[3]Formulas!$AN$5:$AO$20,2,),"")</f>
        <v/>
      </c>
      <c r="BD39" s="139" t="str">
        <f>IFERROR(VLOOKUP(AW39,[3]Formulas!$AN$5:$AO$20,2,),"")</f>
        <v/>
      </c>
      <c r="BE39" s="139" t="str">
        <f>IFERROR(VLOOKUP(AX39,[3]Formulas!$AN$5:$AO$20,2,),"")</f>
        <v/>
      </c>
      <c r="BF39" s="139" t="str">
        <f>IFERROR(VLOOKUP(AY39,[3]Formulas!$AN$5:$AO$20,2,),"")</f>
        <v/>
      </c>
      <c r="BG39" s="139" t="str">
        <f>IFERROR(VLOOKUP(AZ39,[3]Formulas!$AN$5:$AO$20,2,),"")</f>
        <v/>
      </c>
      <c r="BH39" s="139" t="str">
        <f>IFERROR(VLOOKUP(BA39,[3]Formulas!$AN$5:$AO$20,2,),"")</f>
        <v/>
      </c>
      <c r="BI39" s="139" t="str">
        <f>IFERROR(VLOOKUP(BB39,[3]Formulas!$AN$5:$AO$20,2,),"")</f>
        <v/>
      </c>
      <c r="BJ39" s="139">
        <f t="shared" si="21"/>
        <v>0</v>
      </c>
      <c r="BK39" s="139" t="str">
        <f t="shared" si="22"/>
        <v>Débil</v>
      </c>
      <c r="BL39" s="139"/>
      <c r="BM39" s="139" t="str">
        <f>IFERROR(VLOOKUP(CONCATENATE(BK39,"+",BL39),[3]Formulas!$AB$5:$AC$13,2,),"")</f>
        <v/>
      </c>
      <c r="BN39" s="139" t="str">
        <f>IFERROR(VLOOKUP(BM39,[3]Formulas!$AC$5:$AD$13,2,),"")</f>
        <v/>
      </c>
      <c r="BO39" s="591"/>
      <c r="BP39" s="591"/>
      <c r="BQ39" s="591"/>
      <c r="BR39" s="591"/>
      <c r="BS39" s="591"/>
      <c r="BT39" s="591"/>
      <c r="BU39" s="591"/>
      <c r="BV39" s="591"/>
      <c r="BW39" s="591"/>
      <c r="BX39" s="601"/>
      <c r="BY39" s="591"/>
      <c r="BZ39" s="130"/>
      <c r="CA39" s="130"/>
      <c r="CB39" s="130"/>
    </row>
    <row r="40" spans="1:80" ht="23.25" hidden="1" customHeight="1" x14ac:dyDescent="0.3">
      <c r="A40" s="591"/>
      <c r="B40" s="134"/>
      <c r="C40" s="591"/>
      <c r="D40" s="591"/>
      <c r="E40" s="591"/>
      <c r="F40" s="591"/>
      <c r="G40" s="591"/>
      <c r="H40" s="591"/>
      <c r="I40" s="591"/>
      <c r="J40" s="129"/>
      <c r="K40" s="591"/>
      <c r="L40" s="591"/>
      <c r="M40" s="591"/>
      <c r="N40" s="591"/>
      <c r="O40" s="591"/>
      <c r="P40" s="591"/>
      <c r="Q40" s="591"/>
      <c r="R40" s="591"/>
      <c r="S40" s="591"/>
      <c r="T40" s="591"/>
      <c r="U40" s="591"/>
      <c r="V40" s="591"/>
      <c r="W40" s="591"/>
      <c r="X40" s="591"/>
      <c r="Y40" s="591"/>
      <c r="Z40" s="591"/>
      <c r="AA40" s="591"/>
      <c r="AB40" s="591"/>
      <c r="AC40" s="591"/>
      <c r="AD40" s="591"/>
      <c r="AE40" s="591"/>
      <c r="AF40" s="591"/>
      <c r="AG40" s="591"/>
      <c r="AH40" s="591"/>
      <c r="AI40" s="591"/>
      <c r="AJ40" s="591"/>
      <c r="AK40" s="591"/>
      <c r="AL40" s="591"/>
      <c r="AM40" s="591"/>
      <c r="AN40" s="140"/>
      <c r="AO40" s="140"/>
      <c r="AP40" s="140"/>
      <c r="AQ40" s="140"/>
      <c r="AR40" s="140"/>
      <c r="AS40" s="140"/>
      <c r="AT40" s="140"/>
      <c r="AU40" s="137"/>
      <c r="AV40" s="138"/>
      <c r="AW40" s="138"/>
      <c r="AX40" s="138"/>
      <c r="AY40" s="138"/>
      <c r="AZ40" s="138"/>
      <c r="BA40" s="138"/>
      <c r="BB40" s="138"/>
      <c r="BC40" s="139" t="str">
        <f>IFERROR(VLOOKUP(AV40,[3]Formulas!$AN$5:$AO$20,2,),"")</f>
        <v/>
      </c>
      <c r="BD40" s="139" t="str">
        <f>IFERROR(VLOOKUP(AW40,[3]Formulas!$AN$5:$AO$20,2,),"")</f>
        <v/>
      </c>
      <c r="BE40" s="139" t="str">
        <f>IFERROR(VLOOKUP(AX40,[3]Formulas!$AN$5:$AO$20,2,),"")</f>
        <v/>
      </c>
      <c r="BF40" s="139" t="str">
        <f>IFERROR(VLOOKUP(AY40,[3]Formulas!$AN$5:$AO$20,2,),"")</f>
        <v/>
      </c>
      <c r="BG40" s="139" t="str">
        <f>IFERROR(VLOOKUP(AZ40,[3]Formulas!$AN$5:$AO$20,2,),"")</f>
        <v/>
      </c>
      <c r="BH40" s="139" t="str">
        <f>IFERROR(VLOOKUP(BA40,[3]Formulas!$AN$5:$AO$20,2,),"")</f>
        <v/>
      </c>
      <c r="BI40" s="139" t="str">
        <f>IFERROR(VLOOKUP(BB40,[3]Formulas!$AN$5:$AO$20,2,),"")</f>
        <v/>
      </c>
      <c r="BJ40" s="139">
        <f t="shared" si="21"/>
        <v>0</v>
      </c>
      <c r="BK40" s="139" t="str">
        <f t="shared" si="22"/>
        <v>Débil</v>
      </c>
      <c r="BL40" s="139"/>
      <c r="BM40" s="139" t="str">
        <f>IFERROR(VLOOKUP(CONCATENATE(BK40,"+",BL40),[3]Formulas!$AB$5:$AC$13,2,),"")</f>
        <v/>
      </c>
      <c r="BN40" s="139" t="str">
        <f>IFERROR(VLOOKUP(BM40,[3]Formulas!$AC$5:$AD$13,2,),"")</f>
        <v/>
      </c>
      <c r="BO40" s="591"/>
      <c r="BP40" s="591"/>
      <c r="BQ40" s="591"/>
      <c r="BR40" s="591"/>
      <c r="BS40" s="591"/>
      <c r="BT40" s="591"/>
      <c r="BU40" s="591"/>
      <c r="BV40" s="591"/>
      <c r="BW40" s="591"/>
      <c r="BX40" s="601"/>
      <c r="BY40" s="591"/>
      <c r="BZ40" s="130"/>
      <c r="CA40" s="130"/>
      <c r="CB40" s="130"/>
    </row>
    <row r="41" spans="1:80" ht="23.25" hidden="1" customHeight="1" x14ac:dyDescent="0.3">
      <c r="A41" s="592"/>
      <c r="B41" s="141"/>
      <c r="C41" s="592"/>
      <c r="D41" s="592"/>
      <c r="E41" s="592"/>
      <c r="F41" s="592"/>
      <c r="G41" s="592"/>
      <c r="H41" s="592"/>
      <c r="I41" s="592"/>
      <c r="J41" s="154"/>
      <c r="K41" s="592"/>
      <c r="L41" s="592"/>
      <c r="M41" s="592"/>
      <c r="N41" s="592"/>
      <c r="O41" s="592"/>
      <c r="P41" s="592"/>
      <c r="Q41" s="592"/>
      <c r="R41" s="592"/>
      <c r="S41" s="592"/>
      <c r="T41" s="592"/>
      <c r="U41" s="592"/>
      <c r="V41" s="592"/>
      <c r="W41" s="592"/>
      <c r="X41" s="592"/>
      <c r="Y41" s="592"/>
      <c r="Z41" s="592"/>
      <c r="AA41" s="592"/>
      <c r="AB41" s="592"/>
      <c r="AC41" s="592"/>
      <c r="AD41" s="592"/>
      <c r="AE41" s="592"/>
      <c r="AF41" s="592"/>
      <c r="AG41" s="592"/>
      <c r="AH41" s="592"/>
      <c r="AI41" s="592"/>
      <c r="AJ41" s="592"/>
      <c r="AK41" s="592"/>
      <c r="AL41" s="592"/>
      <c r="AM41" s="592"/>
      <c r="AN41" s="143"/>
      <c r="AO41" s="143"/>
      <c r="AP41" s="143"/>
      <c r="AQ41" s="143"/>
      <c r="AR41" s="143"/>
      <c r="AS41" s="143"/>
      <c r="AT41" s="143"/>
      <c r="AU41" s="144"/>
      <c r="AV41" s="145"/>
      <c r="AW41" s="145"/>
      <c r="AX41" s="145"/>
      <c r="AY41" s="145"/>
      <c r="AZ41" s="145"/>
      <c r="BA41" s="145"/>
      <c r="BB41" s="145"/>
      <c r="BC41" s="146" t="str">
        <f>IFERROR(VLOOKUP(AV41,[3]Formulas!$AN$5:$AO$20,2,),"")</f>
        <v/>
      </c>
      <c r="BD41" s="146" t="str">
        <f>IFERROR(VLOOKUP(AW41,[3]Formulas!$AN$5:$AO$20,2,),"")</f>
        <v/>
      </c>
      <c r="BE41" s="146" t="str">
        <f>IFERROR(VLOOKUP(AX41,[3]Formulas!$AN$5:$AO$20,2,),"")</f>
        <v/>
      </c>
      <c r="BF41" s="146" t="str">
        <f>IFERROR(VLOOKUP(AY41,[3]Formulas!$AN$5:$AO$20,2,),"")</f>
        <v/>
      </c>
      <c r="BG41" s="146" t="str">
        <f>IFERROR(VLOOKUP(AZ41,[3]Formulas!$AN$5:$AO$20,2,),"")</f>
        <v/>
      </c>
      <c r="BH41" s="146" t="str">
        <f>IFERROR(VLOOKUP(BA41,[3]Formulas!$AN$5:$AO$20,2,),"")</f>
        <v/>
      </c>
      <c r="BI41" s="146" t="str">
        <f>IFERROR(VLOOKUP(BB41,[3]Formulas!$AN$5:$AO$20,2,),"")</f>
        <v/>
      </c>
      <c r="BJ41" s="146">
        <f t="shared" si="21"/>
        <v>0</v>
      </c>
      <c r="BK41" s="146" t="str">
        <f t="shared" si="22"/>
        <v>Débil</v>
      </c>
      <c r="BL41" s="146"/>
      <c r="BM41" s="146" t="str">
        <f>IFERROR(VLOOKUP(CONCATENATE(BK41,"+",BL41),[3]Formulas!$AB$5:$AC$13,2,),"")</f>
        <v/>
      </c>
      <c r="BN41" s="146" t="str">
        <f>IFERROR(VLOOKUP(BM41,[3]Formulas!$AC$5:$AD$13,2,),"")</f>
        <v/>
      </c>
      <c r="BO41" s="592"/>
      <c r="BP41" s="592"/>
      <c r="BQ41" s="592"/>
      <c r="BR41" s="592"/>
      <c r="BS41" s="592"/>
      <c r="BT41" s="592"/>
      <c r="BU41" s="592"/>
      <c r="BV41" s="592"/>
      <c r="BW41" s="592"/>
      <c r="BX41" s="602"/>
      <c r="BY41" s="592"/>
      <c r="BZ41" s="147"/>
      <c r="CA41" s="147"/>
      <c r="CB41" s="147"/>
    </row>
    <row r="42" spans="1:80" ht="23.25" hidden="1" customHeight="1" x14ac:dyDescent="0.4">
      <c r="A42" s="148"/>
      <c r="B42" s="148"/>
      <c r="C42" s="148"/>
      <c r="D42" s="148"/>
      <c r="E42" s="148"/>
      <c r="F42" s="148"/>
      <c r="G42" s="148"/>
      <c r="H42" s="148"/>
      <c r="I42" s="148"/>
      <c r="J42" s="149"/>
      <c r="K42" s="149"/>
      <c r="L42" s="149"/>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48"/>
      <c r="AN42" s="151"/>
      <c r="AO42" s="151"/>
      <c r="AP42" s="151"/>
      <c r="AQ42" s="151"/>
      <c r="AR42" s="151"/>
      <c r="AS42" s="151"/>
      <c r="AT42" s="151"/>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52"/>
      <c r="BY42" s="152"/>
      <c r="BZ42" s="152"/>
      <c r="CA42" s="152"/>
      <c r="CB42" s="152"/>
    </row>
    <row r="43" spans="1:80" ht="23.25" hidden="1" customHeight="1" x14ac:dyDescent="0.3">
      <c r="A43" s="593"/>
      <c r="B43" s="153"/>
      <c r="C43" s="593"/>
      <c r="D43" s="593"/>
      <c r="E43" s="590"/>
      <c r="F43" s="590"/>
      <c r="G43" s="590"/>
      <c r="H43" s="590"/>
      <c r="I43" s="593" t="str">
        <f>+IF(AND(E43="Si",F43="Si",G43="Si",H43="Si"),"Corrupción","No aplica para riesgo de corrupción")</f>
        <v>No aplica para riesgo de corrupción</v>
      </c>
      <c r="J43" s="127"/>
      <c r="K43" s="594"/>
      <c r="L43" s="594"/>
      <c r="M43" s="590"/>
      <c r="N43" s="590"/>
      <c r="O43" s="590"/>
      <c r="P43" s="590"/>
      <c r="Q43" s="590"/>
      <c r="R43" s="590"/>
      <c r="S43" s="590"/>
      <c r="T43" s="590"/>
      <c r="U43" s="590"/>
      <c r="V43" s="590"/>
      <c r="W43" s="590"/>
      <c r="X43" s="590"/>
      <c r="Y43" s="590"/>
      <c r="Z43" s="590"/>
      <c r="AA43" s="590"/>
      <c r="AB43" s="590"/>
      <c r="AC43" s="590"/>
      <c r="AD43" s="590"/>
      <c r="AE43" s="590"/>
      <c r="AF43" s="598">
        <f>+COUNTIF(M43:AE52,"SI")</f>
        <v>0</v>
      </c>
      <c r="AG43" s="593"/>
      <c r="AH43" s="593" t="str">
        <f>IFERROR(VLOOKUP(AG43,[3]Formulas!$B$5:$C$9,2,0),"")</f>
        <v/>
      </c>
      <c r="AI43" s="593" t="str">
        <f>IFERROR(VLOOKUP(AF43,[3]Formulas!$W$5:$X$23,2,),"")</f>
        <v/>
      </c>
      <c r="AJ43" s="593" t="str">
        <f>+IFERROR(VLOOKUP(AI43,[3]Formulas!$E$5:$F$9,2,),"")</f>
        <v/>
      </c>
      <c r="AK43" s="598" t="str">
        <f>IFERROR(VLOOKUP(CONCATENATE(AH43,AJ43),[3]Formulas!$J$5:$K$29,2,),"")</f>
        <v/>
      </c>
      <c r="AL43" s="598" t="str">
        <f>IFERROR(AJ43*AH43,"")</f>
        <v/>
      </c>
      <c r="AM43" s="599" t="s">
        <v>111</v>
      </c>
      <c r="AN43" s="136"/>
      <c r="AO43" s="136"/>
      <c r="AP43" s="136"/>
      <c r="AQ43" s="136"/>
      <c r="AR43" s="136"/>
      <c r="AS43" s="136"/>
      <c r="AT43" s="136"/>
      <c r="AU43" s="131"/>
      <c r="AV43" s="132"/>
      <c r="AW43" s="132"/>
      <c r="AX43" s="132"/>
      <c r="AY43" s="132"/>
      <c r="AZ43" s="132"/>
      <c r="BA43" s="132"/>
      <c r="BB43" s="132"/>
      <c r="BC43" s="133" t="str">
        <f>IFERROR(VLOOKUP(AV43,[3]Formulas!$AN$5:$AO$20,2,),"")</f>
        <v/>
      </c>
      <c r="BD43" s="133" t="str">
        <f>IFERROR(VLOOKUP(AW43,[3]Formulas!$AN$5:$AO$20,2,),"")</f>
        <v/>
      </c>
      <c r="BE43" s="133" t="str">
        <f>IFERROR(VLOOKUP(AX43,[3]Formulas!$AN$5:$AO$20,2,),"")</f>
        <v/>
      </c>
      <c r="BF43" s="133" t="str">
        <f>IFERROR(VLOOKUP(AY43,[3]Formulas!$AN$5:$AO$20,2,),"")</f>
        <v/>
      </c>
      <c r="BG43" s="133" t="str">
        <f>IFERROR(VLOOKUP(AZ43,[3]Formulas!$AN$5:$AO$20,2,),"")</f>
        <v/>
      </c>
      <c r="BH43" s="133" t="str">
        <f>IFERROR(VLOOKUP(BA43,[3]Formulas!$AN$5:$AO$20,2,),"")</f>
        <v/>
      </c>
      <c r="BI43" s="133" t="str">
        <f>IFERROR(VLOOKUP(BB43,[3]Formulas!$AN$5:$AO$20,2,),"")</f>
        <v/>
      </c>
      <c r="BJ43" s="133">
        <f t="shared" ref="BJ43:BJ52" si="23">+SUM(BC43:BI43)</f>
        <v>0</v>
      </c>
      <c r="BK43" s="133" t="str">
        <f t="shared" ref="BK43:BK52" si="24">+IF(BJ43&gt;=96,"Fuerte",IF(AND(BJ43&lt;96,BJ43&gt;=86),"Moderado",IF(BJ43&lt;=85,"Débil")))</f>
        <v>Débil</v>
      </c>
      <c r="BL43" s="133"/>
      <c r="BM43" s="133" t="str">
        <f>IFERROR(VLOOKUP(CONCATENATE(BK43,"+",BL43),[3]Formulas!$AB$5:$AC$13,2,),"")</f>
        <v/>
      </c>
      <c r="BN43" s="133" t="str">
        <f>IFERROR(VLOOKUP(BM43,[3]Formulas!$AC$5:$AD$13,2,),"")</f>
        <v/>
      </c>
      <c r="BO43" s="599" t="str">
        <f>+IFERROR(AVERAGE(BN43:BN52),"")</f>
        <v/>
      </c>
      <c r="BP43" s="599" t="str">
        <f>+IF(BO43="","",IF(BO43=100,"Fuerte",IF(AND(BO43&lt;100,BO43&gt;=50),"Moderado",IF(BO43&lt;50,"Débil"))))</f>
        <v/>
      </c>
      <c r="BQ43" s="599" t="str">
        <f>+IF(BP43="","",IF(BP43="Fuerte",2,IF(BP43="Moderado",1,IF(BP43="Débil",0))))</f>
        <v/>
      </c>
      <c r="BR43" s="599" t="str">
        <f>IFERROR(IF((BS43-BQ43)&lt;=0,+AG43,VLOOKUP((BS43-BQ43),[3]Formulas!$AQ$5:$AR$9,2,0)),"")</f>
        <v/>
      </c>
      <c r="BS43" s="599" t="str">
        <f>+AH43</f>
        <v/>
      </c>
      <c r="BT43" s="599" t="str">
        <f>IFERROR(VLOOKUP(BR43,[3]Formulas!$B$5:$C$9,2,),"")</f>
        <v/>
      </c>
      <c r="BU43" s="599" t="str">
        <f>+AI43</f>
        <v/>
      </c>
      <c r="BV43" s="599" t="str">
        <f>IFERROR(VLOOKUP(BU43,[3]Formulas!$E$5:$F$9,2,),"")</f>
        <v/>
      </c>
      <c r="BW43" s="598" t="str">
        <f>IFERROR(VLOOKUP(CONCATENATE(BT43:BT52,BV43),[3]Formulas!$J$5:$K$29,2,),"")</f>
        <v/>
      </c>
      <c r="BX43" s="600" t="str">
        <f>IFERROR(BV43*BT43,"")</f>
        <v/>
      </c>
      <c r="BY43" s="603"/>
      <c r="BZ43" s="128"/>
      <c r="CA43" s="128"/>
      <c r="CB43" s="128"/>
    </row>
    <row r="44" spans="1:80" ht="23.25" hidden="1" customHeight="1" x14ac:dyDescent="0.3">
      <c r="A44" s="591"/>
      <c r="B44" s="134"/>
      <c r="C44" s="591"/>
      <c r="D44" s="591"/>
      <c r="E44" s="591"/>
      <c r="F44" s="591"/>
      <c r="G44" s="591"/>
      <c r="H44" s="591"/>
      <c r="I44" s="591"/>
      <c r="J44" s="129"/>
      <c r="K44" s="591"/>
      <c r="L44" s="591"/>
      <c r="M44" s="591"/>
      <c r="N44" s="591"/>
      <c r="O44" s="591"/>
      <c r="P44" s="591"/>
      <c r="Q44" s="591"/>
      <c r="R44" s="591"/>
      <c r="S44" s="591"/>
      <c r="T44" s="591"/>
      <c r="U44" s="591"/>
      <c r="V44" s="591"/>
      <c r="W44" s="591"/>
      <c r="X44" s="591"/>
      <c r="Y44" s="591"/>
      <c r="Z44" s="591"/>
      <c r="AA44" s="591"/>
      <c r="AB44" s="591"/>
      <c r="AC44" s="591"/>
      <c r="AD44" s="591"/>
      <c r="AE44" s="591"/>
      <c r="AF44" s="591"/>
      <c r="AG44" s="591"/>
      <c r="AH44" s="591"/>
      <c r="AI44" s="591"/>
      <c r="AJ44" s="591"/>
      <c r="AK44" s="591"/>
      <c r="AL44" s="591"/>
      <c r="AM44" s="591"/>
      <c r="AN44" s="140"/>
      <c r="AO44" s="140"/>
      <c r="AP44" s="140"/>
      <c r="AQ44" s="140"/>
      <c r="AR44" s="140"/>
      <c r="AS44" s="140"/>
      <c r="AT44" s="140"/>
      <c r="AU44" s="137"/>
      <c r="AV44" s="138"/>
      <c r="AW44" s="138"/>
      <c r="AX44" s="138"/>
      <c r="AY44" s="138"/>
      <c r="AZ44" s="138"/>
      <c r="BA44" s="138"/>
      <c r="BB44" s="138"/>
      <c r="BC44" s="139" t="str">
        <f>IFERROR(VLOOKUP(AV44,[3]Formulas!$AN$5:$AO$20,2,),"")</f>
        <v/>
      </c>
      <c r="BD44" s="139" t="str">
        <f>IFERROR(VLOOKUP(AW44,[3]Formulas!$AN$5:$AO$20,2,),"")</f>
        <v/>
      </c>
      <c r="BE44" s="139" t="str">
        <f>IFERROR(VLOOKUP(AX44,[3]Formulas!$AN$5:$AO$20,2,),"")</f>
        <v/>
      </c>
      <c r="BF44" s="139" t="str">
        <f>IFERROR(VLOOKUP(AY44,[3]Formulas!$AN$5:$AO$20,2,),"")</f>
        <v/>
      </c>
      <c r="BG44" s="139" t="str">
        <f>IFERROR(VLOOKUP(AZ44,[3]Formulas!$AN$5:$AO$20,2,),"")</f>
        <v/>
      </c>
      <c r="BH44" s="139" t="str">
        <f>IFERROR(VLOOKUP(BA44,[3]Formulas!$AN$5:$AO$20,2,),"")</f>
        <v/>
      </c>
      <c r="BI44" s="139" t="str">
        <f>IFERROR(VLOOKUP(BB44,[3]Formulas!$AN$5:$AO$20,2,),"")</f>
        <v/>
      </c>
      <c r="BJ44" s="139">
        <f t="shared" si="23"/>
        <v>0</v>
      </c>
      <c r="BK44" s="139" t="str">
        <f t="shared" si="24"/>
        <v>Débil</v>
      </c>
      <c r="BL44" s="139"/>
      <c r="BM44" s="139" t="str">
        <f>IFERROR(VLOOKUP(CONCATENATE(BK44,"+",BL44),[3]Formulas!$AB$5:$AC$13,2,),"")</f>
        <v/>
      </c>
      <c r="BN44" s="139" t="str">
        <f>IFERROR(VLOOKUP(BM44,[3]Formulas!$AC$5:$AD$13,2,),"")</f>
        <v/>
      </c>
      <c r="BO44" s="591"/>
      <c r="BP44" s="591"/>
      <c r="BQ44" s="591"/>
      <c r="BR44" s="591"/>
      <c r="BS44" s="591"/>
      <c r="BT44" s="591"/>
      <c r="BU44" s="591"/>
      <c r="BV44" s="591"/>
      <c r="BW44" s="591"/>
      <c r="BX44" s="601"/>
      <c r="BY44" s="591"/>
      <c r="BZ44" s="130"/>
      <c r="CA44" s="130"/>
      <c r="CB44" s="130"/>
    </row>
    <row r="45" spans="1:80" ht="23.25" hidden="1" customHeight="1" x14ac:dyDescent="0.3">
      <c r="A45" s="591"/>
      <c r="B45" s="134"/>
      <c r="C45" s="591"/>
      <c r="D45" s="591"/>
      <c r="E45" s="591"/>
      <c r="F45" s="591"/>
      <c r="G45" s="591"/>
      <c r="H45" s="591"/>
      <c r="I45" s="591"/>
      <c r="J45" s="129"/>
      <c r="K45" s="591"/>
      <c r="L45" s="591"/>
      <c r="M45" s="591"/>
      <c r="N45" s="591"/>
      <c r="O45" s="591"/>
      <c r="P45" s="591"/>
      <c r="Q45" s="591"/>
      <c r="R45" s="591"/>
      <c r="S45" s="591"/>
      <c r="T45" s="591"/>
      <c r="U45" s="591"/>
      <c r="V45" s="591"/>
      <c r="W45" s="591"/>
      <c r="X45" s="591"/>
      <c r="Y45" s="591"/>
      <c r="Z45" s="591"/>
      <c r="AA45" s="591"/>
      <c r="AB45" s="591"/>
      <c r="AC45" s="591"/>
      <c r="AD45" s="591"/>
      <c r="AE45" s="591"/>
      <c r="AF45" s="591"/>
      <c r="AG45" s="591"/>
      <c r="AH45" s="591"/>
      <c r="AI45" s="591"/>
      <c r="AJ45" s="591"/>
      <c r="AK45" s="591"/>
      <c r="AL45" s="591"/>
      <c r="AM45" s="591"/>
      <c r="AN45" s="140"/>
      <c r="AO45" s="140"/>
      <c r="AP45" s="140"/>
      <c r="AQ45" s="140"/>
      <c r="AR45" s="140"/>
      <c r="AS45" s="140"/>
      <c r="AT45" s="140"/>
      <c r="AU45" s="137"/>
      <c r="AV45" s="138"/>
      <c r="AW45" s="138"/>
      <c r="AX45" s="138"/>
      <c r="AY45" s="138"/>
      <c r="AZ45" s="138"/>
      <c r="BA45" s="138"/>
      <c r="BB45" s="138"/>
      <c r="BC45" s="139" t="str">
        <f>IFERROR(VLOOKUP(AV45,[3]Formulas!$AN$5:$AO$20,2,),"")</f>
        <v/>
      </c>
      <c r="BD45" s="139" t="str">
        <f>IFERROR(VLOOKUP(AW45,[3]Formulas!$AN$5:$AO$20,2,),"")</f>
        <v/>
      </c>
      <c r="BE45" s="139" t="str">
        <f>IFERROR(VLOOKUP(AX45,[3]Formulas!$AN$5:$AO$20,2,),"")</f>
        <v/>
      </c>
      <c r="BF45" s="139" t="str">
        <f>IFERROR(VLOOKUP(AY45,[3]Formulas!$AN$5:$AO$20,2,),"")</f>
        <v/>
      </c>
      <c r="BG45" s="139" t="str">
        <f>IFERROR(VLOOKUP(AZ45,[3]Formulas!$AN$5:$AO$20,2,),"")</f>
        <v/>
      </c>
      <c r="BH45" s="139" t="str">
        <f>IFERROR(VLOOKUP(BA45,[3]Formulas!$AN$5:$AO$20,2,),"")</f>
        <v/>
      </c>
      <c r="BI45" s="139" t="str">
        <f>IFERROR(VLOOKUP(BB45,[3]Formulas!$AN$5:$AO$20,2,),"")</f>
        <v/>
      </c>
      <c r="BJ45" s="139">
        <f t="shared" si="23"/>
        <v>0</v>
      </c>
      <c r="BK45" s="139" t="str">
        <f t="shared" si="24"/>
        <v>Débil</v>
      </c>
      <c r="BL45" s="139"/>
      <c r="BM45" s="139" t="str">
        <f>IFERROR(VLOOKUP(CONCATENATE(BK45,"+",BL45),[3]Formulas!$AB$5:$AC$13,2,),"")</f>
        <v/>
      </c>
      <c r="BN45" s="139" t="str">
        <f>IFERROR(VLOOKUP(BM45,[3]Formulas!$AC$5:$AD$13,2,),"")</f>
        <v/>
      </c>
      <c r="BO45" s="591"/>
      <c r="BP45" s="591"/>
      <c r="BQ45" s="591"/>
      <c r="BR45" s="591"/>
      <c r="BS45" s="591"/>
      <c r="BT45" s="591"/>
      <c r="BU45" s="591"/>
      <c r="BV45" s="591"/>
      <c r="BW45" s="591"/>
      <c r="BX45" s="601"/>
      <c r="BY45" s="591"/>
      <c r="BZ45" s="130"/>
      <c r="CA45" s="130"/>
      <c r="CB45" s="130"/>
    </row>
    <row r="46" spans="1:80" ht="23.25" hidden="1" customHeight="1" x14ac:dyDescent="0.3">
      <c r="A46" s="591"/>
      <c r="B46" s="134"/>
      <c r="C46" s="591"/>
      <c r="D46" s="591"/>
      <c r="E46" s="591"/>
      <c r="F46" s="591"/>
      <c r="G46" s="591"/>
      <c r="H46" s="591"/>
      <c r="I46" s="591"/>
      <c r="J46" s="129"/>
      <c r="K46" s="591"/>
      <c r="L46" s="591"/>
      <c r="M46" s="591"/>
      <c r="N46" s="591"/>
      <c r="O46" s="591"/>
      <c r="P46" s="591"/>
      <c r="Q46" s="591"/>
      <c r="R46" s="591"/>
      <c r="S46" s="591"/>
      <c r="T46" s="591"/>
      <c r="U46" s="591"/>
      <c r="V46" s="591"/>
      <c r="W46" s="591"/>
      <c r="X46" s="591"/>
      <c r="Y46" s="591"/>
      <c r="Z46" s="591"/>
      <c r="AA46" s="591"/>
      <c r="AB46" s="591"/>
      <c r="AC46" s="591"/>
      <c r="AD46" s="591"/>
      <c r="AE46" s="591"/>
      <c r="AF46" s="591"/>
      <c r="AG46" s="591"/>
      <c r="AH46" s="591"/>
      <c r="AI46" s="591"/>
      <c r="AJ46" s="591"/>
      <c r="AK46" s="591"/>
      <c r="AL46" s="591"/>
      <c r="AM46" s="591"/>
      <c r="AN46" s="140"/>
      <c r="AO46" s="140"/>
      <c r="AP46" s="140"/>
      <c r="AQ46" s="140"/>
      <c r="AR46" s="140"/>
      <c r="AS46" s="140"/>
      <c r="AT46" s="140"/>
      <c r="AU46" s="137"/>
      <c r="AV46" s="138"/>
      <c r="AW46" s="138"/>
      <c r="AX46" s="138"/>
      <c r="AY46" s="138"/>
      <c r="AZ46" s="138"/>
      <c r="BA46" s="138"/>
      <c r="BB46" s="138"/>
      <c r="BC46" s="139" t="str">
        <f>IFERROR(VLOOKUP(AV46,[3]Formulas!$AN$5:$AO$20,2,),"")</f>
        <v/>
      </c>
      <c r="BD46" s="139" t="str">
        <f>IFERROR(VLOOKUP(AW46,[3]Formulas!$AN$5:$AO$20,2,),"")</f>
        <v/>
      </c>
      <c r="BE46" s="139" t="str">
        <f>IFERROR(VLOOKUP(AX46,[3]Formulas!$AN$5:$AO$20,2,),"")</f>
        <v/>
      </c>
      <c r="BF46" s="139" t="str">
        <f>IFERROR(VLOOKUP(AY46,[3]Formulas!$AN$5:$AO$20,2,),"")</f>
        <v/>
      </c>
      <c r="BG46" s="139" t="str">
        <f>IFERROR(VLOOKUP(AZ46,[3]Formulas!$AN$5:$AO$20,2,),"")</f>
        <v/>
      </c>
      <c r="BH46" s="139" t="str">
        <f>IFERROR(VLOOKUP(BA46,[3]Formulas!$AN$5:$AO$20,2,),"")</f>
        <v/>
      </c>
      <c r="BI46" s="139" t="str">
        <f>IFERROR(VLOOKUP(BB46,[3]Formulas!$AN$5:$AO$20,2,),"")</f>
        <v/>
      </c>
      <c r="BJ46" s="139">
        <f t="shared" si="23"/>
        <v>0</v>
      </c>
      <c r="BK46" s="139" t="str">
        <f t="shared" si="24"/>
        <v>Débil</v>
      </c>
      <c r="BL46" s="139"/>
      <c r="BM46" s="139" t="str">
        <f>IFERROR(VLOOKUP(CONCATENATE(BK46,"+",BL46),[3]Formulas!$AB$5:$AC$13,2,),"")</f>
        <v/>
      </c>
      <c r="BN46" s="139" t="str">
        <f>IFERROR(VLOOKUP(BM46,[3]Formulas!$AC$5:$AD$13,2,),"")</f>
        <v/>
      </c>
      <c r="BO46" s="591"/>
      <c r="BP46" s="591"/>
      <c r="BQ46" s="591"/>
      <c r="BR46" s="591"/>
      <c r="BS46" s="591"/>
      <c r="BT46" s="591"/>
      <c r="BU46" s="591"/>
      <c r="BV46" s="591"/>
      <c r="BW46" s="591"/>
      <c r="BX46" s="601"/>
      <c r="BY46" s="591"/>
      <c r="BZ46" s="130"/>
      <c r="CA46" s="130"/>
      <c r="CB46" s="130"/>
    </row>
    <row r="47" spans="1:80" ht="23.25" hidden="1" customHeight="1" x14ac:dyDescent="0.3">
      <c r="A47" s="591"/>
      <c r="B47" s="134"/>
      <c r="C47" s="591"/>
      <c r="D47" s="591"/>
      <c r="E47" s="591"/>
      <c r="F47" s="591"/>
      <c r="G47" s="591"/>
      <c r="H47" s="591"/>
      <c r="I47" s="591"/>
      <c r="J47" s="129"/>
      <c r="K47" s="591"/>
      <c r="L47" s="591"/>
      <c r="M47" s="591"/>
      <c r="N47" s="591"/>
      <c r="O47" s="591"/>
      <c r="P47" s="591"/>
      <c r="Q47" s="591"/>
      <c r="R47" s="591"/>
      <c r="S47" s="591"/>
      <c r="T47" s="591"/>
      <c r="U47" s="591"/>
      <c r="V47" s="591"/>
      <c r="W47" s="591"/>
      <c r="X47" s="591"/>
      <c r="Y47" s="591"/>
      <c r="Z47" s="591"/>
      <c r="AA47" s="591"/>
      <c r="AB47" s="591"/>
      <c r="AC47" s="591"/>
      <c r="AD47" s="591"/>
      <c r="AE47" s="591"/>
      <c r="AF47" s="591"/>
      <c r="AG47" s="591"/>
      <c r="AH47" s="591"/>
      <c r="AI47" s="591"/>
      <c r="AJ47" s="591"/>
      <c r="AK47" s="591"/>
      <c r="AL47" s="591"/>
      <c r="AM47" s="591"/>
      <c r="AN47" s="140"/>
      <c r="AO47" s="140"/>
      <c r="AP47" s="140"/>
      <c r="AQ47" s="140"/>
      <c r="AR47" s="140"/>
      <c r="AS47" s="140"/>
      <c r="AT47" s="140"/>
      <c r="AU47" s="137"/>
      <c r="AV47" s="138"/>
      <c r="AW47" s="138"/>
      <c r="AX47" s="138"/>
      <c r="AY47" s="138"/>
      <c r="AZ47" s="138"/>
      <c r="BA47" s="138"/>
      <c r="BB47" s="138"/>
      <c r="BC47" s="139" t="str">
        <f>IFERROR(VLOOKUP(AV47,[3]Formulas!$AN$5:$AO$20,2,),"")</f>
        <v/>
      </c>
      <c r="BD47" s="139" t="str">
        <f>IFERROR(VLOOKUP(AW47,[3]Formulas!$AN$5:$AO$20,2,),"")</f>
        <v/>
      </c>
      <c r="BE47" s="139" t="str">
        <f>IFERROR(VLOOKUP(AX47,[3]Formulas!$AN$5:$AO$20,2,),"")</f>
        <v/>
      </c>
      <c r="BF47" s="139" t="str">
        <f>IFERROR(VLOOKUP(AY47,[3]Formulas!$AN$5:$AO$20,2,),"")</f>
        <v/>
      </c>
      <c r="BG47" s="139" t="str">
        <f>IFERROR(VLOOKUP(AZ47,[3]Formulas!$AN$5:$AO$20,2,),"")</f>
        <v/>
      </c>
      <c r="BH47" s="139" t="str">
        <f>IFERROR(VLOOKUP(BA47,[3]Formulas!$AN$5:$AO$20,2,),"")</f>
        <v/>
      </c>
      <c r="BI47" s="139" t="str">
        <f>IFERROR(VLOOKUP(BB47,[3]Formulas!$AN$5:$AO$20,2,),"")</f>
        <v/>
      </c>
      <c r="BJ47" s="139">
        <f t="shared" si="23"/>
        <v>0</v>
      </c>
      <c r="BK47" s="139" t="str">
        <f t="shared" si="24"/>
        <v>Débil</v>
      </c>
      <c r="BL47" s="139"/>
      <c r="BM47" s="139" t="str">
        <f>IFERROR(VLOOKUP(CONCATENATE(BK47,"+",BL47),[3]Formulas!$AB$5:$AC$13,2,),"")</f>
        <v/>
      </c>
      <c r="BN47" s="139" t="str">
        <f>IFERROR(VLOOKUP(BM47,[3]Formulas!$AC$5:$AD$13,2,),"")</f>
        <v/>
      </c>
      <c r="BO47" s="591"/>
      <c r="BP47" s="591"/>
      <c r="BQ47" s="591"/>
      <c r="BR47" s="591"/>
      <c r="BS47" s="591"/>
      <c r="BT47" s="591"/>
      <c r="BU47" s="591"/>
      <c r="BV47" s="591"/>
      <c r="BW47" s="591"/>
      <c r="BX47" s="601"/>
      <c r="BY47" s="591"/>
      <c r="BZ47" s="130"/>
      <c r="CA47" s="130"/>
      <c r="CB47" s="130"/>
    </row>
    <row r="48" spans="1:80" ht="23.25" hidden="1" customHeight="1" x14ac:dyDescent="0.3">
      <c r="A48" s="591"/>
      <c r="B48" s="134"/>
      <c r="C48" s="591"/>
      <c r="D48" s="591"/>
      <c r="E48" s="591"/>
      <c r="F48" s="591"/>
      <c r="G48" s="591"/>
      <c r="H48" s="591"/>
      <c r="I48" s="591"/>
      <c r="J48" s="129"/>
      <c r="K48" s="591"/>
      <c r="L48" s="591"/>
      <c r="M48" s="591"/>
      <c r="N48" s="591"/>
      <c r="O48" s="591"/>
      <c r="P48" s="591"/>
      <c r="Q48" s="591"/>
      <c r="R48" s="591"/>
      <c r="S48" s="591"/>
      <c r="T48" s="591"/>
      <c r="U48" s="591"/>
      <c r="V48" s="591"/>
      <c r="W48" s="591"/>
      <c r="X48" s="591"/>
      <c r="Y48" s="591"/>
      <c r="Z48" s="591"/>
      <c r="AA48" s="591"/>
      <c r="AB48" s="591"/>
      <c r="AC48" s="591"/>
      <c r="AD48" s="591"/>
      <c r="AE48" s="591"/>
      <c r="AF48" s="591"/>
      <c r="AG48" s="591"/>
      <c r="AH48" s="591"/>
      <c r="AI48" s="591"/>
      <c r="AJ48" s="591"/>
      <c r="AK48" s="591"/>
      <c r="AL48" s="591"/>
      <c r="AM48" s="591"/>
      <c r="AN48" s="140"/>
      <c r="AO48" s="140"/>
      <c r="AP48" s="140"/>
      <c r="AQ48" s="140"/>
      <c r="AR48" s="140"/>
      <c r="AS48" s="140"/>
      <c r="AT48" s="140"/>
      <c r="AU48" s="137"/>
      <c r="AV48" s="138"/>
      <c r="AW48" s="138"/>
      <c r="AX48" s="138"/>
      <c r="AY48" s="138"/>
      <c r="AZ48" s="138"/>
      <c r="BA48" s="138"/>
      <c r="BB48" s="138"/>
      <c r="BC48" s="139" t="str">
        <f>IFERROR(VLOOKUP(AV48,[3]Formulas!$AN$5:$AO$20,2,),"")</f>
        <v/>
      </c>
      <c r="BD48" s="139" t="str">
        <f>IFERROR(VLOOKUP(AW48,[3]Formulas!$AN$5:$AO$20,2,),"")</f>
        <v/>
      </c>
      <c r="BE48" s="139" t="str">
        <f>IFERROR(VLOOKUP(AX48,[3]Formulas!$AN$5:$AO$20,2,),"")</f>
        <v/>
      </c>
      <c r="BF48" s="139" t="str">
        <f>IFERROR(VLOOKUP(AY48,[3]Formulas!$AN$5:$AO$20,2,),"")</f>
        <v/>
      </c>
      <c r="BG48" s="139" t="str">
        <f>IFERROR(VLOOKUP(AZ48,[3]Formulas!$AN$5:$AO$20,2,),"")</f>
        <v/>
      </c>
      <c r="BH48" s="139" t="str">
        <f>IFERROR(VLOOKUP(BA48,[3]Formulas!$AN$5:$AO$20,2,),"")</f>
        <v/>
      </c>
      <c r="BI48" s="139" t="str">
        <f>IFERROR(VLOOKUP(BB48,[3]Formulas!$AN$5:$AO$20,2,),"")</f>
        <v/>
      </c>
      <c r="BJ48" s="139">
        <f t="shared" si="23"/>
        <v>0</v>
      </c>
      <c r="BK48" s="139" t="str">
        <f t="shared" si="24"/>
        <v>Débil</v>
      </c>
      <c r="BL48" s="139"/>
      <c r="BM48" s="139" t="str">
        <f>IFERROR(VLOOKUP(CONCATENATE(BK48,"+",BL48),[3]Formulas!$AB$5:$AC$13,2,),"")</f>
        <v/>
      </c>
      <c r="BN48" s="139" t="str">
        <f>IFERROR(VLOOKUP(BM48,[3]Formulas!$AC$5:$AD$13,2,),"")</f>
        <v/>
      </c>
      <c r="BO48" s="591"/>
      <c r="BP48" s="591"/>
      <c r="BQ48" s="591"/>
      <c r="BR48" s="591"/>
      <c r="BS48" s="591"/>
      <c r="BT48" s="591"/>
      <c r="BU48" s="591"/>
      <c r="BV48" s="591"/>
      <c r="BW48" s="591"/>
      <c r="BX48" s="601"/>
      <c r="BY48" s="591"/>
      <c r="BZ48" s="130"/>
      <c r="CA48" s="130"/>
      <c r="CB48" s="130"/>
    </row>
    <row r="49" spans="1:80" ht="23.25" hidden="1" customHeight="1" x14ac:dyDescent="0.3">
      <c r="A49" s="591"/>
      <c r="B49" s="134"/>
      <c r="C49" s="591"/>
      <c r="D49" s="591"/>
      <c r="E49" s="591"/>
      <c r="F49" s="591"/>
      <c r="G49" s="591"/>
      <c r="H49" s="591"/>
      <c r="I49" s="591"/>
      <c r="J49" s="129"/>
      <c r="K49" s="591"/>
      <c r="L49" s="591"/>
      <c r="M49" s="591"/>
      <c r="N49" s="591"/>
      <c r="O49" s="591"/>
      <c r="P49" s="591"/>
      <c r="Q49" s="591"/>
      <c r="R49" s="591"/>
      <c r="S49" s="591"/>
      <c r="T49" s="591"/>
      <c r="U49" s="591"/>
      <c r="V49" s="591"/>
      <c r="W49" s="591"/>
      <c r="X49" s="591"/>
      <c r="Y49" s="591"/>
      <c r="Z49" s="591"/>
      <c r="AA49" s="591"/>
      <c r="AB49" s="591"/>
      <c r="AC49" s="591"/>
      <c r="AD49" s="591"/>
      <c r="AE49" s="591"/>
      <c r="AF49" s="591"/>
      <c r="AG49" s="591"/>
      <c r="AH49" s="591"/>
      <c r="AI49" s="591"/>
      <c r="AJ49" s="591"/>
      <c r="AK49" s="591"/>
      <c r="AL49" s="591"/>
      <c r="AM49" s="591"/>
      <c r="AN49" s="140"/>
      <c r="AO49" s="140"/>
      <c r="AP49" s="140"/>
      <c r="AQ49" s="140"/>
      <c r="AR49" s="140"/>
      <c r="AS49" s="140"/>
      <c r="AT49" s="140"/>
      <c r="AU49" s="137"/>
      <c r="AV49" s="138"/>
      <c r="AW49" s="138"/>
      <c r="AX49" s="138"/>
      <c r="AY49" s="138"/>
      <c r="AZ49" s="138"/>
      <c r="BA49" s="138"/>
      <c r="BB49" s="138"/>
      <c r="BC49" s="139" t="str">
        <f>IFERROR(VLOOKUP(AV49,[3]Formulas!$AN$5:$AO$20,2,),"")</f>
        <v/>
      </c>
      <c r="BD49" s="139" t="str">
        <f>IFERROR(VLOOKUP(AW49,[3]Formulas!$AN$5:$AO$20,2,),"")</f>
        <v/>
      </c>
      <c r="BE49" s="139" t="str">
        <f>IFERROR(VLOOKUP(AX49,[3]Formulas!$AN$5:$AO$20,2,),"")</f>
        <v/>
      </c>
      <c r="BF49" s="139" t="str">
        <f>IFERROR(VLOOKUP(AY49,[3]Formulas!$AN$5:$AO$20,2,),"")</f>
        <v/>
      </c>
      <c r="BG49" s="139" t="str">
        <f>IFERROR(VLOOKUP(AZ49,[3]Formulas!$AN$5:$AO$20,2,),"")</f>
        <v/>
      </c>
      <c r="BH49" s="139" t="str">
        <f>IFERROR(VLOOKUP(BA49,[3]Formulas!$AN$5:$AO$20,2,),"")</f>
        <v/>
      </c>
      <c r="BI49" s="139" t="str">
        <f>IFERROR(VLOOKUP(BB49,[3]Formulas!$AN$5:$AO$20,2,),"")</f>
        <v/>
      </c>
      <c r="BJ49" s="139">
        <f t="shared" si="23"/>
        <v>0</v>
      </c>
      <c r="BK49" s="139" t="str">
        <f t="shared" si="24"/>
        <v>Débil</v>
      </c>
      <c r="BL49" s="139"/>
      <c r="BM49" s="139" t="str">
        <f>IFERROR(VLOOKUP(CONCATENATE(BK49,"+",BL49),[3]Formulas!$AB$5:$AC$13,2,),"")</f>
        <v/>
      </c>
      <c r="BN49" s="139" t="str">
        <f>IFERROR(VLOOKUP(BM49,[3]Formulas!$AC$5:$AD$13,2,),"")</f>
        <v/>
      </c>
      <c r="BO49" s="591"/>
      <c r="BP49" s="591"/>
      <c r="BQ49" s="591"/>
      <c r="BR49" s="591"/>
      <c r="BS49" s="591"/>
      <c r="BT49" s="591"/>
      <c r="BU49" s="591"/>
      <c r="BV49" s="591"/>
      <c r="BW49" s="591"/>
      <c r="BX49" s="601"/>
      <c r="BY49" s="591"/>
      <c r="BZ49" s="130"/>
      <c r="CA49" s="130"/>
      <c r="CB49" s="130"/>
    </row>
    <row r="50" spans="1:80" ht="23.25" hidden="1" customHeight="1" x14ac:dyDescent="0.3">
      <c r="A50" s="591"/>
      <c r="B50" s="134"/>
      <c r="C50" s="591"/>
      <c r="D50" s="591"/>
      <c r="E50" s="591"/>
      <c r="F50" s="591"/>
      <c r="G50" s="591"/>
      <c r="H50" s="591"/>
      <c r="I50" s="591"/>
      <c r="J50" s="129"/>
      <c r="K50" s="591"/>
      <c r="L50" s="591"/>
      <c r="M50" s="591"/>
      <c r="N50" s="591"/>
      <c r="O50" s="591"/>
      <c r="P50" s="591"/>
      <c r="Q50" s="591"/>
      <c r="R50" s="591"/>
      <c r="S50" s="591"/>
      <c r="T50" s="591"/>
      <c r="U50" s="591"/>
      <c r="V50" s="591"/>
      <c r="W50" s="591"/>
      <c r="X50" s="591"/>
      <c r="Y50" s="591"/>
      <c r="Z50" s="591"/>
      <c r="AA50" s="591"/>
      <c r="AB50" s="591"/>
      <c r="AC50" s="591"/>
      <c r="AD50" s="591"/>
      <c r="AE50" s="591"/>
      <c r="AF50" s="591"/>
      <c r="AG50" s="591"/>
      <c r="AH50" s="591"/>
      <c r="AI50" s="591"/>
      <c r="AJ50" s="591"/>
      <c r="AK50" s="591"/>
      <c r="AL50" s="591"/>
      <c r="AM50" s="591"/>
      <c r="AN50" s="140"/>
      <c r="AO50" s="140"/>
      <c r="AP50" s="140"/>
      <c r="AQ50" s="140"/>
      <c r="AR50" s="140"/>
      <c r="AS50" s="140"/>
      <c r="AT50" s="140"/>
      <c r="AU50" s="137"/>
      <c r="AV50" s="138"/>
      <c r="AW50" s="138"/>
      <c r="AX50" s="138"/>
      <c r="AY50" s="138"/>
      <c r="AZ50" s="138"/>
      <c r="BA50" s="138"/>
      <c r="BB50" s="138"/>
      <c r="BC50" s="139" t="str">
        <f>IFERROR(VLOOKUP(AV50,[3]Formulas!$AN$5:$AO$20,2,),"")</f>
        <v/>
      </c>
      <c r="BD50" s="139" t="str">
        <f>IFERROR(VLOOKUP(AW50,[3]Formulas!$AN$5:$AO$20,2,),"")</f>
        <v/>
      </c>
      <c r="BE50" s="139" t="str">
        <f>IFERROR(VLOOKUP(AX50,[3]Formulas!$AN$5:$AO$20,2,),"")</f>
        <v/>
      </c>
      <c r="BF50" s="139" t="str">
        <f>IFERROR(VLOOKUP(AY50,[3]Formulas!$AN$5:$AO$20,2,),"")</f>
        <v/>
      </c>
      <c r="BG50" s="139" t="str">
        <f>IFERROR(VLOOKUP(AZ50,[3]Formulas!$AN$5:$AO$20,2,),"")</f>
        <v/>
      </c>
      <c r="BH50" s="139" t="str">
        <f>IFERROR(VLOOKUP(BA50,[3]Formulas!$AN$5:$AO$20,2,),"")</f>
        <v/>
      </c>
      <c r="BI50" s="139" t="str">
        <f>IFERROR(VLOOKUP(BB50,[3]Formulas!$AN$5:$AO$20,2,),"")</f>
        <v/>
      </c>
      <c r="BJ50" s="139">
        <f t="shared" si="23"/>
        <v>0</v>
      </c>
      <c r="BK50" s="139" t="str">
        <f t="shared" si="24"/>
        <v>Débil</v>
      </c>
      <c r="BL50" s="139"/>
      <c r="BM50" s="139" t="str">
        <f>IFERROR(VLOOKUP(CONCATENATE(BK50,"+",BL50),[3]Formulas!$AB$5:$AC$13,2,),"")</f>
        <v/>
      </c>
      <c r="BN50" s="139" t="str">
        <f>IFERROR(VLOOKUP(BM50,[3]Formulas!$AC$5:$AD$13,2,),"")</f>
        <v/>
      </c>
      <c r="BO50" s="591"/>
      <c r="BP50" s="591"/>
      <c r="BQ50" s="591"/>
      <c r="BR50" s="591"/>
      <c r="BS50" s="591"/>
      <c r="BT50" s="591"/>
      <c r="BU50" s="591"/>
      <c r="BV50" s="591"/>
      <c r="BW50" s="591"/>
      <c r="BX50" s="601"/>
      <c r="BY50" s="591"/>
      <c r="BZ50" s="130"/>
      <c r="CA50" s="130"/>
      <c r="CB50" s="130"/>
    </row>
    <row r="51" spans="1:80" ht="23.25" hidden="1" customHeight="1" x14ac:dyDescent="0.3">
      <c r="A51" s="591"/>
      <c r="B51" s="134"/>
      <c r="C51" s="591"/>
      <c r="D51" s="591"/>
      <c r="E51" s="591"/>
      <c r="F51" s="591"/>
      <c r="G51" s="591"/>
      <c r="H51" s="591"/>
      <c r="I51" s="591"/>
      <c r="J51" s="129"/>
      <c r="K51" s="591"/>
      <c r="L51" s="591"/>
      <c r="M51" s="591"/>
      <c r="N51" s="591"/>
      <c r="O51" s="591"/>
      <c r="P51" s="591"/>
      <c r="Q51" s="591"/>
      <c r="R51" s="591"/>
      <c r="S51" s="591"/>
      <c r="T51" s="591"/>
      <c r="U51" s="591"/>
      <c r="V51" s="591"/>
      <c r="W51" s="591"/>
      <c r="X51" s="591"/>
      <c r="Y51" s="591"/>
      <c r="Z51" s="591"/>
      <c r="AA51" s="591"/>
      <c r="AB51" s="591"/>
      <c r="AC51" s="591"/>
      <c r="AD51" s="591"/>
      <c r="AE51" s="591"/>
      <c r="AF51" s="591"/>
      <c r="AG51" s="591"/>
      <c r="AH51" s="591"/>
      <c r="AI51" s="591"/>
      <c r="AJ51" s="591"/>
      <c r="AK51" s="591"/>
      <c r="AL51" s="591"/>
      <c r="AM51" s="591"/>
      <c r="AN51" s="140"/>
      <c r="AO51" s="140"/>
      <c r="AP51" s="140"/>
      <c r="AQ51" s="140"/>
      <c r="AR51" s="140"/>
      <c r="AS51" s="140"/>
      <c r="AT51" s="140"/>
      <c r="AU51" s="137"/>
      <c r="AV51" s="138"/>
      <c r="AW51" s="138"/>
      <c r="AX51" s="138"/>
      <c r="AY51" s="138"/>
      <c r="AZ51" s="138"/>
      <c r="BA51" s="138"/>
      <c r="BB51" s="138"/>
      <c r="BC51" s="139" t="str">
        <f>IFERROR(VLOOKUP(AV51,[3]Formulas!$AN$5:$AO$20,2,),"")</f>
        <v/>
      </c>
      <c r="BD51" s="139" t="str">
        <f>IFERROR(VLOOKUP(AW51,[3]Formulas!$AN$5:$AO$20,2,),"")</f>
        <v/>
      </c>
      <c r="BE51" s="139" t="str">
        <f>IFERROR(VLOOKUP(AX51,[3]Formulas!$AN$5:$AO$20,2,),"")</f>
        <v/>
      </c>
      <c r="BF51" s="139" t="str">
        <f>IFERROR(VLOOKUP(AY51,[3]Formulas!$AN$5:$AO$20,2,),"")</f>
        <v/>
      </c>
      <c r="BG51" s="139" t="str">
        <f>IFERROR(VLOOKUP(AZ51,[3]Formulas!$AN$5:$AO$20,2,),"")</f>
        <v/>
      </c>
      <c r="BH51" s="139" t="str">
        <f>IFERROR(VLOOKUP(BA51,[3]Formulas!$AN$5:$AO$20,2,),"")</f>
        <v/>
      </c>
      <c r="BI51" s="139" t="str">
        <f>IFERROR(VLOOKUP(BB51,[3]Formulas!$AN$5:$AO$20,2,),"")</f>
        <v/>
      </c>
      <c r="BJ51" s="139">
        <f t="shared" si="23"/>
        <v>0</v>
      </c>
      <c r="BK51" s="139" t="str">
        <f t="shared" si="24"/>
        <v>Débil</v>
      </c>
      <c r="BL51" s="139"/>
      <c r="BM51" s="139" t="str">
        <f>IFERROR(VLOOKUP(CONCATENATE(BK51,"+",BL51),[3]Formulas!$AB$5:$AC$13,2,),"")</f>
        <v/>
      </c>
      <c r="BN51" s="139" t="str">
        <f>IFERROR(VLOOKUP(BM51,[3]Formulas!$AC$5:$AD$13,2,),"")</f>
        <v/>
      </c>
      <c r="BO51" s="591"/>
      <c r="BP51" s="591"/>
      <c r="BQ51" s="591"/>
      <c r="BR51" s="591"/>
      <c r="BS51" s="591"/>
      <c r="BT51" s="591"/>
      <c r="BU51" s="591"/>
      <c r="BV51" s="591"/>
      <c r="BW51" s="591"/>
      <c r="BX51" s="601"/>
      <c r="BY51" s="591"/>
      <c r="BZ51" s="130"/>
      <c r="CA51" s="130"/>
      <c r="CB51" s="130"/>
    </row>
    <row r="52" spans="1:80" ht="23.25" hidden="1" customHeight="1" x14ac:dyDescent="0.3">
      <c r="A52" s="592"/>
      <c r="B52" s="141"/>
      <c r="C52" s="592"/>
      <c r="D52" s="592"/>
      <c r="E52" s="592"/>
      <c r="F52" s="592"/>
      <c r="G52" s="592"/>
      <c r="H52" s="592"/>
      <c r="I52" s="592"/>
      <c r="J52" s="154"/>
      <c r="K52" s="592"/>
      <c r="L52" s="592"/>
      <c r="M52" s="592"/>
      <c r="N52" s="592"/>
      <c r="O52" s="592"/>
      <c r="P52" s="592"/>
      <c r="Q52" s="592"/>
      <c r="R52" s="592"/>
      <c r="S52" s="592"/>
      <c r="T52" s="592"/>
      <c r="U52" s="592"/>
      <c r="V52" s="592"/>
      <c r="W52" s="592"/>
      <c r="X52" s="592"/>
      <c r="Y52" s="592"/>
      <c r="Z52" s="592"/>
      <c r="AA52" s="592"/>
      <c r="AB52" s="592"/>
      <c r="AC52" s="592"/>
      <c r="AD52" s="592"/>
      <c r="AE52" s="592"/>
      <c r="AF52" s="592"/>
      <c r="AG52" s="592"/>
      <c r="AH52" s="592"/>
      <c r="AI52" s="592"/>
      <c r="AJ52" s="592"/>
      <c r="AK52" s="592"/>
      <c r="AL52" s="592"/>
      <c r="AM52" s="592"/>
      <c r="AN52" s="143"/>
      <c r="AO52" s="143"/>
      <c r="AP52" s="143"/>
      <c r="AQ52" s="143"/>
      <c r="AR52" s="143"/>
      <c r="AS52" s="143"/>
      <c r="AT52" s="143"/>
      <c r="AU52" s="144"/>
      <c r="AV52" s="145"/>
      <c r="AW52" s="145"/>
      <c r="AX52" s="145"/>
      <c r="AY52" s="145"/>
      <c r="AZ52" s="145"/>
      <c r="BA52" s="145"/>
      <c r="BB52" s="145"/>
      <c r="BC52" s="146" t="str">
        <f>IFERROR(VLOOKUP(AV52,[3]Formulas!$AN$5:$AO$20,2,),"")</f>
        <v/>
      </c>
      <c r="BD52" s="146" t="str">
        <f>IFERROR(VLOOKUP(AW52,[3]Formulas!$AN$5:$AO$20,2,),"")</f>
        <v/>
      </c>
      <c r="BE52" s="146" t="str">
        <f>IFERROR(VLOOKUP(AX52,[3]Formulas!$AN$5:$AO$20,2,),"")</f>
        <v/>
      </c>
      <c r="BF52" s="146" t="str">
        <f>IFERROR(VLOOKUP(AY52,[3]Formulas!$AN$5:$AO$20,2,),"")</f>
        <v/>
      </c>
      <c r="BG52" s="146" t="str">
        <f>IFERROR(VLOOKUP(AZ52,[3]Formulas!$AN$5:$AO$20,2,),"")</f>
        <v/>
      </c>
      <c r="BH52" s="146" t="str">
        <f>IFERROR(VLOOKUP(BA52,[3]Formulas!$AN$5:$AO$20,2,),"")</f>
        <v/>
      </c>
      <c r="BI52" s="146" t="str">
        <f>IFERROR(VLOOKUP(BB52,[3]Formulas!$AN$5:$AO$20,2,),"")</f>
        <v/>
      </c>
      <c r="BJ52" s="146">
        <f t="shared" si="23"/>
        <v>0</v>
      </c>
      <c r="BK52" s="146" t="str">
        <f t="shared" si="24"/>
        <v>Débil</v>
      </c>
      <c r="BL52" s="146"/>
      <c r="BM52" s="146" t="str">
        <f>IFERROR(VLOOKUP(CONCATENATE(BK52,"+",BL52),[3]Formulas!$AB$5:$AC$13,2,),"")</f>
        <v/>
      </c>
      <c r="BN52" s="146" t="str">
        <f>IFERROR(VLOOKUP(BM52,[3]Formulas!$AC$5:$AD$13,2,),"")</f>
        <v/>
      </c>
      <c r="BO52" s="592"/>
      <c r="BP52" s="592"/>
      <c r="BQ52" s="592"/>
      <c r="BR52" s="592"/>
      <c r="BS52" s="592"/>
      <c r="BT52" s="592"/>
      <c r="BU52" s="592"/>
      <c r="BV52" s="592"/>
      <c r="BW52" s="592"/>
      <c r="BX52" s="602"/>
      <c r="BY52" s="592"/>
      <c r="BZ52" s="147"/>
      <c r="CA52" s="147"/>
      <c r="CB52" s="147"/>
    </row>
    <row r="53" spans="1:80" ht="23.25" hidden="1" customHeight="1" x14ac:dyDescent="0.4">
      <c r="A53" s="148"/>
      <c r="B53" s="148"/>
      <c r="C53" s="148"/>
      <c r="D53" s="148"/>
      <c r="E53" s="148"/>
      <c r="F53" s="148"/>
      <c r="G53" s="148"/>
      <c r="H53" s="148"/>
      <c r="I53" s="148"/>
      <c r="J53" s="149"/>
      <c r="K53" s="149"/>
      <c r="L53" s="149"/>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48"/>
      <c r="AN53" s="151"/>
      <c r="AO53" s="151"/>
      <c r="AP53" s="151"/>
      <c r="AQ53" s="151"/>
      <c r="AR53" s="151"/>
      <c r="AS53" s="151"/>
      <c r="AT53" s="151"/>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52"/>
      <c r="BY53" s="152"/>
      <c r="BZ53" s="152"/>
      <c r="CA53" s="152"/>
      <c r="CB53" s="152"/>
    </row>
    <row r="54" spans="1:80" ht="23.25" hidden="1" customHeight="1" x14ac:dyDescent="0.3">
      <c r="A54" s="593"/>
      <c r="B54" s="153"/>
      <c r="C54" s="593"/>
      <c r="D54" s="593"/>
      <c r="E54" s="590"/>
      <c r="F54" s="590"/>
      <c r="G54" s="590"/>
      <c r="H54" s="590"/>
      <c r="I54" s="593" t="str">
        <f>+IF(AND(E54="Si",F54="Si",G54="Si",H54="Si"),"Corrupción","No aplica para riesgo de corrupción")</f>
        <v>No aplica para riesgo de corrupción</v>
      </c>
      <c r="J54" s="127"/>
      <c r="K54" s="594"/>
      <c r="L54" s="594"/>
      <c r="M54" s="590"/>
      <c r="N54" s="590"/>
      <c r="O54" s="590"/>
      <c r="P54" s="590"/>
      <c r="Q54" s="590"/>
      <c r="R54" s="590"/>
      <c r="S54" s="590"/>
      <c r="T54" s="590"/>
      <c r="U54" s="590"/>
      <c r="V54" s="590"/>
      <c r="W54" s="590"/>
      <c r="X54" s="590"/>
      <c r="Y54" s="590"/>
      <c r="Z54" s="590"/>
      <c r="AA54" s="590"/>
      <c r="AB54" s="590"/>
      <c r="AC54" s="590"/>
      <c r="AD54" s="590"/>
      <c r="AE54" s="590"/>
      <c r="AF54" s="598">
        <f>+COUNTIF(M54:AE63,"SI")</f>
        <v>0</v>
      </c>
      <c r="AG54" s="593"/>
      <c r="AH54" s="593" t="str">
        <f>IFERROR(VLOOKUP(AG54,[3]Formulas!$B$5:$C$9,2,0),"")</f>
        <v/>
      </c>
      <c r="AI54" s="593" t="str">
        <f>IFERROR(VLOOKUP(AF54,[3]Formulas!$W$5:$X$23,2,),"")</f>
        <v/>
      </c>
      <c r="AJ54" s="593" t="str">
        <f>+IFERROR(VLOOKUP(AI54,[3]Formulas!$E$5:$F$9,2,),"")</f>
        <v/>
      </c>
      <c r="AK54" s="598" t="str">
        <f>IFERROR(VLOOKUP(CONCATENATE(AH54,AJ54),[3]Formulas!$J$5:$K$29,2,),"")</f>
        <v/>
      </c>
      <c r="AL54" s="598" t="str">
        <f>IFERROR(AJ54*AH54,"")</f>
        <v/>
      </c>
      <c r="AM54" s="599" t="s">
        <v>111</v>
      </c>
      <c r="AN54" s="136"/>
      <c r="AO54" s="136"/>
      <c r="AP54" s="136"/>
      <c r="AQ54" s="136"/>
      <c r="AR54" s="136"/>
      <c r="AS54" s="136"/>
      <c r="AT54" s="136"/>
      <c r="AU54" s="131"/>
      <c r="AV54" s="132"/>
      <c r="AW54" s="132"/>
      <c r="AX54" s="132"/>
      <c r="AY54" s="132"/>
      <c r="AZ54" s="132"/>
      <c r="BA54" s="132"/>
      <c r="BB54" s="132"/>
      <c r="BC54" s="133" t="str">
        <f>IFERROR(VLOOKUP(AV54,[3]Formulas!$AN$5:$AO$20,2,),"")</f>
        <v/>
      </c>
      <c r="BD54" s="133" t="str">
        <f>IFERROR(VLOOKUP(AW54,[3]Formulas!$AN$5:$AO$20,2,),"")</f>
        <v/>
      </c>
      <c r="BE54" s="133" t="str">
        <f>IFERROR(VLOOKUP(AX54,[3]Formulas!$AN$5:$AO$20,2,),"")</f>
        <v/>
      </c>
      <c r="BF54" s="133" t="str">
        <f>IFERROR(VLOOKUP(AY54,[3]Formulas!$AN$5:$AO$20,2,),"")</f>
        <v/>
      </c>
      <c r="BG54" s="133" t="str">
        <f>IFERROR(VLOOKUP(AZ54,[3]Formulas!$AN$5:$AO$20,2,),"")</f>
        <v/>
      </c>
      <c r="BH54" s="133" t="str">
        <f>IFERROR(VLOOKUP(BA54,[3]Formulas!$AN$5:$AO$20,2,),"")</f>
        <v/>
      </c>
      <c r="BI54" s="133" t="str">
        <f>IFERROR(VLOOKUP(BB54,[3]Formulas!$AN$5:$AO$20,2,),"")</f>
        <v/>
      </c>
      <c r="BJ54" s="133">
        <f t="shared" ref="BJ54:BJ63" si="25">+SUM(BC54:BI54)</f>
        <v>0</v>
      </c>
      <c r="BK54" s="133" t="str">
        <f t="shared" ref="BK54:BK63" si="26">+IF(BJ54&gt;=96,"Fuerte",IF(AND(BJ54&lt;96,BJ54&gt;=86),"Moderado",IF(BJ54&lt;=85,"Débil")))</f>
        <v>Débil</v>
      </c>
      <c r="BL54" s="133"/>
      <c r="BM54" s="133" t="str">
        <f>IFERROR(VLOOKUP(CONCATENATE(BK54,"+",BL54),[3]Formulas!$AB$5:$AC$13,2,),"")</f>
        <v/>
      </c>
      <c r="BN54" s="133" t="str">
        <f>IFERROR(VLOOKUP(BM54,[3]Formulas!$AC$5:$AD$13,2,),"")</f>
        <v/>
      </c>
      <c r="BO54" s="599" t="str">
        <f>+IFERROR(AVERAGE(BN54:BN63),"")</f>
        <v/>
      </c>
      <c r="BP54" s="599" t="str">
        <f>+IF(BO54="","",IF(BO54=100,"Fuerte",IF(AND(BO54&lt;100,BO54&gt;=50),"Moderado",IF(BO54&lt;50,"Débil"))))</f>
        <v/>
      </c>
      <c r="BQ54" s="599" t="str">
        <f>+IF(BP54="","",IF(BP54="Fuerte",2,IF(BP54="Moderado",1,IF(BP54="Débil",0))))</f>
        <v/>
      </c>
      <c r="BR54" s="599" t="str">
        <f>IFERROR(IF((BS54-BQ54)&lt;=0,+AG54,VLOOKUP((BS54-BQ54),[3]Formulas!$AQ$5:$AR$9,2,0)),"")</f>
        <v/>
      </c>
      <c r="BS54" s="599" t="str">
        <f>+AH54</f>
        <v/>
      </c>
      <c r="BT54" s="599" t="str">
        <f>IFERROR(VLOOKUP(BR54,[3]Formulas!$B$5:$C$9,2,),"")</f>
        <v/>
      </c>
      <c r="BU54" s="599" t="str">
        <f>+AI54</f>
        <v/>
      </c>
      <c r="BV54" s="599" t="str">
        <f>IFERROR(VLOOKUP(BU54,[3]Formulas!$E$5:$F$9,2,),"")</f>
        <v/>
      </c>
      <c r="BW54" s="598" t="str">
        <f>IFERROR(VLOOKUP(CONCATENATE(BT54:BT63,BV54),[3]Formulas!$J$5:$K$29,2,),"")</f>
        <v/>
      </c>
      <c r="BX54" s="600" t="str">
        <f>IFERROR(BV54*BT54,"")</f>
        <v/>
      </c>
      <c r="BY54" s="603"/>
      <c r="BZ54" s="128"/>
      <c r="CA54" s="128"/>
      <c r="CB54" s="128"/>
    </row>
    <row r="55" spans="1:80" ht="23.25" hidden="1" customHeight="1" x14ac:dyDescent="0.3">
      <c r="A55" s="591"/>
      <c r="B55" s="134"/>
      <c r="C55" s="591"/>
      <c r="D55" s="591"/>
      <c r="E55" s="591"/>
      <c r="F55" s="591"/>
      <c r="G55" s="591"/>
      <c r="H55" s="591"/>
      <c r="I55" s="591"/>
      <c r="J55" s="129"/>
      <c r="K55" s="591"/>
      <c r="L55" s="591"/>
      <c r="M55" s="591"/>
      <c r="N55" s="591"/>
      <c r="O55" s="591"/>
      <c r="P55" s="591"/>
      <c r="Q55" s="591"/>
      <c r="R55" s="591"/>
      <c r="S55" s="591"/>
      <c r="T55" s="591"/>
      <c r="U55" s="591"/>
      <c r="V55" s="591"/>
      <c r="W55" s="591"/>
      <c r="X55" s="591"/>
      <c r="Y55" s="591"/>
      <c r="Z55" s="591"/>
      <c r="AA55" s="591"/>
      <c r="AB55" s="591"/>
      <c r="AC55" s="591"/>
      <c r="AD55" s="591"/>
      <c r="AE55" s="591"/>
      <c r="AF55" s="591"/>
      <c r="AG55" s="591"/>
      <c r="AH55" s="591"/>
      <c r="AI55" s="591"/>
      <c r="AJ55" s="591"/>
      <c r="AK55" s="591"/>
      <c r="AL55" s="591"/>
      <c r="AM55" s="591"/>
      <c r="AN55" s="140"/>
      <c r="AO55" s="140"/>
      <c r="AP55" s="140"/>
      <c r="AQ55" s="140"/>
      <c r="AR55" s="140"/>
      <c r="AS55" s="140"/>
      <c r="AT55" s="140"/>
      <c r="AU55" s="137"/>
      <c r="AV55" s="138"/>
      <c r="AW55" s="138"/>
      <c r="AX55" s="138"/>
      <c r="AY55" s="138"/>
      <c r="AZ55" s="138"/>
      <c r="BA55" s="138"/>
      <c r="BB55" s="138"/>
      <c r="BC55" s="139" t="str">
        <f>IFERROR(VLOOKUP(AV55,[3]Formulas!$AN$5:$AO$20,2,),"")</f>
        <v/>
      </c>
      <c r="BD55" s="139" t="str">
        <f>IFERROR(VLOOKUP(AW55,[3]Formulas!$AN$5:$AO$20,2,),"")</f>
        <v/>
      </c>
      <c r="BE55" s="139" t="str">
        <f>IFERROR(VLOOKUP(AX55,[3]Formulas!$AN$5:$AO$20,2,),"")</f>
        <v/>
      </c>
      <c r="BF55" s="139" t="str">
        <f>IFERROR(VLOOKUP(AY55,[3]Formulas!$AN$5:$AO$20,2,),"")</f>
        <v/>
      </c>
      <c r="BG55" s="139" t="str">
        <f>IFERROR(VLOOKUP(AZ55,[3]Formulas!$AN$5:$AO$20,2,),"")</f>
        <v/>
      </c>
      <c r="BH55" s="139" t="str">
        <f>IFERROR(VLOOKUP(BA55,[3]Formulas!$AN$5:$AO$20,2,),"")</f>
        <v/>
      </c>
      <c r="BI55" s="139" t="str">
        <f>IFERROR(VLOOKUP(BB55,[3]Formulas!$AN$5:$AO$20,2,),"")</f>
        <v/>
      </c>
      <c r="BJ55" s="139">
        <f t="shared" si="25"/>
        <v>0</v>
      </c>
      <c r="BK55" s="139" t="str">
        <f t="shared" si="26"/>
        <v>Débil</v>
      </c>
      <c r="BL55" s="139"/>
      <c r="BM55" s="139" t="str">
        <f>IFERROR(VLOOKUP(CONCATENATE(BK55,"+",BL55),[3]Formulas!$AB$5:$AC$13,2,),"")</f>
        <v/>
      </c>
      <c r="BN55" s="139" t="str">
        <f>IFERROR(VLOOKUP(BM55,[3]Formulas!$AC$5:$AD$13,2,),"")</f>
        <v/>
      </c>
      <c r="BO55" s="591"/>
      <c r="BP55" s="591"/>
      <c r="BQ55" s="591"/>
      <c r="BR55" s="591"/>
      <c r="BS55" s="591"/>
      <c r="BT55" s="591"/>
      <c r="BU55" s="591"/>
      <c r="BV55" s="591"/>
      <c r="BW55" s="591"/>
      <c r="BX55" s="601"/>
      <c r="BY55" s="591"/>
      <c r="BZ55" s="130"/>
      <c r="CA55" s="130"/>
      <c r="CB55" s="130"/>
    </row>
    <row r="56" spans="1:80" ht="23.25" hidden="1" customHeight="1" x14ac:dyDescent="0.3">
      <c r="A56" s="591"/>
      <c r="B56" s="134"/>
      <c r="C56" s="591"/>
      <c r="D56" s="591"/>
      <c r="E56" s="591"/>
      <c r="F56" s="591"/>
      <c r="G56" s="591"/>
      <c r="H56" s="591"/>
      <c r="I56" s="591"/>
      <c r="J56" s="129"/>
      <c r="K56" s="591"/>
      <c r="L56" s="591"/>
      <c r="M56" s="591"/>
      <c r="N56" s="591"/>
      <c r="O56" s="591"/>
      <c r="P56" s="591"/>
      <c r="Q56" s="591"/>
      <c r="R56" s="591"/>
      <c r="S56" s="591"/>
      <c r="T56" s="591"/>
      <c r="U56" s="591"/>
      <c r="V56" s="591"/>
      <c r="W56" s="591"/>
      <c r="X56" s="591"/>
      <c r="Y56" s="591"/>
      <c r="Z56" s="591"/>
      <c r="AA56" s="591"/>
      <c r="AB56" s="591"/>
      <c r="AC56" s="591"/>
      <c r="AD56" s="591"/>
      <c r="AE56" s="591"/>
      <c r="AF56" s="591"/>
      <c r="AG56" s="591"/>
      <c r="AH56" s="591"/>
      <c r="AI56" s="591"/>
      <c r="AJ56" s="591"/>
      <c r="AK56" s="591"/>
      <c r="AL56" s="591"/>
      <c r="AM56" s="591"/>
      <c r="AN56" s="140"/>
      <c r="AO56" s="140"/>
      <c r="AP56" s="140"/>
      <c r="AQ56" s="140"/>
      <c r="AR56" s="140"/>
      <c r="AS56" s="140"/>
      <c r="AT56" s="140"/>
      <c r="AU56" s="137"/>
      <c r="AV56" s="138"/>
      <c r="AW56" s="138"/>
      <c r="AX56" s="138"/>
      <c r="AY56" s="138"/>
      <c r="AZ56" s="138"/>
      <c r="BA56" s="138"/>
      <c r="BB56" s="138"/>
      <c r="BC56" s="139" t="str">
        <f>IFERROR(VLOOKUP(AV56,[3]Formulas!$AN$5:$AO$20,2,),"")</f>
        <v/>
      </c>
      <c r="BD56" s="139" t="str">
        <f>IFERROR(VLOOKUP(AW56,[3]Formulas!$AN$5:$AO$20,2,),"")</f>
        <v/>
      </c>
      <c r="BE56" s="139" t="str">
        <f>IFERROR(VLOOKUP(AX56,[3]Formulas!$AN$5:$AO$20,2,),"")</f>
        <v/>
      </c>
      <c r="BF56" s="139" t="str">
        <f>IFERROR(VLOOKUP(AY56,[3]Formulas!$AN$5:$AO$20,2,),"")</f>
        <v/>
      </c>
      <c r="BG56" s="139" t="str">
        <f>IFERROR(VLOOKUP(AZ56,[3]Formulas!$AN$5:$AO$20,2,),"")</f>
        <v/>
      </c>
      <c r="BH56" s="139" t="str">
        <f>IFERROR(VLOOKUP(BA56,[3]Formulas!$AN$5:$AO$20,2,),"")</f>
        <v/>
      </c>
      <c r="BI56" s="139" t="str">
        <f>IFERROR(VLOOKUP(BB56,[3]Formulas!$AN$5:$AO$20,2,),"")</f>
        <v/>
      </c>
      <c r="BJ56" s="139">
        <f t="shared" si="25"/>
        <v>0</v>
      </c>
      <c r="BK56" s="139" t="str">
        <f t="shared" si="26"/>
        <v>Débil</v>
      </c>
      <c r="BL56" s="139"/>
      <c r="BM56" s="139" t="str">
        <f>IFERROR(VLOOKUP(CONCATENATE(BK56,"+",BL56),[3]Formulas!$AB$5:$AC$13,2,),"")</f>
        <v/>
      </c>
      <c r="BN56" s="139" t="str">
        <f>IFERROR(VLOOKUP(BM56,[3]Formulas!$AC$5:$AD$13,2,),"")</f>
        <v/>
      </c>
      <c r="BO56" s="591"/>
      <c r="BP56" s="591"/>
      <c r="BQ56" s="591"/>
      <c r="BR56" s="591"/>
      <c r="BS56" s="591"/>
      <c r="BT56" s="591"/>
      <c r="BU56" s="591"/>
      <c r="BV56" s="591"/>
      <c r="BW56" s="591"/>
      <c r="BX56" s="601"/>
      <c r="BY56" s="591"/>
      <c r="BZ56" s="130"/>
      <c r="CA56" s="130"/>
      <c r="CB56" s="130"/>
    </row>
    <row r="57" spans="1:80" ht="23.25" hidden="1" customHeight="1" x14ac:dyDescent="0.3">
      <c r="A57" s="591"/>
      <c r="B57" s="134"/>
      <c r="C57" s="591"/>
      <c r="D57" s="591"/>
      <c r="E57" s="591"/>
      <c r="F57" s="591"/>
      <c r="G57" s="591"/>
      <c r="H57" s="591"/>
      <c r="I57" s="591"/>
      <c r="J57" s="129"/>
      <c r="K57" s="591"/>
      <c r="L57" s="591"/>
      <c r="M57" s="591"/>
      <c r="N57" s="591"/>
      <c r="O57" s="591"/>
      <c r="P57" s="591"/>
      <c r="Q57" s="591"/>
      <c r="R57" s="591"/>
      <c r="S57" s="591"/>
      <c r="T57" s="591"/>
      <c r="U57" s="591"/>
      <c r="V57" s="591"/>
      <c r="W57" s="591"/>
      <c r="X57" s="591"/>
      <c r="Y57" s="591"/>
      <c r="Z57" s="591"/>
      <c r="AA57" s="591"/>
      <c r="AB57" s="591"/>
      <c r="AC57" s="591"/>
      <c r="AD57" s="591"/>
      <c r="AE57" s="591"/>
      <c r="AF57" s="591"/>
      <c r="AG57" s="591"/>
      <c r="AH57" s="591"/>
      <c r="AI57" s="591"/>
      <c r="AJ57" s="591"/>
      <c r="AK57" s="591"/>
      <c r="AL57" s="591"/>
      <c r="AM57" s="591"/>
      <c r="AN57" s="140"/>
      <c r="AO57" s="140"/>
      <c r="AP57" s="140"/>
      <c r="AQ57" s="140"/>
      <c r="AR57" s="140"/>
      <c r="AS57" s="140"/>
      <c r="AT57" s="140"/>
      <c r="AU57" s="137"/>
      <c r="AV57" s="138"/>
      <c r="AW57" s="138"/>
      <c r="AX57" s="138"/>
      <c r="AY57" s="138"/>
      <c r="AZ57" s="138"/>
      <c r="BA57" s="138"/>
      <c r="BB57" s="138"/>
      <c r="BC57" s="139" t="str">
        <f>IFERROR(VLOOKUP(AV57,[3]Formulas!$AN$5:$AO$20,2,),"")</f>
        <v/>
      </c>
      <c r="BD57" s="139" t="str">
        <f>IFERROR(VLOOKUP(AW57,[3]Formulas!$AN$5:$AO$20,2,),"")</f>
        <v/>
      </c>
      <c r="BE57" s="139" t="str">
        <f>IFERROR(VLOOKUP(AX57,[3]Formulas!$AN$5:$AO$20,2,),"")</f>
        <v/>
      </c>
      <c r="BF57" s="139" t="str">
        <f>IFERROR(VLOOKUP(AY57,[3]Formulas!$AN$5:$AO$20,2,),"")</f>
        <v/>
      </c>
      <c r="BG57" s="139" t="str">
        <f>IFERROR(VLOOKUP(AZ57,[3]Formulas!$AN$5:$AO$20,2,),"")</f>
        <v/>
      </c>
      <c r="BH57" s="139" t="str">
        <f>IFERROR(VLOOKUP(BA57,[3]Formulas!$AN$5:$AO$20,2,),"")</f>
        <v/>
      </c>
      <c r="BI57" s="139" t="str">
        <f>IFERROR(VLOOKUP(BB57,[3]Formulas!$AN$5:$AO$20,2,),"")</f>
        <v/>
      </c>
      <c r="BJ57" s="139">
        <f t="shared" si="25"/>
        <v>0</v>
      </c>
      <c r="BK57" s="139" t="str">
        <f t="shared" si="26"/>
        <v>Débil</v>
      </c>
      <c r="BL57" s="139"/>
      <c r="BM57" s="139" t="str">
        <f>IFERROR(VLOOKUP(CONCATENATE(BK57,"+",BL57),[3]Formulas!$AB$5:$AC$13,2,),"")</f>
        <v/>
      </c>
      <c r="BN57" s="139" t="str">
        <f>IFERROR(VLOOKUP(BM57,[3]Formulas!$AC$5:$AD$13,2,),"")</f>
        <v/>
      </c>
      <c r="BO57" s="591"/>
      <c r="BP57" s="591"/>
      <c r="BQ57" s="591"/>
      <c r="BR57" s="591"/>
      <c r="BS57" s="591"/>
      <c r="BT57" s="591"/>
      <c r="BU57" s="591"/>
      <c r="BV57" s="591"/>
      <c r="BW57" s="591"/>
      <c r="BX57" s="601"/>
      <c r="BY57" s="591"/>
      <c r="BZ57" s="130"/>
      <c r="CA57" s="130"/>
      <c r="CB57" s="130"/>
    </row>
    <row r="58" spans="1:80" ht="23.25" hidden="1" customHeight="1" x14ac:dyDescent="0.3">
      <c r="A58" s="591"/>
      <c r="B58" s="134"/>
      <c r="C58" s="591"/>
      <c r="D58" s="591"/>
      <c r="E58" s="591"/>
      <c r="F58" s="591"/>
      <c r="G58" s="591"/>
      <c r="H58" s="591"/>
      <c r="I58" s="591"/>
      <c r="J58" s="129"/>
      <c r="K58" s="591"/>
      <c r="L58" s="591"/>
      <c r="M58" s="591"/>
      <c r="N58" s="591"/>
      <c r="O58" s="591"/>
      <c r="P58" s="591"/>
      <c r="Q58" s="591"/>
      <c r="R58" s="591"/>
      <c r="S58" s="591"/>
      <c r="T58" s="591"/>
      <c r="U58" s="591"/>
      <c r="V58" s="591"/>
      <c r="W58" s="591"/>
      <c r="X58" s="591"/>
      <c r="Y58" s="591"/>
      <c r="Z58" s="591"/>
      <c r="AA58" s="591"/>
      <c r="AB58" s="591"/>
      <c r="AC58" s="591"/>
      <c r="AD58" s="591"/>
      <c r="AE58" s="591"/>
      <c r="AF58" s="591"/>
      <c r="AG58" s="591"/>
      <c r="AH58" s="591"/>
      <c r="AI58" s="591"/>
      <c r="AJ58" s="591"/>
      <c r="AK58" s="591"/>
      <c r="AL58" s="591"/>
      <c r="AM58" s="591"/>
      <c r="AN58" s="140"/>
      <c r="AO58" s="140"/>
      <c r="AP58" s="140"/>
      <c r="AQ58" s="140"/>
      <c r="AR58" s="140"/>
      <c r="AS58" s="140"/>
      <c r="AT58" s="140"/>
      <c r="AU58" s="137"/>
      <c r="AV58" s="138"/>
      <c r="AW58" s="138"/>
      <c r="AX58" s="138"/>
      <c r="AY58" s="138"/>
      <c r="AZ58" s="138"/>
      <c r="BA58" s="138"/>
      <c r="BB58" s="138"/>
      <c r="BC58" s="139" t="str">
        <f>IFERROR(VLOOKUP(AV58,[3]Formulas!$AN$5:$AO$20,2,),"")</f>
        <v/>
      </c>
      <c r="BD58" s="139" t="str">
        <f>IFERROR(VLOOKUP(AW58,[3]Formulas!$AN$5:$AO$20,2,),"")</f>
        <v/>
      </c>
      <c r="BE58" s="139" t="str">
        <f>IFERROR(VLOOKUP(AX58,[3]Formulas!$AN$5:$AO$20,2,),"")</f>
        <v/>
      </c>
      <c r="BF58" s="139" t="str">
        <f>IFERROR(VLOOKUP(AY58,[3]Formulas!$AN$5:$AO$20,2,),"")</f>
        <v/>
      </c>
      <c r="BG58" s="139" t="str">
        <f>IFERROR(VLOOKUP(AZ58,[3]Formulas!$AN$5:$AO$20,2,),"")</f>
        <v/>
      </c>
      <c r="BH58" s="139" t="str">
        <f>IFERROR(VLOOKUP(BA58,[3]Formulas!$AN$5:$AO$20,2,),"")</f>
        <v/>
      </c>
      <c r="BI58" s="139" t="str">
        <f>IFERROR(VLOOKUP(BB58,[3]Formulas!$AN$5:$AO$20,2,),"")</f>
        <v/>
      </c>
      <c r="BJ58" s="139">
        <f t="shared" si="25"/>
        <v>0</v>
      </c>
      <c r="BK58" s="139" t="str">
        <f t="shared" si="26"/>
        <v>Débil</v>
      </c>
      <c r="BL58" s="139"/>
      <c r="BM58" s="139" t="str">
        <f>IFERROR(VLOOKUP(CONCATENATE(BK58,"+",BL58),[3]Formulas!$AB$5:$AC$13,2,),"")</f>
        <v/>
      </c>
      <c r="BN58" s="139" t="str">
        <f>IFERROR(VLOOKUP(BM58,[3]Formulas!$AC$5:$AD$13,2,),"")</f>
        <v/>
      </c>
      <c r="BO58" s="591"/>
      <c r="BP58" s="591"/>
      <c r="BQ58" s="591"/>
      <c r="BR58" s="591"/>
      <c r="BS58" s="591"/>
      <c r="BT58" s="591"/>
      <c r="BU58" s="591"/>
      <c r="BV58" s="591"/>
      <c r="BW58" s="591"/>
      <c r="BX58" s="601"/>
      <c r="BY58" s="591"/>
      <c r="BZ58" s="130"/>
      <c r="CA58" s="130"/>
      <c r="CB58" s="130"/>
    </row>
    <row r="59" spans="1:80" ht="23.25" hidden="1" customHeight="1" x14ac:dyDescent="0.3">
      <c r="A59" s="591"/>
      <c r="B59" s="134"/>
      <c r="C59" s="591"/>
      <c r="D59" s="591"/>
      <c r="E59" s="591"/>
      <c r="F59" s="591"/>
      <c r="G59" s="591"/>
      <c r="H59" s="591"/>
      <c r="I59" s="591"/>
      <c r="J59" s="129"/>
      <c r="K59" s="591"/>
      <c r="L59" s="591"/>
      <c r="M59" s="591"/>
      <c r="N59" s="591"/>
      <c r="O59" s="591"/>
      <c r="P59" s="591"/>
      <c r="Q59" s="591"/>
      <c r="R59" s="591"/>
      <c r="S59" s="591"/>
      <c r="T59" s="591"/>
      <c r="U59" s="591"/>
      <c r="V59" s="591"/>
      <c r="W59" s="591"/>
      <c r="X59" s="591"/>
      <c r="Y59" s="591"/>
      <c r="Z59" s="591"/>
      <c r="AA59" s="591"/>
      <c r="AB59" s="591"/>
      <c r="AC59" s="591"/>
      <c r="AD59" s="591"/>
      <c r="AE59" s="591"/>
      <c r="AF59" s="591"/>
      <c r="AG59" s="591"/>
      <c r="AH59" s="591"/>
      <c r="AI59" s="591"/>
      <c r="AJ59" s="591"/>
      <c r="AK59" s="591"/>
      <c r="AL59" s="591"/>
      <c r="AM59" s="591"/>
      <c r="AN59" s="140"/>
      <c r="AO59" s="140"/>
      <c r="AP59" s="140"/>
      <c r="AQ59" s="140"/>
      <c r="AR59" s="140"/>
      <c r="AS59" s="140"/>
      <c r="AT59" s="140"/>
      <c r="AU59" s="137"/>
      <c r="AV59" s="138"/>
      <c r="AW59" s="138"/>
      <c r="AX59" s="138"/>
      <c r="AY59" s="138"/>
      <c r="AZ59" s="138"/>
      <c r="BA59" s="138"/>
      <c r="BB59" s="138"/>
      <c r="BC59" s="139" t="str">
        <f>IFERROR(VLOOKUP(AV59,[3]Formulas!$AN$5:$AO$20,2,),"")</f>
        <v/>
      </c>
      <c r="BD59" s="139" t="str">
        <f>IFERROR(VLOOKUP(AW59,[3]Formulas!$AN$5:$AO$20,2,),"")</f>
        <v/>
      </c>
      <c r="BE59" s="139" t="str">
        <f>IFERROR(VLOOKUP(AX59,[3]Formulas!$AN$5:$AO$20,2,),"")</f>
        <v/>
      </c>
      <c r="BF59" s="139" t="str">
        <f>IFERROR(VLOOKUP(AY59,[3]Formulas!$AN$5:$AO$20,2,),"")</f>
        <v/>
      </c>
      <c r="BG59" s="139" t="str">
        <f>IFERROR(VLOOKUP(AZ59,[3]Formulas!$AN$5:$AO$20,2,),"")</f>
        <v/>
      </c>
      <c r="BH59" s="139" t="str">
        <f>IFERROR(VLOOKUP(BA59,[3]Formulas!$AN$5:$AO$20,2,),"")</f>
        <v/>
      </c>
      <c r="BI59" s="139" t="str">
        <f>IFERROR(VLOOKUP(BB59,[3]Formulas!$AN$5:$AO$20,2,),"")</f>
        <v/>
      </c>
      <c r="BJ59" s="139">
        <f t="shared" si="25"/>
        <v>0</v>
      </c>
      <c r="BK59" s="139" t="str">
        <f t="shared" si="26"/>
        <v>Débil</v>
      </c>
      <c r="BL59" s="139"/>
      <c r="BM59" s="139" t="str">
        <f>IFERROR(VLOOKUP(CONCATENATE(BK59,"+",BL59),[3]Formulas!$AB$5:$AC$13,2,),"")</f>
        <v/>
      </c>
      <c r="BN59" s="139" t="str">
        <f>IFERROR(VLOOKUP(BM59,[3]Formulas!$AC$5:$AD$13,2,),"")</f>
        <v/>
      </c>
      <c r="BO59" s="591"/>
      <c r="BP59" s="591"/>
      <c r="BQ59" s="591"/>
      <c r="BR59" s="591"/>
      <c r="BS59" s="591"/>
      <c r="BT59" s="591"/>
      <c r="BU59" s="591"/>
      <c r="BV59" s="591"/>
      <c r="BW59" s="591"/>
      <c r="BX59" s="601"/>
      <c r="BY59" s="591"/>
      <c r="BZ59" s="130"/>
      <c r="CA59" s="130"/>
      <c r="CB59" s="130"/>
    </row>
    <row r="60" spans="1:80" ht="23.25" hidden="1" customHeight="1" x14ac:dyDescent="0.3">
      <c r="A60" s="591"/>
      <c r="B60" s="134"/>
      <c r="C60" s="591"/>
      <c r="D60" s="591"/>
      <c r="E60" s="591"/>
      <c r="F60" s="591"/>
      <c r="G60" s="591"/>
      <c r="H60" s="591"/>
      <c r="I60" s="591"/>
      <c r="J60" s="129"/>
      <c r="K60" s="591"/>
      <c r="L60" s="591"/>
      <c r="M60" s="591"/>
      <c r="N60" s="591"/>
      <c r="O60" s="591"/>
      <c r="P60" s="591"/>
      <c r="Q60" s="591"/>
      <c r="R60" s="591"/>
      <c r="S60" s="591"/>
      <c r="T60" s="591"/>
      <c r="U60" s="591"/>
      <c r="V60" s="591"/>
      <c r="W60" s="591"/>
      <c r="X60" s="591"/>
      <c r="Y60" s="591"/>
      <c r="Z60" s="591"/>
      <c r="AA60" s="591"/>
      <c r="AB60" s="591"/>
      <c r="AC60" s="591"/>
      <c r="AD60" s="591"/>
      <c r="AE60" s="591"/>
      <c r="AF60" s="591"/>
      <c r="AG60" s="591"/>
      <c r="AH60" s="591"/>
      <c r="AI60" s="591"/>
      <c r="AJ60" s="591"/>
      <c r="AK60" s="591"/>
      <c r="AL60" s="591"/>
      <c r="AM60" s="591"/>
      <c r="AN60" s="140"/>
      <c r="AO60" s="140"/>
      <c r="AP60" s="140"/>
      <c r="AQ60" s="140"/>
      <c r="AR60" s="140"/>
      <c r="AS60" s="140"/>
      <c r="AT60" s="140"/>
      <c r="AU60" s="137"/>
      <c r="AV60" s="138"/>
      <c r="AW60" s="138"/>
      <c r="AX60" s="138"/>
      <c r="AY60" s="138"/>
      <c r="AZ60" s="138"/>
      <c r="BA60" s="138"/>
      <c r="BB60" s="138"/>
      <c r="BC60" s="139" t="str">
        <f>IFERROR(VLOOKUP(AV60,[3]Formulas!$AN$5:$AO$20,2,),"")</f>
        <v/>
      </c>
      <c r="BD60" s="139" t="str">
        <f>IFERROR(VLOOKUP(AW60,[3]Formulas!$AN$5:$AO$20,2,),"")</f>
        <v/>
      </c>
      <c r="BE60" s="139" t="str">
        <f>IFERROR(VLOOKUP(AX60,[3]Formulas!$AN$5:$AO$20,2,),"")</f>
        <v/>
      </c>
      <c r="BF60" s="139" t="str">
        <f>IFERROR(VLOOKUP(AY60,[3]Formulas!$AN$5:$AO$20,2,),"")</f>
        <v/>
      </c>
      <c r="BG60" s="139" t="str">
        <f>IFERROR(VLOOKUP(AZ60,[3]Formulas!$AN$5:$AO$20,2,),"")</f>
        <v/>
      </c>
      <c r="BH60" s="139" t="str">
        <f>IFERROR(VLOOKUP(BA60,[3]Formulas!$AN$5:$AO$20,2,),"")</f>
        <v/>
      </c>
      <c r="BI60" s="139" t="str">
        <f>IFERROR(VLOOKUP(BB60,[3]Formulas!$AN$5:$AO$20,2,),"")</f>
        <v/>
      </c>
      <c r="BJ60" s="139">
        <f t="shared" si="25"/>
        <v>0</v>
      </c>
      <c r="BK60" s="139" t="str">
        <f t="shared" si="26"/>
        <v>Débil</v>
      </c>
      <c r="BL60" s="139"/>
      <c r="BM60" s="139" t="str">
        <f>IFERROR(VLOOKUP(CONCATENATE(BK60,"+",BL60),[3]Formulas!$AB$5:$AC$13,2,),"")</f>
        <v/>
      </c>
      <c r="BN60" s="139" t="str">
        <f>IFERROR(VLOOKUP(BM60,[3]Formulas!$AC$5:$AD$13,2,),"")</f>
        <v/>
      </c>
      <c r="BO60" s="591"/>
      <c r="BP60" s="591"/>
      <c r="BQ60" s="591"/>
      <c r="BR60" s="591"/>
      <c r="BS60" s="591"/>
      <c r="BT60" s="591"/>
      <c r="BU60" s="591"/>
      <c r="BV60" s="591"/>
      <c r="BW60" s="591"/>
      <c r="BX60" s="601"/>
      <c r="BY60" s="591"/>
      <c r="BZ60" s="130"/>
      <c r="CA60" s="130"/>
      <c r="CB60" s="130"/>
    </row>
    <row r="61" spans="1:80" ht="23.25" hidden="1" customHeight="1" x14ac:dyDescent="0.3">
      <c r="A61" s="591"/>
      <c r="B61" s="134"/>
      <c r="C61" s="591"/>
      <c r="D61" s="591"/>
      <c r="E61" s="591"/>
      <c r="F61" s="591"/>
      <c r="G61" s="591"/>
      <c r="H61" s="591"/>
      <c r="I61" s="591"/>
      <c r="J61" s="129"/>
      <c r="K61" s="591"/>
      <c r="L61" s="591"/>
      <c r="M61" s="591"/>
      <c r="N61" s="591"/>
      <c r="O61" s="591"/>
      <c r="P61" s="591"/>
      <c r="Q61" s="591"/>
      <c r="R61" s="591"/>
      <c r="S61" s="591"/>
      <c r="T61" s="591"/>
      <c r="U61" s="591"/>
      <c r="V61" s="591"/>
      <c r="W61" s="591"/>
      <c r="X61" s="591"/>
      <c r="Y61" s="591"/>
      <c r="Z61" s="591"/>
      <c r="AA61" s="591"/>
      <c r="AB61" s="591"/>
      <c r="AC61" s="591"/>
      <c r="AD61" s="591"/>
      <c r="AE61" s="591"/>
      <c r="AF61" s="591"/>
      <c r="AG61" s="591"/>
      <c r="AH61" s="591"/>
      <c r="AI61" s="591"/>
      <c r="AJ61" s="591"/>
      <c r="AK61" s="591"/>
      <c r="AL61" s="591"/>
      <c r="AM61" s="591"/>
      <c r="AN61" s="140"/>
      <c r="AO61" s="140"/>
      <c r="AP61" s="140"/>
      <c r="AQ61" s="140"/>
      <c r="AR61" s="140"/>
      <c r="AS61" s="140"/>
      <c r="AT61" s="140"/>
      <c r="AU61" s="137"/>
      <c r="AV61" s="138"/>
      <c r="AW61" s="138"/>
      <c r="AX61" s="138"/>
      <c r="AY61" s="138"/>
      <c r="AZ61" s="138"/>
      <c r="BA61" s="138"/>
      <c r="BB61" s="138"/>
      <c r="BC61" s="139" t="str">
        <f>IFERROR(VLOOKUP(AV61,[3]Formulas!$AN$5:$AO$20,2,),"")</f>
        <v/>
      </c>
      <c r="BD61" s="139" t="str">
        <f>IFERROR(VLOOKUP(AW61,[3]Formulas!$AN$5:$AO$20,2,),"")</f>
        <v/>
      </c>
      <c r="BE61" s="139" t="str">
        <f>IFERROR(VLOOKUP(AX61,[3]Formulas!$AN$5:$AO$20,2,),"")</f>
        <v/>
      </c>
      <c r="BF61" s="139" t="str">
        <f>IFERROR(VLOOKUP(AY61,[3]Formulas!$AN$5:$AO$20,2,),"")</f>
        <v/>
      </c>
      <c r="BG61" s="139" t="str">
        <f>IFERROR(VLOOKUP(AZ61,[3]Formulas!$AN$5:$AO$20,2,),"")</f>
        <v/>
      </c>
      <c r="BH61" s="139" t="str">
        <f>IFERROR(VLOOKUP(BA61,[3]Formulas!$AN$5:$AO$20,2,),"")</f>
        <v/>
      </c>
      <c r="BI61" s="139" t="str">
        <f>IFERROR(VLOOKUP(BB61,[3]Formulas!$AN$5:$AO$20,2,),"")</f>
        <v/>
      </c>
      <c r="BJ61" s="139">
        <f t="shared" si="25"/>
        <v>0</v>
      </c>
      <c r="BK61" s="139" t="str">
        <f t="shared" si="26"/>
        <v>Débil</v>
      </c>
      <c r="BL61" s="139"/>
      <c r="BM61" s="139" t="str">
        <f>IFERROR(VLOOKUP(CONCATENATE(BK61,"+",BL61),[3]Formulas!$AB$5:$AC$13,2,),"")</f>
        <v/>
      </c>
      <c r="BN61" s="139" t="str">
        <f>IFERROR(VLOOKUP(BM61,[3]Formulas!$AC$5:$AD$13,2,),"")</f>
        <v/>
      </c>
      <c r="BO61" s="591"/>
      <c r="BP61" s="591"/>
      <c r="BQ61" s="591"/>
      <c r="BR61" s="591"/>
      <c r="BS61" s="591"/>
      <c r="BT61" s="591"/>
      <c r="BU61" s="591"/>
      <c r="BV61" s="591"/>
      <c r="BW61" s="591"/>
      <c r="BX61" s="601"/>
      <c r="BY61" s="591"/>
      <c r="BZ61" s="130"/>
      <c r="CA61" s="130"/>
      <c r="CB61" s="130"/>
    </row>
    <row r="62" spans="1:80" ht="23.25" hidden="1" customHeight="1" x14ac:dyDescent="0.3">
      <c r="A62" s="591"/>
      <c r="B62" s="134"/>
      <c r="C62" s="591"/>
      <c r="D62" s="591"/>
      <c r="E62" s="591"/>
      <c r="F62" s="591"/>
      <c r="G62" s="591"/>
      <c r="H62" s="591"/>
      <c r="I62" s="591"/>
      <c r="J62" s="129"/>
      <c r="K62" s="591"/>
      <c r="L62" s="591"/>
      <c r="M62" s="591"/>
      <c r="N62" s="591"/>
      <c r="O62" s="591"/>
      <c r="P62" s="591"/>
      <c r="Q62" s="591"/>
      <c r="R62" s="591"/>
      <c r="S62" s="591"/>
      <c r="T62" s="591"/>
      <c r="U62" s="591"/>
      <c r="V62" s="591"/>
      <c r="W62" s="591"/>
      <c r="X62" s="591"/>
      <c r="Y62" s="591"/>
      <c r="Z62" s="591"/>
      <c r="AA62" s="591"/>
      <c r="AB62" s="591"/>
      <c r="AC62" s="591"/>
      <c r="AD62" s="591"/>
      <c r="AE62" s="591"/>
      <c r="AF62" s="591"/>
      <c r="AG62" s="591"/>
      <c r="AH62" s="591"/>
      <c r="AI62" s="591"/>
      <c r="AJ62" s="591"/>
      <c r="AK62" s="591"/>
      <c r="AL62" s="591"/>
      <c r="AM62" s="591"/>
      <c r="AN62" s="140"/>
      <c r="AO62" s="140"/>
      <c r="AP62" s="140"/>
      <c r="AQ62" s="140"/>
      <c r="AR62" s="140"/>
      <c r="AS62" s="140"/>
      <c r="AT62" s="140"/>
      <c r="AU62" s="137"/>
      <c r="AV62" s="138"/>
      <c r="AW62" s="138"/>
      <c r="AX62" s="138"/>
      <c r="AY62" s="138"/>
      <c r="AZ62" s="138"/>
      <c r="BA62" s="138"/>
      <c r="BB62" s="138"/>
      <c r="BC62" s="139" t="str">
        <f>IFERROR(VLOOKUP(AV62,[3]Formulas!$AN$5:$AO$20,2,),"")</f>
        <v/>
      </c>
      <c r="BD62" s="139" t="str">
        <f>IFERROR(VLOOKUP(AW62,[3]Formulas!$AN$5:$AO$20,2,),"")</f>
        <v/>
      </c>
      <c r="BE62" s="139" t="str">
        <f>IFERROR(VLOOKUP(AX62,[3]Formulas!$AN$5:$AO$20,2,),"")</f>
        <v/>
      </c>
      <c r="BF62" s="139" t="str">
        <f>IFERROR(VLOOKUP(AY62,[3]Formulas!$AN$5:$AO$20,2,),"")</f>
        <v/>
      </c>
      <c r="BG62" s="139" t="str">
        <f>IFERROR(VLOOKUP(AZ62,[3]Formulas!$AN$5:$AO$20,2,),"")</f>
        <v/>
      </c>
      <c r="BH62" s="139" t="str">
        <f>IFERROR(VLOOKUP(BA62,[3]Formulas!$AN$5:$AO$20,2,),"")</f>
        <v/>
      </c>
      <c r="BI62" s="139" t="str">
        <f>IFERROR(VLOOKUP(BB62,[3]Formulas!$AN$5:$AO$20,2,),"")</f>
        <v/>
      </c>
      <c r="BJ62" s="139">
        <f t="shared" si="25"/>
        <v>0</v>
      </c>
      <c r="BK62" s="139" t="str">
        <f t="shared" si="26"/>
        <v>Débil</v>
      </c>
      <c r="BL62" s="139"/>
      <c r="BM62" s="139" t="str">
        <f>IFERROR(VLOOKUP(CONCATENATE(BK62,"+",BL62),[3]Formulas!$AB$5:$AC$13,2,),"")</f>
        <v/>
      </c>
      <c r="BN62" s="139" t="str">
        <f>IFERROR(VLOOKUP(BM62,[3]Formulas!$AC$5:$AD$13,2,),"")</f>
        <v/>
      </c>
      <c r="BO62" s="591"/>
      <c r="BP62" s="591"/>
      <c r="BQ62" s="591"/>
      <c r="BR62" s="591"/>
      <c r="BS62" s="591"/>
      <c r="BT62" s="591"/>
      <c r="BU62" s="591"/>
      <c r="BV62" s="591"/>
      <c r="BW62" s="591"/>
      <c r="BX62" s="601"/>
      <c r="BY62" s="591"/>
      <c r="BZ62" s="130"/>
      <c r="CA62" s="130"/>
      <c r="CB62" s="130"/>
    </row>
    <row r="63" spans="1:80" ht="23.25" hidden="1" customHeight="1" x14ac:dyDescent="0.3">
      <c r="A63" s="592"/>
      <c r="B63" s="141"/>
      <c r="C63" s="592"/>
      <c r="D63" s="592"/>
      <c r="E63" s="592"/>
      <c r="F63" s="592"/>
      <c r="G63" s="592"/>
      <c r="H63" s="592"/>
      <c r="I63" s="592"/>
      <c r="J63" s="154"/>
      <c r="K63" s="592"/>
      <c r="L63" s="592"/>
      <c r="M63" s="592"/>
      <c r="N63" s="592"/>
      <c r="O63" s="592"/>
      <c r="P63" s="592"/>
      <c r="Q63" s="592"/>
      <c r="R63" s="592"/>
      <c r="S63" s="592"/>
      <c r="T63" s="592"/>
      <c r="U63" s="592"/>
      <c r="V63" s="592"/>
      <c r="W63" s="592"/>
      <c r="X63" s="592"/>
      <c r="Y63" s="592"/>
      <c r="Z63" s="592"/>
      <c r="AA63" s="592"/>
      <c r="AB63" s="592"/>
      <c r="AC63" s="592"/>
      <c r="AD63" s="592"/>
      <c r="AE63" s="592"/>
      <c r="AF63" s="592"/>
      <c r="AG63" s="592"/>
      <c r="AH63" s="592"/>
      <c r="AI63" s="592"/>
      <c r="AJ63" s="592"/>
      <c r="AK63" s="592"/>
      <c r="AL63" s="592"/>
      <c r="AM63" s="592"/>
      <c r="AN63" s="143"/>
      <c r="AO63" s="143"/>
      <c r="AP63" s="143"/>
      <c r="AQ63" s="143"/>
      <c r="AR63" s="143"/>
      <c r="AS63" s="143"/>
      <c r="AT63" s="143"/>
      <c r="AU63" s="144"/>
      <c r="AV63" s="145"/>
      <c r="AW63" s="145"/>
      <c r="AX63" s="145"/>
      <c r="AY63" s="145"/>
      <c r="AZ63" s="145"/>
      <c r="BA63" s="145"/>
      <c r="BB63" s="145"/>
      <c r="BC63" s="146" t="str">
        <f>IFERROR(VLOOKUP(AV63,[3]Formulas!$AN$5:$AO$20,2,),"")</f>
        <v/>
      </c>
      <c r="BD63" s="146" t="str">
        <f>IFERROR(VLOOKUP(AW63,[3]Formulas!$AN$5:$AO$20,2,),"")</f>
        <v/>
      </c>
      <c r="BE63" s="146" t="str">
        <f>IFERROR(VLOOKUP(AX63,[3]Formulas!$AN$5:$AO$20,2,),"")</f>
        <v/>
      </c>
      <c r="BF63" s="146" t="str">
        <f>IFERROR(VLOOKUP(AY63,[3]Formulas!$AN$5:$AO$20,2,),"")</f>
        <v/>
      </c>
      <c r="BG63" s="146" t="str">
        <f>IFERROR(VLOOKUP(AZ63,[3]Formulas!$AN$5:$AO$20,2,),"")</f>
        <v/>
      </c>
      <c r="BH63" s="146" t="str">
        <f>IFERROR(VLOOKUP(BA63,[3]Formulas!$AN$5:$AO$20,2,),"")</f>
        <v/>
      </c>
      <c r="BI63" s="146" t="str">
        <f>IFERROR(VLOOKUP(BB63,[3]Formulas!$AN$5:$AO$20,2,),"")</f>
        <v/>
      </c>
      <c r="BJ63" s="146">
        <f t="shared" si="25"/>
        <v>0</v>
      </c>
      <c r="BK63" s="146" t="str">
        <f t="shared" si="26"/>
        <v>Débil</v>
      </c>
      <c r="BL63" s="146"/>
      <c r="BM63" s="146" t="str">
        <f>IFERROR(VLOOKUP(CONCATENATE(BK63,"+",BL63),[3]Formulas!$AB$5:$AC$13,2,),"")</f>
        <v/>
      </c>
      <c r="BN63" s="146" t="str">
        <f>IFERROR(VLOOKUP(BM63,[3]Formulas!$AC$5:$AD$13,2,),"")</f>
        <v/>
      </c>
      <c r="BO63" s="592"/>
      <c r="BP63" s="592"/>
      <c r="BQ63" s="592"/>
      <c r="BR63" s="592"/>
      <c r="BS63" s="592"/>
      <c r="BT63" s="592"/>
      <c r="BU63" s="592"/>
      <c r="BV63" s="592"/>
      <c r="BW63" s="592"/>
      <c r="BX63" s="602"/>
      <c r="BY63" s="592"/>
      <c r="BZ63" s="147"/>
      <c r="CA63" s="147"/>
      <c r="CB63" s="147"/>
    </row>
    <row r="64" spans="1:80" ht="23.25" hidden="1" customHeight="1" x14ac:dyDescent="0.4">
      <c r="A64" s="148"/>
      <c r="B64" s="148"/>
      <c r="C64" s="148"/>
      <c r="D64" s="148"/>
      <c r="E64" s="148"/>
      <c r="F64" s="148"/>
      <c r="G64" s="148"/>
      <c r="H64" s="148"/>
      <c r="I64" s="148"/>
      <c r="J64" s="149"/>
      <c r="K64" s="149"/>
      <c r="L64" s="149"/>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48"/>
      <c r="AN64" s="151"/>
      <c r="AO64" s="151"/>
      <c r="AP64" s="151"/>
      <c r="AQ64" s="151"/>
      <c r="AR64" s="151"/>
      <c r="AS64" s="151"/>
      <c r="AT64" s="151"/>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52"/>
      <c r="BY64" s="152"/>
      <c r="BZ64" s="152"/>
      <c r="CA64" s="152"/>
      <c r="CB64" s="152"/>
    </row>
    <row r="65" spans="1:80" ht="23.25" hidden="1" customHeight="1" x14ac:dyDescent="0.3">
      <c r="A65" s="593"/>
      <c r="B65" s="153"/>
      <c r="C65" s="593"/>
      <c r="D65" s="593"/>
      <c r="E65" s="590"/>
      <c r="F65" s="590"/>
      <c r="G65" s="590"/>
      <c r="H65" s="590"/>
      <c r="I65" s="593" t="str">
        <f>+IF(AND(E65="Si",F65="Si",G65="Si",H65="Si"),"Corrupción","No aplica para riesgo de corrupción")</f>
        <v>No aplica para riesgo de corrupción</v>
      </c>
      <c r="J65" s="127"/>
      <c r="K65" s="594"/>
      <c r="L65" s="594"/>
      <c r="M65" s="590"/>
      <c r="N65" s="590"/>
      <c r="O65" s="590"/>
      <c r="P65" s="590"/>
      <c r="Q65" s="590"/>
      <c r="R65" s="590"/>
      <c r="S65" s="590"/>
      <c r="T65" s="590"/>
      <c r="U65" s="590"/>
      <c r="V65" s="590"/>
      <c r="W65" s="590"/>
      <c r="X65" s="590"/>
      <c r="Y65" s="590"/>
      <c r="Z65" s="590"/>
      <c r="AA65" s="590"/>
      <c r="AB65" s="590"/>
      <c r="AC65" s="590"/>
      <c r="AD65" s="590"/>
      <c r="AE65" s="590"/>
      <c r="AF65" s="598">
        <f>+COUNTIF(M65:AE74,"SI")</f>
        <v>0</v>
      </c>
      <c r="AG65" s="593"/>
      <c r="AH65" s="593" t="str">
        <f>IFERROR(VLOOKUP(AG65,[3]Formulas!$B$5:$C$9,2,0),"")</f>
        <v/>
      </c>
      <c r="AI65" s="593" t="str">
        <f>IFERROR(VLOOKUP(AF65,[3]Formulas!$W$5:$X$23,2,),"")</f>
        <v/>
      </c>
      <c r="AJ65" s="593" t="str">
        <f>+IFERROR(VLOOKUP(AI65,[3]Formulas!$E$5:$F$9,2,),"")</f>
        <v/>
      </c>
      <c r="AK65" s="598" t="str">
        <f>IFERROR(VLOOKUP(CONCATENATE(AH65,AJ65),[3]Formulas!$J$5:$K$29,2,),"")</f>
        <v/>
      </c>
      <c r="AL65" s="598" t="str">
        <f>IFERROR(AJ65*AH65,"")</f>
        <v/>
      </c>
      <c r="AM65" s="599" t="s">
        <v>111</v>
      </c>
      <c r="AN65" s="136"/>
      <c r="AO65" s="136"/>
      <c r="AP65" s="136"/>
      <c r="AQ65" s="136"/>
      <c r="AR65" s="136"/>
      <c r="AS65" s="136"/>
      <c r="AT65" s="136"/>
      <c r="AU65" s="131"/>
      <c r="AV65" s="132"/>
      <c r="AW65" s="132"/>
      <c r="AX65" s="132"/>
      <c r="AY65" s="132"/>
      <c r="AZ65" s="132"/>
      <c r="BA65" s="132"/>
      <c r="BB65" s="132"/>
      <c r="BC65" s="133" t="str">
        <f>IFERROR(VLOOKUP(AV65,[3]Formulas!$AN$5:$AO$20,2,),"")</f>
        <v/>
      </c>
      <c r="BD65" s="133" t="str">
        <f>IFERROR(VLOOKUP(AW65,[3]Formulas!$AN$5:$AO$20,2,),"")</f>
        <v/>
      </c>
      <c r="BE65" s="133" t="str">
        <f>IFERROR(VLOOKUP(AX65,[3]Formulas!$AN$5:$AO$20,2,),"")</f>
        <v/>
      </c>
      <c r="BF65" s="133" t="str">
        <f>IFERROR(VLOOKUP(AY65,[3]Formulas!$AN$5:$AO$20,2,),"")</f>
        <v/>
      </c>
      <c r="BG65" s="133" t="str">
        <f>IFERROR(VLOOKUP(AZ65,[3]Formulas!$AN$5:$AO$20,2,),"")</f>
        <v/>
      </c>
      <c r="BH65" s="133" t="str">
        <f>IFERROR(VLOOKUP(BA65,[3]Formulas!$AN$5:$AO$20,2,),"")</f>
        <v/>
      </c>
      <c r="BI65" s="133" t="str">
        <f>IFERROR(VLOOKUP(BB65,[3]Formulas!$AN$5:$AO$20,2,),"")</f>
        <v/>
      </c>
      <c r="BJ65" s="133">
        <f t="shared" ref="BJ65:BJ74" si="27">+SUM(BC65:BI65)</f>
        <v>0</v>
      </c>
      <c r="BK65" s="133" t="str">
        <f t="shared" ref="BK65:BK74" si="28">+IF(BJ65&gt;=96,"Fuerte",IF(AND(BJ65&lt;96,BJ65&gt;=86),"Moderado",IF(BJ65&lt;=85,"Débil")))</f>
        <v>Débil</v>
      </c>
      <c r="BL65" s="133"/>
      <c r="BM65" s="133" t="str">
        <f>IFERROR(VLOOKUP(CONCATENATE(BK65,"+",BL65),[3]Formulas!$AB$5:$AC$13,2,),"")</f>
        <v/>
      </c>
      <c r="BN65" s="133" t="str">
        <f>IFERROR(VLOOKUP(BM65,[3]Formulas!$AC$5:$AD$13,2,),"")</f>
        <v/>
      </c>
      <c r="BO65" s="599" t="str">
        <f>+IFERROR(AVERAGE(BN65:BN74),"")</f>
        <v/>
      </c>
      <c r="BP65" s="599" t="str">
        <f>+IF(BO65="","",IF(BO65=100,"Fuerte",IF(AND(BO65&lt;100,BO65&gt;=50),"Moderado",IF(BO65&lt;50,"Débil"))))</f>
        <v/>
      </c>
      <c r="BQ65" s="599" t="str">
        <f>+IF(BP65="","",IF(BP65="Fuerte",2,IF(BP65="Moderado",1,IF(BP65="Débil",0))))</f>
        <v/>
      </c>
      <c r="BR65" s="599" t="str">
        <f>IFERROR(IF((BS65-BQ65)&lt;=0,+AG65,VLOOKUP((BS65-BQ65),[3]Formulas!$AQ$5:$AR$9,2,0)),"")</f>
        <v/>
      </c>
      <c r="BS65" s="599" t="str">
        <f>+AH65</f>
        <v/>
      </c>
      <c r="BT65" s="599" t="str">
        <f>IFERROR(VLOOKUP(BR65,[3]Formulas!$B$5:$C$9,2,),"")</f>
        <v/>
      </c>
      <c r="BU65" s="599" t="str">
        <f>+AI65</f>
        <v/>
      </c>
      <c r="BV65" s="599" t="str">
        <f>IFERROR(VLOOKUP(BU65,[3]Formulas!$E$5:$F$9,2,),"")</f>
        <v/>
      </c>
      <c r="BW65" s="598" t="str">
        <f>IFERROR(VLOOKUP(CONCATENATE(BT65:BT74,BV65),[3]Formulas!$J$5:$K$29,2,),"")</f>
        <v/>
      </c>
      <c r="BX65" s="600" t="str">
        <f>IFERROR(BV65*BT65,"")</f>
        <v/>
      </c>
      <c r="BY65" s="603"/>
      <c r="BZ65" s="128"/>
      <c r="CA65" s="128"/>
      <c r="CB65" s="128"/>
    </row>
    <row r="66" spans="1:80" ht="23.25" hidden="1" customHeight="1" x14ac:dyDescent="0.3">
      <c r="A66" s="591"/>
      <c r="B66" s="134"/>
      <c r="C66" s="591"/>
      <c r="D66" s="591"/>
      <c r="E66" s="591"/>
      <c r="F66" s="591"/>
      <c r="G66" s="591"/>
      <c r="H66" s="591"/>
      <c r="I66" s="591"/>
      <c r="J66" s="129"/>
      <c r="K66" s="591"/>
      <c r="L66" s="591"/>
      <c r="M66" s="591"/>
      <c r="N66" s="591"/>
      <c r="O66" s="591"/>
      <c r="P66" s="591"/>
      <c r="Q66" s="591"/>
      <c r="R66" s="591"/>
      <c r="S66" s="591"/>
      <c r="T66" s="591"/>
      <c r="U66" s="591"/>
      <c r="V66" s="591"/>
      <c r="W66" s="591"/>
      <c r="X66" s="591"/>
      <c r="Y66" s="591"/>
      <c r="Z66" s="591"/>
      <c r="AA66" s="591"/>
      <c r="AB66" s="591"/>
      <c r="AC66" s="591"/>
      <c r="AD66" s="591"/>
      <c r="AE66" s="591"/>
      <c r="AF66" s="591"/>
      <c r="AG66" s="591"/>
      <c r="AH66" s="591"/>
      <c r="AI66" s="591"/>
      <c r="AJ66" s="591"/>
      <c r="AK66" s="591"/>
      <c r="AL66" s="591"/>
      <c r="AM66" s="591"/>
      <c r="AN66" s="140"/>
      <c r="AO66" s="140"/>
      <c r="AP66" s="140"/>
      <c r="AQ66" s="140"/>
      <c r="AR66" s="140"/>
      <c r="AS66" s="140"/>
      <c r="AT66" s="140"/>
      <c r="AU66" s="137"/>
      <c r="AV66" s="138"/>
      <c r="AW66" s="138"/>
      <c r="AX66" s="138"/>
      <c r="AY66" s="138"/>
      <c r="AZ66" s="138"/>
      <c r="BA66" s="138"/>
      <c r="BB66" s="138"/>
      <c r="BC66" s="139" t="str">
        <f>IFERROR(VLOOKUP(AV66,[3]Formulas!$AN$5:$AO$20,2,),"")</f>
        <v/>
      </c>
      <c r="BD66" s="139" t="str">
        <f>IFERROR(VLOOKUP(AW66,[3]Formulas!$AN$5:$AO$20,2,),"")</f>
        <v/>
      </c>
      <c r="BE66" s="139" t="str">
        <f>IFERROR(VLOOKUP(AX66,[3]Formulas!$AN$5:$AO$20,2,),"")</f>
        <v/>
      </c>
      <c r="BF66" s="139" t="str">
        <f>IFERROR(VLOOKUP(AY66,[3]Formulas!$AN$5:$AO$20,2,),"")</f>
        <v/>
      </c>
      <c r="BG66" s="139" t="str">
        <f>IFERROR(VLOOKUP(AZ66,[3]Formulas!$AN$5:$AO$20,2,),"")</f>
        <v/>
      </c>
      <c r="BH66" s="139" t="str">
        <f>IFERROR(VLOOKUP(BA66,[3]Formulas!$AN$5:$AO$20,2,),"")</f>
        <v/>
      </c>
      <c r="BI66" s="139" t="str">
        <f>IFERROR(VLOOKUP(BB66,[3]Formulas!$AN$5:$AO$20,2,),"")</f>
        <v/>
      </c>
      <c r="BJ66" s="139">
        <f t="shared" si="27"/>
        <v>0</v>
      </c>
      <c r="BK66" s="139" t="str">
        <f t="shared" si="28"/>
        <v>Débil</v>
      </c>
      <c r="BL66" s="139"/>
      <c r="BM66" s="139" t="str">
        <f>IFERROR(VLOOKUP(CONCATENATE(BK66,"+",BL66),[3]Formulas!$AB$5:$AC$13,2,),"")</f>
        <v/>
      </c>
      <c r="BN66" s="139" t="str">
        <f>IFERROR(VLOOKUP(BM66,[3]Formulas!$AC$5:$AD$13,2,),"")</f>
        <v/>
      </c>
      <c r="BO66" s="591"/>
      <c r="BP66" s="591"/>
      <c r="BQ66" s="591"/>
      <c r="BR66" s="591"/>
      <c r="BS66" s="591"/>
      <c r="BT66" s="591"/>
      <c r="BU66" s="591"/>
      <c r="BV66" s="591"/>
      <c r="BW66" s="591"/>
      <c r="BX66" s="601"/>
      <c r="BY66" s="591"/>
      <c r="BZ66" s="130"/>
      <c r="CA66" s="130"/>
      <c r="CB66" s="130"/>
    </row>
    <row r="67" spans="1:80" ht="23.25" hidden="1" customHeight="1" x14ac:dyDescent="0.3">
      <c r="A67" s="591"/>
      <c r="B67" s="134"/>
      <c r="C67" s="591"/>
      <c r="D67" s="591"/>
      <c r="E67" s="591"/>
      <c r="F67" s="591"/>
      <c r="G67" s="591"/>
      <c r="H67" s="591"/>
      <c r="I67" s="591"/>
      <c r="J67" s="129"/>
      <c r="K67" s="591"/>
      <c r="L67" s="591"/>
      <c r="M67" s="591"/>
      <c r="N67" s="591"/>
      <c r="O67" s="591"/>
      <c r="P67" s="591"/>
      <c r="Q67" s="591"/>
      <c r="R67" s="591"/>
      <c r="S67" s="591"/>
      <c r="T67" s="591"/>
      <c r="U67" s="591"/>
      <c r="V67" s="591"/>
      <c r="W67" s="591"/>
      <c r="X67" s="591"/>
      <c r="Y67" s="591"/>
      <c r="Z67" s="591"/>
      <c r="AA67" s="591"/>
      <c r="AB67" s="591"/>
      <c r="AC67" s="591"/>
      <c r="AD67" s="591"/>
      <c r="AE67" s="591"/>
      <c r="AF67" s="591"/>
      <c r="AG67" s="591"/>
      <c r="AH67" s="591"/>
      <c r="AI67" s="591"/>
      <c r="AJ67" s="591"/>
      <c r="AK67" s="591"/>
      <c r="AL67" s="591"/>
      <c r="AM67" s="591"/>
      <c r="AN67" s="140"/>
      <c r="AO67" s="140"/>
      <c r="AP67" s="140"/>
      <c r="AQ67" s="140"/>
      <c r="AR67" s="140"/>
      <c r="AS67" s="140"/>
      <c r="AT67" s="140"/>
      <c r="AU67" s="137"/>
      <c r="AV67" s="138"/>
      <c r="AW67" s="138"/>
      <c r="AX67" s="138"/>
      <c r="AY67" s="138"/>
      <c r="AZ67" s="138"/>
      <c r="BA67" s="138"/>
      <c r="BB67" s="138"/>
      <c r="BC67" s="139" t="str">
        <f>IFERROR(VLOOKUP(AV67,[3]Formulas!$AN$5:$AO$20,2,),"")</f>
        <v/>
      </c>
      <c r="BD67" s="139" t="str">
        <f>IFERROR(VLOOKUP(AW67,[3]Formulas!$AN$5:$AO$20,2,),"")</f>
        <v/>
      </c>
      <c r="BE67" s="139" t="str">
        <f>IFERROR(VLOOKUP(AX67,[3]Formulas!$AN$5:$AO$20,2,),"")</f>
        <v/>
      </c>
      <c r="BF67" s="139" t="str">
        <f>IFERROR(VLOOKUP(AY67,[3]Formulas!$AN$5:$AO$20,2,),"")</f>
        <v/>
      </c>
      <c r="BG67" s="139" t="str">
        <f>IFERROR(VLOOKUP(AZ67,[3]Formulas!$AN$5:$AO$20,2,),"")</f>
        <v/>
      </c>
      <c r="BH67" s="139" t="str">
        <f>IFERROR(VLOOKUP(BA67,[3]Formulas!$AN$5:$AO$20,2,),"")</f>
        <v/>
      </c>
      <c r="BI67" s="139" t="str">
        <f>IFERROR(VLOOKUP(BB67,[3]Formulas!$AN$5:$AO$20,2,),"")</f>
        <v/>
      </c>
      <c r="BJ67" s="139">
        <f t="shared" si="27"/>
        <v>0</v>
      </c>
      <c r="BK67" s="139" t="str">
        <f t="shared" si="28"/>
        <v>Débil</v>
      </c>
      <c r="BL67" s="139"/>
      <c r="BM67" s="139" t="str">
        <f>IFERROR(VLOOKUP(CONCATENATE(BK67,"+",BL67),[3]Formulas!$AB$5:$AC$13,2,),"")</f>
        <v/>
      </c>
      <c r="BN67" s="139" t="str">
        <f>IFERROR(VLOOKUP(BM67,[3]Formulas!$AC$5:$AD$13,2,),"")</f>
        <v/>
      </c>
      <c r="BO67" s="591"/>
      <c r="BP67" s="591"/>
      <c r="BQ67" s="591"/>
      <c r="BR67" s="591"/>
      <c r="BS67" s="591"/>
      <c r="BT67" s="591"/>
      <c r="BU67" s="591"/>
      <c r="BV67" s="591"/>
      <c r="BW67" s="591"/>
      <c r="BX67" s="601"/>
      <c r="BY67" s="591"/>
      <c r="BZ67" s="130"/>
      <c r="CA67" s="130"/>
      <c r="CB67" s="130"/>
    </row>
    <row r="68" spans="1:80" ht="23.25" hidden="1" customHeight="1" x14ac:dyDescent="0.3">
      <c r="A68" s="591"/>
      <c r="B68" s="134"/>
      <c r="C68" s="591"/>
      <c r="D68" s="591"/>
      <c r="E68" s="591"/>
      <c r="F68" s="591"/>
      <c r="G68" s="591"/>
      <c r="H68" s="591"/>
      <c r="I68" s="591"/>
      <c r="J68" s="129"/>
      <c r="K68" s="591"/>
      <c r="L68" s="591"/>
      <c r="M68" s="591"/>
      <c r="N68" s="591"/>
      <c r="O68" s="591"/>
      <c r="P68" s="591"/>
      <c r="Q68" s="591"/>
      <c r="R68" s="591"/>
      <c r="S68" s="591"/>
      <c r="T68" s="591"/>
      <c r="U68" s="591"/>
      <c r="V68" s="591"/>
      <c r="W68" s="591"/>
      <c r="X68" s="591"/>
      <c r="Y68" s="591"/>
      <c r="Z68" s="591"/>
      <c r="AA68" s="591"/>
      <c r="AB68" s="591"/>
      <c r="AC68" s="591"/>
      <c r="AD68" s="591"/>
      <c r="AE68" s="591"/>
      <c r="AF68" s="591"/>
      <c r="AG68" s="591"/>
      <c r="AH68" s="591"/>
      <c r="AI68" s="591"/>
      <c r="AJ68" s="591"/>
      <c r="AK68" s="591"/>
      <c r="AL68" s="591"/>
      <c r="AM68" s="591"/>
      <c r="AN68" s="140"/>
      <c r="AO68" s="140"/>
      <c r="AP68" s="140"/>
      <c r="AQ68" s="140"/>
      <c r="AR68" s="140"/>
      <c r="AS68" s="140"/>
      <c r="AT68" s="140"/>
      <c r="AU68" s="137"/>
      <c r="AV68" s="138"/>
      <c r="AW68" s="138"/>
      <c r="AX68" s="138"/>
      <c r="AY68" s="138"/>
      <c r="AZ68" s="138"/>
      <c r="BA68" s="138"/>
      <c r="BB68" s="138"/>
      <c r="BC68" s="139" t="str">
        <f>IFERROR(VLOOKUP(AV68,[3]Formulas!$AN$5:$AO$20,2,),"")</f>
        <v/>
      </c>
      <c r="BD68" s="139" t="str">
        <f>IFERROR(VLOOKUP(AW68,[3]Formulas!$AN$5:$AO$20,2,),"")</f>
        <v/>
      </c>
      <c r="BE68" s="139" t="str">
        <f>IFERROR(VLOOKUP(AX68,[3]Formulas!$AN$5:$AO$20,2,),"")</f>
        <v/>
      </c>
      <c r="BF68" s="139" t="str">
        <f>IFERROR(VLOOKUP(AY68,[3]Formulas!$AN$5:$AO$20,2,),"")</f>
        <v/>
      </c>
      <c r="BG68" s="139" t="str">
        <f>IFERROR(VLOOKUP(AZ68,[3]Formulas!$AN$5:$AO$20,2,),"")</f>
        <v/>
      </c>
      <c r="BH68" s="139" t="str">
        <f>IFERROR(VLOOKUP(BA68,[3]Formulas!$AN$5:$AO$20,2,),"")</f>
        <v/>
      </c>
      <c r="BI68" s="139" t="str">
        <f>IFERROR(VLOOKUP(BB68,[3]Formulas!$AN$5:$AO$20,2,),"")</f>
        <v/>
      </c>
      <c r="BJ68" s="139">
        <f t="shared" si="27"/>
        <v>0</v>
      </c>
      <c r="BK68" s="139" t="str">
        <f t="shared" si="28"/>
        <v>Débil</v>
      </c>
      <c r="BL68" s="139"/>
      <c r="BM68" s="139" t="str">
        <f>IFERROR(VLOOKUP(CONCATENATE(BK68,"+",BL68),[3]Formulas!$AB$5:$AC$13,2,),"")</f>
        <v/>
      </c>
      <c r="BN68" s="139" t="str">
        <f>IFERROR(VLOOKUP(BM68,[3]Formulas!$AC$5:$AD$13,2,),"")</f>
        <v/>
      </c>
      <c r="BO68" s="591"/>
      <c r="BP68" s="591"/>
      <c r="BQ68" s="591"/>
      <c r="BR68" s="591"/>
      <c r="BS68" s="591"/>
      <c r="BT68" s="591"/>
      <c r="BU68" s="591"/>
      <c r="BV68" s="591"/>
      <c r="BW68" s="591"/>
      <c r="BX68" s="601"/>
      <c r="BY68" s="591"/>
      <c r="BZ68" s="130"/>
      <c r="CA68" s="130"/>
      <c r="CB68" s="130"/>
    </row>
    <row r="69" spans="1:80" ht="23.25" hidden="1" customHeight="1" x14ac:dyDescent="0.3">
      <c r="A69" s="591"/>
      <c r="B69" s="134"/>
      <c r="C69" s="591"/>
      <c r="D69" s="591"/>
      <c r="E69" s="591"/>
      <c r="F69" s="591"/>
      <c r="G69" s="591"/>
      <c r="H69" s="591"/>
      <c r="I69" s="591"/>
      <c r="J69" s="129"/>
      <c r="K69" s="591"/>
      <c r="L69" s="591"/>
      <c r="M69" s="591"/>
      <c r="N69" s="591"/>
      <c r="O69" s="591"/>
      <c r="P69" s="591"/>
      <c r="Q69" s="591"/>
      <c r="R69" s="591"/>
      <c r="S69" s="591"/>
      <c r="T69" s="591"/>
      <c r="U69" s="591"/>
      <c r="V69" s="591"/>
      <c r="W69" s="591"/>
      <c r="X69" s="591"/>
      <c r="Y69" s="591"/>
      <c r="Z69" s="591"/>
      <c r="AA69" s="591"/>
      <c r="AB69" s="591"/>
      <c r="AC69" s="591"/>
      <c r="AD69" s="591"/>
      <c r="AE69" s="591"/>
      <c r="AF69" s="591"/>
      <c r="AG69" s="591"/>
      <c r="AH69" s="591"/>
      <c r="AI69" s="591"/>
      <c r="AJ69" s="591"/>
      <c r="AK69" s="591"/>
      <c r="AL69" s="591"/>
      <c r="AM69" s="591"/>
      <c r="AN69" s="140"/>
      <c r="AO69" s="140"/>
      <c r="AP69" s="140"/>
      <c r="AQ69" s="140"/>
      <c r="AR69" s="140"/>
      <c r="AS69" s="140"/>
      <c r="AT69" s="140"/>
      <c r="AU69" s="137"/>
      <c r="AV69" s="138"/>
      <c r="AW69" s="138"/>
      <c r="AX69" s="138"/>
      <c r="AY69" s="138"/>
      <c r="AZ69" s="138"/>
      <c r="BA69" s="138"/>
      <c r="BB69" s="138"/>
      <c r="BC69" s="139" t="str">
        <f>IFERROR(VLOOKUP(AV69,[3]Formulas!$AN$5:$AO$20,2,),"")</f>
        <v/>
      </c>
      <c r="BD69" s="139" t="str">
        <f>IFERROR(VLOOKUP(AW69,[3]Formulas!$AN$5:$AO$20,2,),"")</f>
        <v/>
      </c>
      <c r="BE69" s="139" t="str">
        <f>IFERROR(VLOOKUP(AX69,[3]Formulas!$AN$5:$AO$20,2,),"")</f>
        <v/>
      </c>
      <c r="BF69" s="139" t="str">
        <f>IFERROR(VLOOKUP(AY69,[3]Formulas!$AN$5:$AO$20,2,),"")</f>
        <v/>
      </c>
      <c r="BG69" s="139" t="str">
        <f>IFERROR(VLOOKUP(AZ69,[3]Formulas!$AN$5:$AO$20,2,),"")</f>
        <v/>
      </c>
      <c r="BH69" s="139" t="str">
        <f>IFERROR(VLOOKUP(BA69,[3]Formulas!$AN$5:$AO$20,2,),"")</f>
        <v/>
      </c>
      <c r="BI69" s="139" t="str">
        <f>IFERROR(VLOOKUP(BB69,[3]Formulas!$AN$5:$AO$20,2,),"")</f>
        <v/>
      </c>
      <c r="BJ69" s="139">
        <f t="shared" si="27"/>
        <v>0</v>
      </c>
      <c r="BK69" s="139" t="str">
        <f t="shared" si="28"/>
        <v>Débil</v>
      </c>
      <c r="BL69" s="139"/>
      <c r="BM69" s="139" t="str">
        <f>IFERROR(VLOOKUP(CONCATENATE(BK69,"+",BL69),[3]Formulas!$AB$5:$AC$13,2,),"")</f>
        <v/>
      </c>
      <c r="BN69" s="139" t="str">
        <f>IFERROR(VLOOKUP(BM69,[3]Formulas!$AC$5:$AD$13,2,),"")</f>
        <v/>
      </c>
      <c r="BO69" s="591"/>
      <c r="BP69" s="591"/>
      <c r="BQ69" s="591"/>
      <c r="BR69" s="591"/>
      <c r="BS69" s="591"/>
      <c r="BT69" s="591"/>
      <c r="BU69" s="591"/>
      <c r="BV69" s="591"/>
      <c r="BW69" s="591"/>
      <c r="BX69" s="601"/>
      <c r="BY69" s="591"/>
      <c r="BZ69" s="130"/>
      <c r="CA69" s="130"/>
      <c r="CB69" s="130"/>
    </row>
    <row r="70" spans="1:80" ht="23.25" hidden="1" customHeight="1" x14ac:dyDescent="0.3">
      <c r="A70" s="591"/>
      <c r="B70" s="134"/>
      <c r="C70" s="591"/>
      <c r="D70" s="591"/>
      <c r="E70" s="591"/>
      <c r="F70" s="591"/>
      <c r="G70" s="591"/>
      <c r="H70" s="591"/>
      <c r="I70" s="591"/>
      <c r="J70" s="129"/>
      <c r="K70" s="591"/>
      <c r="L70" s="591"/>
      <c r="M70" s="591"/>
      <c r="N70" s="591"/>
      <c r="O70" s="591"/>
      <c r="P70" s="591"/>
      <c r="Q70" s="591"/>
      <c r="R70" s="591"/>
      <c r="S70" s="591"/>
      <c r="T70" s="591"/>
      <c r="U70" s="591"/>
      <c r="V70" s="591"/>
      <c r="W70" s="591"/>
      <c r="X70" s="591"/>
      <c r="Y70" s="591"/>
      <c r="Z70" s="591"/>
      <c r="AA70" s="591"/>
      <c r="AB70" s="591"/>
      <c r="AC70" s="591"/>
      <c r="AD70" s="591"/>
      <c r="AE70" s="591"/>
      <c r="AF70" s="591"/>
      <c r="AG70" s="591"/>
      <c r="AH70" s="591"/>
      <c r="AI70" s="591"/>
      <c r="AJ70" s="591"/>
      <c r="AK70" s="591"/>
      <c r="AL70" s="591"/>
      <c r="AM70" s="591"/>
      <c r="AN70" s="140"/>
      <c r="AO70" s="140"/>
      <c r="AP70" s="140"/>
      <c r="AQ70" s="140"/>
      <c r="AR70" s="140"/>
      <c r="AS70" s="140"/>
      <c r="AT70" s="140"/>
      <c r="AU70" s="137"/>
      <c r="AV70" s="138"/>
      <c r="AW70" s="138"/>
      <c r="AX70" s="138"/>
      <c r="AY70" s="138"/>
      <c r="AZ70" s="138"/>
      <c r="BA70" s="138"/>
      <c r="BB70" s="138"/>
      <c r="BC70" s="139" t="str">
        <f>IFERROR(VLOOKUP(AV70,[3]Formulas!$AN$5:$AO$20,2,),"")</f>
        <v/>
      </c>
      <c r="BD70" s="139" t="str">
        <f>IFERROR(VLOOKUP(AW70,[3]Formulas!$AN$5:$AO$20,2,),"")</f>
        <v/>
      </c>
      <c r="BE70" s="139" t="str">
        <f>IFERROR(VLOOKUP(AX70,[3]Formulas!$AN$5:$AO$20,2,),"")</f>
        <v/>
      </c>
      <c r="BF70" s="139" t="str">
        <f>IFERROR(VLOOKUP(AY70,[3]Formulas!$AN$5:$AO$20,2,),"")</f>
        <v/>
      </c>
      <c r="BG70" s="139" t="str">
        <f>IFERROR(VLOOKUP(AZ70,[3]Formulas!$AN$5:$AO$20,2,),"")</f>
        <v/>
      </c>
      <c r="BH70" s="139" t="str">
        <f>IFERROR(VLOOKUP(BA70,[3]Formulas!$AN$5:$AO$20,2,),"")</f>
        <v/>
      </c>
      <c r="BI70" s="139" t="str">
        <f>IFERROR(VLOOKUP(BB70,[3]Formulas!$AN$5:$AO$20,2,),"")</f>
        <v/>
      </c>
      <c r="BJ70" s="139">
        <f t="shared" si="27"/>
        <v>0</v>
      </c>
      <c r="BK70" s="139" t="str">
        <f t="shared" si="28"/>
        <v>Débil</v>
      </c>
      <c r="BL70" s="139"/>
      <c r="BM70" s="139" t="str">
        <f>IFERROR(VLOOKUP(CONCATENATE(BK70,"+",BL70),[3]Formulas!$AB$5:$AC$13,2,),"")</f>
        <v/>
      </c>
      <c r="BN70" s="139" t="str">
        <f>IFERROR(VLOOKUP(BM70,[3]Formulas!$AC$5:$AD$13,2,),"")</f>
        <v/>
      </c>
      <c r="BO70" s="591"/>
      <c r="BP70" s="591"/>
      <c r="BQ70" s="591"/>
      <c r="BR70" s="591"/>
      <c r="BS70" s="591"/>
      <c r="BT70" s="591"/>
      <c r="BU70" s="591"/>
      <c r="BV70" s="591"/>
      <c r="BW70" s="591"/>
      <c r="BX70" s="601"/>
      <c r="BY70" s="591"/>
      <c r="BZ70" s="130"/>
      <c r="CA70" s="130"/>
      <c r="CB70" s="130"/>
    </row>
    <row r="71" spans="1:80" ht="23.25" hidden="1" customHeight="1" x14ac:dyDescent="0.3">
      <c r="A71" s="591"/>
      <c r="B71" s="134"/>
      <c r="C71" s="591"/>
      <c r="D71" s="591"/>
      <c r="E71" s="591"/>
      <c r="F71" s="591"/>
      <c r="G71" s="591"/>
      <c r="H71" s="591"/>
      <c r="I71" s="591"/>
      <c r="J71" s="129"/>
      <c r="K71" s="591"/>
      <c r="L71" s="591"/>
      <c r="M71" s="591"/>
      <c r="N71" s="591"/>
      <c r="O71" s="591"/>
      <c r="P71" s="591"/>
      <c r="Q71" s="591"/>
      <c r="R71" s="591"/>
      <c r="S71" s="591"/>
      <c r="T71" s="591"/>
      <c r="U71" s="591"/>
      <c r="V71" s="591"/>
      <c r="W71" s="591"/>
      <c r="X71" s="591"/>
      <c r="Y71" s="591"/>
      <c r="Z71" s="591"/>
      <c r="AA71" s="591"/>
      <c r="AB71" s="591"/>
      <c r="AC71" s="591"/>
      <c r="AD71" s="591"/>
      <c r="AE71" s="591"/>
      <c r="AF71" s="591"/>
      <c r="AG71" s="591"/>
      <c r="AH71" s="591"/>
      <c r="AI71" s="591"/>
      <c r="AJ71" s="591"/>
      <c r="AK71" s="591"/>
      <c r="AL71" s="591"/>
      <c r="AM71" s="591"/>
      <c r="AN71" s="140"/>
      <c r="AO71" s="140"/>
      <c r="AP71" s="140"/>
      <c r="AQ71" s="140"/>
      <c r="AR71" s="140"/>
      <c r="AS71" s="140"/>
      <c r="AT71" s="140"/>
      <c r="AU71" s="137"/>
      <c r="AV71" s="138"/>
      <c r="AW71" s="138"/>
      <c r="AX71" s="138"/>
      <c r="AY71" s="138"/>
      <c r="AZ71" s="138"/>
      <c r="BA71" s="138"/>
      <c r="BB71" s="138"/>
      <c r="BC71" s="139" t="str">
        <f>IFERROR(VLOOKUP(AV71,[3]Formulas!$AN$5:$AO$20,2,),"")</f>
        <v/>
      </c>
      <c r="BD71" s="139" t="str">
        <f>IFERROR(VLOOKUP(AW71,[3]Formulas!$AN$5:$AO$20,2,),"")</f>
        <v/>
      </c>
      <c r="BE71" s="139" t="str">
        <f>IFERROR(VLOOKUP(AX71,[3]Formulas!$AN$5:$AO$20,2,),"")</f>
        <v/>
      </c>
      <c r="BF71" s="139" t="str">
        <f>IFERROR(VLOOKUP(AY71,[3]Formulas!$AN$5:$AO$20,2,),"")</f>
        <v/>
      </c>
      <c r="BG71" s="139" t="str">
        <f>IFERROR(VLOOKUP(AZ71,[3]Formulas!$AN$5:$AO$20,2,),"")</f>
        <v/>
      </c>
      <c r="BH71" s="139" t="str">
        <f>IFERROR(VLOOKUP(BA71,[3]Formulas!$AN$5:$AO$20,2,),"")</f>
        <v/>
      </c>
      <c r="BI71" s="139" t="str">
        <f>IFERROR(VLOOKUP(BB71,[3]Formulas!$AN$5:$AO$20,2,),"")</f>
        <v/>
      </c>
      <c r="BJ71" s="139">
        <f t="shared" si="27"/>
        <v>0</v>
      </c>
      <c r="BK71" s="139" t="str">
        <f t="shared" si="28"/>
        <v>Débil</v>
      </c>
      <c r="BL71" s="139"/>
      <c r="BM71" s="139" t="str">
        <f>IFERROR(VLOOKUP(CONCATENATE(BK71,"+",BL71),[3]Formulas!$AB$5:$AC$13,2,),"")</f>
        <v/>
      </c>
      <c r="BN71" s="139" t="str">
        <f>IFERROR(VLOOKUP(BM71,[3]Formulas!$AC$5:$AD$13,2,),"")</f>
        <v/>
      </c>
      <c r="BO71" s="591"/>
      <c r="BP71" s="591"/>
      <c r="BQ71" s="591"/>
      <c r="BR71" s="591"/>
      <c r="BS71" s="591"/>
      <c r="BT71" s="591"/>
      <c r="BU71" s="591"/>
      <c r="BV71" s="591"/>
      <c r="BW71" s="591"/>
      <c r="BX71" s="601"/>
      <c r="BY71" s="591"/>
      <c r="BZ71" s="130"/>
      <c r="CA71" s="130"/>
      <c r="CB71" s="130"/>
    </row>
    <row r="72" spans="1:80" ht="23.25" hidden="1" customHeight="1" x14ac:dyDescent="0.3">
      <c r="A72" s="591"/>
      <c r="B72" s="134"/>
      <c r="C72" s="591"/>
      <c r="D72" s="591"/>
      <c r="E72" s="591"/>
      <c r="F72" s="591"/>
      <c r="G72" s="591"/>
      <c r="H72" s="591"/>
      <c r="I72" s="591"/>
      <c r="J72" s="129"/>
      <c r="K72" s="591"/>
      <c r="L72" s="591"/>
      <c r="M72" s="591"/>
      <c r="N72" s="591"/>
      <c r="O72" s="591"/>
      <c r="P72" s="591"/>
      <c r="Q72" s="591"/>
      <c r="R72" s="591"/>
      <c r="S72" s="591"/>
      <c r="T72" s="591"/>
      <c r="U72" s="591"/>
      <c r="V72" s="591"/>
      <c r="W72" s="591"/>
      <c r="X72" s="591"/>
      <c r="Y72" s="591"/>
      <c r="Z72" s="591"/>
      <c r="AA72" s="591"/>
      <c r="AB72" s="591"/>
      <c r="AC72" s="591"/>
      <c r="AD72" s="591"/>
      <c r="AE72" s="591"/>
      <c r="AF72" s="591"/>
      <c r="AG72" s="591"/>
      <c r="AH72" s="591"/>
      <c r="AI72" s="591"/>
      <c r="AJ72" s="591"/>
      <c r="AK72" s="591"/>
      <c r="AL72" s="591"/>
      <c r="AM72" s="591"/>
      <c r="AN72" s="140"/>
      <c r="AO72" s="140"/>
      <c r="AP72" s="140"/>
      <c r="AQ72" s="140"/>
      <c r="AR72" s="140"/>
      <c r="AS72" s="140"/>
      <c r="AT72" s="140"/>
      <c r="AU72" s="137"/>
      <c r="AV72" s="138"/>
      <c r="AW72" s="138"/>
      <c r="AX72" s="138"/>
      <c r="AY72" s="138"/>
      <c r="AZ72" s="138"/>
      <c r="BA72" s="138"/>
      <c r="BB72" s="138"/>
      <c r="BC72" s="139" t="str">
        <f>IFERROR(VLOOKUP(AV72,[3]Formulas!$AN$5:$AO$20,2,),"")</f>
        <v/>
      </c>
      <c r="BD72" s="139" t="str">
        <f>IFERROR(VLOOKUP(AW72,[3]Formulas!$AN$5:$AO$20,2,),"")</f>
        <v/>
      </c>
      <c r="BE72" s="139" t="str">
        <f>IFERROR(VLOOKUP(AX72,[3]Formulas!$AN$5:$AO$20,2,),"")</f>
        <v/>
      </c>
      <c r="BF72" s="139" t="str">
        <f>IFERROR(VLOOKUP(AY72,[3]Formulas!$AN$5:$AO$20,2,),"")</f>
        <v/>
      </c>
      <c r="BG72" s="139" t="str">
        <f>IFERROR(VLOOKUP(AZ72,[3]Formulas!$AN$5:$AO$20,2,),"")</f>
        <v/>
      </c>
      <c r="BH72" s="139" t="str">
        <f>IFERROR(VLOOKUP(BA72,[3]Formulas!$AN$5:$AO$20,2,),"")</f>
        <v/>
      </c>
      <c r="BI72" s="139" t="str">
        <f>IFERROR(VLOOKUP(BB72,[3]Formulas!$AN$5:$AO$20,2,),"")</f>
        <v/>
      </c>
      <c r="BJ72" s="139">
        <f t="shared" si="27"/>
        <v>0</v>
      </c>
      <c r="BK72" s="139" t="str">
        <f t="shared" si="28"/>
        <v>Débil</v>
      </c>
      <c r="BL72" s="139"/>
      <c r="BM72" s="139" t="str">
        <f>IFERROR(VLOOKUP(CONCATENATE(BK72,"+",BL72),[3]Formulas!$AB$5:$AC$13,2,),"")</f>
        <v/>
      </c>
      <c r="BN72" s="139" t="str">
        <f>IFERROR(VLOOKUP(BM72,[3]Formulas!$AC$5:$AD$13,2,),"")</f>
        <v/>
      </c>
      <c r="BO72" s="591"/>
      <c r="BP72" s="591"/>
      <c r="BQ72" s="591"/>
      <c r="BR72" s="591"/>
      <c r="BS72" s="591"/>
      <c r="BT72" s="591"/>
      <c r="BU72" s="591"/>
      <c r="BV72" s="591"/>
      <c r="BW72" s="591"/>
      <c r="BX72" s="601"/>
      <c r="BY72" s="591"/>
      <c r="BZ72" s="130"/>
      <c r="CA72" s="130"/>
      <c r="CB72" s="130"/>
    </row>
    <row r="73" spans="1:80" ht="23.25" hidden="1" customHeight="1" x14ac:dyDescent="0.3">
      <c r="A73" s="591"/>
      <c r="B73" s="134"/>
      <c r="C73" s="591"/>
      <c r="D73" s="591"/>
      <c r="E73" s="591"/>
      <c r="F73" s="591"/>
      <c r="G73" s="591"/>
      <c r="H73" s="591"/>
      <c r="I73" s="591"/>
      <c r="J73" s="129"/>
      <c r="K73" s="591"/>
      <c r="L73" s="591"/>
      <c r="M73" s="591"/>
      <c r="N73" s="591"/>
      <c r="O73" s="591"/>
      <c r="P73" s="591"/>
      <c r="Q73" s="591"/>
      <c r="R73" s="591"/>
      <c r="S73" s="591"/>
      <c r="T73" s="591"/>
      <c r="U73" s="591"/>
      <c r="V73" s="591"/>
      <c r="W73" s="591"/>
      <c r="X73" s="591"/>
      <c r="Y73" s="591"/>
      <c r="Z73" s="591"/>
      <c r="AA73" s="591"/>
      <c r="AB73" s="591"/>
      <c r="AC73" s="591"/>
      <c r="AD73" s="591"/>
      <c r="AE73" s="591"/>
      <c r="AF73" s="591"/>
      <c r="AG73" s="591"/>
      <c r="AH73" s="591"/>
      <c r="AI73" s="591"/>
      <c r="AJ73" s="591"/>
      <c r="AK73" s="591"/>
      <c r="AL73" s="591"/>
      <c r="AM73" s="591"/>
      <c r="AN73" s="140"/>
      <c r="AO73" s="140"/>
      <c r="AP73" s="140"/>
      <c r="AQ73" s="140"/>
      <c r="AR73" s="140"/>
      <c r="AS73" s="140"/>
      <c r="AT73" s="140"/>
      <c r="AU73" s="137"/>
      <c r="AV73" s="138"/>
      <c r="AW73" s="138"/>
      <c r="AX73" s="138"/>
      <c r="AY73" s="138"/>
      <c r="AZ73" s="138"/>
      <c r="BA73" s="138"/>
      <c r="BB73" s="138"/>
      <c r="BC73" s="139" t="str">
        <f>IFERROR(VLOOKUP(AV73,[3]Formulas!$AN$5:$AO$20,2,),"")</f>
        <v/>
      </c>
      <c r="BD73" s="139" t="str">
        <f>IFERROR(VLOOKUP(AW73,[3]Formulas!$AN$5:$AO$20,2,),"")</f>
        <v/>
      </c>
      <c r="BE73" s="139" t="str">
        <f>IFERROR(VLOOKUP(AX73,[3]Formulas!$AN$5:$AO$20,2,),"")</f>
        <v/>
      </c>
      <c r="BF73" s="139" t="str">
        <f>IFERROR(VLOOKUP(AY73,[3]Formulas!$AN$5:$AO$20,2,),"")</f>
        <v/>
      </c>
      <c r="BG73" s="139" t="str">
        <f>IFERROR(VLOOKUP(AZ73,[3]Formulas!$AN$5:$AO$20,2,),"")</f>
        <v/>
      </c>
      <c r="BH73" s="139" t="str">
        <f>IFERROR(VLOOKUP(BA73,[3]Formulas!$AN$5:$AO$20,2,),"")</f>
        <v/>
      </c>
      <c r="BI73" s="139" t="str">
        <f>IFERROR(VLOOKUP(BB73,[3]Formulas!$AN$5:$AO$20,2,),"")</f>
        <v/>
      </c>
      <c r="BJ73" s="139">
        <f t="shared" si="27"/>
        <v>0</v>
      </c>
      <c r="BK73" s="139" t="str">
        <f t="shared" si="28"/>
        <v>Débil</v>
      </c>
      <c r="BL73" s="139"/>
      <c r="BM73" s="139" t="str">
        <f>IFERROR(VLOOKUP(CONCATENATE(BK73,"+",BL73),[3]Formulas!$AB$5:$AC$13,2,),"")</f>
        <v/>
      </c>
      <c r="BN73" s="139" t="str">
        <f>IFERROR(VLOOKUP(BM73,[3]Formulas!$AC$5:$AD$13,2,),"")</f>
        <v/>
      </c>
      <c r="BO73" s="591"/>
      <c r="BP73" s="591"/>
      <c r="BQ73" s="591"/>
      <c r="BR73" s="591"/>
      <c r="BS73" s="591"/>
      <c r="BT73" s="591"/>
      <c r="BU73" s="591"/>
      <c r="BV73" s="591"/>
      <c r="BW73" s="591"/>
      <c r="BX73" s="601"/>
      <c r="BY73" s="591"/>
      <c r="BZ73" s="130"/>
      <c r="CA73" s="130"/>
      <c r="CB73" s="130"/>
    </row>
    <row r="74" spans="1:80" ht="23.25" hidden="1" customHeight="1" x14ac:dyDescent="0.3">
      <c r="A74" s="592"/>
      <c r="B74" s="141"/>
      <c r="C74" s="592"/>
      <c r="D74" s="592"/>
      <c r="E74" s="592"/>
      <c r="F74" s="592"/>
      <c r="G74" s="592"/>
      <c r="H74" s="592"/>
      <c r="I74" s="592"/>
      <c r="J74" s="154"/>
      <c r="K74" s="592"/>
      <c r="L74" s="592"/>
      <c r="M74" s="592"/>
      <c r="N74" s="592"/>
      <c r="O74" s="592"/>
      <c r="P74" s="592"/>
      <c r="Q74" s="592"/>
      <c r="R74" s="592"/>
      <c r="S74" s="592"/>
      <c r="T74" s="592"/>
      <c r="U74" s="592"/>
      <c r="V74" s="592"/>
      <c r="W74" s="592"/>
      <c r="X74" s="592"/>
      <c r="Y74" s="592"/>
      <c r="Z74" s="592"/>
      <c r="AA74" s="592"/>
      <c r="AB74" s="592"/>
      <c r="AC74" s="592"/>
      <c r="AD74" s="592"/>
      <c r="AE74" s="592"/>
      <c r="AF74" s="592"/>
      <c r="AG74" s="592"/>
      <c r="AH74" s="592"/>
      <c r="AI74" s="592"/>
      <c r="AJ74" s="592"/>
      <c r="AK74" s="592"/>
      <c r="AL74" s="592"/>
      <c r="AM74" s="592"/>
      <c r="AN74" s="143"/>
      <c r="AO74" s="143"/>
      <c r="AP74" s="143"/>
      <c r="AQ74" s="143"/>
      <c r="AR74" s="143"/>
      <c r="AS74" s="143"/>
      <c r="AT74" s="143"/>
      <c r="AU74" s="144"/>
      <c r="AV74" s="145"/>
      <c r="AW74" s="145"/>
      <c r="AX74" s="145"/>
      <c r="AY74" s="145"/>
      <c r="AZ74" s="145"/>
      <c r="BA74" s="145"/>
      <c r="BB74" s="145"/>
      <c r="BC74" s="146" t="str">
        <f>IFERROR(VLOOKUP(AV74,[3]Formulas!$AN$5:$AO$20,2,),"")</f>
        <v/>
      </c>
      <c r="BD74" s="146" t="str">
        <f>IFERROR(VLOOKUP(AW74,[3]Formulas!$AN$5:$AO$20,2,),"")</f>
        <v/>
      </c>
      <c r="BE74" s="146" t="str">
        <f>IFERROR(VLOOKUP(AX74,[3]Formulas!$AN$5:$AO$20,2,),"")</f>
        <v/>
      </c>
      <c r="BF74" s="146" t="str">
        <f>IFERROR(VLOOKUP(AY74,[3]Formulas!$AN$5:$AO$20,2,),"")</f>
        <v/>
      </c>
      <c r="BG74" s="146" t="str">
        <f>IFERROR(VLOOKUP(AZ74,[3]Formulas!$AN$5:$AO$20,2,),"")</f>
        <v/>
      </c>
      <c r="BH74" s="146" t="str">
        <f>IFERROR(VLOOKUP(BA74,[3]Formulas!$AN$5:$AO$20,2,),"")</f>
        <v/>
      </c>
      <c r="BI74" s="146" t="str">
        <f>IFERROR(VLOOKUP(BB74,[3]Formulas!$AN$5:$AO$20,2,),"")</f>
        <v/>
      </c>
      <c r="BJ74" s="146">
        <f t="shared" si="27"/>
        <v>0</v>
      </c>
      <c r="BK74" s="146" t="str">
        <f t="shared" si="28"/>
        <v>Débil</v>
      </c>
      <c r="BL74" s="146"/>
      <c r="BM74" s="146" t="str">
        <f>IFERROR(VLOOKUP(CONCATENATE(BK74,"+",BL74),[3]Formulas!$AB$5:$AC$13,2,),"")</f>
        <v/>
      </c>
      <c r="BN74" s="146" t="str">
        <f>IFERROR(VLOOKUP(BM74,[3]Formulas!$AC$5:$AD$13,2,),"")</f>
        <v/>
      </c>
      <c r="BO74" s="592"/>
      <c r="BP74" s="592"/>
      <c r="BQ74" s="592"/>
      <c r="BR74" s="592"/>
      <c r="BS74" s="592"/>
      <c r="BT74" s="592"/>
      <c r="BU74" s="592"/>
      <c r="BV74" s="592"/>
      <c r="BW74" s="592"/>
      <c r="BX74" s="602"/>
      <c r="BY74" s="592"/>
      <c r="BZ74" s="147"/>
      <c r="CA74" s="147"/>
      <c r="CB74" s="147"/>
    </row>
    <row r="75" spans="1:80" ht="23.25" hidden="1" customHeight="1" x14ac:dyDescent="0.4">
      <c r="A75" s="148"/>
      <c r="B75" s="148"/>
      <c r="C75" s="148"/>
      <c r="D75" s="148"/>
      <c r="E75" s="148"/>
      <c r="F75" s="148"/>
      <c r="G75" s="148"/>
      <c r="H75" s="148"/>
      <c r="I75" s="148"/>
      <c r="J75" s="149"/>
      <c r="K75" s="149"/>
      <c r="L75" s="149"/>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48"/>
      <c r="AN75" s="151"/>
      <c r="AO75" s="151"/>
      <c r="AP75" s="151"/>
      <c r="AQ75" s="151"/>
      <c r="AR75" s="151"/>
      <c r="AS75" s="151"/>
      <c r="AT75" s="151"/>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52"/>
      <c r="BY75" s="152"/>
      <c r="BZ75" s="152"/>
      <c r="CA75" s="152"/>
      <c r="CB75" s="152"/>
    </row>
    <row r="76" spans="1:80" ht="23.25" hidden="1" customHeight="1" x14ac:dyDescent="0.3">
      <c r="A76" s="593"/>
      <c r="B76" s="153"/>
      <c r="C76" s="593"/>
      <c r="D76" s="593"/>
      <c r="E76" s="590"/>
      <c r="F76" s="590"/>
      <c r="G76" s="590"/>
      <c r="H76" s="590"/>
      <c r="I76" s="593" t="str">
        <f>+IF(AND(E76="Si",F76="Si",G76="Si",H76="Si"),"Corrupción","No aplica para riesgo de corrupción")</f>
        <v>No aplica para riesgo de corrupción</v>
      </c>
      <c r="J76" s="127"/>
      <c r="K76" s="594"/>
      <c r="L76" s="594"/>
      <c r="M76" s="590"/>
      <c r="N76" s="590"/>
      <c r="O76" s="590"/>
      <c r="P76" s="590"/>
      <c r="Q76" s="590"/>
      <c r="R76" s="590"/>
      <c r="S76" s="590"/>
      <c r="T76" s="590"/>
      <c r="U76" s="590"/>
      <c r="V76" s="590"/>
      <c r="W76" s="590"/>
      <c r="X76" s="590"/>
      <c r="Y76" s="590"/>
      <c r="Z76" s="590"/>
      <c r="AA76" s="590"/>
      <c r="AB76" s="590"/>
      <c r="AC76" s="590"/>
      <c r="AD76" s="590"/>
      <c r="AE76" s="590"/>
      <c r="AF76" s="598">
        <f>+COUNTIF(M76:AE85,"SI")</f>
        <v>0</v>
      </c>
      <c r="AG76" s="593"/>
      <c r="AH76" s="593" t="str">
        <f>IFERROR(VLOOKUP(AG76,[3]Formulas!$B$5:$C$9,2,0),"")</f>
        <v/>
      </c>
      <c r="AI76" s="593" t="str">
        <f>IFERROR(VLOOKUP(AF76,[3]Formulas!$W$5:$X$23,2,),"")</f>
        <v/>
      </c>
      <c r="AJ76" s="593" t="str">
        <f>+IFERROR(VLOOKUP(AI76,[3]Formulas!$E$5:$F$9,2,),"")</f>
        <v/>
      </c>
      <c r="AK76" s="598" t="str">
        <f>IFERROR(VLOOKUP(CONCATENATE(AH76,AJ76),[3]Formulas!$J$5:$K$29,2,),"")</f>
        <v/>
      </c>
      <c r="AL76" s="598" t="str">
        <f>IFERROR(AJ76*AH76,"")</f>
        <v/>
      </c>
      <c r="AM76" s="599" t="s">
        <v>111</v>
      </c>
      <c r="AN76" s="136"/>
      <c r="AO76" s="136"/>
      <c r="AP76" s="136"/>
      <c r="AQ76" s="136"/>
      <c r="AR76" s="136"/>
      <c r="AS76" s="136"/>
      <c r="AT76" s="136"/>
      <c r="AU76" s="131"/>
      <c r="AV76" s="132"/>
      <c r="AW76" s="132"/>
      <c r="AX76" s="132"/>
      <c r="AY76" s="132"/>
      <c r="AZ76" s="132"/>
      <c r="BA76" s="132"/>
      <c r="BB76" s="132"/>
      <c r="BC76" s="133" t="str">
        <f>IFERROR(VLOOKUP(AV76,[3]Formulas!$AN$5:$AO$20,2,),"")</f>
        <v/>
      </c>
      <c r="BD76" s="133" t="str">
        <f>IFERROR(VLOOKUP(AW76,[3]Formulas!$AN$5:$AO$20,2,),"")</f>
        <v/>
      </c>
      <c r="BE76" s="133" t="str">
        <f>IFERROR(VLOOKUP(AX76,[3]Formulas!$AN$5:$AO$20,2,),"")</f>
        <v/>
      </c>
      <c r="BF76" s="133" t="str">
        <f>IFERROR(VLOOKUP(AY76,[3]Formulas!$AN$5:$AO$20,2,),"")</f>
        <v/>
      </c>
      <c r="BG76" s="133" t="str">
        <f>IFERROR(VLOOKUP(AZ76,[3]Formulas!$AN$5:$AO$20,2,),"")</f>
        <v/>
      </c>
      <c r="BH76" s="133" t="str">
        <f>IFERROR(VLOOKUP(BA76,[3]Formulas!$AN$5:$AO$20,2,),"")</f>
        <v/>
      </c>
      <c r="BI76" s="133" t="str">
        <f>IFERROR(VLOOKUP(BB76,[3]Formulas!$AN$5:$AO$20,2,),"")</f>
        <v/>
      </c>
      <c r="BJ76" s="133">
        <f t="shared" ref="BJ76:BJ85" si="29">+SUM(BC76:BI76)</f>
        <v>0</v>
      </c>
      <c r="BK76" s="133" t="str">
        <f t="shared" ref="BK76:BK85" si="30">+IF(BJ76&gt;=96,"Fuerte",IF(AND(BJ76&lt;96,BJ76&gt;=86),"Moderado",IF(BJ76&lt;=85,"Débil")))</f>
        <v>Débil</v>
      </c>
      <c r="BL76" s="133"/>
      <c r="BM76" s="133" t="str">
        <f>IFERROR(VLOOKUP(CONCATENATE(BK76,"+",BL76),[3]Formulas!$AB$5:$AC$13,2,),"")</f>
        <v/>
      </c>
      <c r="BN76" s="133" t="str">
        <f>IFERROR(VLOOKUP(BM76,[3]Formulas!$AC$5:$AD$13,2,),"")</f>
        <v/>
      </c>
      <c r="BO76" s="599" t="str">
        <f>+IFERROR(AVERAGE(BN76:BN85),"")</f>
        <v/>
      </c>
      <c r="BP76" s="599" t="str">
        <f>+IF(BO76="","",IF(BO76=100,"Fuerte",IF(AND(BO76&lt;100,BO76&gt;=50),"Moderado",IF(BO76&lt;50,"Débil"))))</f>
        <v/>
      </c>
      <c r="BQ76" s="599" t="str">
        <f>+IF(BP76="","",IF(BP76="Fuerte",2,IF(BP76="Moderado",1,IF(BP76="Débil",0))))</f>
        <v/>
      </c>
      <c r="BR76" s="599" t="str">
        <f>IFERROR(IF((BS76-BQ76)&lt;=0,+AG76,VLOOKUP((BS76-BQ76),[3]Formulas!$AQ$5:$AR$9,2,0)),"")</f>
        <v/>
      </c>
      <c r="BS76" s="599" t="str">
        <f>+AH76</f>
        <v/>
      </c>
      <c r="BT76" s="599" t="str">
        <f>IFERROR(VLOOKUP(BR76,[3]Formulas!$B$5:$C$9,2,),"")</f>
        <v/>
      </c>
      <c r="BU76" s="599" t="str">
        <f>+AI76</f>
        <v/>
      </c>
      <c r="BV76" s="599" t="str">
        <f>IFERROR(VLOOKUP(BU76,[3]Formulas!$E$5:$F$9,2,),"")</f>
        <v/>
      </c>
      <c r="BW76" s="598" t="str">
        <f>IFERROR(VLOOKUP(CONCATENATE(BT76:BT85,BV76),[3]Formulas!$J$5:$K$29,2,),"")</f>
        <v/>
      </c>
      <c r="BX76" s="600" t="str">
        <f>IFERROR(BV76*BT76,"")</f>
        <v/>
      </c>
      <c r="BY76" s="603"/>
      <c r="BZ76" s="128"/>
      <c r="CA76" s="128"/>
      <c r="CB76" s="128"/>
    </row>
    <row r="77" spans="1:80" ht="23.25" hidden="1" customHeight="1" x14ac:dyDescent="0.3">
      <c r="A77" s="591"/>
      <c r="B77" s="134"/>
      <c r="C77" s="591"/>
      <c r="D77" s="591"/>
      <c r="E77" s="591"/>
      <c r="F77" s="591"/>
      <c r="G77" s="591"/>
      <c r="H77" s="591"/>
      <c r="I77" s="591"/>
      <c r="J77" s="129"/>
      <c r="K77" s="591"/>
      <c r="L77" s="591"/>
      <c r="M77" s="591"/>
      <c r="N77" s="591"/>
      <c r="O77" s="591"/>
      <c r="P77" s="591"/>
      <c r="Q77" s="591"/>
      <c r="R77" s="591"/>
      <c r="S77" s="591"/>
      <c r="T77" s="591"/>
      <c r="U77" s="591"/>
      <c r="V77" s="591"/>
      <c r="W77" s="591"/>
      <c r="X77" s="591"/>
      <c r="Y77" s="591"/>
      <c r="Z77" s="591"/>
      <c r="AA77" s="591"/>
      <c r="AB77" s="591"/>
      <c r="AC77" s="591"/>
      <c r="AD77" s="591"/>
      <c r="AE77" s="591"/>
      <c r="AF77" s="591"/>
      <c r="AG77" s="591"/>
      <c r="AH77" s="591"/>
      <c r="AI77" s="591"/>
      <c r="AJ77" s="591"/>
      <c r="AK77" s="591"/>
      <c r="AL77" s="591"/>
      <c r="AM77" s="591"/>
      <c r="AN77" s="140"/>
      <c r="AO77" s="140"/>
      <c r="AP77" s="140"/>
      <c r="AQ77" s="140"/>
      <c r="AR77" s="140"/>
      <c r="AS77" s="140"/>
      <c r="AT77" s="140"/>
      <c r="AU77" s="137"/>
      <c r="AV77" s="138"/>
      <c r="AW77" s="138"/>
      <c r="AX77" s="138"/>
      <c r="AY77" s="138"/>
      <c r="AZ77" s="138"/>
      <c r="BA77" s="138"/>
      <c r="BB77" s="138"/>
      <c r="BC77" s="139" t="str">
        <f>IFERROR(VLOOKUP(AV77,[3]Formulas!$AN$5:$AO$20,2,),"")</f>
        <v/>
      </c>
      <c r="BD77" s="139" t="str">
        <f>IFERROR(VLOOKUP(AW77,[3]Formulas!$AN$5:$AO$20,2,),"")</f>
        <v/>
      </c>
      <c r="BE77" s="139" t="str">
        <f>IFERROR(VLOOKUP(AX77,[3]Formulas!$AN$5:$AO$20,2,),"")</f>
        <v/>
      </c>
      <c r="BF77" s="139" t="str">
        <f>IFERROR(VLOOKUP(AY77,[3]Formulas!$AN$5:$AO$20,2,),"")</f>
        <v/>
      </c>
      <c r="BG77" s="139" t="str">
        <f>IFERROR(VLOOKUP(AZ77,[3]Formulas!$AN$5:$AO$20,2,),"")</f>
        <v/>
      </c>
      <c r="BH77" s="139" t="str">
        <f>IFERROR(VLOOKUP(BA77,[3]Formulas!$AN$5:$AO$20,2,),"")</f>
        <v/>
      </c>
      <c r="BI77" s="139" t="str">
        <f>IFERROR(VLOOKUP(BB77,[3]Formulas!$AN$5:$AO$20,2,),"")</f>
        <v/>
      </c>
      <c r="BJ77" s="139">
        <f t="shared" si="29"/>
        <v>0</v>
      </c>
      <c r="BK77" s="139" t="str">
        <f t="shared" si="30"/>
        <v>Débil</v>
      </c>
      <c r="BL77" s="139"/>
      <c r="BM77" s="139" t="str">
        <f>IFERROR(VLOOKUP(CONCATENATE(BK77,"+",BL77),[3]Formulas!$AB$5:$AC$13,2,),"")</f>
        <v/>
      </c>
      <c r="BN77" s="139" t="str">
        <f>IFERROR(VLOOKUP(BM77,[3]Formulas!$AC$5:$AD$13,2,),"")</f>
        <v/>
      </c>
      <c r="BO77" s="591"/>
      <c r="BP77" s="591"/>
      <c r="BQ77" s="591"/>
      <c r="BR77" s="591"/>
      <c r="BS77" s="591"/>
      <c r="BT77" s="591"/>
      <c r="BU77" s="591"/>
      <c r="BV77" s="591"/>
      <c r="BW77" s="591"/>
      <c r="BX77" s="601"/>
      <c r="BY77" s="591"/>
      <c r="BZ77" s="130"/>
      <c r="CA77" s="130"/>
      <c r="CB77" s="130"/>
    </row>
    <row r="78" spans="1:80" ht="23.25" hidden="1" customHeight="1" x14ac:dyDescent="0.3">
      <c r="A78" s="591"/>
      <c r="B78" s="134"/>
      <c r="C78" s="591"/>
      <c r="D78" s="591"/>
      <c r="E78" s="591"/>
      <c r="F78" s="591"/>
      <c r="G78" s="591"/>
      <c r="H78" s="591"/>
      <c r="I78" s="591"/>
      <c r="J78" s="129"/>
      <c r="K78" s="591"/>
      <c r="L78" s="591"/>
      <c r="M78" s="591"/>
      <c r="N78" s="591"/>
      <c r="O78" s="591"/>
      <c r="P78" s="591"/>
      <c r="Q78" s="591"/>
      <c r="R78" s="591"/>
      <c r="S78" s="591"/>
      <c r="T78" s="591"/>
      <c r="U78" s="591"/>
      <c r="V78" s="591"/>
      <c r="W78" s="591"/>
      <c r="X78" s="591"/>
      <c r="Y78" s="591"/>
      <c r="Z78" s="591"/>
      <c r="AA78" s="591"/>
      <c r="AB78" s="591"/>
      <c r="AC78" s="591"/>
      <c r="AD78" s="591"/>
      <c r="AE78" s="591"/>
      <c r="AF78" s="591"/>
      <c r="AG78" s="591"/>
      <c r="AH78" s="591"/>
      <c r="AI78" s="591"/>
      <c r="AJ78" s="591"/>
      <c r="AK78" s="591"/>
      <c r="AL78" s="591"/>
      <c r="AM78" s="591"/>
      <c r="AN78" s="140"/>
      <c r="AO78" s="140"/>
      <c r="AP78" s="140"/>
      <c r="AQ78" s="140"/>
      <c r="AR78" s="140"/>
      <c r="AS78" s="140"/>
      <c r="AT78" s="140"/>
      <c r="AU78" s="137"/>
      <c r="AV78" s="138"/>
      <c r="AW78" s="138"/>
      <c r="AX78" s="138"/>
      <c r="AY78" s="138"/>
      <c r="AZ78" s="138"/>
      <c r="BA78" s="138"/>
      <c r="BB78" s="138"/>
      <c r="BC78" s="139" t="str">
        <f>IFERROR(VLOOKUP(AV78,[3]Formulas!$AN$5:$AO$20,2,),"")</f>
        <v/>
      </c>
      <c r="BD78" s="139" t="str">
        <f>IFERROR(VLOOKUP(AW78,[3]Formulas!$AN$5:$AO$20,2,),"")</f>
        <v/>
      </c>
      <c r="BE78" s="139" t="str">
        <f>IFERROR(VLOOKUP(AX78,[3]Formulas!$AN$5:$AO$20,2,),"")</f>
        <v/>
      </c>
      <c r="BF78" s="139" t="str">
        <f>IFERROR(VLOOKUP(AY78,[3]Formulas!$AN$5:$AO$20,2,),"")</f>
        <v/>
      </c>
      <c r="BG78" s="139" t="str">
        <f>IFERROR(VLOOKUP(AZ78,[3]Formulas!$AN$5:$AO$20,2,),"")</f>
        <v/>
      </c>
      <c r="BH78" s="139" t="str">
        <f>IFERROR(VLOOKUP(BA78,[3]Formulas!$AN$5:$AO$20,2,),"")</f>
        <v/>
      </c>
      <c r="BI78" s="139" t="str">
        <f>IFERROR(VLOOKUP(BB78,[3]Formulas!$AN$5:$AO$20,2,),"")</f>
        <v/>
      </c>
      <c r="BJ78" s="139">
        <f t="shared" si="29"/>
        <v>0</v>
      </c>
      <c r="BK78" s="139" t="str">
        <f t="shared" si="30"/>
        <v>Débil</v>
      </c>
      <c r="BL78" s="139"/>
      <c r="BM78" s="139" t="str">
        <f>IFERROR(VLOOKUP(CONCATENATE(BK78,"+",BL78),[3]Formulas!$AB$5:$AC$13,2,),"")</f>
        <v/>
      </c>
      <c r="BN78" s="139" t="str">
        <f>IFERROR(VLOOKUP(BM78,[3]Formulas!$AC$5:$AD$13,2,),"")</f>
        <v/>
      </c>
      <c r="BO78" s="591"/>
      <c r="BP78" s="591"/>
      <c r="BQ78" s="591"/>
      <c r="BR78" s="591"/>
      <c r="BS78" s="591"/>
      <c r="BT78" s="591"/>
      <c r="BU78" s="591"/>
      <c r="BV78" s="591"/>
      <c r="BW78" s="591"/>
      <c r="BX78" s="601"/>
      <c r="BY78" s="591"/>
      <c r="BZ78" s="130"/>
      <c r="CA78" s="130"/>
      <c r="CB78" s="130"/>
    </row>
    <row r="79" spans="1:80" ht="23.25" hidden="1" customHeight="1" x14ac:dyDescent="0.3">
      <c r="A79" s="591"/>
      <c r="B79" s="134"/>
      <c r="C79" s="591"/>
      <c r="D79" s="591"/>
      <c r="E79" s="591"/>
      <c r="F79" s="591"/>
      <c r="G79" s="591"/>
      <c r="H79" s="591"/>
      <c r="I79" s="591"/>
      <c r="J79" s="129"/>
      <c r="K79" s="591"/>
      <c r="L79" s="591"/>
      <c r="M79" s="591"/>
      <c r="N79" s="591"/>
      <c r="O79" s="591"/>
      <c r="P79" s="591"/>
      <c r="Q79" s="591"/>
      <c r="R79" s="591"/>
      <c r="S79" s="591"/>
      <c r="T79" s="591"/>
      <c r="U79" s="591"/>
      <c r="V79" s="591"/>
      <c r="W79" s="591"/>
      <c r="X79" s="591"/>
      <c r="Y79" s="591"/>
      <c r="Z79" s="591"/>
      <c r="AA79" s="591"/>
      <c r="AB79" s="591"/>
      <c r="AC79" s="591"/>
      <c r="AD79" s="591"/>
      <c r="AE79" s="591"/>
      <c r="AF79" s="591"/>
      <c r="AG79" s="591"/>
      <c r="AH79" s="591"/>
      <c r="AI79" s="591"/>
      <c r="AJ79" s="591"/>
      <c r="AK79" s="591"/>
      <c r="AL79" s="591"/>
      <c r="AM79" s="591"/>
      <c r="AN79" s="140"/>
      <c r="AO79" s="140"/>
      <c r="AP79" s="140"/>
      <c r="AQ79" s="140"/>
      <c r="AR79" s="140"/>
      <c r="AS79" s="140"/>
      <c r="AT79" s="140"/>
      <c r="AU79" s="137"/>
      <c r="AV79" s="138"/>
      <c r="AW79" s="138"/>
      <c r="AX79" s="138"/>
      <c r="AY79" s="138"/>
      <c r="AZ79" s="138"/>
      <c r="BA79" s="138"/>
      <c r="BB79" s="138"/>
      <c r="BC79" s="139" t="str">
        <f>IFERROR(VLOOKUP(AV79,[3]Formulas!$AN$5:$AO$20,2,),"")</f>
        <v/>
      </c>
      <c r="BD79" s="139" t="str">
        <f>IFERROR(VLOOKUP(AW79,[3]Formulas!$AN$5:$AO$20,2,),"")</f>
        <v/>
      </c>
      <c r="BE79" s="139" t="str">
        <f>IFERROR(VLOOKUP(AX79,[3]Formulas!$AN$5:$AO$20,2,),"")</f>
        <v/>
      </c>
      <c r="BF79" s="139" t="str">
        <f>IFERROR(VLOOKUP(AY79,[3]Formulas!$AN$5:$AO$20,2,),"")</f>
        <v/>
      </c>
      <c r="BG79" s="139" t="str">
        <f>IFERROR(VLOOKUP(AZ79,[3]Formulas!$AN$5:$AO$20,2,),"")</f>
        <v/>
      </c>
      <c r="BH79" s="139" t="str">
        <f>IFERROR(VLOOKUP(BA79,[3]Formulas!$AN$5:$AO$20,2,),"")</f>
        <v/>
      </c>
      <c r="BI79" s="139" t="str">
        <f>IFERROR(VLOOKUP(BB79,[3]Formulas!$AN$5:$AO$20,2,),"")</f>
        <v/>
      </c>
      <c r="BJ79" s="139">
        <f t="shared" si="29"/>
        <v>0</v>
      </c>
      <c r="BK79" s="139" t="str">
        <f t="shared" si="30"/>
        <v>Débil</v>
      </c>
      <c r="BL79" s="139"/>
      <c r="BM79" s="139" t="str">
        <f>IFERROR(VLOOKUP(CONCATENATE(BK79,"+",BL79),[3]Formulas!$AB$5:$AC$13,2,),"")</f>
        <v/>
      </c>
      <c r="BN79" s="139" t="str">
        <f>IFERROR(VLOOKUP(BM79,[3]Formulas!$AC$5:$AD$13,2,),"")</f>
        <v/>
      </c>
      <c r="BO79" s="591"/>
      <c r="BP79" s="591"/>
      <c r="BQ79" s="591"/>
      <c r="BR79" s="591"/>
      <c r="BS79" s="591"/>
      <c r="BT79" s="591"/>
      <c r="BU79" s="591"/>
      <c r="BV79" s="591"/>
      <c r="BW79" s="591"/>
      <c r="BX79" s="601"/>
      <c r="BY79" s="591"/>
      <c r="BZ79" s="130"/>
      <c r="CA79" s="130"/>
      <c r="CB79" s="130"/>
    </row>
    <row r="80" spans="1:80" ht="23.25" hidden="1" customHeight="1" x14ac:dyDescent="0.3">
      <c r="A80" s="591"/>
      <c r="B80" s="134"/>
      <c r="C80" s="591"/>
      <c r="D80" s="591"/>
      <c r="E80" s="591"/>
      <c r="F80" s="591"/>
      <c r="G80" s="591"/>
      <c r="H80" s="591"/>
      <c r="I80" s="591"/>
      <c r="J80" s="129"/>
      <c r="K80" s="591"/>
      <c r="L80" s="591"/>
      <c r="M80" s="591"/>
      <c r="N80" s="591"/>
      <c r="O80" s="591"/>
      <c r="P80" s="591"/>
      <c r="Q80" s="591"/>
      <c r="R80" s="591"/>
      <c r="S80" s="591"/>
      <c r="T80" s="591"/>
      <c r="U80" s="591"/>
      <c r="V80" s="591"/>
      <c r="W80" s="591"/>
      <c r="X80" s="591"/>
      <c r="Y80" s="591"/>
      <c r="Z80" s="591"/>
      <c r="AA80" s="591"/>
      <c r="AB80" s="591"/>
      <c r="AC80" s="591"/>
      <c r="AD80" s="591"/>
      <c r="AE80" s="591"/>
      <c r="AF80" s="591"/>
      <c r="AG80" s="591"/>
      <c r="AH80" s="591"/>
      <c r="AI80" s="591"/>
      <c r="AJ80" s="591"/>
      <c r="AK80" s="591"/>
      <c r="AL80" s="591"/>
      <c r="AM80" s="591"/>
      <c r="AN80" s="140"/>
      <c r="AO80" s="140"/>
      <c r="AP80" s="140"/>
      <c r="AQ80" s="140"/>
      <c r="AR80" s="140"/>
      <c r="AS80" s="140"/>
      <c r="AT80" s="140"/>
      <c r="AU80" s="137"/>
      <c r="AV80" s="138"/>
      <c r="AW80" s="138"/>
      <c r="AX80" s="138"/>
      <c r="AY80" s="138"/>
      <c r="AZ80" s="138"/>
      <c r="BA80" s="138"/>
      <c r="BB80" s="138"/>
      <c r="BC80" s="139" t="str">
        <f>IFERROR(VLOOKUP(AV80,[3]Formulas!$AN$5:$AO$20,2,),"")</f>
        <v/>
      </c>
      <c r="BD80" s="139" t="str">
        <f>IFERROR(VLOOKUP(AW80,[3]Formulas!$AN$5:$AO$20,2,),"")</f>
        <v/>
      </c>
      <c r="BE80" s="139" t="str">
        <f>IFERROR(VLOOKUP(AX80,[3]Formulas!$AN$5:$AO$20,2,),"")</f>
        <v/>
      </c>
      <c r="BF80" s="139" t="str">
        <f>IFERROR(VLOOKUP(AY80,[3]Formulas!$AN$5:$AO$20,2,),"")</f>
        <v/>
      </c>
      <c r="BG80" s="139" t="str">
        <f>IFERROR(VLOOKUP(AZ80,[3]Formulas!$AN$5:$AO$20,2,),"")</f>
        <v/>
      </c>
      <c r="BH80" s="139" t="str">
        <f>IFERROR(VLOOKUP(BA80,[3]Formulas!$AN$5:$AO$20,2,),"")</f>
        <v/>
      </c>
      <c r="BI80" s="139" t="str">
        <f>IFERROR(VLOOKUP(BB80,[3]Formulas!$AN$5:$AO$20,2,),"")</f>
        <v/>
      </c>
      <c r="BJ80" s="139">
        <f t="shared" si="29"/>
        <v>0</v>
      </c>
      <c r="BK80" s="139" t="str">
        <f t="shared" si="30"/>
        <v>Débil</v>
      </c>
      <c r="BL80" s="139"/>
      <c r="BM80" s="139" t="str">
        <f>IFERROR(VLOOKUP(CONCATENATE(BK80,"+",BL80),[3]Formulas!$AB$5:$AC$13,2,),"")</f>
        <v/>
      </c>
      <c r="BN80" s="139" t="str">
        <f>IFERROR(VLOOKUP(BM80,[3]Formulas!$AC$5:$AD$13,2,),"")</f>
        <v/>
      </c>
      <c r="BO80" s="591"/>
      <c r="BP80" s="591"/>
      <c r="BQ80" s="591"/>
      <c r="BR80" s="591"/>
      <c r="BS80" s="591"/>
      <c r="BT80" s="591"/>
      <c r="BU80" s="591"/>
      <c r="BV80" s="591"/>
      <c r="BW80" s="591"/>
      <c r="BX80" s="601"/>
      <c r="BY80" s="591"/>
      <c r="BZ80" s="130"/>
      <c r="CA80" s="130"/>
      <c r="CB80" s="130"/>
    </row>
    <row r="81" spans="1:80" ht="23.25" hidden="1" customHeight="1" x14ac:dyDescent="0.3">
      <c r="A81" s="591"/>
      <c r="B81" s="134"/>
      <c r="C81" s="591"/>
      <c r="D81" s="591"/>
      <c r="E81" s="591"/>
      <c r="F81" s="591"/>
      <c r="G81" s="591"/>
      <c r="H81" s="591"/>
      <c r="I81" s="591"/>
      <c r="J81" s="129"/>
      <c r="K81" s="591"/>
      <c r="L81" s="591"/>
      <c r="M81" s="591"/>
      <c r="N81" s="591"/>
      <c r="O81" s="591"/>
      <c r="P81" s="591"/>
      <c r="Q81" s="591"/>
      <c r="R81" s="591"/>
      <c r="S81" s="591"/>
      <c r="T81" s="591"/>
      <c r="U81" s="591"/>
      <c r="V81" s="591"/>
      <c r="W81" s="591"/>
      <c r="X81" s="591"/>
      <c r="Y81" s="591"/>
      <c r="Z81" s="591"/>
      <c r="AA81" s="591"/>
      <c r="AB81" s="591"/>
      <c r="AC81" s="591"/>
      <c r="AD81" s="591"/>
      <c r="AE81" s="591"/>
      <c r="AF81" s="591"/>
      <c r="AG81" s="591"/>
      <c r="AH81" s="591"/>
      <c r="AI81" s="591"/>
      <c r="AJ81" s="591"/>
      <c r="AK81" s="591"/>
      <c r="AL81" s="591"/>
      <c r="AM81" s="591"/>
      <c r="AN81" s="140"/>
      <c r="AO81" s="140"/>
      <c r="AP81" s="140"/>
      <c r="AQ81" s="140"/>
      <c r="AR81" s="140"/>
      <c r="AS81" s="140"/>
      <c r="AT81" s="140"/>
      <c r="AU81" s="137"/>
      <c r="AV81" s="138"/>
      <c r="AW81" s="138"/>
      <c r="AX81" s="138"/>
      <c r="AY81" s="138"/>
      <c r="AZ81" s="138"/>
      <c r="BA81" s="138"/>
      <c r="BB81" s="138"/>
      <c r="BC81" s="139" t="str">
        <f>IFERROR(VLOOKUP(AV81,[3]Formulas!$AN$5:$AO$20,2,),"")</f>
        <v/>
      </c>
      <c r="BD81" s="139" t="str">
        <f>IFERROR(VLOOKUP(AW81,[3]Formulas!$AN$5:$AO$20,2,),"")</f>
        <v/>
      </c>
      <c r="BE81" s="139" t="str">
        <f>IFERROR(VLOOKUP(AX81,[3]Formulas!$AN$5:$AO$20,2,),"")</f>
        <v/>
      </c>
      <c r="BF81" s="139" t="str">
        <f>IFERROR(VLOOKUP(AY81,[3]Formulas!$AN$5:$AO$20,2,),"")</f>
        <v/>
      </c>
      <c r="BG81" s="139" t="str">
        <f>IFERROR(VLOOKUP(AZ81,[3]Formulas!$AN$5:$AO$20,2,),"")</f>
        <v/>
      </c>
      <c r="BH81" s="139" t="str">
        <f>IFERROR(VLOOKUP(BA81,[3]Formulas!$AN$5:$AO$20,2,),"")</f>
        <v/>
      </c>
      <c r="BI81" s="139" t="str">
        <f>IFERROR(VLOOKUP(BB81,[3]Formulas!$AN$5:$AO$20,2,),"")</f>
        <v/>
      </c>
      <c r="BJ81" s="139">
        <f t="shared" si="29"/>
        <v>0</v>
      </c>
      <c r="BK81" s="139" t="str">
        <f t="shared" si="30"/>
        <v>Débil</v>
      </c>
      <c r="BL81" s="139"/>
      <c r="BM81" s="139" t="str">
        <f>IFERROR(VLOOKUP(CONCATENATE(BK81,"+",BL81),[3]Formulas!$AB$5:$AC$13,2,),"")</f>
        <v/>
      </c>
      <c r="BN81" s="139" t="str">
        <f>IFERROR(VLOOKUP(BM81,[3]Formulas!$AC$5:$AD$13,2,),"")</f>
        <v/>
      </c>
      <c r="BO81" s="591"/>
      <c r="BP81" s="591"/>
      <c r="BQ81" s="591"/>
      <c r="BR81" s="591"/>
      <c r="BS81" s="591"/>
      <c r="BT81" s="591"/>
      <c r="BU81" s="591"/>
      <c r="BV81" s="591"/>
      <c r="BW81" s="591"/>
      <c r="BX81" s="601"/>
      <c r="BY81" s="591"/>
      <c r="BZ81" s="130"/>
      <c r="CA81" s="130"/>
      <c r="CB81" s="130"/>
    </row>
    <row r="82" spans="1:80" ht="23.25" hidden="1" customHeight="1" x14ac:dyDescent="0.3">
      <c r="A82" s="591"/>
      <c r="B82" s="134"/>
      <c r="C82" s="591"/>
      <c r="D82" s="591"/>
      <c r="E82" s="591"/>
      <c r="F82" s="591"/>
      <c r="G82" s="591"/>
      <c r="H82" s="591"/>
      <c r="I82" s="591"/>
      <c r="J82" s="129"/>
      <c r="K82" s="591"/>
      <c r="L82" s="591"/>
      <c r="M82" s="591"/>
      <c r="N82" s="591"/>
      <c r="O82" s="591"/>
      <c r="P82" s="591"/>
      <c r="Q82" s="591"/>
      <c r="R82" s="591"/>
      <c r="S82" s="591"/>
      <c r="T82" s="591"/>
      <c r="U82" s="591"/>
      <c r="V82" s="591"/>
      <c r="W82" s="591"/>
      <c r="X82" s="591"/>
      <c r="Y82" s="591"/>
      <c r="Z82" s="591"/>
      <c r="AA82" s="591"/>
      <c r="AB82" s="591"/>
      <c r="AC82" s="591"/>
      <c r="AD82" s="591"/>
      <c r="AE82" s="591"/>
      <c r="AF82" s="591"/>
      <c r="AG82" s="591"/>
      <c r="AH82" s="591"/>
      <c r="AI82" s="591"/>
      <c r="AJ82" s="591"/>
      <c r="AK82" s="591"/>
      <c r="AL82" s="591"/>
      <c r="AM82" s="591"/>
      <c r="AN82" s="140"/>
      <c r="AO82" s="140"/>
      <c r="AP82" s="140"/>
      <c r="AQ82" s="140"/>
      <c r="AR82" s="140"/>
      <c r="AS82" s="140"/>
      <c r="AT82" s="140"/>
      <c r="AU82" s="137"/>
      <c r="AV82" s="138"/>
      <c r="AW82" s="138"/>
      <c r="AX82" s="138"/>
      <c r="AY82" s="138"/>
      <c r="AZ82" s="138"/>
      <c r="BA82" s="138"/>
      <c r="BB82" s="138"/>
      <c r="BC82" s="139" t="str">
        <f>IFERROR(VLOOKUP(AV82,[3]Formulas!$AN$5:$AO$20,2,),"")</f>
        <v/>
      </c>
      <c r="BD82" s="139" t="str">
        <f>IFERROR(VLOOKUP(AW82,[3]Formulas!$AN$5:$AO$20,2,),"")</f>
        <v/>
      </c>
      <c r="BE82" s="139" t="str">
        <f>IFERROR(VLOOKUP(AX82,[3]Formulas!$AN$5:$AO$20,2,),"")</f>
        <v/>
      </c>
      <c r="BF82" s="139" t="str">
        <f>IFERROR(VLOOKUP(AY82,[3]Formulas!$AN$5:$AO$20,2,),"")</f>
        <v/>
      </c>
      <c r="BG82" s="139" t="str">
        <f>IFERROR(VLOOKUP(AZ82,[3]Formulas!$AN$5:$AO$20,2,),"")</f>
        <v/>
      </c>
      <c r="BH82" s="139" t="str">
        <f>IFERROR(VLOOKUP(BA82,[3]Formulas!$AN$5:$AO$20,2,),"")</f>
        <v/>
      </c>
      <c r="BI82" s="139" t="str">
        <f>IFERROR(VLOOKUP(BB82,[3]Formulas!$AN$5:$AO$20,2,),"")</f>
        <v/>
      </c>
      <c r="BJ82" s="139">
        <f t="shared" si="29"/>
        <v>0</v>
      </c>
      <c r="BK82" s="139" t="str">
        <f t="shared" si="30"/>
        <v>Débil</v>
      </c>
      <c r="BL82" s="139"/>
      <c r="BM82" s="139" t="str">
        <f>IFERROR(VLOOKUP(CONCATENATE(BK82,"+",BL82),[3]Formulas!$AB$5:$AC$13,2,),"")</f>
        <v/>
      </c>
      <c r="BN82" s="139" t="str">
        <f>IFERROR(VLOOKUP(BM82,[3]Formulas!$AC$5:$AD$13,2,),"")</f>
        <v/>
      </c>
      <c r="BO82" s="591"/>
      <c r="BP82" s="591"/>
      <c r="BQ82" s="591"/>
      <c r="BR82" s="591"/>
      <c r="BS82" s="591"/>
      <c r="BT82" s="591"/>
      <c r="BU82" s="591"/>
      <c r="BV82" s="591"/>
      <c r="BW82" s="591"/>
      <c r="BX82" s="601"/>
      <c r="BY82" s="591"/>
      <c r="BZ82" s="130"/>
      <c r="CA82" s="130"/>
      <c r="CB82" s="130"/>
    </row>
    <row r="83" spans="1:80" ht="23.25" hidden="1" customHeight="1" x14ac:dyDescent="0.3">
      <c r="A83" s="591"/>
      <c r="B83" s="134"/>
      <c r="C83" s="591"/>
      <c r="D83" s="591"/>
      <c r="E83" s="591"/>
      <c r="F83" s="591"/>
      <c r="G83" s="591"/>
      <c r="H83" s="591"/>
      <c r="I83" s="591"/>
      <c r="J83" s="129"/>
      <c r="K83" s="591"/>
      <c r="L83" s="591"/>
      <c r="M83" s="591"/>
      <c r="N83" s="591"/>
      <c r="O83" s="591"/>
      <c r="P83" s="591"/>
      <c r="Q83" s="591"/>
      <c r="R83" s="591"/>
      <c r="S83" s="591"/>
      <c r="T83" s="591"/>
      <c r="U83" s="591"/>
      <c r="V83" s="591"/>
      <c r="W83" s="591"/>
      <c r="X83" s="591"/>
      <c r="Y83" s="591"/>
      <c r="Z83" s="591"/>
      <c r="AA83" s="591"/>
      <c r="AB83" s="591"/>
      <c r="AC83" s="591"/>
      <c r="AD83" s="591"/>
      <c r="AE83" s="591"/>
      <c r="AF83" s="591"/>
      <c r="AG83" s="591"/>
      <c r="AH83" s="591"/>
      <c r="AI83" s="591"/>
      <c r="AJ83" s="591"/>
      <c r="AK83" s="591"/>
      <c r="AL83" s="591"/>
      <c r="AM83" s="591"/>
      <c r="AN83" s="140"/>
      <c r="AO83" s="140"/>
      <c r="AP83" s="140"/>
      <c r="AQ83" s="140"/>
      <c r="AR83" s="140"/>
      <c r="AS83" s="140"/>
      <c r="AT83" s="140"/>
      <c r="AU83" s="137"/>
      <c r="AV83" s="138"/>
      <c r="AW83" s="138"/>
      <c r="AX83" s="138"/>
      <c r="AY83" s="138"/>
      <c r="AZ83" s="138"/>
      <c r="BA83" s="138"/>
      <c r="BB83" s="138"/>
      <c r="BC83" s="139" t="str">
        <f>IFERROR(VLOOKUP(AV83,[3]Formulas!$AN$5:$AO$20,2,),"")</f>
        <v/>
      </c>
      <c r="BD83" s="139" t="str">
        <f>IFERROR(VLOOKUP(AW83,[3]Formulas!$AN$5:$AO$20,2,),"")</f>
        <v/>
      </c>
      <c r="BE83" s="139" t="str">
        <f>IFERROR(VLOOKUP(AX83,[3]Formulas!$AN$5:$AO$20,2,),"")</f>
        <v/>
      </c>
      <c r="BF83" s="139" t="str">
        <f>IFERROR(VLOOKUP(AY83,[3]Formulas!$AN$5:$AO$20,2,),"")</f>
        <v/>
      </c>
      <c r="BG83" s="139" t="str">
        <f>IFERROR(VLOOKUP(AZ83,[3]Formulas!$AN$5:$AO$20,2,),"")</f>
        <v/>
      </c>
      <c r="BH83" s="139" t="str">
        <f>IFERROR(VLOOKUP(BA83,[3]Formulas!$AN$5:$AO$20,2,),"")</f>
        <v/>
      </c>
      <c r="BI83" s="139" t="str">
        <f>IFERROR(VLOOKUP(BB83,[3]Formulas!$AN$5:$AO$20,2,),"")</f>
        <v/>
      </c>
      <c r="BJ83" s="139">
        <f t="shared" si="29"/>
        <v>0</v>
      </c>
      <c r="BK83" s="139" t="str">
        <f t="shared" si="30"/>
        <v>Débil</v>
      </c>
      <c r="BL83" s="139"/>
      <c r="BM83" s="139" t="str">
        <f>IFERROR(VLOOKUP(CONCATENATE(BK83,"+",BL83),[3]Formulas!$AB$5:$AC$13,2,),"")</f>
        <v/>
      </c>
      <c r="BN83" s="139" t="str">
        <f>IFERROR(VLOOKUP(BM83,[3]Formulas!$AC$5:$AD$13,2,),"")</f>
        <v/>
      </c>
      <c r="BO83" s="591"/>
      <c r="BP83" s="591"/>
      <c r="BQ83" s="591"/>
      <c r="BR83" s="591"/>
      <c r="BS83" s="591"/>
      <c r="BT83" s="591"/>
      <c r="BU83" s="591"/>
      <c r="BV83" s="591"/>
      <c r="BW83" s="591"/>
      <c r="BX83" s="601"/>
      <c r="BY83" s="591"/>
      <c r="BZ83" s="130"/>
      <c r="CA83" s="130"/>
      <c r="CB83" s="130"/>
    </row>
    <row r="84" spans="1:80" ht="23.25" hidden="1" customHeight="1" x14ac:dyDescent="0.3">
      <c r="A84" s="591"/>
      <c r="B84" s="134"/>
      <c r="C84" s="591"/>
      <c r="D84" s="591"/>
      <c r="E84" s="591"/>
      <c r="F84" s="591"/>
      <c r="G84" s="591"/>
      <c r="H84" s="591"/>
      <c r="I84" s="591"/>
      <c r="J84" s="129"/>
      <c r="K84" s="591"/>
      <c r="L84" s="591"/>
      <c r="M84" s="591"/>
      <c r="N84" s="591"/>
      <c r="O84" s="591"/>
      <c r="P84" s="591"/>
      <c r="Q84" s="591"/>
      <c r="R84" s="591"/>
      <c r="S84" s="591"/>
      <c r="T84" s="591"/>
      <c r="U84" s="591"/>
      <c r="V84" s="591"/>
      <c r="W84" s="591"/>
      <c r="X84" s="591"/>
      <c r="Y84" s="591"/>
      <c r="Z84" s="591"/>
      <c r="AA84" s="591"/>
      <c r="AB84" s="591"/>
      <c r="AC84" s="591"/>
      <c r="AD84" s="591"/>
      <c r="AE84" s="591"/>
      <c r="AF84" s="591"/>
      <c r="AG84" s="591"/>
      <c r="AH84" s="591"/>
      <c r="AI84" s="591"/>
      <c r="AJ84" s="591"/>
      <c r="AK84" s="591"/>
      <c r="AL84" s="591"/>
      <c r="AM84" s="591"/>
      <c r="AN84" s="140"/>
      <c r="AO84" s="140"/>
      <c r="AP84" s="140"/>
      <c r="AQ84" s="140"/>
      <c r="AR84" s="140"/>
      <c r="AS84" s="140"/>
      <c r="AT84" s="140"/>
      <c r="AU84" s="137"/>
      <c r="AV84" s="138"/>
      <c r="AW84" s="138"/>
      <c r="AX84" s="138"/>
      <c r="AY84" s="138"/>
      <c r="AZ84" s="138"/>
      <c r="BA84" s="138"/>
      <c r="BB84" s="138"/>
      <c r="BC84" s="139" t="str">
        <f>IFERROR(VLOOKUP(AV84,[3]Formulas!$AN$5:$AO$20,2,),"")</f>
        <v/>
      </c>
      <c r="BD84" s="139" t="str">
        <f>IFERROR(VLOOKUP(AW84,[3]Formulas!$AN$5:$AO$20,2,),"")</f>
        <v/>
      </c>
      <c r="BE84" s="139" t="str">
        <f>IFERROR(VLOOKUP(AX84,[3]Formulas!$AN$5:$AO$20,2,),"")</f>
        <v/>
      </c>
      <c r="BF84" s="139" t="str">
        <f>IFERROR(VLOOKUP(AY84,[3]Formulas!$AN$5:$AO$20,2,),"")</f>
        <v/>
      </c>
      <c r="BG84" s="139" t="str">
        <f>IFERROR(VLOOKUP(AZ84,[3]Formulas!$AN$5:$AO$20,2,),"")</f>
        <v/>
      </c>
      <c r="BH84" s="139" t="str">
        <f>IFERROR(VLOOKUP(BA84,[3]Formulas!$AN$5:$AO$20,2,),"")</f>
        <v/>
      </c>
      <c r="BI84" s="139" t="str">
        <f>IFERROR(VLOOKUP(BB84,[3]Formulas!$AN$5:$AO$20,2,),"")</f>
        <v/>
      </c>
      <c r="BJ84" s="139">
        <f t="shared" si="29"/>
        <v>0</v>
      </c>
      <c r="BK84" s="139" t="str">
        <f t="shared" si="30"/>
        <v>Débil</v>
      </c>
      <c r="BL84" s="139"/>
      <c r="BM84" s="139" t="str">
        <f>IFERROR(VLOOKUP(CONCATENATE(BK84,"+",BL84),[3]Formulas!$AB$5:$AC$13,2,),"")</f>
        <v/>
      </c>
      <c r="BN84" s="139" t="str">
        <f>IFERROR(VLOOKUP(BM84,[3]Formulas!$AC$5:$AD$13,2,),"")</f>
        <v/>
      </c>
      <c r="BO84" s="591"/>
      <c r="BP84" s="591"/>
      <c r="BQ84" s="591"/>
      <c r="BR84" s="591"/>
      <c r="BS84" s="591"/>
      <c r="BT84" s="591"/>
      <c r="BU84" s="591"/>
      <c r="BV84" s="591"/>
      <c r="BW84" s="591"/>
      <c r="BX84" s="601"/>
      <c r="BY84" s="591"/>
      <c r="BZ84" s="130"/>
      <c r="CA84" s="130"/>
      <c r="CB84" s="130"/>
    </row>
    <row r="85" spans="1:80" ht="23.25" hidden="1" customHeight="1" x14ac:dyDescent="0.3">
      <c r="A85" s="592"/>
      <c r="B85" s="141"/>
      <c r="C85" s="592"/>
      <c r="D85" s="592"/>
      <c r="E85" s="592"/>
      <c r="F85" s="592"/>
      <c r="G85" s="592"/>
      <c r="H85" s="592"/>
      <c r="I85" s="592"/>
      <c r="J85" s="154"/>
      <c r="K85" s="592"/>
      <c r="L85" s="592"/>
      <c r="M85" s="592"/>
      <c r="N85" s="592"/>
      <c r="O85" s="592"/>
      <c r="P85" s="592"/>
      <c r="Q85" s="592"/>
      <c r="R85" s="592"/>
      <c r="S85" s="592"/>
      <c r="T85" s="592"/>
      <c r="U85" s="592"/>
      <c r="V85" s="592"/>
      <c r="W85" s="592"/>
      <c r="X85" s="592"/>
      <c r="Y85" s="592"/>
      <c r="Z85" s="592"/>
      <c r="AA85" s="592"/>
      <c r="AB85" s="592"/>
      <c r="AC85" s="592"/>
      <c r="AD85" s="592"/>
      <c r="AE85" s="592"/>
      <c r="AF85" s="592"/>
      <c r="AG85" s="592"/>
      <c r="AH85" s="592"/>
      <c r="AI85" s="592"/>
      <c r="AJ85" s="592"/>
      <c r="AK85" s="592"/>
      <c r="AL85" s="592"/>
      <c r="AM85" s="592"/>
      <c r="AN85" s="143"/>
      <c r="AO85" s="143"/>
      <c r="AP85" s="143"/>
      <c r="AQ85" s="143"/>
      <c r="AR85" s="143"/>
      <c r="AS85" s="143"/>
      <c r="AT85" s="143"/>
      <c r="AU85" s="144"/>
      <c r="AV85" s="145"/>
      <c r="AW85" s="145"/>
      <c r="AX85" s="145"/>
      <c r="AY85" s="145"/>
      <c r="AZ85" s="145"/>
      <c r="BA85" s="145"/>
      <c r="BB85" s="145"/>
      <c r="BC85" s="146" t="str">
        <f>IFERROR(VLOOKUP(AV85,[3]Formulas!$AN$5:$AO$20,2,),"")</f>
        <v/>
      </c>
      <c r="BD85" s="146" t="str">
        <f>IFERROR(VLOOKUP(AW85,[3]Formulas!$AN$5:$AO$20,2,),"")</f>
        <v/>
      </c>
      <c r="BE85" s="146" t="str">
        <f>IFERROR(VLOOKUP(AX85,[3]Formulas!$AN$5:$AO$20,2,),"")</f>
        <v/>
      </c>
      <c r="BF85" s="146" t="str">
        <f>IFERROR(VLOOKUP(AY85,[3]Formulas!$AN$5:$AO$20,2,),"")</f>
        <v/>
      </c>
      <c r="BG85" s="146" t="str">
        <f>IFERROR(VLOOKUP(AZ85,[3]Formulas!$AN$5:$AO$20,2,),"")</f>
        <v/>
      </c>
      <c r="BH85" s="146" t="str">
        <f>IFERROR(VLOOKUP(BA85,[3]Formulas!$AN$5:$AO$20,2,),"")</f>
        <v/>
      </c>
      <c r="BI85" s="146" t="str">
        <f>IFERROR(VLOOKUP(BB85,[3]Formulas!$AN$5:$AO$20,2,),"")</f>
        <v/>
      </c>
      <c r="BJ85" s="146">
        <f t="shared" si="29"/>
        <v>0</v>
      </c>
      <c r="BK85" s="146" t="str">
        <f t="shared" si="30"/>
        <v>Débil</v>
      </c>
      <c r="BL85" s="146"/>
      <c r="BM85" s="146" t="str">
        <f>IFERROR(VLOOKUP(CONCATENATE(BK85,"+",BL85),[3]Formulas!$AB$5:$AC$13,2,),"")</f>
        <v/>
      </c>
      <c r="BN85" s="146" t="str">
        <f>IFERROR(VLOOKUP(BM85,[3]Formulas!$AC$5:$AD$13,2,),"")</f>
        <v/>
      </c>
      <c r="BO85" s="592"/>
      <c r="BP85" s="592"/>
      <c r="BQ85" s="592"/>
      <c r="BR85" s="592"/>
      <c r="BS85" s="592"/>
      <c r="BT85" s="592"/>
      <c r="BU85" s="592"/>
      <c r="BV85" s="592"/>
      <c r="BW85" s="592"/>
      <c r="BX85" s="602"/>
      <c r="BY85" s="592"/>
      <c r="BZ85" s="147"/>
      <c r="CA85" s="147"/>
      <c r="CB85" s="147"/>
    </row>
    <row r="86" spans="1:80" ht="23.25" hidden="1" customHeight="1" x14ac:dyDescent="0.4">
      <c r="A86" s="148"/>
      <c r="B86" s="148"/>
      <c r="C86" s="148"/>
      <c r="D86" s="148"/>
      <c r="E86" s="148"/>
      <c r="F86" s="148"/>
      <c r="G86" s="148"/>
      <c r="H86" s="148"/>
      <c r="I86" s="148"/>
      <c r="J86" s="149"/>
      <c r="K86" s="149"/>
      <c r="L86" s="149"/>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48"/>
      <c r="AN86" s="151"/>
      <c r="AO86" s="151"/>
      <c r="AP86" s="151"/>
      <c r="AQ86" s="151"/>
      <c r="AR86" s="151"/>
      <c r="AS86" s="151"/>
      <c r="AT86" s="151"/>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52"/>
      <c r="BY86" s="152"/>
      <c r="BZ86" s="152"/>
      <c r="CA86" s="152"/>
      <c r="CB86" s="152"/>
    </row>
    <row r="87" spans="1:80" ht="23.25" hidden="1" customHeight="1" x14ac:dyDescent="0.3">
      <c r="A87" s="593"/>
      <c r="B87" s="153"/>
      <c r="C87" s="593"/>
      <c r="D87" s="593"/>
      <c r="E87" s="590"/>
      <c r="F87" s="590"/>
      <c r="G87" s="590"/>
      <c r="H87" s="590"/>
      <c r="I87" s="593" t="str">
        <f>+IF(AND(E87="Si",F87="Si",G87="Si",H87="Si"),"Corrupción","No aplica para riesgo de corrupción")</f>
        <v>No aplica para riesgo de corrupción</v>
      </c>
      <c r="J87" s="127"/>
      <c r="K87" s="594"/>
      <c r="L87" s="594"/>
      <c r="M87" s="590"/>
      <c r="N87" s="590"/>
      <c r="O87" s="590"/>
      <c r="P87" s="590"/>
      <c r="Q87" s="590"/>
      <c r="R87" s="590"/>
      <c r="S87" s="590"/>
      <c r="T87" s="590"/>
      <c r="U87" s="590"/>
      <c r="V87" s="590"/>
      <c r="W87" s="590"/>
      <c r="X87" s="590"/>
      <c r="Y87" s="590"/>
      <c r="Z87" s="590"/>
      <c r="AA87" s="590"/>
      <c r="AB87" s="590"/>
      <c r="AC87" s="590"/>
      <c r="AD87" s="590"/>
      <c r="AE87" s="590"/>
      <c r="AF87" s="598">
        <f>+COUNTIF(M87:AE96,"SI")</f>
        <v>0</v>
      </c>
      <c r="AG87" s="593"/>
      <c r="AH87" s="593" t="str">
        <f>IFERROR(VLOOKUP(AG87,[3]Formulas!$B$5:$C$9,2,0),"")</f>
        <v/>
      </c>
      <c r="AI87" s="593" t="str">
        <f>IFERROR(VLOOKUP(AF87,[3]Formulas!$W$5:$X$23,2,),"")</f>
        <v/>
      </c>
      <c r="AJ87" s="593" t="str">
        <f>+IFERROR(VLOOKUP(AI87,[3]Formulas!$E$5:$F$9,2,),"")</f>
        <v/>
      </c>
      <c r="AK87" s="598" t="str">
        <f>IFERROR(VLOOKUP(CONCATENATE(AH87,AJ87),[3]Formulas!$J$5:$K$29,2,),"")</f>
        <v/>
      </c>
      <c r="AL87" s="598" t="str">
        <f>IFERROR(AJ87*AH87,"")</f>
        <v/>
      </c>
      <c r="AM87" s="599" t="s">
        <v>111</v>
      </c>
      <c r="AN87" s="136"/>
      <c r="AO87" s="136"/>
      <c r="AP87" s="136"/>
      <c r="AQ87" s="136"/>
      <c r="AR87" s="136"/>
      <c r="AS87" s="136"/>
      <c r="AT87" s="136"/>
      <c r="AU87" s="131"/>
      <c r="AV87" s="132"/>
      <c r="AW87" s="132"/>
      <c r="AX87" s="132"/>
      <c r="AY87" s="132"/>
      <c r="AZ87" s="132"/>
      <c r="BA87" s="132"/>
      <c r="BB87" s="132"/>
      <c r="BC87" s="133" t="str">
        <f>IFERROR(VLOOKUP(AV87,[3]Formulas!$AN$5:$AO$20,2,),"")</f>
        <v/>
      </c>
      <c r="BD87" s="133" t="str">
        <f>IFERROR(VLOOKUP(AW87,[3]Formulas!$AN$5:$AO$20,2,),"")</f>
        <v/>
      </c>
      <c r="BE87" s="133" t="str">
        <f>IFERROR(VLOOKUP(AX87,[3]Formulas!$AN$5:$AO$20,2,),"")</f>
        <v/>
      </c>
      <c r="BF87" s="133" t="str">
        <f>IFERROR(VLOOKUP(AY87,[3]Formulas!$AN$5:$AO$20,2,),"")</f>
        <v/>
      </c>
      <c r="BG87" s="133" t="str">
        <f>IFERROR(VLOOKUP(AZ87,[3]Formulas!$AN$5:$AO$20,2,),"")</f>
        <v/>
      </c>
      <c r="BH87" s="133" t="str">
        <f>IFERROR(VLOOKUP(BA87,[3]Formulas!$AN$5:$AO$20,2,),"")</f>
        <v/>
      </c>
      <c r="BI87" s="133" t="str">
        <f>IFERROR(VLOOKUP(BB87,[3]Formulas!$AN$5:$AO$20,2,),"")</f>
        <v/>
      </c>
      <c r="BJ87" s="133">
        <f t="shared" ref="BJ87:BJ96" si="31">+SUM(BC87:BI87)</f>
        <v>0</v>
      </c>
      <c r="BK87" s="133" t="str">
        <f t="shared" ref="BK87:BK96" si="32">+IF(BJ87&gt;=96,"Fuerte",IF(AND(BJ87&lt;96,BJ87&gt;=86),"Moderado",IF(BJ87&lt;=85,"Débil")))</f>
        <v>Débil</v>
      </c>
      <c r="BL87" s="133"/>
      <c r="BM87" s="133" t="str">
        <f>IFERROR(VLOOKUP(CONCATENATE(BK87,"+",BL87),[3]Formulas!$AB$5:$AC$13,2,),"")</f>
        <v/>
      </c>
      <c r="BN87" s="133" t="str">
        <f>IFERROR(VLOOKUP(BM87,[3]Formulas!$AC$5:$AD$13,2,),"")</f>
        <v/>
      </c>
      <c r="BO87" s="599" t="str">
        <f>+IFERROR(AVERAGE(BN87:BN96),"")</f>
        <v/>
      </c>
      <c r="BP87" s="599" t="str">
        <f>+IF(BO87="","",IF(BO87=100,"Fuerte",IF(AND(BO87&lt;100,BO87&gt;=50),"Moderado",IF(BO87&lt;50,"Débil"))))</f>
        <v/>
      </c>
      <c r="BQ87" s="599" t="str">
        <f>+IF(BP87="","",IF(BP87="Fuerte",2,IF(BP87="Moderado",1,IF(BP87="Débil",0))))</f>
        <v/>
      </c>
      <c r="BR87" s="599" t="str">
        <f>IFERROR(IF((BS87-BQ87)&lt;=0,+AG87,VLOOKUP((BS87-BQ87),[3]Formulas!$AQ$5:$AR$9,2,0)),"")</f>
        <v/>
      </c>
      <c r="BS87" s="599" t="str">
        <f>+AH87</f>
        <v/>
      </c>
      <c r="BT87" s="599" t="str">
        <f>IFERROR(VLOOKUP(BR87,[3]Formulas!$B$5:$C$9,2,),"")</f>
        <v/>
      </c>
      <c r="BU87" s="599" t="str">
        <f>+AI87</f>
        <v/>
      </c>
      <c r="BV87" s="599" t="str">
        <f>IFERROR(VLOOKUP(BU87,[3]Formulas!$E$5:$F$9,2,),"")</f>
        <v/>
      </c>
      <c r="BW87" s="598" t="str">
        <f>IFERROR(VLOOKUP(CONCATENATE(BT87:BT96,BV87),[3]Formulas!$J$5:$K$29,2,),"")</f>
        <v/>
      </c>
      <c r="BX87" s="600" t="str">
        <f>IFERROR(BV87*BT87,"")</f>
        <v/>
      </c>
      <c r="BY87" s="603"/>
      <c r="BZ87" s="128"/>
      <c r="CA87" s="128"/>
      <c r="CB87" s="128"/>
    </row>
    <row r="88" spans="1:80" ht="23.25" hidden="1" customHeight="1" x14ac:dyDescent="0.3">
      <c r="A88" s="591"/>
      <c r="B88" s="134"/>
      <c r="C88" s="591"/>
      <c r="D88" s="591"/>
      <c r="E88" s="591"/>
      <c r="F88" s="591"/>
      <c r="G88" s="591"/>
      <c r="H88" s="591"/>
      <c r="I88" s="591"/>
      <c r="J88" s="129"/>
      <c r="K88" s="591"/>
      <c r="L88" s="591"/>
      <c r="M88" s="591"/>
      <c r="N88" s="591"/>
      <c r="O88" s="591"/>
      <c r="P88" s="591"/>
      <c r="Q88" s="591"/>
      <c r="R88" s="591"/>
      <c r="S88" s="591"/>
      <c r="T88" s="591"/>
      <c r="U88" s="591"/>
      <c r="V88" s="591"/>
      <c r="W88" s="591"/>
      <c r="X88" s="591"/>
      <c r="Y88" s="591"/>
      <c r="Z88" s="591"/>
      <c r="AA88" s="591"/>
      <c r="AB88" s="591"/>
      <c r="AC88" s="591"/>
      <c r="AD88" s="591"/>
      <c r="AE88" s="591"/>
      <c r="AF88" s="591"/>
      <c r="AG88" s="591"/>
      <c r="AH88" s="591"/>
      <c r="AI88" s="591"/>
      <c r="AJ88" s="591"/>
      <c r="AK88" s="591"/>
      <c r="AL88" s="591"/>
      <c r="AM88" s="591"/>
      <c r="AN88" s="140"/>
      <c r="AO88" s="140"/>
      <c r="AP88" s="140"/>
      <c r="AQ88" s="140"/>
      <c r="AR88" s="140"/>
      <c r="AS88" s="140"/>
      <c r="AT88" s="140"/>
      <c r="AU88" s="137"/>
      <c r="AV88" s="138"/>
      <c r="AW88" s="138"/>
      <c r="AX88" s="138"/>
      <c r="AY88" s="138"/>
      <c r="AZ88" s="138"/>
      <c r="BA88" s="138"/>
      <c r="BB88" s="138"/>
      <c r="BC88" s="139" t="str">
        <f>IFERROR(VLOOKUP(AV88,[3]Formulas!$AN$5:$AO$20,2,),"")</f>
        <v/>
      </c>
      <c r="BD88" s="139" t="str">
        <f>IFERROR(VLOOKUP(AW88,[3]Formulas!$AN$5:$AO$20,2,),"")</f>
        <v/>
      </c>
      <c r="BE88" s="139" t="str">
        <f>IFERROR(VLOOKUP(AX88,[3]Formulas!$AN$5:$AO$20,2,),"")</f>
        <v/>
      </c>
      <c r="BF88" s="139" t="str">
        <f>IFERROR(VLOOKUP(AY88,[3]Formulas!$AN$5:$AO$20,2,),"")</f>
        <v/>
      </c>
      <c r="BG88" s="139" t="str">
        <f>IFERROR(VLOOKUP(AZ88,[3]Formulas!$AN$5:$AO$20,2,),"")</f>
        <v/>
      </c>
      <c r="BH88" s="139" t="str">
        <f>IFERROR(VLOOKUP(BA88,[3]Formulas!$AN$5:$AO$20,2,),"")</f>
        <v/>
      </c>
      <c r="BI88" s="139" t="str">
        <f>IFERROR(VLOOKUP(BB88,[3]Formulas!$AN$5:$AO$20,2,),"")</f>
        <v/>
      </c>
      <c r="BJ88" s="139">
        <f t="shared" si="31"/>
        <v>0</v>
      </c>
      <c r="BK88" s="139" t="str">
        <f t="shared" si="32"/>
        <v>Débil</v>
      </c>
      <c r="BL88" s="139"/>
      <c r="BM88" s="139" t="str">
        <f>IFERROR(VLOOKUP(CONCATENATE(BK88,"+",BL88),[3]Formulas!$AB$5:$AC$13,2,),"")</f>
        <v/>
      </c>
      <c r="BN88" s="139" t="str">
        <f>IFERROR(VLOOKUP(BM88,[3]Formulas!$AC$5:$AD$13,2,),"")</f>
        <v/>
      </c>
      <c r="BO88" s="591"/>
      <c r="BP88" s="591"/>
      <c r="BQ88" s="591"/>
      <c r="BR88" s="591"/>
      <c r="BS88" s="591"/>
      <c r="BT88" s="591"/>
      <c r="BU88" s="591"/>
      <c r="BV88" s="591"/>
      <c r="BW88" s="591"/>
      <c r="BX88" s="601"/>
      <c r="BY88" s="591"/>
      <c r="BZ88" s="130"/>
      <c r="CA88" s="130"/>
      <c r="CB88" s="130"/>
    </row>
    <row r="89" spans="1:80" ht="23.25" hidden="1" customHeight="1" x14ac:dyDescent="0.3">
      <c r="A89" s="591"/>
      <c r="B89" s="134"/>
      <c r="C89" s="591"/>
      <c r="D89" s="591"/>
      <c r="E89" s="591"/>
      <c r="F89" s="591"/>
      <c r="G89" s="591"/>
      <c r="H89" s="591"/>
      <c r="I89" s="591"/>
      <c r="J89" s="129"/>
      <c r="K89" s="591"/>
      <c r="L89" s="591"/>
      <c r="M89" s="591"/>
      <c r="N89" s="591"/>
      <c r="O89" s="591"/>
      <c r="P89" s="591"/>
      <c r="Q89" s="591"/>
      <c r="R89" s="591"/>
      <c r="S89" s="591"/>
      <c r="T89" s="591"/>
      <c r="U89" s="591"/>
      <c r="V89" s="591"/>
      <c r="W89" s="591"/>
      <c r="X89" s="591"/>
      <c r="Y89" s="591"/>
      <c r="Z89" s="591"/>
      <c r="AA89" s="591"/>
      <c r="AB89" s="591"/>
      <c r="AC89" s="591"/>
      <c r="AD89" s="591"/>
      <c r="AE89" s="591"/>
      <c r="AF89" s="591"/>
      <c r="AG89" s="591"/>
      <c r="AH89" s="591"/>
      <c r="AI89" s="591"/>
      <c r="AJ89" s="591"/>
      <c r="AK89" s="591"/>
      <c r="AL89" s="591"/>
      <c r="AM89" s="591"/>
      <c r="AN89" s="140"/>
      <c r="AO89" s="140"/>
      <c r="AP89" s="140"/>
      <c r="AQ89" s="140"/>
      <c r="AR89" s="140"/>
      <c r="AS89" s="140"/>
      <c r="AT89" s="140"/>
      <c r="AU89" s="137"/>
      <c r="AV89" s="138"/>
      <c r="AW89" s="138"/>
      <c r="AX89" s="138"/>
      <c r="AY89" s="138"/>
      <c r="AZ89" s="138"/>
      <c r="BA89" s="138"/>
      <c r="BB89" s="138"/>
      <c r="BC89" s="139" t="str">
        <f>IFERROR(VLOOKUP(AV89,[3]Formulas!$AN$5:$AO$20,2,),"")</f>
        <v/>
      </c>
      <c r="BD89" s="139" t="str">
        <f>IFERROR(VLOOKUP(AW89,[3]Formulas!$AN$5:$AO$20,2,),"")</f>
        <v/>
      </c>
      <c r="BE89" s="139" t="str">
        <f>IFERROR(VLOOKUP(AX89,[3]Formulas!$AN$5:$AO$20,2,),"")</f>
        <v/>
      </c>
      <c r="BF89" s="139" t="str">
        <f>IFERROR(VLOOKUP(AY89,[3]Formulas!$AN$5:$AO$20,2,),"")</f>
        <v/>
      </c>
      <c r="BG89" s="139" t="str">
        <f>IFERROR(VLOOKUP(AZ89,[3]Formulas!$AN$5:$AO$20,2,),"")</f>
        <v/>
      </c>
      <c r="BH89" s="139" t="str">
        <f>IFERROR(VLOOKUP(BA89,[3]Formulas!$AN$5:$AO$20,2,),"")</f>
        <v/>
      </c>
      <c r="BI89" s="139" t="str">
        <f>IFERROR(VLOOKUP(BB89,[3]Formulas!$AN$5:$AO$20,2,),"")</f>
        <v/>
      </c>
      <c r="BJ89" s="139">
        <f t="shared" si="31"/>
        <v>0</v>
      </c>
      <c r="BK89" s="139" t="str">
        <f t="shared" si="32"/>
        <v>Débil</v>
      </c>
      <c r="BL89" s="139"/>
      <c r="BM89" s="139" t="str">
        <f>IFERROR(VLOOKUP(CONCATENATE(BK89,"+",BL89),[3]Formulas!$AB$5:$AC$13,2,),"")</f>
        <v/>
      </c>
      <c r="BN89" s="139" t="str">
        <f>IFERROR(VLOOKUP(BM89,[3]Formulas!$AC$5:$AD$13,2,),"")</f>
        <v/>
      </c>
      <c r="BO89" s="591"/>
      <c r="BP89" s="591"/>
      <c r="BQ89" s="591"/>
      <c r="BR89" s="591"/>
      <c r="BS89" s="591"/>
      <c r="BT89" s="591"/>
      <c r="BU89" s="591"/>
      <c r="BV89" s="591"/>
      <c r="BW89" s="591"/>
      <c r="BX89" s="601"/>
      <c r="BY89" s="591"/>
      <c r="BZ89" s="130"/>
      <c r="CA89" s="130"/>
      <c r="CB89" s="130"/>
    </row>
    <row r="90" spans="1:80" ht="23.25" hidden="1" customHeight="1" x14ac:dyDescent="0.3">
      <c r="A90" s="591"/>
      <c r="B90" s="134"/>
      <c r="C90" s="591"/>
      <c r="D90" s="591"/>
      <c r="E90" s="591"/>
      <c r="F90" s="591"/>
      <c r="G90" s="591"/>
      <c r="H90" s="591"/>
      <c r="I90" s="591"/>
      <c r="J90" s="129"/>
      <c r="K90" s="591"/>
      <c r="L90" s="591"/>
      <c r="M90" s="591"/>
      <c r="N90" s="591"/>
      <c r="O90" s="591"/>
      <c r="P90" s="591"/>
      <c r="Q90" s="591"/>
      <c r="R90" s="591"/>
      <c r="S90" s="591"/>
      <c r="T90" s="591"/>
      <c r="U90" s="591"/>
      <c r="V90" s="591"/>
      <c r="W90" s="591"/>
      <c r="X90" s="591"/>
      <c r="Y90" s="591"/>
      <c r="Z90" s="591"/>
      <c r="AA90" s="591"/>
      <c r="AB90" s="591"/>
      <c r="AC90" s="591"/>
      <c r="AD90" s="591"/>
      <c r="AE90" s="591"/>
      <c r="AF90" s="591"/>
      <c r="AG90" s="591"/>
      <c r="AH90" s="591"/>
      <c r="AI90" s="591"/>
      <c r="AJ90" s="591"/>
      <c r="AK90" s="591"/>
      <c r="AL90" s="591"/>
      <c r="AM90" s="591"/>
      <c r="AN90" s="140"/>
      <c r="AO90" s="140"/>
      <c r="AP90" s="140"/>
      <c r="AQ90" s="140"/>
      <c r="AR90" s="140"/>
      <c r="AS90" s="140"/>
      <c r="AT90" s="140"/>
      <c r="AU90" s="137"/>
      <c r="AV90" s="138"/>
      <c r="AW90" s="138"/>
      <c r="AX90" s="138"/>
      <c r="AY90" s="138"/>
      <c r="AZ90" s="138"/>
      <c r="BA90" s="138"/>
      <c r="BB90" s="138"/>
      <c r="BC90" s="139" t="str">
        <f>IFERROR(VLOOKUP(AV90,[3]Formulas!$AN$5:$AO$20,2,),"")</f>
        <v/>
      </c>
      <c r="BD90" s="139" t="str">
        <f>IFERROR(VLOOKUP(AW90,[3]Formulas!$AN$5:$AO$20,2,),"")</f>
        <v/>
      </c>
      <c r="BE90" s="139" t="str">
        <f>IFERROR(VLOOKUP(AX90,[3]Formulas!$AN$5:$AO$20,2,),"")</f>
        <v/>
      </c>
      <c r="BF90" s="139" t="str">
        <f>IFERROR(VLOOKUP(AY90,[3]Formulas!$AN$5:$AO$20,2,),"")</f>
        <v/>
      </c>
      <c r="BG90" s="139" t="str">
        <f>IFERROR(VLOOKUP(AZ90,[3]Formulas!$AN$5:$AO$20,2,),"")</f>
        <v/>
      </c>
      <c r="BH90" s="139" t="str">
        <f>IFERROR(VLOOKUP(BA90,[3]Formulas!$AN$5:$AO$20,2,),"")</f>
        <v/>
      </c>
      <c r="BI90" s="139" t="str">
        <f>IFERROR(VLOOKUP(BB90,[3]Formulas!$AN$5:$AO$20,2,),"")</f>
        <v/>
      </c>
      <c r="BJ90" s="139">
        <f t="shared" si="31"/>
        <v>0</v>
      </c>
      <c r="BK90" s="139" t="str">
        <f t="shared" si="32"/>
        <v>Débil</v>
      </c>
      <c r="BL90" s="139"/>
      <c r="BM90" s="139" t="str">
        <f>IFERROR(VLOOKUP(CONCATENATE(BK90,"+",BL90),[3]Formulas!$AB$5:$AC$13,2,),"")</f>
        <v/>
      </c>
      <c r="BN90" s="139" t="str">
        <f>IFERROR(VLOOKUP(BM90,[3]Formulas!$AC$5:$AD$13,2,),"")</f>
        <v/>
      </c>
      <c r="BO90" s="591"/>
      <c r="BP90" s="591"/>
      <c r="BQ90" s="591"/>
      <c r="BR90" s="591"/>
      <c r="BS90" s="591"/>
      <c r="BT90" s="591"/>
      <c r="BU90" s="591"/>
      <c r="BV90" s="591"/>
      <c r="BW90" s="591"/>
      <c r="BX90" s="601"/>
      <c r="BY90" s="591"/>
      <c r="BZ90" s="130"/>
      <c r="CA90" s="130"/>
      <c r="CB90" s="130"/>
    </row>
    <row r="91" spans="1:80" ht="23.25" hidden="1" customHeight="1" x14ac:dyDescent="0.3">
      <c r="A91" s="591"/>
      <c r="B91" s="134"/>
      <c r="C91" s="591"/>
      <c r="D91" s="591"/>
      <c r="E91" s="591"/>
      <c r="F91" s="591"/>
      <c r="G91" s="591"/>
      <c r="H91" s="591"/>
      <c r="I91" s="591"/>
      <c r="J91" s="129"/>
      <c r="K91" s="591"/>
      <c r="L91" s="591"/>
      <c r="M91" s="591"/>
      <c r="N91" s="591"/>
      <c r="O91" s="591"/>
      <c r="P91" s="591"/>
      <c r="Q91" s="591"/>
      <c r="R91" s="591"/>
      <c r="S91" s="591"/>
      <c r="T91" s="591"/>
      <c r="U91" s="591"/>
      <c r="V91" s="591"/>
      <c r="W91" s="591"/>
      <c r="X91" s="591"/>
      <c r="Y91" s="591"/>
      <c r="Z91" s="591"/>
      <c r="AA91" s="591"/>
      <c r="AB91" s="591"/>
      <c r="AC91" s="591"/>
      <c r="AD91" s="591"/>
      <c r="AE91" s="591"/>
      <c r="AF91" s="591"/>
      <c r="AG91" s="591"/>
      <c r="AH91" s="591"/>
      <c r="AI91" s="591"/>
      <c r="AJ91" s="591"/>
      <c r="AK91" s="591"/>
      <c r="AL91" s="591"/>
      <c r="AM91" s="591"/>
      <c r="AN91" s="140"/>
      <c r="AO91" s="140"/>
      <c r="AP91" s="140"/>
      <c r="AQ91" s="140"/>
      <c r="AR91" s="140"/>
      <c r="AS91" s="140"/>
      <c r="AT91" s="140"/>
      <c r="AU91" s="137"/>
      <c r="AV91" s="138"/>
      <c r="AW91" s="138"/>
      <c r="AX91" s="138"/>
      <c r="AY91" s="138"/>
      <c r="AZ91" s="138"/>
      <c r="BA91" s="138"/>
      <c r="BB91" s="138"/>
      <c r="BC91" s="139" t="str">
        <f>IFERROR(VLOOKUP(AV91,[3]Formulas!$AN$5:$AO$20,2,),"")</f>
        <v/>
      </c>
      <c r="BD91" s="139" t="str">
        <f>IFERROR(VLOOKUP(AW91,[3]Formulas!$AN$5:$AO$20,2,),"")</f>
        <v/>
      </c>
      <c r="BE91" s="139" t="str">
        <f>IFERROR(VLOOKUP(AX91,[3]Formulas!$AN$5:$AO$20,2,),"")</f>
        <v/>
      </c>
      <c r="BF91" s="139" t="str">
        <f>IFERROR(VLOOKUP(AY91,[3]Formulas!$AN$5:$AO$20,2,),"")</f>
        <v/>
      </c>
      <c r="BG91" s="139" t="str">
        <f>IFERROR(VLOOKUP(AZ91,[3]Formulas!$AN$5:$AO$20,2,),"")</f>
        <v/>
      </c>
      <c r="BH91" s="139" t="str">
        <f>IFERROR(VLOOKUP(BA91,[3]Formulas!$AN$5:$AO$20,2,),"")</f>
        <v/>
      </c>
      <c r="BI91" s="139" t="str">
        <f>IFERROR(VLOOKUP(BB91,[3]Formulas!$AN$5:$AO$20,2,),"")</f>
        <v/>
      </c>
      <c r="BJ91" s="139">
        <f t="shared" si="31"/>
        <v>0</v>
      </c>
      <c r="BK91" s="139" t="str">
        <f t="shared" si="32"/>
        <v>Débil</v>
      </c>
      <c r="BL91" s="139"/>
      <c r="BM91" s="139" t="str">
        <f>IFERROR(VLOOKUP(CONCATENATE(BK91,"+",BL91),[3]Formulas!$AB$5:$AC$13,2,),"")</f>
        <v/>
      </c>
      <c r="BN91" s="139" t="str">
        <f>IFERROR(VLOOKUP(BM91,[3]Formulas!$AC$5:$AD$13,2,),"")</f>
        <v/>
      </c>
      <c r="BO91" s="591"/>
      <c r="BP91" s="591"/>
      <c r="BQ91" s="591"/>
      <c r="BR91" s="591"/>
      <c r="BS91" s="591"/>
      <c r="BT91" s="591"/>
      <c r="BU91" s="591"/>
      <c r="BV91" s="591"/>
      <c r="BW91" s="591"/>
      <c r="BX91" s="601"/>
      <c r="BY91" s="591"/>
      <c r="BZ91" s="130"/>
      <c r="CA91" s="130"/>
      <c r="CB91" s="130"/>
    </row>
    <row r="92" spans="1:80" ht="23.25" hidden="1" customHeight="1" x14ac:dyDescent="0.3">
      <c r="A92" s="591"/>
      <c r="B92" s="134"/>
      <c r="C92" s="591"/>
      <c r="D92" s="591"/>
      <c r="E92" s="591"/>
      <c r="F92" s="591"/>
      <c r="G92" s="591"/>
      <c r="H92" s="591"/>
      <c r="I92" s="591"/>
      <c r="J92" s="129"/>
      <c r="K92" s="591"/>
      <c r="L92" s="591"/>
      <c r="M92" s="591"/>
      <c r="N92" s="591"/>
      <c r="O92" s="591"/>
      <c r="P92" s="591"/>
      <c r="Q92" s="591"/>
      <c r="R92" s="591"/>
      <c r="S92" s="591"/>
      <c r="T92" s="591"/>
      <c r="U92" s="591"/>
      <c r="V92" s="591"/>
      <c r="W92" s="591"/>
      <c r="X92" s="591"/>
      <c r="Y92" s="591"/>
      <c r="Z92" s="591"/>
      <c r="AA92" s="591"/>
      <c r="AB92" s="591"/>
      <c r="AC92" s="591"/>
      <c r="AD92" s="591"/>
      <c r="AE92" s="591"/>
      <c r="AF92" s="591"/>
      <c r="AG92" s="591"/>
      <c r="AH92" s="591"/>
      <c r="AI92" s="591"/>
      <c r="AJ92" s="591"/>
      <c r="AK92" s="591"/>
      <c r="AL92" s="591"/>
      <c r="AM92" s="591"/>
      <c r="AN92" s="140"/>
      <c r="AO92" s="140"/>
      <c r="AP92" s="140"/>
      <c r="AQ92" s="140"/>
      <c r="AR92" s="140"/>
      <c r="AS92" s="140"/>
      <c r="AT92" s="140"/>
      <c r="AU92" s="137"/>
      <c r="AV92" s="138"/>
      <c r="AW92" s="138"/>
      <c r="AX92" s="138"/>
      <c r="AY92" s="138"/>
      <c r="AZ92" s="138"/>
      <c r="BA92" s="138"/>
      <c r="BB92" s="138"/>
      <c r="BC92" s="139" t="str">
        <f>IFERROR(VLOOKUP(AV92,[3]Formulas!$AN$5:$AO$20,2,),"")</f>
        <v/>
      </c>
      <c r="BD92" s="139" t="str">
        <f>IFERROR(VLOOKUP(AW92,[3]Formulas!$AN$5:$AO$20,2,),"")</f>
        <v/>
      </c>
      <c r="BE92" s="139" t="str">
        <f>IFERROR(VLOOKUP(AX92,[3]Formulas!$AN$5:$AO$20,2,),"")</f>
        <v/>
      </c>
      <c r="BF92" s="139" t="str">
        <f>IFERROR(VLOOKUP(AY92,[3]Formulas!$AN$5:$AO$20,2,),"")</f>
        <v/>
      </c>
      <c r="BG92" s="139" t="str">
        <f>IFERROR(VLOOKUP(AZ92,[3]Formulas!$AN$5:$AO$20,2,),"")</f>
        <v/>
      </c>
      <c r="BH92" s="139" t="str">
        <f>IFERROR(VLOOKUP(BA92,[3]Formulas!$AN$5:$AO$20,2,),"")</f>
        <v/>
      </c>
      <c r="BI92" s="139" t="str">
        <f>IFERROR(VLOOKUP(BB92,[3]Formulas!$AN$5:$AO$20,2,),"")</f>
        <v/>
      </c>
      <c r="BJ92" s="139">
        <f t="shared" si="31"/>
        <v>0</v>
      </c>
      <c r="BK92" s="139" t="str">
        <f t="shared" si="32"/>
        <v>Débil</v>
      </c>
      <c r="BL92" s="139"/>
      <c r="BM92" s="139" t="str">
        <f>IFERROR(VLOOKUP(CONCATENATE(BK92,"+",BL92),[3]Formulas!$AB$5:$AC$13,2,),"")</f>
        <v/>
      </c>
      <c r="BN92" s="139" t="str">
        <f>IFERROR(VLOOKUP(BM92,[3]Formulas!$AC$5:$AD$13,2,),"")</f>
        <v/>
      </c>
      <c r="BO92" s="591"/>
      <c r="BP92" s="591"/>
      <c r="BQ92" s="591"/>
      <c r="BR92" s="591"/>
      <c r="BS92" s="591"/>
      <c r="BT92" s="591"/>
      <c r="BU92" s="591"/>
      <c r="BV92" s="591"/>
      <c r="BW92" s="591"/>
      <c r="BX92" s="601"/>
      <c r="BY92" s="591"/>
      <c r="BZ92" s="130"/>
      <c r="CA92" s="130"/>
      <c r="CB92" s="130"/>
    </row>
    <row r="93" spans="1:80" ht="23.25" hidden="1" customHeight="1" x14ac:dyDescent="0.3">
      <c r="A93" s="591"/>
      <c r="B93" s="134"/>
      <c r="C93" s="591"/>
      <c r="D93" s="591"/>
      <c r="E93" s="591"/>
      <c r="F93" s="591"/>
      <c r="G93" s="591"/>
      <c r="H93" s="591"/>
      <c r="I93" s="591"/>
      <c r="J93" s="129"/>
      <c r="K93" s="591"/>
      <c r="L93" s="591"/>
      <c r="M93" s="591"/>
      <c r="N93" s="591"/>
      <c r="O93" s="591"/>
      <c r="P93" s="591"/>
      <c r="Q93" s="591"/>
      <c r="R93" s="591"/>
      <c r="S93" s="591"/>
      <c r="T93" s="591"/>
      <c r="U93" s="591"/>
      <c r="V93" s="591"/>
      <c r="W93" s="591"/>
      <c r="X93" s="591"/>
      <c r="Y93" s="591"/>
      <c r="Z93" s="591"/>
      <c r="AA93" s="591"/>
      <c r="AB93" s="591"/>
      <c r="AC93" s="591"/>
      <c r="AD93" s="591"/>
      <c r="AE93" s="591"/>
      <c r="AF93" s="591"/>
      <c r="AG93" s="591"/>
      <c r="AH93" s="591"/>
      <c r="AI93" s="591"/>
      <c r="AJ93" s="591"/>
      <c r="AK93" s="591"/>
      <c r="AL93" s="591"/>
      <c r="AM93" s="591"/>
      <c r="AN93" s="140"/>
      <c r="AO93" s="140"/>
      <c r="AP93" s="140"/>
      <c r="AQ93" s="140"/>
      <c r="AR93" s="140"/>
      <c r="AS93" s="140"/>
      <c r="AT93" s="140"/>
      <c r="AU93" s="137"/>
      <c r="AV93" s="138"/>
      <c r="AW93" s="138"/>
      <c r="AX93" s="138"/>
      <c r="AY93" s="138"/>
      <c r="AZ93" s="138"/>
      <c r="BA93" s="138"/>
      <c r="BB93" s="138"/>
      <c r="BC93" s="139" t="str">
        <f>IFERROR(VLOOKUP(AV93,[3]Formulas!$AN$5:$AO$20,2,),"")</f>
        <v/>
      </c>
      <c r="BD93" s="139" t="str">
        <f>IFERROR(VLOOKUP(AW93,[3]Formulas!$AN$5:$AO$20,2,),"")</f>
        <v/>
      </c>
      <c r="BE93" s="139" t="str">
        <f>IFERROR(VLOOKUP(AX93,[3]Formulas!$AN$5:$AO$20,2,),"")</f>
        <v/>
      </c>
      <c r="BF93" s="139" t="str">
        <f>IFERROR(VLOOKUP(AY93,[3]Formulas!$AN$5:$AO$20,2,),"")</f>
        <v/>
      </c>
      <c r="BG93" s="139" t="str">
        <f>IFERROR(VLOOKUP(AZ93,[3]Formulas!$AN$5:$AO$20,2,),"")</f>
        <v/>
      </c>
      <c r="BH93" s="139" t="str">
        <f>IFERROR(VLOOKUP(BA93,[3]Formulas!$AN$5:$AO$20,2,),"")</f>
        <v/>
      </c>
      <c r="BI93" s="139" t="str">
        <f>IFERROR(VLOOKUP(BB93,[3]Formulas!$AN$5:$AO$20,2,),"")</f>
        <v/>
      </c>
      <c r="BJ93" s="139">
        <f t="shared" si="31"/>
        <v>0</v>
      </c>
      <c r="BK93" s="139" t="str">
        <f t="shared" si="32"/>
        <v>Débil</v>
      </c>
      <c r="BL93" s="139"/>
      <c r="BM93" s="139" t="str">
        <f>IFERROR(VLOOKUP(CONCATENATE(BK93,"+",BL93),[3]Formulas!$AB$5:$AC$13,2,),"")</f>
        <v/>
      </c>
      <c r="BN93" s="139" t="str">
        <f>IFERROR(VLOOKUP(BM93,[3]Formulas!$AC$5:$AD$13,2,),"")</f>
        <v/>
      </c>
      <c r="BO93" s="591"/>
      <c r="BP93" s="591"/>
      <c r="BQ93" s="591"/>
      <c r="BR93" s="591"/>
      <c r="BS93" s="591"/>
      <c r="BT93" s="591"/>
      <c r="BU93" s="591"/>
      <c r="BV93" s="591"/>
      <c r="BW93" s="591"/>
      <c r="BX93" s="601"/>
      <c r="BY93" s="591"/>
      <c r="BZ93" s="130"/>
      <c r="CA93" s="130"/>
      <c r="CB93" s="130"/>
    </row>
    <row r="94" spans="1:80" ht="23.25" hidden="1" customHeight="1" x14ac:dyDescent="0.3">
      <c r="A94" s="591"/>
      <c r="B94" s="134"/>
      <c r="C94" s="591"/>
      <c r="D94" s="591"/>
      <c r="E94" s="591"/>
      <c r="F94" s="591"/>
      <c r="G94" s="591"/>
      <c r="H94" s="591"/>
      <c r="I94" s="591"/>
      <c r="J94" s="129"/>
      <c r="K94" s="591"/>
      <c r="L94" s="591"/>
      <c r="M94" s="591"/>
      <c r="N94" s="591"/>
      <c r="O94" s="591"/>
      <c r="P94" s="591"/>
      <c r="Q94" s="591"/>
      <c r="R94" s="591"/>
      <c r="S94" s="591"/>
      <c r="T94" s="591"/>
      <c r="U94" s="591"/>
      <c r="V94" s="591"/>
      <c r="W94" s="591"/>
      <c r="X94" s="591"/>
      <c r="Y94" s="591"/>
      <c r="Z94" s="591"/>
      <c r="AA94" s="591"/>
      <c r="AB94" s="591"/>
      <c r="AC94" s="591"/>
      <c r="AD94" s="591"/>
      <c r="AE94" s="591"/>
      <c r="AF94" s="591"/>
      <c r="AG94" s="591"/>
      <c r="AH94" s="591"/>
      <c r="AI94" s="591"/>
      <c r="AJ94" s="591"/>
      <c r="AK94" s="591"/>
      <c r="AL94" s="591"/>
      <c r="AM94" s="591"/>
      <c r="AN94" s="140"/>
      <c r="AO94" s="140"/>
      <c r="AP94" s="140"/>
      <c r="AQ94" s="140"/>
      <c r="AR94" s="140"/>
      <c r="AS94" s="140"/>
      <c r="AT94" s="140"/>
      <c r="AU94" s="137"/>
      <c r="AV94" s="138"/>
      <c r="AW94" s="138"/>
      <c r="AX94" s="138"/>
      <c r="AY94" s="138"/>
      <c r="AZ94" s="138"/>
      <c r="BA94" s="138"/>
      <c r="BB94" s="138"/>
      <c r="BC94" s="139" t="str">
        <f>IFERROR(VLOOKUP(AV94,[3]Formulas!$AN$5:$AO$20,2,),"")</f>
        <v/>
      </c>
      <c r="BD94" s="139" t="str">
        <f>IFERROR(VLOOKUP(AW94,[3]Formulas!$AN$5:$AO$20,2,),"")</f>
        <v/>
      </c>
      <c r="BE94" s="139" t="str">
        <f>IFERROR(VLOOKUP(AX94,[3]Formulas!$AN$5:$AO$20,2,),"")</f>
        <v/>
      </c>
      <c r="BF94" s="139" t="str">
        <f>IFERROR(VLOOKUP(AY94,[3]Formulas!$AN$5:$AO$20,2,),"")</f>
        <v/>
      </c>
      <c r="BG94" s="139" t="str">
        <f>IFERROR(VLOOKUP(AZ94,[3]Formulas!$AN$5:$AO$20,2,),"")</f>
        <v/>
      </c>
      <c r="BH94" s="139" t="str">
        <f>IFERROR(VLOOKUP(BA94,[3]Formulas!$AN$5:$AO$20,2,),"")</f>
        <v/>
      </c>
      <c r="BI94" s="139" t="str">
        <f>IFERROR(VLOOKUP(BB94,[3]Formulas!$AN$5:$AO$20,2,),"")</f>
        <v/>
      </c>
      <c r="BJ94" s="139">
        <f t="shared" si="31"/>
        <v>0</v>
      </c>
      <c r="BK94" s="139" t="str">
        <f t="shared" si="32"/>
        <v>Débil</v>
      </c>
      <c r="BL94" s="139"/>
      <c r="BM94" s="139" t="str">
        <f>IFERROR(VLOOKUP(CONCATENATE(BK94,"+",BL94),[3]Formulas!$AB$5:$AC$13,2,),"")</f>
        <v/>
      </c>
      <c r="BN94" s="139" t="str">
        <f>IFERROR(VLOOKUP(BM94,[3]Formulas!$AC$5:$AD$13,2,),"")</f>
        <v/>
      </c>
      <c r="BO94" s="591"/>
      <c r="BP94" s="591"/>
      <c r="BQ94" s="591"/>
      <c r="BR94" s="591"/>
      <c r="BS94" s="591"/>
      <c r="BT94" s="591"/>
      <c r="BU94" s="591"/>
      <c r="BV94" s="591"/>
      <c r="BW94" s="591"/>
      <c r="BX94" s="601"/>
      <c r="BY94" s="591"/>
      <c r="BZ94" s="130"/>
      <c r="CA94" s="130"/>
      <c r="CB94" s="130"/>
    </row>
    <row r="95" spans="1:80" ht="23.25" hidden="1" customHeight="1" x14ac:dyDescent="0.3">
      <c r="A95" s="591"/>
      <c r="B95" s="134"/>
      <c r="C95" s="591"/>
      <c r="D95" s="591"/>
      <c r="E95" s="591"/>
      <c r="F95" s="591"/>
      <c r="G95" s="591"/>
      <c r="H95" s="591"/>
      <c r="I95" s="591"/>
      <c r="J95" s="129"/>
      <c r="K95" s="591"/>
      <c r="L95" s="591"/>
      <c r="M95" s="591"/>
      <c r="N95" s="591"/>
      <c r="O95" s="591"/>
      <c r="P95" s="591"/>
      <c r="Q95" s="591"/>
      <c r="R95" s="591"/>
      <c r="S95" s="591"/>
      <c r="T95" s="591"/>
      <c r="U95" s="591"/>
      <c r="V95" s="591"/>
      <c r="W95" s="591"/>
      <c r="X95" s="591"/>
      <c r="Y95" s="591"/>
      <c r="Z95" s="591"/>
      <c r="AA95" s="591"/>
      <c r="AB95" s="591"/>
      <c r="AC95" s="591"/>
      <c r="AD95" s="591"/>
      <c r="AE95" s="591"/>
      <c r="AF95" s="591"/>
      <c r="AG95" s="591"/>
      <c r="AH95" s="591"/>
      <c r="AI95" s="591"/>
      <c r="AJ95" s="591"/>
      <c r="AK95" s="591"/>
      <c r="AL95" s="591"/>
      <c r="AM95" s="591"/>
      <c r="AN95" s="140"/>
      <c r="AO95" s="140"/>
      <c r="AP95" s="140"/>
      <c r="AQ95" s="140"/>
      <c r="AR95" s="140"/>
      <c r="AS95" s="140"/>
      <c r="AT95" s="140"/>
      <c r="AU95" s="137"/>
      <c r="AV95" s="138"/>
      <c r="AW95" s="138"/>
      <c r="AX95" s="138"/>
      <c r="AY95" s="138"/>
      <c r="AZ95" s="138"/>
      <c r="BA95" s="138"/>
      <c r="BB95" s="138"/>
      <c r="BC95" s="139" t="str">
        <f>IFERROR(VLOOKUP(AV95,[3]Formulas!$AN$5:$AO$20,2,),"")</f>
        <v/>
      </c>
      <c r="BD95" s="139" t="str">
        <f>IFERROR(VLOOKUP(AW95,[3]Formulas!$AN$5:$AO$20,2,),"")</f>
        <v/>
      </c>
      <c r="BE95" s="139" t="str">
        <f>IFERROR(VLOOKUP(AX95,[3]Formulas!$AN$5:$AO$20,2,),"")</f>
        <v/>
      </c>
      <c r="BF95" s="139" t="str">
        <f>IFERROR(VLOOKUP(AY95,[3]Formulas!$AN$5:$AO$20,2,),"")</f>
        <v/>
      </c>
      <c r="BG95" s="139" t="str">
        <f>IFERROR(VLOOKUP(AZ95,[3]Formulas!$AN$5:$AO$20,2,),"")</f>
        <v/>
      </c>
      <c r="BH95" s="139" t="str">
        <f>IFERROR(VLOOKUP(BA95,[3]Formulas!$AN$5:$AO$20,2,),"")</f>
        <v/>
      </c>
      <c r="BI95" s="139" t="str">
        <f>IFERROR(VLOOKUP(BB95,[3]Formulas!$AN$5:$AO$20,2,),"")</f>
        <v/>
      </c>
      <c r="BJ95" s="139">
        <f t="shared" si="31"/>
        <v>0</v>
      </c>
      <c r="BK95" s="139" t="str">
        <f t="shared" si="32"/>
        <v>Débil</v>
      </c>
      <c r="BL95" s="139"/>
      <c r="BM95" s="139" t="str">
        <f>IFERROR(VLOOKUP(CONCATENATE(BK95,"+",BL95),[3]Formulas!$AB$5:$AC$13,2,),"")</f>
        <v/>
      </c>
      <c r="BN95" s="139" t="str">
        <f>IFERROR(VLOOKUP(BM95,[3]Formulas!$AC$5:$AD$13,2,),"")</f>
        <v/>
      </c>
      <c r="BO95" s="591"/>
      <c r="BP95" s="591"/>
      <c r="BQ95" s="591"/>
      <c r="BR95" s="591"/>
      <c r="BS95" s="591"/>
      <c r="BT95" s="591"/>
      <c r="BU95" s="591"/>
      <c r="BV95" s="591"/>
      <c r="BW95" s="591"/>
      <c r="BX95" s="601"/>
      <c r="BY95" s="591"/>
      <c r="BZ95" s="130"/>
      <c r="CA95" s="130"/>
      <c r="CB95" s="130"/>
    </row>
    <row r="96" spans="1:80" ht="23.25" hidden="1" customHeight="1" x14ac:dyDescent="0.3">
      <c r="A96" s="592"/>
      <c r="B96" s="141"/>
      <c r="C96" s="592"/>
      <c r="D96" s="592"/>
      <c r="E96" s="592"/>
      <c r="F96" s="592"/>
      <c r="G96" s="592"/>
      <c r="H96" s="592"/>
      <c r="I96" s="592"/>
      <c r="J96" s="154"/>
      <c r="K96" s="592"/>
      <c r="L96" s="592"/>
      <c r="M96" s="592"/>
      <c r="N96" s="592"/>
      <c r="O96" s="592"/>
      <c r="P96" s="592"/>
      <c r="Q96" s="592"/>
      <c r="R96" s="592"/>
      <c r="S96" s="592"/>
      <c r="T96" s="592"/>
      <c r="U96" s="592"/>
      <c r="V96" s="592"/>
      <c r="W96" s="592"/>
      <c r="X96" s="592"/>
      <c r="Y96" s="592"/>
      <c r="Z96" s="592"/>
      <c r="AA96" s="592"/>
      <c r="AB96" s="592"/>
      <c r="AC96" s="592"/>
      <c r="AD96" s="592"/>
      <c r="AE96" s="592"/>
      <c r="AF96" s="592"/>
      <c r="AG96" s="592"/>
      <c r="AH96" s="592"/>
      <c r="AI96" s="592"/>
      <c r="AJ96" s="592"/>
      <c r="AK96" s="592"/>
      <c r="AL96" s="592"/>
      <c r="AM96" s="592"/>
      <c r="AN96" s="143"/>
      <c r="AO96" s="143"/>
      <c r="AP96" s="143"/>
      <c r="AQ96" s="143"/>
      <c r="AR96" s="143"/>
      <c r="AS96" s="143"/>
      <c r="AT96" s="143"/>
      <c r="AU96" s="144"/>
      <c r="AV96" s="145"/>
      <c r="AW96" s="145"/>
      <c r="AX96" s="145"/>
      <c r="AY96" s="145"/>
      <c r="AZ96" s="145"/>
      <c r="BA96" s="145"/>
      <c r="BB96" s="145"/>
      <c r="BC96" s="146" t="str">
        <f>IFERROR(VLOOKUP(AV96,[3]Formulas!$AN$5:$AO$20,2,),"")</f>
        <v/>
      </c>
      <c r="BD96" s="146" t="str">
        <f>IFERROR(VLOOKUP(AW96,[3]Formulas!$AN$5:$AO$20,2,),"")</f>
        <v/>
      </c>
      <c r="BE96" s="146" t="str">
        <f>IFERROR(VLOOKUP(AX96,[3]Formulas!$AN$5:$AO$20,2,),"")</f>
        <v/>
      </c>
      <c r="BF96" s="146" t="str">
        <f>IFERROR(VLOOKUP(AY96,[3]Formulas!$AN$5:$AO$20,2,),"")</f>
        <v/>
      </c>
      <c r="BG96" s="146" t="str">
        <f>IFERROR(VLOOKUP(AZ96,[3]Formulas!$AN$5:$AO$20,2,),"")</f>
        <v/>
      </c>
      <c r="BH96" s="146" t="str">
        <f>IFERROR(VLOOKUP(BA96,[3]Formulas!$AN$5:$AO$20,2,),"")</f>
        <v/>
      </c>
      <c r="BI96" s="146" t="str">
        <f>IFERROR(VLOOKUP(BB96,[3]Formulas!$AN$5:$AO$20,2,),"")</f>
        <v/>
      </c>
      <c r="BJ96" s="146">
        <f t="shared" si="31"/>
        <v>0</v>
      </c>
      <c r="BK96" s="146" t="str">
        <f t="shared" si="32"/>
        <v>Débil</v>
      </c>
      <c r="BL96" s="146"/>
      <c r="BM96" s="146" t="str">
        <f>IFERROR(VLOOKUP(CONCATENATE(BK96,"+",BL96),[3]Formulas!$AB$5:$AC$13,2,),"")</f>
        <v/>
      </c>
      <c r="BN96" s="146" t="str">
        <f>IFERROR(VLOOKUP(BM96,[3]Formulas!$AC$5:$AD$13,2,),"")</f>
        <v/>
      </c>
      <c r="BO96" s="592"/>
      <c r="BP96" s="592"/>
      <c r="BQ96" s="592"/>
      <c r="BR96" s="592"/>
      <c r="BS96" s="592"/>
      <c r="BT96" s="592"/>
      <c r="BU96" s="592"/>
      <c r="BV96" s="592"/>
      <c r="BW96" s="592"/>
      <c r="BX96" s="602"/>
      <c r="BY96" s="592"/>
      <c r="BZ96" s="147"/>
      <c r="CA96" s="147"/>
      <c r="CB96" s="147"/>
    </row>
    <row r="97" spans="1:80" ht="23.25" hidden="1" customHeight="1" x14ac:dyDescent="0.4">
      <c r="A97" s="148"/>
      <c r="B97" s="148"/>
      <c r="C97" s="148"/>
      <c r="D97" s="148"/>
      <c r="E97" s="148"/>
      <c r="F97" s="148"/>
      <c r="G97" s="148"/>
      <c r="H97" s="148"/>
      <c r="I97" s="148"/>
      <c r="J97" s="149"/>
      <c r="K97" s="149"/>
      <c r="L97" s="149"/>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48"/>
      <c r="AN97" s="151"/>
      <c r="AO97" s="151"/>
      <c r="AP97" s="151"/>
      <c r="AQ97" s="151"/>
      <c r="AR97" s="151"/>
      <c r="AS97" s="151"/>
      <c r="AT97" s="151"/>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48"/>
      <c r="BX97" s="152"/>
      <c r="BY97" s="152"/>
      <c r="BZ97" s="152"/>
      <c r="CA97" s="152"/>
      <c r="CB97" s="152"/>
    </row>
    <row r="98" spans="1:80" ht="23.25" hidden="1" customHeight="1" x14ac:dyDescent="0.3">
      <c r="A98" s="593"/>
      <c r="B98" s="153"/>
      <c r="C98" s="593"/>
      <c r="D98" s="593"/>
      <c r="E98" s="590"/>
      <c r="F98" s="590"/>
      <c r="G98" s="590"/>
      <c r="H98" s="590"/>
      <c r="I98" s="593" t="str">
        <f>+IF(AND(E98="Si",F98="Si",G98="Si",H98="Si"),"Corrupción","No aplica para riesgo de corrupción")</f>
        <v>No aplica para riesgo de corrupción</v>
      </c>
      <c r="J98" s="127"/>
      <c r="K98" s="594"/>
      <c r="L98" s="594"/>
      <c r="M98" s="590"/>
      <c r="N98" s="590"/>
      <c r="O98" s="590"/>
      <c r="P98" s="590"/>
      <c r="Q98" s="590"/>
      <c r="R98" s="590"/>
      <c r="S98" s="590"/>
      <c r="T98" s="590"/>
      <c r="U98" s="590"/>
      <c r="V98" s="590"/>
      <c r="W98" s="590"/>
      <c r="X98" s="590"/>
      <c r="Y98" s="590"/>
      <c r="Z98" s="590"/>
      <c r="AA98" s="590"/>
      <c r="AB98" s="590"/>
      <c r="AC98" s="590"/>
      <c r="AD98" s="590"/>
      <c r="AE98" s="590"/>
      <c r="AF98" s="598">
        <f>+COUNTIF(M98:AE107,"SI")</f>
        <v>0</v>
      </c>
      <c r="AG98" s="593"/>
      <c r="AH98" s="593" t="str">
        <f>IFERROR(VLOOKUP(AG98,[3]Formulas!$B$5:$C$9,2,0),"")</f>
        <v/>
      </c>
      <c r="AI98" s="593" t="str">
        <f>IFERROR(VLOOKUP(AF98,[3]Formulas!$W$5:$X$23,2,),"")</f>
        <v/>
      </c>
      <c r="AJ98" s="593" t="str">
        <f>+IFERROR(VLOOKUP(AI98,[3]Formulas!$E$5:$F$9,2,),"")</f>
        <v/>
      </c>
      <c r="AK98" s="598" t="str">
        <f>IFERROR(VLOOKUP(CONCATENATE(AH98,AJ98),[3]Formulas!$J$5:$K$29,2,),"")</f>
        <v/>
      </c>
      <c r="AL98" s="598" t="str">
        <f>IFERROR(AJ98*AH98,"")</f>
        <v/>
      </c>
      <c r="AM98" s="599" t="s">
        <v>111</v>
      </c>
      <c r="AN98" s="136"/>
      <c r="AO98" s="136"/>
      <c r="AP98" s="136"/>
      <c r="AQ98" s="136"/>
      <c r="AR98" s="136"/>
      <c r="AS98" s="136"/>
      <c r="AT98" s="136"/>
      <c r="AU98" s="131"/>
      <c r="AV98" s="132"/>
      <c r="AW98" s="132"/>
      <c r="AX98" s="132"/>
      <c r="AY98" s="132"/>
      <c r="AZ98" s="132"/>
      <c r="BA98" s="132"/>
      <c r="BB98" s="132"/>
      <c r="BC98" s="133" t="str">
        <f>IFERROR(VLOOKUP(AV98,[3]Formulas!$AN$5:$AO$20,2,),"")</f>
        <v/>
      </c>
      <c r="BD98" s="133" t="str">
        <f>IFERROR(VLOOKUP(AW98,[3]Formulas!$AN$5:$AO$20,2,),"")</f>
        <v/>
      </c>
      <c r="BE98" s="133" t="str">
        <f>IFERROR(VLOOKUP(AX98,[3]Formulas!$AN$5:$AO$20,2,),"")</f>
        <v/>
      </c>
      <c r="BF98" s="133" t="str">
        <f>IFERROR(VLOOKUP(AY98,[3]Formulas!$AN$5:$AO$20,2,),"")</f>
        <v/>
      </c>
      <c r="BG98" s="133" t="str">
        <f>IFERROR(VLOOKUP(AZ98,[3]Formulas!$AN$5:$AO$20,2,),"")</f>
        <v/>
      </c>
      <c r="BH98" s="133" t="str">
        <f>IFERROR(VLOOKUP(BA98,[3]Formulas!$AN$5:$AO$20,2,),"")</f>
        <v/>
      </c>
      <c r="BI98" s="133" t="str">
        <f>IFERROR(VLOOKUP(BB98,[3]Formulas!$AN$5:$AO$20,2,),"")</f>
        <v/>
      </c>
      <c r="BJ98" s="133">
        <f t="shared" ref="BJ98:BJ107" si="33">+SUM(BC98:BI98)</f>
        <v>0</v>
      </c>
      <c r="BK98" s="133" t="str">
        <f t="shared" ref="BK98:BK107" si="34">+IF(BJ98&gt;=96,"Fuerte",IF(AND(BJ98&lt;96,BJ98&gt;=86),"Moderado",IF(BJ98&lt;=85,"Débil")))</f>
        <v>Débil</v>
      </c>
      <c r="BL98" s="133"/>
      <c r="BM98" s="133" t="str">
        <f>IFERROR(VLOOKUP(CONCATENATE(BK98,"+",BL98),[3]Formulas!$AB$5:$AC$13,2,),"")</f>
        <v/>
      </c>
      <c r="BN98" s="133" t="str">
        <f>IFERROR(VLOOKUP(BM98,[3]Formulas!$AC$5:$AD$13,2,),"")</f>
        <v/>
      </c>
      <c r="BO98" s="599" t="str">
        <f>+IFERROR(AVERAGE(BN98:BN107),"")</f>
        <v/>
      </c>
      <c r="BP98" s="599" t="str">
        <f>+IF(BO98="","",IF(BO98=100,"Fuerte",IF(AND(BO98&lt;100,BO98&gt;=50),"Moderado",IF(BO98&lt;50,"Débil"))))</f>
        <v/>
      </c>
      <c r="BQ98" s="599" t="str">
        <f>+IF(BP98="","",IF(BP98="Fuerte",2,IF(BP98="Moderado",1,IF(BP98="Débil",0))))</f>
        <v/>
      </c>
      <c r="BR98" s="599" t="str">
        <f>IFERROR(IF((BS98-BQ98)&lt;=0,+AG98,VLOOKUP((BS98-BQ98),[3]Formulas!$AQ$5:$AR$9,2,0)),"")</f>
        <v/>
      </c>
      <c r="BS98" s="599" t="str">
        <f>+AH98</f>
        <v/>
      </c>
      <c r="BT98" s="599" t="str">
        <f>IFERROR(VLOOKUP(BR98,[3]Formulas!$B$5:$C$9,2,),"")</f>
        <v/>
      </c>
      <c r="BU98" s="599" t="str">
        <f>+AI98</f>
        <v/>
      </c>
      <c r="BV98" s="599" t="str">
        <f>IFERROR(VLOOKUP(BU98,[3]Formulas!$E$5:$F$9,2,),"")</f>
        <v/>
      </c>
      <c r="BW98" s="598" t="str">
        <f>IFERROR(VLOOKUP(CONCATENATE(BT98:BT107,BV98),[3]Formulas!$J$5:$K$29,2,),"")</f>
        <v/>
      </c>
      <c r="BX98" s="600" t="str">
        <f>IFERROR(BV98*BT98,"")</f>
        <v/>
      </c>
      <c r="BY98" s="603"/>
      <c r="BZ98" s="128"/>
      <c r="CA98" s="128"/>
      <c r="CB98" s="128"/>
    </row>
    <row r="99" spans="1:80" ht="23.25" hidden="1" customHeight="1" x14ac:dyDescent="0.3">
      <c r="A99" s="591"/>
      <c r="B99" s="134"/>
      <c r="C99" s="591"/>
      <c r="D99" s="591"/>
      <c r="E99" s="591"/>
      <c r="F99" s="591"/>
      <c r="G99" s="591"/>
      <c r="H99" s="591"/>
      <c r="I99" s="591"/>
      <c r="J99" s="129"/>
      <c r="K99" s="591"/>
      <c r="L99" s="591"/>
      <c r="M99" s="591"/>
      <c r="N99" s="591"/>
      <c r="O99" s="591"/>
      <c r="P99" s="591"/>
      <c r="Q99" s="591"/>
      <c r="R99" s="591"/>
      <c r="S99" s="591"/>
      <c r="T99" s="591"/>
      <c r="U99" s="591"/>
      <c r="V99" s="591"/>
      <c r="W99" s="591"/>
      <c r="X99" s="591"/>
      <c r="Y99" s="591"/>
      <c r="Z99" s="591"/>
      <c r="AA99" s="591"/>
      <c r="AB99" s="591"/>
      <c r="AC99" s="591"/>
      <c r="AD99" s="591"/>
      <c r="AE99" s="591"/>
      <c r="AF99" s="591"/>
      <c r="AG99" s="591"/>
      <c r="AH99" s="591"/>
      <c r="AI99" s="591"/>
      <c r="AJ99" s="591"/>
      <c r="AK99" s="591"/>
      <c r="AL99" s="591"/>
      <c r="AM99" s="591"/>
      <c r="AN99" s="140"/>
      <c r="AO99" s="140"/>
      <c r="AP99" s="140"/>
      <c r="AQ99" s="140"/>
      <c r="AR99" s="140"/>
      <c r="AS99" s="140"/>
      <c r="AT99" s="140"/>
      <c r="AU99" s="137"/>
      <c r="AV99" s="138"/>
      <c r="AW99" s="138"/>
      <c r="AX99" s="138"/>
      <c r="AY99" s="138"/>
      <c r="AZ99" s="138"/>
      <c r="BA99" s="138"/>
      <c r="BB99" s="138"/>
      <c r="BC99" s="139" t="str">
        <f>IFERROR(VLOOKUP(AV99,[3]Formulas!$AN$5:$AO$20,2,),"")</f>
        <v/>
      </c>
      <c r="BD99" s="139" t="str">
        <f>IFERROR(VLOOKUP(AW99,[3]Formulas!$AN$5:$AO$20,2,),"")</f>
        <v/>
      </c>
      <c r="BE99" s="139" t="str">
        <f>IFERROR(VLOOKUP(AX99,[3]Formulas!$AN$5:$AO$20,2,),"")</f>
        <v/>
      </c>
      <c r="BF99" s="139" t="str">
        <f>IFERROR(VLOOKUP(AY99,[3]Formulas!$AN$5:$AO$20,2,),"")</f>
        <v/>
      </c>
      <c r="BG99" s="139" t="str">
        <f>IFERROR(VLOOKUP(AZ99,[3]Formulas!$AN$5:$AO$20,2,),"")</f>
        <v/>
      </c>
      <c r="BH99" s="139" t="str">
        <f>IFERROR(VLOOKUP(BA99,[3]Formulas!$AN$5:$AO$20,2,),"")</f>
        <v/>
      </c>
      <c r="BI99" s="139" t="str">
        <f>IFERROR(VLOOKUP(BB99,[3]Formulas!$AN$5:$AO$20,2,),"")</f>
        <v/>
      </c>
      <c r="BJ99" s="139">
        <f t="shared" si="33"/>
        <v>0</v>
      </c>
      <c r="BK99" s="139" t="str">
        <f t="shared" si="34"/>
        <v>Débil</v>
      </c>
      <c r="BL99" s="139"/>
      <c r="BM99" s="139" t="str">
        <f>IFERROR(VLOOKUP(CONCATENATE(BK99,"+",BL99),[3]Formulas!$AB$5:$AC$13,2,),"")</f>
        <v/>
      </c>
      <c r="BN99" s="139" t="str">
        <f>IFERROR(VLOOKUP(BM99,[3]Formulas!$AC$5:$AD$13,2,),"")</f>
        <v/>
      </c>
      <c r="BO99" s="591"/>
      <c r="BP99" s="591"/>
      <c r="BQ99" s="591"/>
      <c r="BR99" s="591"/>
      <c r="BS99" s="591"/>
      <c r="BT99" s="591"/>
      <c r="BU99" s="591"/>
      <c r="BV99" s="591"/>
      <c r="BW99" s="591"/>
      <c r="BX99" s="601"/>
      <c r="BY99" s="591"/>
      <c r="BZ99" s="130"/>
      <c r="CA99" s="130"/>
      <c r="CB99" s="130"/>
    </row>
    <row r="100" spans="1:80" ht="23.25" hidden="1" customHeight="1" x14ac:dyDescent="0.3">
      <c r="A100" s="591"/>
      <c r="B100" s="134"/>
      <c r="C100" s="591"/>
      <c r="D100" s="591"/>
      <c r="E100" s="591"/>
      <c r="F100" s="591"/>
      <c r="G100" s="591"/>
      <c r="H100" s="591"/>
      <c r="I100" s="591"/>
      <c r="J100" s="129"/>
      <c r="K100" s="591"/>
      <c r="L100" s="591"/>
      <c r="M100" s="591"/>
      <c r="N100" s="591"/>
      <c r="O100" s="591"/>
      <c r="P100" s="591"/>
      <c r="Q100" s="591"/>
      <c r="R100" s="591"/>
      <c r="S100" s="591"/>
      <c r="T100" s="591"/>
      <c r="U100" s="591"/>
      <c r="V100" s="591"/>
      <c r="W100" s="591"/>
      <c r="X100" s="591"/>
      <c r="Y100" s="591"/>
      <c r="Z100" s="591"/>
      <c r="AA100" s="591"/>
      <c r="AB100" s="591"/>
      <c r="AC100" s="591"/>
      <c r="AD100" s="591"/>
      <c r="AE100" s="591"/>
      <c r="AF100" s="591"/>
      <c r="AG100" s="591"/>
      <c r="AH100" s="591"/>
      <c r="AI100" s="591"/>
      <c r="AJ100" s="591"/>
      <c r="AK100" s="591"/>
      <c r="AL100" s="591"/>
      <c r="AM100" s="591"/>
      <c r="AN100" s="140"/>
      <c r="AO100" s="140"/>
      <c r="AP100" s="140"/>
      <c r="AQ100" s="140"/>
      <c r="AR100" s="140"/>
      <c r="AS100" s="140"/>
      <c r="AT100" s="140"/>
      <c r="AU100" s="137"/>
      <c r="AV100" s="138"/>
      <c r="AW100" s="138"/>
      <c r="AX100" s="138"/>
      <c r="AY100" s="138"/>
      <c r="AZ100" s="138"/>
      <c r="BA100" s="138"/>
      <c r="BB100" s="138"/>
      <c r="BC100" s="139" t="str">
        <f>IFERROR(VLOOKUP(AV100,[3]Formulas!$AN$5:$AO$20,2,),"")</f>
        <v/>
      </c>
      <c r="BD100" s="139" t="str">
        <f>IFERROR(VLOOKUP(AW100,[3]Formulas!$AN$5:$AO$20,2,),"")</f>
        <v/>
      </c>
      <c r="BE100" s="139" t="str">
        <f>IFERROR(VLOOKUP(AX100,[3]Formulas!$AN$5:$AO$20,2,),"")</f>
        <v/>
      </c>
      <c r="BF100" s="139" t="str">
        <f>IFERROR(VLOOKUP(AY100,[3]Formulas!$AN$5:$AO$20,2,),"")</f>
        <v/>
      </c>
      <c r="BG100" s="139" t="str">
        <f>IFERROR(VLOOKUP(AZ100,[3]Formulas!$AN$5:$AO$20,2,),"")</f>
        <v/>
      </c>
      <c r="BH100" s="139" t="str">
        <f>IFERROR(VLOOKUP(BA100,[3]Formulas!$AN$5:$AO$20,2,),"")</f>
        <v/>
      </c>
      <c r="BI100" s="139" t="str">
        <f>IFERROR(VLOOKUP(BB100,[3]Formulas!$AN$5:$AO$20,2,),"")</f>
        <v/>
      </c>
      <c r="BJ100" s="139">
        <f t="shared" si="33"/>
        <v>0</v>
      </c>
      <c r="BK100" s="139" t="str">
        <f t="shared" si="34"/>
        <v>Débil</v>
      </c>
      <c r="BL100" s="139"/>
      <c r="BM100" s="139" t="str">
        <f>IFERROR(VLOOKUP(CONCATENATE(BK100,"+",BL100),[3]Formulas!$AB$5:$AC$13,2,),"")</f>
        <v/>
      </c>
      <c r="BN100" s="139" t="str">
        <f>IFERROR(VLOOKUP(BM100,[3]Formulas!$AC$5:$AD$13,2,),"")</f>
        <v/>
      </c>
      <c r="BO100" s="591"/>
      <c r="BP100" s="591"/>
      <c r="BQ100" s="591"/>
      <c r="BR100" s="591"/>
      <c r="BS100" s="591"/>
      <c r="BT100" s="591"/>
      <c r="BU100" s="591"/>
      <c r="BV100" s="591"/>
      <c r="BW100" s="591"/>
      <c r="BX100" s="601"/>
      <c r="BY100" s="591"/>
      <c r="BZ100" s="130"/>
      <c r="CA100" s="130"/>
      <c r="CB100" s="130"/>
    </row>
    <row r="101" spans="1:80" ht="23.25" hidden="1" customHeight="1" x14ac:dyDescent="0.3">
      <c r="A101" s="591"/>
      <c r="B101" s="134"/>
      <c r="C101" s="591"/>
      <c r="D101" s="591"/>
      <c r="E101" s="591"/>
      <c r="F101" s="591"/>
      <c r="G101" s="591"/>
      <c r="H101" s="591"/>
      <c r="I101" s="591"/>
      <c r="J101" s="129"/>
      <c r="K101" s="591"/>
      <c r="L101" s="591"/>
      <c r="M101" s="591"/>
      <c r="N101" s="591"/>
      <c r="O101" s="591"/>
      <c r="P101" s="591"/>
      <c r="Q101" s="591"/>
      <c r="R101" s="591"/>
      <c r="S101" s="591"/>
      <c r="T101" s="591"/>
      <c r="U101" s="591"/>
      <c r="V101" s="591"/>
      <c r="W101" s="591"/>
      <c r="X101" s="591"/>
      <c r="Y101" s="591"/>
      <c r="Z101" s="591"/>
      <c r="AA101" s="591"/>
      <c r="AB101" s="591"/>
      <c r="AC101" s="591"/>
      <c r="AD101" s="591"/>
      <c r="AE101" s="591"/>
      <c r="AF101" s="591"/>
      <c r="AG101" s="591"/>
      <c r="AH101" s="591"/>
      <c r="AI101" s="591"/>
      <c r="AJ101" s="591"/>
      <c r="AK101" s="591"/>
      <c r="AL101" s="591"/>
      <c r="AM101" s="591"/>
      <c r="AN101" s="140"/>
      <c r="AO101" s="140"/>
      <c r="AP101" s="140"/>
      <c r="AQ101" s="140"/>
      <c r="AR101" s="140"/>
      <c r="AS101" s="140"/>
      <c r="AT101" s="140"/>
      <c r="AU101" s="137"/>
      <c r="AV101" s="138"/>
      <c r="AW101" s="138"/>
      <c r="AX101" s="138"/>
      <c r="AY101" s="138"/>
      <c r="AZ101" s="138"/>
      <c r="BA101" s="138"/>
      <c r="BB101" s="138"/>
      <c r="BC101" s="139" t="str">
        <f>IFERROR(VLOOKUP(AV101,[3]Formulas!$AN$5:$AO$20,2,),"")</f>
        <v/>
      </c>
      <c r="BD101" s="139" t="str">
        <f>IFERROR(VLOOKUP(AW101,[3]Formulas!$AN$5:$AO$20,2,),"")</f>
        <v/>
      </c>
      <c r="BE101" s="139" t="str">
        <f>IFERROR(VLOOKUP(AX101,[3]Formulas!$AN$5:$AO$20,2,),"")</f>
        <v/>
      </c>
      <c r="BF101" s="139" t="str">
        <f>IFERROR(VLOOKUP(AY101,[3]Formulas!$AN$5:$AO$20,2,),"")</f>
        <v/>
      </c>
      <c r="BG101" s="139" t="str">
        <f>IFERROR(VLOOKUP(AZ101,[3]Formulas!$AN$5:$AO$20,2,),"")</f>
        <v/>
      </c>
      <c r="BH101" s="139" t="str">
        <f>IFERROR(VLOOKUP(BA101,[3]Formulas!$AN$5:$AO$20,2,),"")</f>
        <v/>
      </c>
      <c r="BI101" s="139" t="str">
        <f>IFERROR(VLOOKUP(BB101,[3]Formulas!$AN$5:$AO$20,2,),"")</f>
        <v/>
      </c>
      <c r="BJ101" s="139">
        <f t="shared" si="33"/>
        <v>0</v>
      </c>
      <c r="BK101" s="139" t="str">
        <f t="shared" si="34"/>
        <v>Débil</v>
      </c>
      <c r="BL101" s="139"/>
      <c r="BM101" s="139" t="str">
        <f>IFERROR(VLOOKUP(CONCATENATE(BK101,"+",BL101),[3]Formulas!$AB$5:$AC$13,2,),"")</f>
        <v/>
      </c>
      <c r="BN101" s="139" t="str">
        <f>IFERROR(VLOOKUP(BM101,[3]Formulas!$AC$5:$AD$13,2,),"")</f>
        <v/>
      </c>
      <c r="BO101" s="591"/>
      <c r="BP101" s="591"/>
      <c r="BQ101" s="591"/>
      <c r="BR101" s="591"/>
      <c r="BS101" s="591"/>
      <c r="BT101" s="591"/>
      <c r="BU101" s="591"/>
      <c r="BV101" s="591"/>
      <c r="BW101" s="591"/>
      <c r="BX101" s="601"/>
      <c r="BY101" s="591"/>
      <c r="BZ101" s="130"/>
      <c r="CA101" s="130"/>
      <c r="CB101" s="130"/>
    </row>
    <row r="102" spans="1:80" ht="23.25" hidden="1" customHeight="1" x14ac:dyDescent="0.3">
      <c r="A102" s="591"/>
      <c r="B102" s="134"/>
      <c r="C102" s="591"/>
      <c r="D102" s="591"/>
      <c r="E102" s="591"/>
      <c r="F102" s="591"/>
      <c r="G102" s="591"/>
      <c r="H102" s="591"/>
      <c r="I102" s="591"/>
      <c r="J102" s="129"/>
      <c r="K102" s="591"/>
      <c r="L102" s="591"/>
      <c r="M102" s="591"/>
      <c r="N102" s="591"/>
      <c r="O102" s="591"/>
      <c r="P102" s="591"/>
      <c r="Q102" s="591"/>
      <c r="R102" s="591"/>
      <c r="S102" s="591"/>
      <c r="T102" s="591"/>
      <c r="U102" s="591"/>
      <c r="V102" s="591"/>
      <c r="W102" s="591"/>
      <c r="X102" s="591"/>
      <c r="Y102" s="591"/>
      <c r="Z102" s="591"/>
      <c r="AA102" s="591"/>
      <c r="AB102" s="591"/>
      <c r="AC102" s="591"/>
      <c r="AD102" s="591"/>
      <c r="AE102" s="591"/>
      <c r="AF102" s="591"/>
      <c r="AG102" s="591"/>
      <c r="AH102" s="591"/>
      <c r="AI102" s="591"/>
      <c r="AJ102" s="591"/>
      <c r="AK102" s="591"/>
      <c r="AL102" s="591"/>
      <c r="AM102" s="591"/>
      <c r="AN102" s="140"/>
      <c r="AO102" s="140"/>
      <c r="AP102" s="140"/>
      <c r="AQ102" s="140"/>
      <c r="AR102" s="140"/>
      <c r="AS102" s="140"/>
      <c r="AT102" s="140"/>
      <c r="AU102" s="137"/>
      <c r="AV102" s="138"/>
      <c r="AW102" s="138"/>
      <c r="AX102" s="138"/>
      <c r="AY102" s="138"/>
      <c r="AZ102" s="138"/>
      <c r="BA102" s="138"/>
      <c r="BB102" s="138"/>
      <c r="BC102" s="139" t="str">
        <f>IFERROR(VLOOKUP(AV102,[3]Formulas!$AN$5:$AO$20,2,),"")</f>
        <v/>
      </c>
      <c r="BD102" s="139" t="str">
        <f>IFERROR(VLOOKUP(AW102,[3]Formulas!$AN$5:$AO$20,2,),"")</f>
        <v/>
      </c>
      <c r="BE102" s="139" t="str">
        <f>IFERROR(VLOOKUP(AX102,[3]Formulas!$AN$5:$AO$20,2,),"")</f>
        <v/>
      </c>
      <c r="BF102" s="139" t="str">
        <f>IFERROR(VLOOKUP(AY102,[3]Formulas!$AN$5:$AO$20,2,),"")</f>
        <v/>
      </c>
      <c r="BG102" s="139" t="str">
        <f>IFERROR(VLOOKUP(AZ102,[3]Formulas!$AN$5:$AO$20,2,),"")</f>
        <v/>
      </c>
      <c r="BH102" s="139" t="str">
        <f>IFERROR(VLOOKUP(BA102,[3]Formulas!$AN$5:$AO$20,2,),"")</f>
        <v/>
      </c>
      <c r="BI102" s="139" t="str">
        <f>IFERROR(VLOOKUP(BB102,[3]Formulas!$AN$5:$AO$20,2,),"")</f>
        <v/>
      </c>
      <c r="BJ102" s="139">
        <f t="shared" si="33"/>
        <v>0</v>
      </c>
      <c r="BK102" s="139" t="str">
        <f t="shared" si="34"/>
        <v>Débil</v>
      </c>
      <c r="BL102" s="139"/>
      <c r="BM102" s="139" t="str">
        <f>IFERROR(VLOOKUP(CONCATENATE(BK102,"+",BL102),[3]Formulas!$AB$5:$AC$13,2,),"")</f>
        <v/>
      </c>
      <c r="BN102" s="139" t="str">
        <f>IFERROR(VLOOKUP(BM102,[3]Formulas!$AC$5:$AD$13,2,),"")</f>
        <v/>
      </c>
      <c r="BO102" s="591"/>
      <c r="BP102" s="591"/>
      <c r="BQ102" s="591"/>
      <c r="BR102" s="591"/>
      <c r="BS102" s="591"/>
      <c r="BT102" s="591"/>
      <c r="BU102" s="591"/>
      <c r="BV102" s="591"/>
      <c r="BW102" s="591"/>
      <c r="BX102" s="601"/>
      <c r="BY102" s="591"/>
      <c r="BZ102" s="130"/>
      <c r="CA102" s="130"/>
      <c r="CB102" s="130"/>
    </row>
    <row r="103" spans="1:80" ht="23.25" hidden="1" customHeight="1" x14ac:dyDescent="0.3">
      <c r="A103" s="591"/>
      <c r="B103" s="134"/>
      <c r="C103" s="591"/>
      <c r="D103" s="591"/>
      <c r="E103" s="591"/>
      <c r="F103" s="591"/>
      <c r="G103" s="591"/>
      <c r="H103" s="591"/>
      <c r="I103" s="591"/>
      <c r="J103" s="129"/>
      <c r="K103" s="591"/>
      <c r="L103" s="591"/>
      <c r="M103" s="591"/>
      <c r="N103" s="591"/>
      <c r="O103" s="591"/>
      <c r="P103" s="591"/>
      <c r="Q103" s="591"/>
      <c r="R103" s="591"/>
      <c r="S103" s="591"/>
      <c r="T103" s="591"/>
      <c r="U103" s="591"/>
      <c r="V103" s="591"/>
      <c r="W103" s="591"/>
      <c r="X103" s="591"/>
      <c r="Y103" s="591"/>
      <c r="Z103" s="591"/>
      <c r="AA103" s="591"/>
      <c r="AB103" s="591"/>
      <c r="AC103" s="591"/>
      <c r="AD103" s="591"/>
      <c r="AE103" s="591"/>
      <c r="AF103" s="591"/>
      <c r="AG103" s="591"/>
      <c r="AH103" s="591"/>
      <c r="AI103" s="591"/>
      <c r="AJ103" s="591"/>
      <c r="AK103" s="591"/>
      <c r="AL103" s="591"/>
      <c r="AM103" s="591"/>
      <c r="AN103" s="140"/>
      <c r="AO103" s="140"/>
      <c r="AP103" s="140"/>
      <c r="AQ103" s="140"/>
      <c r="AR103" s="140"/>
      <c r="AS103" s="140"/>
      <c r="AT103" s="140"/>
      <c r="AU103" s="137"/>
      <c r="AV103" s="138"/>
      <c r="AW103" s="138"/>
      <c r="AX103" s="138"/>
      <c r="AY103" s="138"/>
      <c r="AZ103" s="138"/>
      <c r="BA103" s="138"/>
      <c r="BB103" s="138"/>
      <c r="BC103" s="139" t="str">
        <f>IFERROR(VLOOKUP(AV103,[3]Formulas!$AN$5:$AO$20,2,),"")</f>
        <v/>
      </c>
      <c r="BD103" s="139" t="str">
        <f>IFERROR(VLOOKUP(AW103,[3]Formulas!$AN$5:$AO$20,2,),"")</f>
        <v/>
      </c>
      <c r="BE103" s="139" t="str">
        <f>IFERROR(VLOOKUP(AX103,[3]Formulas!$AN$5:$AO$20,2,),"")</f>
        <v/>
      </c>
      <c r="BF103" s="139" t="str">
        <f>IFERROR(VLOOKUP(AY103,[3]Formulas!$AN$5:$AO$20,2,),"")</f>
        <v/>
      </c>
      <c r="BG103" s="139" t="str">
        <f>IFERROR(VLOOKUP(AZ103,[3]Formulas!$AN$5:$AO$20,2,),"")</f>
        <v/>
      </c>
      <c r="BH103" s="139" t="str">
        <f>IFERROR(VLOOKUP(BA103,[3]Formulas!$AN$5:$AO$20,2,),"")</f>
        <v/>
      </c>
      <c r="BI103" s="139" t="str">
        <f>IFERROR(VLOOKUP(BB103,[3]Formulas!$AN$5:$AO$20,2,),"")</f>
        <v/>
      </c>
      <c r="BJ103" s="139">
        <f t="shared" si="33"/>
        <v>0</v>
      </c>
      <c r="BK103" s="139" t="str">
        <f t="shared" si="34"/>
        <v>Débil</v>
      </c>
      <c r="BL103" s="139"/>
      <c r="BM103" s="139" t="str">
        <f>IFERROR(VLOOKUP(CONCATENATE(BK103,"+",BL103),[3]Formulas!$AB$5:$AC$13,2,),"")</f>
        <v/>
      </c>
      <c r="BN103" s="139" t="str">
        <f>IFERROR(VLOOKUP(BM103,[3]Formulas!$AC$5:$AD$13,2,),"")</f>
        <v/>
      </c>
      <c r="BO103" s="591"/>
      <c r="BP103" s="591"/>
      <c r="BQ103" s="591"/>
      <c r="BR103" s="591"/>
      <c r="BS103" s="591"/>
      <c r="BT103" s="591"/>
      <c r="BU103" s="591"/>
      <c r="BV103" s="591"/>
      <c r="BW103" s="591"/>
      <c r="BX103" s="601"/>
      <c r="BY103" s="591"/>
      <c r="BZ103" s="130"/>
      <c r="CA103" s="130"/>
      <c r="CB103" s="130"/>
    </row>
    <row r="104" spans="1:80" ht="23.25" hidden="1" customHeight="1" x14ac:dyDescent="0.3">
      <c r="A104" s="591"/>
      <c r="B104" s="134"/>
      <c r="C104" s="591"/>
      <c r="D104" s="591"/>
      <c r="E104" s="591"/>
      <c r="F104" s="591"/>
      <c r="G104" s="591"/>
      <c r="H104" s="591"/>
      <c r="I104" s="591"/>
      <c r="J104" s="129"/>
      <c r="K104" s="591"/>
      <c r="L104" s="591"/>
      <c r="M104" s="591"/>
      <c r="N104" s="591"/>
      <c r="O104" s="591"/>
      <c r="P104" s="591"/>
      <c r="Q104" s="591"/>
      <c r="R104" s="591"/>
      <c r="S104" s="591"/>
      <c r="T104" s="591"/>
      <c r="U104" s="591"/>
      <c r="V104" s="591"/>
      <c r="W104" s="591"/>
      <c r="X104" s="591"/>
      <c r="Y104" s="591"/>
      <c r="Z104" s="591"/>
      <c r="AA104" s="591"/>
      <c r="AB104" s="591"/>
      <c r="AC104" s="591"/>
      <c r="AD104" s="591"/>
      <c r="AE104" s="591"/>
      <c r="AF104" s="591"/>
      <c r="AG104" s="591"/>
      <c r="AH104" s="591"/>
      <c r="AI104" s="591"/>
      <c r="AJ104" s="591"/>
      <c r="AK104" s="591"/>
      <c r="AL104" s="591"/>
      <c r="AM104" s="591"/>
      <c r="AN104" s="140"/>
      <c r="AO104" s="140"/>
      <c r="AP104" s="140"/>
      <c r="AQ104" s="140"/>
      <c r="AR104" s="140"/>
      <c r="AS104" s="140"/>
      <c r="AT104" s="140"/>
      <c r="AU104" s="137"/>
      <c r="AV104" s="138"/>
      <c r="AW104" s="138"/>
      <c r="AX104" s="138"/>
      <c r="AY104" s="138"/>
      <c r="AZ104" s="138"/>
      <c r="BA104" s="138"/>
      <c r="BB104" s="138"/>
      <c r="BC104" s="139" t="str">
        <f>IFERROR(VLOOKUP(AV104,[3]Formulas!$AN$5:$AO$20,2,),"")</f>
        <v/>
      </c>
      <c r="BD104" s="139" t="str">
        <f>IFERROR(VLOOKUP(AW104,[3]Formulas!$AN$5:$AO$20,2,),"")</f>
        <v/>
      </c>
      <c r="BE104" s="139" t="str">
        <f>IFERROR(VLOOKUP(AX104,[3]Formulas!$AN$5:$AO$20,2,),"")</f>
        <v/>
      </c>
      <c r="BF104" s="139" t="str">
        <f>IFERROR(VLOOKUP(AY104,[3]Formulas!$AN$5:$AO$20,2,),"")</f>
        <v/>
      </c>
      <c r="BG104" s="139" t="str">
        <f>IFERROR(VLOOKUP(AZ104,[3]Formulas!$AN$5:$AO$20,2,),"")</f>
        <v/>
      </c>
      <c r="BH104" s="139" t="str">
        <f>IFERROR(VLOOKUP(BA104,[3]Formulas!$AN$5:$AO$20,2,),"")</f>
        <v/>
      </c>
      <c r="BI104" s="139" t="str">
        <f>IFERROR(VLOOKUP(BB104,[3]Formulas!$AN$5:$AO$20,2,),"")</f>
        <v/>
      </c>
      <c r="BJ104" s="139">
        <f t="shared" si="33"/>
        <v>0</v>
      </c>
      <c r="BK104" s="139" t="str">
        <f t="shared" si="34"/>
        <v>Débil</v>
      </c>
      <c r="BL104" s="139"/>
      <c r="BM104" s="139" t="str">
        <f>IFERROR(VLOOKUP(CONCATENATE(BK104,"+",BL104),[3]Formulas!$AB$5:$AC$13,2,),"")</f>
        <v/>
      </c>
      <c r="BN104" s="139" t="str">
        <f>IFERROR(VLOOKUP(BM104,[3]Formulas!$AC$5:$AD$13,2,),"")</f>
        <v/>
      </c>
      <c r="BO104" s="591"/>
      <c r="BP104" s="591"/>
      <c r="BQ104" s="591"/>
      <c r="BR104" s="591"/>
      <c r="BS104" s="591"/>
      <c r="BT104" s="591"/>
      <c r="BU104" s="591"/>
      <c r="BV104" s="591"/>
      <c r="BW104" s="591"/>
      <c r="BX104" s="601"/>
      <c r="BY104" s="591"/>
      <c r="BZ104" s="130"/>
      <c r="CA104" s="130"/>
      <c r="CB104" s="130"/>
    </row>
    <row r="105" spans="1:80" ht="23.25" hidden="1" customHeight="1" x14ac:dyDescent="0.3">
      <c r="A105" s="591"/>
      <c r="B105" s="134"/>
      <c r="C105" s="591"/>
      <c r="D105" s="591"/>
      <c r="E105" s="591"/>
      <c r="F105" s="591"/>
      <c r="G105" s="591"/>
      <c r="H105" s="591"/>
      <c r="I105" s="591"/>
      <c r="J105" s="129"/>
      <c r="K105" s="591"/>
      <c r="L105" s="591"/>
      <c r="M105" s="591"/>
      <c r="N105" s="591"/>
      <c r="O105" s="591"/>
      <c r="P105" s="591"/>
      <c r="Q105" s="591"/>
      <c r="R105" s="591"/>
      <c r="S105" s="591"/>
      <c r="T105" s="591"/>
      <c r="U105" s="591"/>
      <c r="V105" s="591"/>
      <c r="W105" s="591"/>
      <c r="X105" s="591"/>
      <c r="Y105" s="591"/>
      <c r="Z105" s="591"/>
      <c r="AA105" s="591"/>
      <c r="AB105" s="591"/>
      <c r="AC105" s="591"/>
      <c r="AD105" s="591"/>
      <c r="AE105" s="591"/>
      <c r="AF105" s="591"/>
      <c r="AG105" s="591"/>
      <c r="AH105" s="591"/>
      <c r="AI105" s="591"/>
      <c r="AJ105" s="591"/>
      <c r="AK105" s="591"/>
      <c r="AL105" s="591"/>
      <c r="AM105" s="591"/>
      <c r="AN105" s="140"/>
      <c r="AO105" s="140"/>
      <c r="AP105" s="140"/>
      <c r="AQ105" s="140"/>
      <c r="AR105" s="140"/>
      <c r="AS105" s="140"/>
      <c r="AT105" s="140"/>
      <c r="AU105" s="137"/>
      <c r="AV105" s="138"/>
      <c r="AW105" s="138"/>
      <c r="AX105" s="138"/>
      <c r="AY105" s="138"/>
      <c r="AZ105" s="138"/>
      <c r="BA105" s="138"/>
      <c r="BB105" s="138"/>
      <c r="BC105" s="139" t="str">
        <f>IFERROR(VLOOKUP(AV105,[3]Formulas!$AN$5:$AO$20,2,),"")</f>
        <v/>
      </c>
      <c r="BD105" s="139" t="str">
        <f>IFERROR(VLOOKUP(AW105,[3]Formulas!$AN$5:$AO$20,2,),"")</f>
        <v/>
      </c>
      <c r="BE105" s="139" t="str">
        <f>IFERROR(VLOOKUP(AX105,[3]Formulas!$AN$5:$AO$20,2,),"")</f>
        <v/>
      </c>
      <c r="BF105" s="139" t="str">
        <f>IFERROR(VLOOKUP(AY105,[3]Formulas!$AN$5:$AO$20,2,),"")</f>
        <v/>
      </c>
      <c r="BG105" s="139" t="str">
        <f>IFERROR(VLOOKUP(AZ105,[3]Formulas!$AN$5:$AO$20,2,),"")</f>
        <v/>
      </c>
      <c r="BH105" s="139" t="str">
        <f>IFERROR(VLOOKUP(BA105,[3]Formulas!$AN$5:$AO$20,2,),"")</f>
        <v/>
      </c>
      <c r="BI105" s="139" t="str">
        <f>IFERROR(VLOOKUP(BB105,[3]Formulas!$AN$5:$AO$20,2,),"")</f>
        <v/>
      </c>
      <c r="BJ105" s="139">
        <f t="shared" si="33"/>
        <v>0</v>
      </c>
      <c r="BK105" s="139" t="str">
        <f t="shared" si="34"/>
        <v>Débil</v>
      </c>
      <c r="BL105" s="139"/>
      <c r="BM105" s="139" t="str">
        <f>IFERROR(VLOOKUP(CONCATENATE(BK105,"+",BL105),[3]Formulas!$AB$5:$AC$13,2,),"")</f>
        <v/>
      </c>
      <c r="BN105" s="139" t="str">
        <f>IFERROR(VLOOKUP(BM105,[3]Formulas!$AC$5:$AD$13,2,),"")</f>
        <v/>
      </c>
      <c r="BO105" s="591"/>
      <c r="BP105" s="591"/>
      <c r="BQ105" s="591"/>
      <c r="BR105" s="591"/>
      <c r="BS105" s="591"/>
      <c r="BT105" s="591"/>
      <c r="BU105" s="591"/>
      <c r="BV105" s="591"/>
      <c r="BW105" s="591"/>
      <c r="BX105" s="601"/>
      <c r="BY105" s="591"/>
      <c r="BZ105" s="130"/>
      <c r="CA105" s="130"/>
      <c r="CB105" s="130"/>
    </row>
    <row r="106" spans="1:80" ht="23.25" hidden="1" customHeight="1" x14ac:dyDescent="0.3">
      <c r="A106" s="591"/>
      <c r="B106" s="134"/>
      <c r="C106" s="591"/>
      <c r="D106" s="591"/>
      <c r="E106" s="591"/>
      <c r="F106" s="591"/>
      <c r="G106" s="591"/>
      <c r="H106" s="591"/>
      <c r="I106" s="591"/>
      <c r="J106" s="129"/>
      <c r="K106" s="591"/>
      <c r="L106" s="591"/>
      <c r="M106" s="591"/>
      <c r="N106" s="591"/>
      <c r="O106" s="591"/>
      <c r="P106" s="591"/>
      <c r="Q106" s="591"/>
      <c r="R106" s="591"/>
      <c r="S106" s="591"/>
      <c r="T106" s="591"/>
      <c r="U106" s="591"/>
      <c r="V106" s="591"/>
      <c r="W106" s="591"/>
      <c r="X106" s="591"/>
      <c r="Y106" s="591"/>
      <c r="Z106" s="591"/>
      <c r="AA106" s="591"/>
      <c r="AB106" s="591"/>
      <c r="AC106" s="591"/>
      <c r="AD106" s="591"/>
      <c r="AE106" s="591"/>
      <c r="AF106" s="591"/>
      <c r="AG106" s="591"/>
      <c r="AH106" s="591"/>
      <c r="AI106" s="591"/>
      <c r="AJ106" s="591"/>
      <c r="AK106" s="591"/>
      <c r="AL106" s="591"/>
      <c r="AM106" s="591"/>
      <c r="AN106" s="140"/>
      <c r="AO106" s="140"/>
      <c r="AP106" s="140"/>
      <c r="AQ106" s="140"/>
      <c r="AR106" s="140"/>
      <c r="AS106" s="140"/>
      <c r="AT106" s="140"/>
      <c r="AU106" s="137"/>
      <c r="AV106" s="138"/>
      <c r="AW106" s="138"/>
      <c r="AX106" s="138"/>
      <c r="AY106" s="138"/>
      <c r="AZ106" s="138"/>
      <c r="BA106" s="138"/>
      <c r="BB106" s="138"/>
      <c r="BC106" s="139" t="str">
        <f>IFERROR(VLOOKUP(AV106,[3]Formulas!$AN$5:$AO$20,2,),"")</f>
        <v/>
      </c>
      <c r="BD106" s="139" t="str">
        <f>IFERROR(VLOOKUP(AW106,[3]Formulas!$AN$5:$AO$20,2,),"")</f>
        <v/>
      </c>
      <c r="BE106" s="139" t="str">
        <f>IFERROR(VLOOKUP(AX106,[3]Formulas!$AN$5:$AO$20,2,),"")</f>
        <v/>
      </c>
      <c r="BF106" s="139" t="str">
        <f>IFERROR(VLOOKUP(AY106,[3]Formulas!$AN$5:$AO$20,2,),"")</f>
        <v/>
      </c>
      <c r="BG106" s="139" t="str">
        <f>IFERROR(VLOOKUP(AZ106,[3]Formulas!$AN$5:$AO$20,2,),"")</f>
        <v/>
      </c>
      <c r="BH106" s="139" t="str">
        <f>IFERROR(VLOOKUP(BA106,[3]Formulas!$AN$5:$AO$20,2,),"")</f>
        <v/>
      </c>
      <c r="BI106" s="139" t="str">
        <f>IFERROR(VLOOKUP(BB106,[3]Formulas!$AN$5:$AO$20,2,),"")</f>
        <v/>
      </c>
      <c r="BJ106" s="139">
        <f t="shared" si="33"/>
        <v>0</v>
      </c>
      <c r="BK106" s="139" t="str">
        <f t="shared" si="34"/>
        <v>Débil</v>
      </c>
      <c r="BL106" s="139"/>
      <c r="BM106" s="139" t="str">
        <f>IFERROR(VLOOKUP(CONCATENATE(BK106,"+",BL106),[3]Formulas!$AB$5:$AC$13,2,),"")</f>
        <v/>
      </c>
      <c r="BN106" s="139" t="str">
        <f>IFERROR(VLOOKUP(BM106,[3]Formulas!$AC$5:$AD$13,2,),"")</f>
        <v/>
      </c>
      <c r="BO106" s="591"/>
      <c r="BP106" s="591"/>
      <c r="BQ106" s="591"/>
      <c r="BR106" s="591"/>
      <c r="BS106" s="591"/>
      <c r="BT106" s="591"/>
      <c r="BU106" s="591"/>
      <c r="BV106" s="591"/>
      <c r="BW106" s="591"/>
      <c r="BX106" s="601"/>
      <c r="BY106" s="591"/>
      <c r="BZ106" s="130"/>
      <c r="CA106" s="130"/>
      <c r="CB106" s="130"/>
    </row>
    <row r="107" spans="1:80" ht="23.25" hidden="1" customHeight="1" x14ac:dyDescent="0.3">
      <c r="A107" s="592"/>
      <c r="B107" s="141"/>
      <c r="C107" s="592"/>
      <c r="D107" s="592"/>
      <c r="E107" s="592"/>
      <c r="F107" s="592"/>
      <c r="G107" s="592"/>
      <c r="H107" s="592"/>
      <c r="I107" s="592"/>
      <c r="J107" s="154"/>
      <c r="K107" s="592"/>
      <c r="L107" s="592"/>
      <c r="M107" s="592"/>
      <c r="N107" s="592"/>
      <c r="O107" s="592"/>
      <c r="P107" s="592"/>
      <c r="Q107" s="592"/>
      <c r="R107" s="592"/>
      <c r="S107" s="592"/>
      <c r="T107" s="592"/>
      <c r="U107" s="592"/>
      <c r="V107" s="592"/>
      <c r="W107" s="592"/>
      <c r="X107" s="592"/>
      <c r="Y107" s="592"/>
      <c r="Z107" s="592"/>
      <c r="AA107" s="592"/>
      <c r="AB107" s="592"/>
      <c r="AC107" s="592"/>
      <c r="AD107" s="592"/>
      <c r="AE107" s="592"/>
      <c r="AF107" s="592"/>
      <c r="AG107" s="592"/>
      <c r="AH107" s="592"/>
      <c r="AI107" s="592"/>
      <c r="AJ107" s="592"/>
      <c r="AK107" s="592"/>
      <c r="AL107" s="592"/>
      <c r="AM107" s="592"/>
      <c r="AN107" s="143"/>
      <c r="AO107" s="143"/>
      <c r="AP107" s="143"/>
      <c r="AQ107" s="143"/>
      <c r="AR107" s="143"/>
      <c r="AS107" s="143"/>
      <c r="AT107" s="143"/>
      <c r="AU107" s="144"/>
      <c r="AV107" s="145"/>
      <c r="AW107" s="145"/>
      <c r="AX107" s="145"/>
      <c r="AY107" s="145"/>
      <c r="AZ107" s="145"/>
      <c r="BA107" s="145"/>
      <c r="BB107" s="145"/>
      <c r="BC107" s="146" t="str">
        <f>IFERROR(VLOOKUP(AV107,[3]Formulas!$AN$5:$AO$20,2,),"")</f>
        <v/>
      </c>
      <c r="BD107" s="146" t="str">
        <f>IFERROR(VLOOKUP(AW107,[3]Formulas!$AN$5:$AO$20,2,),"")</f>
        <v/>
      </c>
      <c r="BE107" s="146" t="str">
        <f>IFERROR(VLOOKUP(AX107,[3]Formulas!$AN$5:$AO$20,2,),"")</f>
        <v/>
      </c>
      <c r="BF107" s="146" t="str">
        <f>IFERROR(VLOOKUP(AY107,[3]Formulas!$AN$5:$AO$20,2,),"")</f>
        <v/>
      </c>
      <c r="BG107" s="146" t="str">
        <f>IFERROR(VLOOKUP(AZ107,[3]Formulas!$AN$5:$AO$20,2,),"")</f>
        <v/>
      </c>
      <c r="BH107" s="146" t="str">
        <f>IFERROR(VLOOKUP(BA107,[3]Formulas!$AN$5:$AO$20,2,),"")</f>
        <v/>
      </c>
      <c r="BI107" s="146" t="str">
        <f>IFERROR(VLOOKUP(BB107,[3]Formulas!$AN$5:$AO$20,2,),"")</f>
        <v/>
      </c>
      <c r="BJ107" s="146">
        <f t="shared" si="33"/>
        <v>0</v>
      </c>
      <c r="BK107" s="146" t="str">
        <f t="shared" si="34"/>
        <v>Débil</v>
      </c>
      <c r="BL107" s="146"/>
      <c r="BM107" s="146" t="str">
        <f>IFERROR(VLOOKUP(CONCATENATE(BK107,"+",BL107),[3]Formulas!$AB$5:$AC$13,2,),"")</f>
        <v/>
      </c>
      <c r="BN107" s="146" t="str">
        <f>IFERROR(VLOOKUP(BM107,[3]Formulas!$AC$5:$AD$13,2,),"")</f>
        <v/>
      </c>
      <c r="BO107" s="592"/>
      <c r="BP107" s="592"/>
      <c r="BQ107" s="592"/>
      <c r="BR107" s="592"/>
      <c r="BS107" s="592"/>
      <c r="BT107" s="592"/>
      <c r="BU107" s="592"/>
      <c r="BV107" s="592"/>
      <c r="BW107" s="592"/>
      <c r="BX107" s="602"/>
      <c r="BY107" s="592"/>
      <c r="BZ107" s="147"/>
      <c r="CA107" s="147"/>
      <c r="CB107" s="147"/>
    </row>
    <row r="108" spans="1:80" ht="23.25" hidden="1" customHeight="1" x14ac:dyDescent="0.4">
      <c r="A108" s="155"/>
      <c r="B108" s="155"/>
      <c r="C108" s="155"/>
      <c r="D108" s="155"/>
      <c r="E108" s="155"/>
      <c r="F108" s="155"/>
      <c r="G108" s="155"/>
      <c r="H108" s="155"/>
      <c r="I108" s="155"/>
      <c r="J108" s="156"/>
      <c r="K108" s="156"/>
      <c r="L108" s="156"/>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57"/>
      <c r="AK108" s="157"/>
      <c r="AL108" s="157"/>
      <c r="AM108" s="155"/>
      <c r="AN108" s="158"/>
      <c r="AO108" s="158"/>
      <c r="AP108" s="158"/>
      <c r="AQ108" s="158"/>
      <c r="AR108" s="158"/>
      <c r="AS108" s="158"/>
      <c r="AT108" s="158"/>
      <c r="AU108" s="155"/>
      <c r="AV108" s="155"/>
      <c r="AW108" s="155"/>
      <c r="AX108" s="155"/>
      <c r="AY108" s="155"/>
      <c r="AZ108" s="155"/>
      <c r="BA108" s="155"/>
      <c r="BB108" s="155"/>
      <c r="BC108" s="155"/>
      <c r="BD108" s="155"/>
      <c r="BE108" s="155"/>
      <c r="BF108" s="155"/>
      <c r="BG108" s="155"/>
      <c r="BH108" s="155"/>
      <c r="BI108" s="155"/>
      <c r="BJ108" s="155"/>
      <c r="BK108" s="155"/>
      <c r="BL108" s="155"/>
      <c r="BM108" s="155"/>
      <c r="BN108" s="155"/>
      <c r="BO108" s="155"/>
      <c r="BP108" s="155"/>
      <c r="BQ108" s="155"/>
      <c r="BR108" s="155"/>
      <c r="BS108" s="155"/>
      <c r="BT108" s="155"/>
      <c r="BU108" s="155"/>
      <c r="BV108" s="155"/>
      <c r="BW108" s="155"/>
      <c r="BX108" s="159"/>
      <c r="BY108" s="159"/>
      <c r="BZ108" s="159"/>
      <c r="CA108" s="159"/>
      <c r="CB108" s="159"/>
    </row>
    <row r="109" spans="1:80" ht="23.25" hidden="1" customHeight="1" x14ac:dyDescent="0.3">
      <c r="A109" s="593"/>
      <c r="B109" s="153"/>
      <c r="C109" s="593"/>
      <c r="D109" s="593"/>
      <c r="E109" s="590"/>
      <c r="F109" s="590"/>
      <c r="G109" s="590"/>
      <c r="H109" s="590"/>
      <c r="I109" s="593" t="str">
        <f>+IF(AND(E109="Si",F109="Si",G109="Si",H109="Si"),"Corrupción","No aplica para riesgo de corrupción")</f>
        <v>No aplica para riesgo de corrupción</v>
      </c>
      <c r="J109" s="127"/>
      <c r="K109" s="594"/>
      <c r="L109" s="594"/>
      <c r="M109" s="590"/>
      <c r="N109" s="590"/>
      <c r="O109" s="590"/>
      <c r="P109" s="590"/>
      <c r="Q109" s="590"/>
      <c r="R109" s="590"/>
      <c r="S109" s="590"/>
      <c r="T109" s="590"/>
      <c r="U109" s="590"/>
      <c r="V109" s="590"/>
      <c r="W109" s="590"/>
      <c r="X109" s="590"/>
      <c r="Y109" s="590"/>
      <c r="Z109" s="590"/>
      <c r="AA109" s="590"/>
      <c r="AB109" s="590"/>
      <c r="AC109" s="590"/>
      <c r="AD109" s="590"/>
      <c r="AE109" s="590"/>
      <c r="AF109" s="598">
        <f>+COUNTIF(M109:AE118,"SI")</f>
        <v>0</v>
      </c>
      <c r="AG109" s="593"/>
      <c r="AH109" s="593" t="str">
        <f>IFERROR(VLOOKUP(AG109,[3]Formulas!$B$5:$C$9,2,0),"")</f>
        <v/>
      </c>
      <c r="AI109" s="593" t="str">
        <f>IFERROR(VLOOKUP(AF109,[3]Formulas!$W$5:$X$23,2,),"")</f>
        <v/>
      </c>
      <c r="AJ109" s="593" t="str">
        <f>+IFERROR(VLOOKUP(AI109,[3]Formulas!$E$5:$F$9,2,),"")</f>
        <v/>
      </c>
      <c r="AK109" s="598" t="str">
        <f>IFERROR(VLOOKUP(CONCATENATE(AH109,AJ109),[3]Formulas!$J$5:$K$29,2,),"")</f>
        <v/>
      </c>
      <c r="AL109" s="598" t="str">
        <f>IFERROR(AJ109*AH109,"")</f>
        <v/>
      </c>
      <c r="AM109" s="599"/>
      <c r="AN109" s="136"/>
      <c r="AO109" s="136"/>
      <c r="AP109" s="136"/>
      <c r="AQ109" s="136"/>
      <c r="AR109" s="136"/>
      <c r="AS109" s="136"/>
      <c r="AT109" s="136"/>
      <c r="AU109" s="131"/>
      <c r="AV109" s="132"/>
      <c r="AW109" s="132"/>
      <c r="AX109" s="132"/>
      <c r="AY109" s="132"/>
      <c r="AZ109" s="132"/>
      <c r="BA109" s="132"/>
      <c r="BB109" s="132"/>
      <c r="BC109" s="133" t="str">
        <f>IFERROR(VLOOKUP(AV109,[3]Formulas!$AN$5:$AO$20,2,),"")</f>
        <v/>
      </c>
      <c r="BD109" s="133" t="str">
        <f>IFERROR(VLOOKUP(AW109,[3]Formulas!$AN$5:$AO$20,2,),"")</f>
        <v/>
      </c>
      <c r="BE109" s="133" t="str">
        <f>IFERROR(VLOOKUP(AX109,[3]Formulas!$AN$5:$AO$20,2,),"")</f>
        <v/>
      </c>
      <c r="BF109" s="133" t="str">
        <f>IFERROR(VLOOKUP(AY109,[3]Formulas!$AN$5:$AO$20,2,),"")</f>
        <v/>
      </c>
      <c r="BG109" s="133" t="str">
        <f>IFERROR(VLOOKUP(AZ109,[3]Formulas!$AN$5:$AO$20,2,),"")</f>
        <v/>
      </c>
      <c r="BH109" s="133" t="str">
        <f>IFERROR(VLOOKUP(BA109,[3]Formulas!$AN$5:$AO$20,2,),"")</f>
        <v/>
      </c>
      <c r="BI109" s="133" t="str">
        <f>IFERROR(VLOOKUP(BB109,[3]Formulas!$AN$5:$AO$20,2,),"")</f>
        <v/>
      </c>
      <c r="BJ109" s="133">
        <f t="shared" ref="BJ109:BJ118" si="35">+SUM(BC109:BI109)</f>
        <v>0</v>
      </c>
      <c r="BK109" s="133" t="str">
        <f t="shared" ref="BK109:BK118" si="36">+IF(BJ109&gt;=96,"Fuerte",IF(AND(BJ109&lt;96,BJ109&gt;=86),"Moderado",IF(BJ109&lt;=85,"Débil")))</f>
        <v>Débil</v>
      </c>
      <c r="BL109" s="133"/>
      <c r="BM109" s="133" t="str">
        <f>IFERROR(VLOOKUP(CONCATENATE(BK109,"+",BL109),[3]Formulas!$AB$5:$AC$13,2,),"")</f>
        <v/>
      </c>
      <c r="BN109" s="133" t="str">
        <f>IFERROR(VLOOKUP(BM109,[3]Formulas!$AC$5:$AD$13,2,),"")</f>
        <v/>
      </c>
      <c r="BO109" s="599" t="str">
        <f>+IFERROR(AVERAGE(BN109:BN118),"")</f>
        <v/>
      </c>
      <c r="BP109" s="599" t="str">
        <f>+IF(BO109="","",IF(BO109=100,"Fuerte",IF(AND(BO109&lt;100,BO109&gt;=50),"Moderado",IF(BO109&lt;50,"Débil"))))</f>
        <v/>
      </c>
      <c r="BQ109" s="599" t="str">
        <f>+IF(BP109="","",IF(BP109="Fuerte",2,IF(BP109="Moderado",1,IF(BP109="Débil",0))))</f>
        <v/>
      </c>
      <c r="BR109" s="599" t="str">
        <f>IFERROR(IF((BS109-BQ109)&lt;=0,+AG109,VLOOKUP((BS109-BQ109),[3]Formulas!$AQ$5:$AR$9,2,0)),"")</f>
        <v/>
      </c>
      <c r="BS109" s="599" t="str">
        <f>+AH109</f>
        <v/>
      </c>
      <c r="BT109" s="599" t="str">
        <f>IFERROR(VLOOKUP(BR109,[3]Formulas!$B$5:$C$9,2,),"")</f>
        <v/>
      </c>
      <c r="BU109" s="599" t="str">
        <f>+AI109</f>
        <v/>
      </c>
      <c r="BV109" s="599" t="str">
        <f>IFERROR(VLOOKUP(BU109,[3]Formulas!$E$5:$F$9,2,),"")</f>
        <v/>
      </c>
      <c r="BW109" s="598" t="str">
        <f>IFERROR(VLOOKUP(CONCATENATE(BT109:BT118,BV109),[3]Formulas!$J$5:$K$29,2,),"")</f>
        <v/>
      </c>
      <c r="BX109" s="600" t="str">
        <f>IFERROR(BV109*BT109,"")</f>
        <v/>
      </c>
      <c r="BY109" s="603"/>
      <c r="BZ109" s="128"/>
      <c r="CA109" s="128"/>
      <c r="CB109" s="128"/>
    </row>
    <row r="110" spans="1:80" ht="23.25" hidden="1" customHeight="1" x14ac:dyDescent="0.3">
      <c r="A110" s="591"/>
      <c r="B110" s="134"/>
      <c r="C110" s="591"/>
      <c r="D110" s="591"/>
      <c r="E110" s="591"/>
      <c r="F110" s="591"/>
      <c r="G110" s="591"/>
      <c r="H110" s="591"/>
      <c r="I110" s="591"/>
      <c r="J110" s="129"/>
      <c r="K110" s="591"/>
      <c r="L110" s="591"/>
      <c r="M110" s="591"/>
      <c r="N110" s="591"/>
      <c r="O110" s="591"/>
      <c r="P110" s="591"/>
      <c r="Q110" s="591"/>
      <c r="R110" s="591"/>
      <c r="S110" s="591"/>
      <c r="T110" s="591"/>
      <c r="U110" s="591"/>
      <c r="V110" s="591"/>
      <c r="W110" s="591"/>
      <c r="X110" s="591"/>
      <c r="Y110" s="591"/>
      <c r="Z110" s="591"/>
      <c r="AA110" s="591"/>
      <c r="AB110" s="591"/>
      <c r="AC110" s="591"/>
      <c r="AD110" s="591"/>
      <c r="AE110" s="591"/>
      <c r="AF110" s="591"/>
      <c r="AG110" s="591"/>
      <c r="AH110" s="591"/>
      <c r="AI110" s="591"/>
      <c r="AJ110" s="591"/>
      <c r="AK110" s="591"/>
      <c r="AL110" s="591"/>
      <c r="AM110" s="591"/>
      <c r="AN110" s="140"/>
      <c r="AO110" s="140"/>
      <c r="AP110" s="140"/>
      <c r="AQ110" s="140"/>
      <c r="AR110" s="140"/>
      <c r="AS110" s="140"/>
      <c r="AT110" s="140"/>
      <c r="AU110" s="137"/>
      <c r="AV110" s="138"/>
      <c r="AW110" s="138"/>
      <c r="AX110" s="138"/>
      <c r="AY110" s="138"/>
      <c r="AZ110" s="138"/>
      <c r="BA110" s="138"/>
      <c r="BB110" s="138"/>
      <c r="BC110" s="139" t="str">
        <f>IFERROR(VLOOKUP(AV110,[3]Formulas!$AN$5:$AO$20,2,),"")</f>
        <v/>
      </c>
      <c r="BD110" s="139" t="str">
        <f>IFERROR(VLOOKUP(AW110,[3]Formulas!$AN$5:$AO$20,2,),"")</f>
        <v/>
      </c>
      <c r="BE110" s="139" t="str">
        <f>IFERROR(VLOOKUP(AX110,[3]Formulas!$AN$5:$AO$20,2,),"")</f>
        <v/>
      </c>
      <c r="BF110" s="139" t="str">
        <f>IFERROR(VLOOKUP(AY110,[3]Formulas!$AN$5:$AO$20,2,),"")</f>
        <v/>
      </c>
      <c r="BG110" s="139" t="str">
        <f>IFERROR(VLOOKUP(AZ110,[3]Formulas!$AN$5:$AO$20,2,),"")</f>
        <v/>
      </c>
      <c r="BH110" s="139" t="str">
        <f>IFERROR(VLOOKUP(BA110,[3]Formulas!$AN$5:$AO$20,2,),"")</f>
        <v/>
      </c>
      <c r="BI110" s="139" t="str">
        <f>IFERROR(VLOOKUP(BB110,[3]Formulas!$AN$5:$AO$20,2,),"")</f>
        <v/>
      </c>
      <c r="BJ110" s="139">
        <f t="shared" si="35"/>
        <v>0</v>
      </c>
      <c r="BK110" s="139" t="str">
        <f t="shared" si="36"/>
        <v>Débil</v>
      </c>
      <c r="BL110" s="139"/>
      <c r="BM110" s="139" t="str">
        <f>IFERROR(VLOOKUP(CONCATENATE(BK110,"+",BL110),[3]Formulas!$AB$5:$AC$13,2,),"")</f>
        <v/>
      </c>
      <c r="BN110" s="139" t="str">
        <f>IFERROR(VLOOKUP(BM110,[3]Formulas!$AC$5:$AD$13,2,),"")</f>
        <v/>
      </c>
      <c r="BO110" s="591"/>
      <c r="BP110" s="591"/>
      <c r="BQ110" s="591"/>
      <c r="BR110" s="591"/>
      <c r="BS110" s="591"/>
      <c r="BT110" s="591"/>
      <c r="BU110" s="591"/>
      <c r="BV110" s="591"/>
      <c r="BW110" s="591"/>
      <c r="BX110" s="601"/>
      <c r="BY110" s="591"/>
      <c r="BZ110" s="130"/>
      <c r="CA110" s="130"/>
      <c r="CB110" s="130"/>
    </row>
    <row r="111" spans="1:80" ht="23.25" hidden="1" customHeight="1" x14ac:dyDescent="0.3">
      <c r="A111" s="591"/>
      <c r="B111" s="134"/>
      <c r="C111" s="591"/>
      <c r="D111" s="591"/>
      <c r="E111" s="591"/>
      <c r="F111" s="591"/>
      <c r="G111" s="591"/>
      <c r="H111" s="591"/>
      <c r="I111" s="591"/>
      <c r="J111" s="129"/>
      <c r="K111" s="591"/>
      <c r="L111" s="591"/>
      <c r="M111" s="591"/>
      <c r="N111" s="591"/>
      <c r="O111" s="591"/>
      <c r="P111" s="591"/>
      <c r="Q111" s="591"/>
      <c r="R111" s="591"/>
      <c r="S111" s="591"/>
      <c r="T111" s="591"/>
      <c r="U111" s="591"/>
      <c r="V111" s="591"/>
      <c r="W111" s="591"/>
      <c r="X111" s="591"/>
      <c r="Y111" s="591"/>
      <c r="Z111" s="591"/>
      <c r="AA111" s="591"/>
      <c r="AB111" s="591"/>
      <c r="AC111" s="591"/>
      <c r="AD111" s="591"/>
      <c r="AE111" s="591"/>
      <c r="AF111" s="591"/>
      <c r="AG111" s="591"/>
      <c r="AH111" s="591"/>
      <c r="AI111" s="591"/>
      <c r="AJ111" s="591"/>
      <c r="AK111" s="591"/>
      <c r="AL111" s="591"/>
      <c r="AM111" s="591"/>
      <c r="AN111" s="140"/>
      <c r="AO111" s="140"/>
      <c r="AP111" s="140"/>
      <c r="AQ111" s="140"/>
      <c r="AR111" s="140"/>
      <c r="AS111" s="140"/>
      <c r="AT111" s="140"/>
      <c r="AU111" s="137"/>
      <c r="AV111" s="138"/>
      <c r="AW111" s="138"/>
      <c r="AX111" s="138"/>
      <c r="AY111" s="138"/>
      <c r="AZ111" s="138"/>
      <c r="BA111" s="138"/>
      <c r="BB111" s="138"/>
      <c r="BC111" s="139" t="str">
        <f>IFERROR(VLOOKUP(AV111,[3]Formulas!$AN$5:$AO$20,2,),"")</f>
        <v/>
      </c>
      <c r="BD111" s="139" t="str">
        <f>IFERROR(VLOOKUP(AW111,[3]Formulas!$AN$5:$AO$20,2,),"")</f>
        <v/>
      </c>
      <c r="BE111" s="139" t="str">
        <f>IFERROR(VLOOKUP(AX111,[3]Formulas!$AN$5:$AO$20,2,),"")</f>
        <v/>
      </c>
      <c r="BF111" s="139" t="str">
        <f>IFERROR(VLOOKUP(AY111,[3]Formulas!$AN$5:$AO$20,2,),"")</f>
        <v/>
      </c>
      <c r="BG111" s="139" t="str">
        <f>IFERROR(VLOOKUP(AZ111,[3]Formulas!$AN$5:$AO$20,2,),"")</f>
        <v/>
      </c>
      <c r="BH111" s="139" t="str">
        <f>IFERROR(VLOOKUP(BA111,[3]Formulas!$AN$5:$AO$20,2,),"")</f>
        <v/>
      </c>
      <c r="BI111" s="139" t="str">
        <f>IFERROR(VLOOKUP(BB111,[3]Formulas!$AN$5:$AO$20,2,),"")</f>
        <v/>
      </c>
      <c r="BJ111" s="139">
        <f t="shared" si="35"/>
        <v>0</v>
      </c>
      <c r="BK111" s="139" t="str">
        <f t="shared" si="36"/>
        <v>Débil</v>
      </c>
      <c r="BL111" s="139"/>
      <c r="BM111" s="139" t="str">
        <f>IFERROR(VLOOKUP(CONCATENATE(BK111,"+",BL111),[3]Formulas!$AB$5:$AC$13,2,),"")</f>
        <v/>
      </c>
      <c r="BN111" s="139" t="str">
        <f>IFERROR(VLOOKUP(BM111,[3]Formulas!$AC$5:$AD$13,2,),"")</f>
        <v/>
      </c>
      <c r="BO111" s="591"/>
      <c r="BP111" s="591"/>
      <c r="BQ111" s="591"/>
      <c r="BR111" s="591"/>
      <c r="BS111" s="591"/>
      <c r="BT111" s="591"/>
      <c r="BU111" s="591"/>
      <c r="BV111" s="591"/>
      <c r="BW111" s="591"/>
      <c r="BX111" s="601"/>
      <c r="BY111" s="591"/>
      <c r="BZ111" s="130"/>
      <c r="CA111" s="130"/>
      <c r="CB111" s="130"/>
    </row>
    <row r="112" spans="1:80" ht="23.25" hidden="1" customHeight="1" x14ac:dyDescent="0.3">
      <c r="A112" s="591"/>
      <c r="B112" s="134"/>
      <c r="C112" s="591"/>
      <c r="D112" s="591"/>
      <c r="E112" s="591"/>
      <c r="F112" s="591"/>
      <c r="G112" s="591"/>
      <c r="H112" s="591"/>
      <c r="I112" s="591"/>
      <c r="J112" s="129"/>
      <c r="K112" s="591"/>
      <c r="L112" s="591"/>
      <c r="M112" s="591"/>
      <c r="N112" s="591"/>
      <c r="O112" s="591"/>
      <c r="P112" s="591"/>
      <c r="Q112" s="591"/>
      <c r="R112" s="591"/>
      <c r="S112" s="591"/>
      <c r="T112" s="591"/>
      <c r="U112" s="591"/>
      <c r="V112" s="591"/>
      <c r="W112" s="591"/>
      <c r="X112" s="591"/>
      <c r="Y112" s="591"/>
      <c r="Z112" s="591"/>
      <c r="AA112" s="591"/>
      <c r="AB112" s="591"/>
      <c r="AC112" s="591"/>
      <c r="AD112" s="591"/>
      <c r="AE112" s="591"/>
      <c r="AF112" s="591"/>
      <c r="AG112" s="591"/>
      <c r="AH112" s="591"/>
      <c r="AI112" s="591"/>
      <c r="AJ112" s="591"/>
      <c r="AK112" s="591"/>
      <c r="AL112" s="591"/>
      <c r="AM112" s="591"/>
      <c r="AN112" s="140"/>
      <c r="AO112" s="140"/>
      <c r="AP112" s="140"/>
      <c r="AQ112" s="140"/>
      <c r="AR112" s="140"/>
      <c r="AS112" s="140"/>
      <c r="AT112" s="140"/>
      <c r="AU112" s="137"/>
      <c r="AV112" s="138"/>
      <c r="AW112" s="138"/>
      <c r="AX112" s="138"/>
      <c r="AY112" s="138"/>
      <c r="AZ112" s="138"/>
      <c r="BA112" s="138"/>
      <c r="BB112" s="138"/>
      <c r="BC112" s="139" t="str">
        <f>IFERROR(VLOOKUP(AV112,[3]Formulas!$AN$5:$AO$20,2,),"")</f>
        <v/>
      </c>
      <c r="BD112" s="139" t="str">
        <f>IFERROR(VLOOKUP(AW112,[3]Formulas!$AN$5:$AO$20,2,),"")</f>
        <v/>
      </c>
      <c r="BE112" s="139" t="str">
        <f>IFERROR(VLOOKUP(AX112,[3]Formulas!$AN$5:$AO$20,2,),"")</f>
        <v/>
      </c>
      <c r="BF112" s="139" t="str">
        <f>IFERROR(VLOOKUP(AY112,[3]Formulas!$AN$5:$AO$20,2,),"")</f>
        <v/>
      </c>
      <c r="BG112" s="139" t="str">
        <f>IFERROR(VLOOKUP(AZ112,[3]Formulas!$AN$5:$AO$20,2,),"")</f>
        <v/>
      </c>
      <c r="BH112" s="139" t="str">
        <f>IFERROR(VLOOKUP(BA112,[3]Formulas!$AN$5:$AO$20,2,),"")</f>
        <v/>
      </c>
      <c r="BI112" s="139" t="str">
        <f>IFERROR(VLOOKUP(BB112,[3]Formulas!$AN$5:$AO$20,2,),"")</f>
        <v/>
      </c>
      <c r="BJ112" s="139">
        <f t="shared" si="35"/>
        <v>0</v>
      </c>
      <c r="BK112" s="139" t="str">
        <f t="shared" si="36"/>
        <v>Débil</v>
      </c>
      <c r="BL112" s="139"/>
      <c r="BM112" s="139" t="str">
        <f>IFERROR(VLOOKUP(CONCATENATE(BK112,"+",BL112),[3]Formulas!$AB$5:$AC$13,2,),"")</f>
        <v/>
      </c>
      <c r="BN112" s="139" t="str">
        <f>IFERROR(VLOOKUP(BM112,[3]Formulas!$AC$5:$AD$13,2,),"")</f>
        <v/>
      </c>
      <c r="BO112" s="591"/>
      <c r="BP112" s="591"/>
      <c r="BQ112" s="591"/>
      <c r="BR112" s="591"/>
      <c r="BS112" s="591"/>
      <c r="BT112" s="591"/>
      <c r="BU112" s="591"/>
      <c r="BV112" s="591"/>
      <c r="BW112" s="591"/>
      <c r="BX112" s="601"/>
      <c r="BY112" s="591"/>
      <c r="BZ112" s="130"/>
      <c r="CA112" s="130"/>
      <c r="CB112" s="130"/>
    </row>
    <row r="113" spans="1:80" ht="23.25" hidden="1" customHeight="1" x14ac:dyDescent="0.3">
      <c r="A113" s="591"/>
      <c r="B113" s="134"/>
      <c r="C113" s="591"/>
      <c r="D113" s="591"/>
      <c r="E113" s="591"/>
      <c r="F113" s="591"/>
      <c r="G113" s="591"/>
      <c r="H113" s="591"/>
      <c r="I113" s="591"/>
      <c r="J113" s="129"/>
      <c r="K113" s="591"/>
      <c r="L113" s="591"/>
      <c r="M113" s="591"/>
      <c r="N113" s="591"/>
      <c r="O113" s="591"/>
      <c r="P113" s="591"/>
      <c r="Q113" s="591"/>
      <c r="R113" s="591"/>
      <c r="S113" s="591"/>
      <c r="T113" s="591"/>
      <c r="U113" s="591"/>
      <c r="V113" s="591"/>
      <c r="W113" s="591"/>
      <c r="X113" s="591"/>
      <c r="Y113" s="591"/>
      <c r="Z113" s="591"/>
      <c r="AA113" s="591"/>
      <c r="AB113" s="591"/>
      <c r="AC113" s="591"/>
      <c r="AD113" s="591"/>
      <c r="AE113" s="591"/>
      <c r="AF113" s="591"/>
      <c r="AG113" s="591"/>
      <c r="AH113" s="591"/>
      <c r="AI113" s="591"/>
      <c r="AJ113" s="591"/>
      <c r="AK113" s="591"/>
      <c r="AL113" s="591"/>
      <c r="AM113" s="591"/>
      <c r="AN113" s="140"/>
      <c r="AO113" s="140"/>
      <c r="AP113" s="140"/>
      <c r="AQ113" s="140"/>
      <c r="AR113" s="140"/>
      <c r="AS113" s="140"/>
      <c r="AT113" s="140"/>
      <c r="AU113" s="137"/>
      <c r="AV113" s="138"/>
      <c r="AW113" s="138"/>
      <c r="AX113" s="138"/>
      <c r="AY113" s="138"/>
      <c r="AZ113" s="138"/>
      <c r="BA113" s="138"/>
      <c r="BB113" s="138"/>
      <c r="BC113" s="139" t="str">
        <f>IFERROR(VLOOKUP(AV113,[3]Formulas!$AN$5:$AO$20,2,),"")</f>
        <v/>
      </c>
      <c r="BD113" s="139" t="str">
        <f>IFERROR(VLOOKUP(AW113,[3]Formulas!$AN$5:$AO$20,2,),"")</f>
        <v/>
      </c>
      <c r="BE113" s="139" t="str">
        <f>IFERROR(VLOOKUP(AX113,[3]Formulas!$AN$5:$AO$20,2,),"")</f>
        <v/>
      </c>
      <c r="BF113" s="139" t="str">
        <f>IFERROR(VLOOKUP(AY113,[3]Formulas!$AN$5:$AO$20,2,),"")</f>
        <v/>
      </c>
      <c r="BG113" s="139" t="str">
        <f>IFERROR(VLOOKUP(AZ113,[3]Formulas!$AN$5:$AO$20,2,),"")</f>
        <v/>
      </c>
      <c r="BH113" s="139" t="str">
        <f>IFERROR(VLOOKUP(BA113,[3]Formulas!$AN$5:$AO$20,2,),"")</f>
        <v/>
      </c>
      <c r="BI113" s="139" t="str">
        <f>IFERROR(VLOOKUP(BB113,[3]Formulas!$AN$5:$AO$20,2,),"")</f>
        <v/>
      </c>
      <c r="BJ113" s="139">
        <f t="shared" si="35"/>
        <v>0</v>
      </c>
      <c r="BK113" s="139" t="str">
        <f t="shared" si="36"/>
        <v>Débil</v>
      </c>
      <c r="BL113" s="139"/>
      <c r="BM113" s="139" t="str">
        <f>IFERROR(VLOOKUP(CONCATENATE(BK113,"+",BL113),[3]Formulas!$AB$5:$AC$13,2,),"")</f>
        <v/>
      </c>
      <c r="BN113" s="139" t="str">
        <f>IFERROR(VLOOKUP(BM113,[3]Formulas!$AC$5:$AD$13,2,),"")</f>
        <v/>
      </c>
      <c r="BO113" s="591"/>
      <c r="BP113" s="591"/>
      <c r="BQ113" s="591"/>
      <c r="BR113" s="591"/>
      <c r="BS113" s="591"/>
      <c r="BT113" s="591"/>
      <c r="BU113" s="591"/>
      <c r="BV113" s="591"/>
      <c r="BW113" s="591"/>
      <c r="BX113" s="601"/>
      <c r="BY113" s="591"/>
      <c r="BZ113" s="130"/>
      <c r="CA113" s="130"/>
      <c r="CB113" s="130"/>
    </row>
    <row r="114" spans="1:80" ht="23.25" hidden="1" customHeight="1" x14ac:dyDescent="0.3">
      <c r="A114" s="591"/>
      <c r="B114" s="134"/>
      <c r="C114" s="591"/>
      <c r="D114" s="591"/>
      <c r="E114" s="591"/>
      <c r="F114" s="591"/>
      <c r="G114" s="591"/>
      <c r="H114" s="591"/>
      <c r="I114" s="591"/>
      <c r="J114" s="129"/>
      <c r="K114" s="591"/>
      <c r="L114" s="591"/>
      <c r="M114" s="591"/>
      <c r="N114" s="591"/>
      <c r="O114" s="591"/>
      <c r="P114" s="591"/>
      <c r="Q114" s="591"/>
      <c r="R114" s="591"/>
      <c r="S114" s="591"/>
      <c r="T114" s="591"/>
      <c r="U114" s="591"/>
      <c r="V114" s="591"/>
      <c r="W114" s="591"/>
      <c r="X114" s="591"/>
      <c r="Y114" s="591"/>
      <c r="Z114" s="591"/>
      <c r="AA114" s="591"/>
      <c r="AB114" s="591"/>
      <c r="AC114" s="591"/>
      <c r="AD114" s="591"/>
      <c r="AE114" s="591"/>
      <c r="AF114" s="591"/>
      <c r="AG114" s="591"/>
      <c r="AH114" s="591"/>
      <c r="AI114" s="591"/>
      <c r="AJ114" s="591"/>
      <c r="AK114" s="591"/>
      <c r="AL114" s="591"/>
      <c r="AM114" s="591"/>
      <c r="AN114" s="140"/>
      <c r="AO114" s="140"/>
      <c r="AP114" s="140"/>
      <c r="AQ114" s="140"/>
      <c r="AR114" s="140"/>
      <c r="AS114" s="140"/>
      <c r="AT114" s="140"/>
      <c r="AU114" s="137"/>
      <c r="AV114" s="138"/>
      <c r="AW114" s="138"/>
      <c r="AX114" s="138"/>
      <c r="AY114" s="138"/>
      <c r="AZ114" s="138"/>
      <c r="BA114" s="138"/>
      <c r="BB114" s="138"/>
      <c r="BC114" s="139" t="str">
        <f>IFERROR(VLOOKUP(AV114,[3]Formulas!$AN$5:$AO$20,2,),"")</f>
        <v/>
      </c>
      <c r="BD114" s="139" t="str">
        <f>IFERROR(VLOOKUP(AW114,[3]Formulas!$AN$5:$AO$20,2,),"")</f>
        <v/>
      </c>
      <c r="BE114" s="139" t="str">
        <f>IFERROR(VLOOKUP(AX114,[3]Formulas!$AN$5:$AO$20,2,),"")</f>
        <v/>
      </c>
      <c r="BF114" s="139" t="str">
        <f>IFERROR(VLOOKUP(AY114,[3]Formulas!$AN$5:$AO$20,2,),"")</f>
        <v/>
      </c>
      <c r="BG114" s="139" t="str">
        <f>IFERROR(VLOOKUP(AZ114,[3]Formulas!$AN$5:$AO$20,2,),"")</f>
        <v/>
      </c>
      <c r="BH114" s="139" t="str">
        <f>IFERROR(VLOOKUP(BA114,[3]Formulas!$AN$5:$AO$20,2,),"")</f>
        <v/>
      </c>
      <c r="BI114" s="139" t="str">
        <f>IFERROR(VLOOKUP(BB114,[3]Formulas!$AN$5:$AO$20,2,),"")</f>
        <v/>
      </c>
      <c r="BJ114" s="139">
        <f t="shared" si="35"/>
        <v>0</v>
      </c>
      <c r="BK114" s="139" t="str">
        <f t="shared" si="36"/>
        <v>Débil</v>
      </c>
      <c r="BL114" s="139"/>
      <c r="BM114" s="139" t="str">
        <f>IFERROR(VLOOKUP(CONCATENATE(BK114,"+",BL114),[3]Formulas!$AB$5:$AC$13,2,),"")</f>
        <v/>
      </c>
      <c r="BN114" s="139" t="str">
        <f>IFERROR(VLOOKUP(BM114,[3]Formulas!$AC$5:$AD$13,2,),"")</f>
        <v/>
      </c>
      <c r="BO114" s="591"/>
      <c r="BP114" s="591"/>
      <c r="BQ114" s="591"/>
      <c r="BR114" s="591"/>
      <c r="BS114" s="591"/>
      <c r="BT114" s="591"/>
      <c r="BU114" s="591"/>
      <c r="BV114" s="591"/>
      <c r="BW114" s="591"/>
      <c r="BX114" s="601"/>
      <c r="BY114" s="591"/>
      <c r="BZ114" s="130"/>
      <c r="CA114" s="130"/>
      <c r="CB114" s="130"/>
    </row>
    <row r="115" spans="1:80" ht="23.25" hidden="1" customHeight="1" x14ac:dyDescent="0.3">
      <c r="A115" s="591"/>
      <c r="B115" s="134"/>
      <c r="C115" s="591"/>
      <c r="D115" s="591"/>
      <c r="E115" s="591"/>
      <c r="F115" s="591"/>
      <c r="G115" s="591"/>
      <c r="H115" s="591"/>
      <c r="I115" s="591"/>
      <c r="J115" s="129"/>
      <c r="K115" s="591"/>
      <c r="L115" s="591"/>
      <c r="M115" s="591"/>
      <c r="N115" s="591"/>
      <c r="O115" s="591"/>
      <c r="P115" s="591"/>
      <c r="Q115" s="591"/>
      <c r="R115" s="591"/>
      <c r="S115" s="591"/>
      <c r="T115" s="591"/>
      <c r="U115" s="591"/>
      <c r="V115" s="591"/>
      <c r="W115" s="591"/>
      <c r="X115" s="591"/>
      <c r="Y115" s="591"/>
      <c r="Z115" s="591"/>
      <c r="AA115" s="591"/>
      <c r="AB115" s="591"/>
      <c r="AC115" s="591"/>
      <c r="AD115" s="591"/>
      <c r="AE115" s="591"/>
      <c r="AF115" s="591"/>
      <c r="AG115" s="591"/>
      <c r="AH115" s="591"/>
      <c r="AI115" s="591"/>
      <c r="AJ115" s="591"/>
      <c r="AK115" s="591"/>
      <c r="AL115" s="591"/>
      <c r="AM115" s="591"/>
      <c r="AN115" s="140"/>
      <c r="AO115" s="140"/>
      <c r="AP115" s="140"/>
      <c r="AQ115" s="140"/>
      <c r="AR115" s="140"/>
      <c r="AS115" s="140"/>
      <c r="AT115" s="140"/>
      <c r="AU115" s="137"/>
      <c r="AV115" s="138"/>
      <c r="AW115" s="138"/>
      <c r="AX115" s="138"/>
      <c r="AY115" s="138"/>
      <c r="AZ115" s="138"/>
      <c r="BA115" s="138"/>
      <c r="BB115" s="138"/>
      <c r="BC115" s="139" t="str">
        <f>IFERROR(VLOOKUP(AV115,[3]Formulas!$AN$5:$AO$20,2,),"")</f>
        <v/>
      </c>
      <c r="BD115" s="139" t="str">
        <f>IFERROR(VLOOKUP(AW115,[3]Formulas!$AN$5:$AO$20,2,),"")</f>
        <v/>
      </c>
      <c r="BE115" s="139" t="str">
        <f>IFERROR(VLOOKUP(AX115,[3]Formulas!$AN$5:$AO$20,2,),"")</f>
        <v/>
      </c>
      <c r="BF115" s="139" t="str">
        <f>IFERROR(VLOOKUP(AY115,[3]Formulas!$AN$5:$AO$20,2,),"")</f>
        <v/>
      </c>
      <c r="BG115" s="139" t="str">
        <f>IFERROR(VLOOKUP(AZ115,[3]Formulas!$AN$5:$AO$20,2,),"")</f>
        <v/>
      </c>
      <c r="BH115" s="139" t="str">
        <f>IFERROR(VLOOKUP(BA115,[3]Formulas!$AN$5:$AO$20,2,),"")</f>
        <v/>
      </c>
      <c r="BI115" s="139" t="str">
        <f>IFERROR(VLOOKUP(BB115,[3]Formulas!$AN$5:$AO$20,2,),"")</f>
        <v/>
      </c>
      <c r="BJ115" s="139">
        <f t="shared" si="35"/>
        <v>0</v>
      </c>
      <c r="BK115" s="139" t="str">
        <f t="shared" si="36"/>
        <v>Débil</v>
      </c>
      <c r="BL115" s="139"/>
      <c r="BM115" s="139" t="str">
        <f>IFERROR(VLOOKUP(CONCATENATE(BK115,"+",BL115),[3]Formulas!$AB$5:$AC$13,2,),"")</f>
        <v/>
      </c>
      <c r="BN115" s="139" t="str">
        <f>IFERROR(VLOOKUP(BM115,[3]Formulas!$AC$5:$AD$13,2,),"")</f>
        <v/>
      </c>
      <c r="BO115" s="591"/>
      <c r="BP115" s="591"/>
      <c r="BQ115" s="591"/>
      <c r="BR115" s="591"/>
      <c r="BS115" s="591"/>
      <c r="BT115" s="591"/>
      <c r="BU115" s="591"/>
      <c r="BV115" s="591"/>
      <c r="BW115" s="591"/>
      <c r="BX115" s="601"/>
      <c r="BY115" s="591"/>
      <c r="BZ115" s="130"/>
      <c r="CA115" s="130"/>
      <c r="CB115" s="130"/>
    </row>
    <row r="116" spans="1:80" ht="23.25" hidden="1" customHeight="1" x14ac:dyDescent="0.3">
      <c r="A116" s="591"/>
      <c r="B116" s="134"/>
      <c r="C116" s="591"/>
      <c r="D116" s="591"/>
      <c r="E116" s="591"/>
      <c r="F116" s="591"/>
      <c r="G116" s="591"/>
      <c r="H116" s="591"/>
      <c r="I116" s="591"/>
      <c r="J116" s="129"/>
      <c r="K116" s="591"/>
      <c r="L116" s="591"/>
      <c r="M116" s="591"/>
      <c r="N116" s="591"/>
      <c r="O116" s="591"/>
      <c r="P116" s="591"/>
      <c r="Q116" s="591"/>
      <c r="R116" s="591"/>
      <c r="S116" s="591"/>
      <c r="T116" s="591"/>
      <c r="U116" s="591"/>
      <c r="V116" s="591"/>
      <c r="W116" s="591"/>
      <c r="X116" s="591"/>
      <c r="Y116" s="591"/>
      <c r="Z116" s="591"/>
      <c r="AA116" s="591"/>
      <c r="AB116" s="591"/>
      <c r="AC116" s="591"/>
      <c r="AD116" s="591"/>
      <c r="AE116" s="591"/>
      <c r="AF116" s="591"/>
      <c r="AG116" s="591"/>
      <c r="AH116" s="591"/>
      <c r="AI116" s="591"/>
      <c r="AJ116" s="591"/>
      <c r="AK116" s="591"/>
      <c r="AL116" s="591"/>
      <c r="AM116" s="591"/>
      <c r="AN116" s="140"/>
      <c r="AO116" s="140"/>
      <c r="AP116" s="140"/>
      <c r="AQ116" s="140"/>
      <c r="AR116" s="140"/>
      <c r="AS116" s="140"/>
      <c r="AT116" s="140"/>
      <c r="AU116" s="137"/>
      <c r="AV116" s="138"/>
      <c r="AW116" s="138"/>
      <c r="AX116" s="138"/>
      <c r="AY116" s="138"/>
      <c r="AZ116" s="138"/>
      <c r="BA116" s="138"/>
      <c r="BB116" s="138"/>
      <c r="BC116" s="139" t="str">
        <f>IFERROR(VLOOKUP(AV116,[3]Formulas!$AN$5:$AO$20,2,),"")</f>
        <v/>
      </c>
      <c r="BD116" s="139" t="str">
        <f>IFERROR(VLOOKUP(AW116,[3]Formulas!$AN$5:$AO$20,2,),"")</f>
        <v/>
      </c>
      <c r="BE116" s="139" t="str">
        <f>IFERROR(VLOOKUP(AX116,[3]Formulas!$AN$5:$AO$20,2,),"")</f>
        <v/>
      </c>
      <c r="BF116" s="139" t="str">
        <f>IFERROR(VLOOKUP(AY116,[3]Formulas!$AN$5:$AO$20,2,),"")</f>
        <v/>
      </c>
      <c r="BG116" s="139" t="str">
        <f>IFERROR(VLOOKUP(AZ116,[3]Formulas!$AN$5:$AO$20,2,),"")</f>
        <v/>
      </c>
      <c r="BH116" s="139" t="str">
        <f>IFERROR(VLOOKUP(BA116,[3]Formulas!$AN$5:$AO$20,2,),"")</f>
        <v/>
      </c>
      <c r="BI116" s="139" t="str">
        <f>IFERROR(VLOOKUP(BB116,[3]Formulas!$AN$5:$AO$20,2,),"")</f>
        <v/>
      </c>
      <c r="BJ116" s="139">
        <f t="shared" si="35"/>
        <v>0</v>
      </c>
      <c r="BK116" s="139" t="str">
        <f t="shared" si="36"/>
        <v>Débil</v>
      </c>
      <c r="BL116" s="139"/>
      <c r="BM116" s="139" t="str">
        <f>IFERROR(VLOOKUP(CONCATENATE(BK116,"+",BL116),[3]Formulas!$AB$5:$AC$13,2,),"")</f>
        <v/>
      </c>
      <c r="BN116" s="139" t="str">
        <f>IFERROR(VLOOKUP(BM116,[3]Formulas!$AC$5:$AD$13,2,),"")</f>
        <v/>
      </c>
      <c r="BO116" s="591"/>
      <c r="BP116" s="591"/>
      <c r="BQ116" s="591"/>
      <c r="BR116" s="591"/>
      <c r="BS116" s="591"/>
      <c r="BT116" s="591"/>
      <c r="BU116" s="591"/>
      <c r="BV116" s="591"/>
      <c r="BW116" s="591"/>
      <c r="BX116" s="601"/>
      <c r="BY116" s="591"/>
      <c r="BZ116" s="130"/>
      <c r="CA116" s="130"/>
      <c r="CB116" s="130"/>
    </row>
    <row r="117" spans="1:80" ht="23.25" hidden="1" customHeight="1" x14ac:dyDescent="0.3">
      <c r="A117" s="591"/>
      <c r="B117" s="134"/>
      <c r="C117" s="591"/>
      <c r="D117" s="591"/>
      <c r="E117" s="591"/>
      <c r="F117" s="591"/>
      <c r="G117" s="591"/>
      <c r="H117" s="591"/>
      <c r="I117" s="591"/>
      <c r="J117" s="129"/>
      <c r="K117" s="591"/>
      <c r="L117" s="591"/>
      <c r="M117" s="591"/>
      <c r="N117" s="591"/>
      <c r="O117" s="591"/>
      <c r="P117" s="591"/>
      <c r="Q117" s="591"/>
      <c r="R117" s="591"/>
      <c r="S117" s="591"/>
      <c r="T117" s="591"/>
      <c r="U117" s="591"/>
      <c r="V117" s="591"/>
      <c r="W117" s="591"/>
      <c r="X117" s="591"/>
      <c r="Y117" s="591"/>
      <c r="Z117" s="591"/>
      <c r="AA117" s="591"/>
      <c r="AB117" s="591"/>
      <c r="AC117" s="591"/>
      <c r="AD117" s="591"/>
      <c r="AE117" s="591"/>
      <c r="AF117" s="591"/>
      <c r="AG117" s="591"/>
      <c r="AH117" s="591"/>
      <c r="AI117" s="591"/>
      <c r="AJ117" s="591"/>
      <c r="AK117" s="591"/>
      <c r="AL117" s="591"/>
      <c r="AM117" s="591"/>
      <c r="AN117" s="140"/>
      <c r="AO117" s="140"/>
      <c r="AP117" s="140"/>
      <c r="AQ117" s="140"/>
      <c r="AR117" s="140"/>
      <c r="AS117" s="140"/>
      <c r="AT117" s="140"/>
      <c r="AU117" s="137"/>
      <c r="AV117" s="138"/>
      <c r="AW117" s="138"/>
      <c r="AX117" s="138"/>
      <c r="AY117" s="138"/>
      <c r="AZ117" s="138"/>
      <c r="BA117" s="138"/>
      <c r="BB117" s="138"/>
      <c r="BC117" s="139" t="str">
        <f>IFERROR(VLOOKUP(AV117,[3]Formulas!$AN$5:$AO$20,2,),"")</f>
        <v/>
      </c>
      <c r="BD117" s="139" t="str">
        <f>IFERROR(VLOOKUP(AW117,[3]Formulas!$AN$5:$AO$20,2,),"")</f>
        <v/>
      </c>
      <c r="BE117" s="139" t="str">
        <f>IFERROR(VLOOKUP(AX117,[3]Formulas!$AN$5:$AO$20,2,),"")</f>
        <v/>
      </c>
      <c r="BF117" s="139" t="str">
        <f>IFERROR(VLOOKUP(AY117,[3]Formulas!$AN$5:$AO$20,2,),"")</f>
        <v/>
      </c>
      <c r="BG117" s="139" t="str">
        <f>IFERROR(VLOOKUP(AZ117,[3]Formulas!$AN$5:$AO$20,2,),"")</f>
        <v/>
      </c>
      <c r="BH117" s="139" t="str">
        <f>IFERROR(VLOOKUP(BA117,[3]Formulas!$AN$5:$AO$20,2,),"")</f>
        <v/>
      </c>
      <c r="BI117" s="139" t="str">
        <f>IFERROR(VLOOKUP(BB117,[3]Formulas!$AN$5:$AO$20,2,),"")</f>
        <v/>
      </c>
      <c r="BJ117" s="139">
        <f t="shared" si="35"/>
        <v>0</v>
      </c>
      <c r="BK117" s="139" t="str">
        <f t="shared" si="36"/>
        <v>Débil</v>
      </c>
      <c r="BL117" s="139"/>
      <c r="BM117" s="139" t="str">
        <f>IFERROR(VLOOKUP(CONCATENATE(BK117,"+",BL117),[3]Formulas!$AB$5:$AC$13,2,),"")</f>
        <v/>
      </c>
      <c r="BN117" s="139" t="str">
        <f>IFERROR(VLOOKUP(BM117,[3]Formulas!$AC$5:$AD$13,2,),"")</f>
        <v/>
      </c>
      <c r="BO117" s="591"/>
      <c r="BP117" s="591"/>
      <c r="BQ117" s="591"/>
      <c r="BR117" s="591"/>
      <c r="BS117" s="591"/>
      <c r="BT117" s="591"/>
      <c r="BU117" s="591"/>
      <c r="BV117" s="591"/>
      <c r="BW117" s="591"/>
      <c r="BX117" s="601"/>
      <c r="BY117" s="591"/>
      <c r="BZ117" s="130"/>
      <c r="CA117" s="130"/>
      <c r="CB117" s="130"/>
    </row>
    <row r="118" spans="1:80" ht="23.25" hidden="1" customHeight="1" x14ac:dyDescent="0.3">
      <c r="A118" s="592"/>
      <c r="B118" s="141"/>
      <c r="C118" s="592"/>
      <c r="D118" s="592"/>
      <c r="E118" s="592"/>
      <c r="F118" s="592"/>
      <c r="G118" s="592"/>
      <c r="H118" s="592"/>
      <c r="I118" s="592"/>
      <c r="J118" s="154"/>
      <c r="K118" s="592"/>
      <c r="L118" s="592"/>
      <c r="M118" s="592"/>
      <c r="N118" s="592"/>
      <c r="O118" s="592"/>
      <c r="P118" s="592"/>
      <c r="Q118" s="592"/>
      <c r="R118" s="592"/>
      <c r="S118" s="592"/>
      <c r="T118" s="592"/>
      <c r="U118" s="592"/>
      <c r="V118" s="592"/>
      <c r="W118" s="592"/>
      <c r="X118" s="592"/>
      <c r="Y118" s="592"/>
      <c r="Z118" s="592"/>
      <c r="AA118" s="592"/>
      <c r="AB118" s="592"/>
      <c r="AC118" s="592"/>
      <c r="AD118" s="592"/>
      <c r="AE118" s="592"/>
      <c r="AF118" s="592"/>
      <c r="AG118" s="592"/>
      <c r="AH118" s="592"/>
      <c r="AI118" s="592"/>
      <c r="AJ118" s="592"/>
      <c r="AK118" s="592"/>
      <c r="AL118" s="592"/>
      <c r="AM118" s="592"/>
      <c r="AN118" s="143"/>
      <c r="AO118" s="143"/>
      <c r="AP118" s="143"/>
      <c r="AQ118" s="143"/>
      <c r="AR118" s="143"/>
      <c r="AS118" s="143"/>
      <c r="AT118" s="143"/>
      <c r="AU118" s="144"/>
      <c r="AV118" s="145"/>
      <c r="AW118" s="145"/>
      <c r="AX118" s="145"/>
      <c r="AY118" s="145"/>
      <c r="AZ118" s="145"/>
      <c r="BA118" s="145"/>
      <c r="BB118" s="145"/>
      <c r="BC118" s="146" t="str">
        <f>IFERROR(VLOOKUP(AV118,[3]Formulas!$AN$5:$AO$20,2,),"")</f>
        <v/>
      </c>
      <c r="BD118" s="146" t="str">
        <f>IFERROR(VLOOKUP(AW118,[3]Formulas!$AN$5:$AO$20,2,),"")</f>
        <v/>
      </c>
      <c r="BE118" s="146" t="str">
        <f>IFERROR(VLOOKUP(AX118,[3]Formulas!$AN$5:$AO$20,2,),"")</f>
        <v/>
      </c>
      <c r="BF118" s="146" t="str">
        <f>IFERROR(VLOOKUP(AY118,[3]Formulas!$AN$5:$AO$20,2,),"")</f>
        <v/>
      </c>
      <c r="BG118" s="146" t="str">
        <f>IFERROR(VLOOKUP(AZ118,[3]Formulas!$AN$5:$AO$20,2,),"")</f>
        <v/>
      </c>
      <c r="BH118" s="146" t="str">
        <f>IFERROR(VLOOKUP(BA118,[3]Formulas!$AN$5:$AO$20,2,),"")</f>
        <v/>
      </c>
      <c r="BI118" s="146" t="str">
        <f>IFERROR(VLOOKUP(BB118,[3]Formulas!$AN$5:$AO$20,2,),"")</f>
        <v/>
      </c>
      <c r="BJ118" s="146">
        <f t="shared" si="35"/>
        <v>0</v>
      </c>
      <c r="BK118" s="146" t="str">
        <f t="shared" si="36"/>
        <v>Débil</v>
      </c>
      <c r="BL118" s="146"/>
      <c r="BM118" s="146" t="str">
        <f>IFERROR(VLOOKUP(CONCATENATE(BK118,"+",BL118),[3]Formulas!$AB$5:$AC$13,2,),"")</f>
        <v/>
      </c>
      <c r="BN118" s="146" t="str">
        <f>IFERROR(VLOOKUP(BM118,[3]Formulas!$AC$5:$AD$13,2,),"")</f>
        <v/>
      </c>
      <c r="BO118" s="592"/>
      <c r="BP118" s="592"/>
      <c r="BQ118" s="592"/>
      <c r="BR118" s="592"/>
      <c r="BS118" s="592"/>
      <c r="BT118" s="592"/>
      <c r="BU118" s="592"/>
      <c r="BV118" s="592"/>
      <c r="BW118" s="592"/>
      <c r="BX118" s="602"/>
      <c r="BY118" s="592"/>
      <c r="BZ118" s="147"/>
      <c r="CA118" s="147"/>
      <c r="CB118" s="147"/>
    </row>
    <row r="119" spans="1:80" ht="23.25" hidden="1" customHeight="1" x14ac:dyDescent="0.4">
      <c r="A119" s="148"/>
      <c r="B119" s="148"/>
      <c r="C119" s="148"/>
      <c r="D119" s="148"/>
      <c r="E119" s="148"/>
      <c r="F119" s="148"/>
      <c r="G119" s="148"/>
      <c r="H119" s="148"/>
      <c r="I119" s="148"/>
      <c r="J119" s="149"/>
      <c r="K119" s="149"/>
      <c r="L119" s="149"/>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48"/>
      <c r="AN119" s="151"/>
      <c r="AO119" s="151"/>
      <c r="AP119" s="151"/>
      <c r="AQ119" s="151"/>
      <c r="AR119" s="151"/>
      <c r="AS119" s="151"/>
      <c r="AT119" s="151"/>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52"/>
      <c r="BY119" s="152"/>
      <c r="BZ119" s="152"/>
      <c r="CA119" s="152"/>
      <c r="CB119" s="152"/>
    </row>
    <row r="120" spans="1:80" ht="23.25" hidden="1" customHeight="1" x14ac:dyDescent="0.3">
      <c r="A120" s="593"/>
      <c r="B120" s="153"/>
      <c r="C120" s="593"/>
      <c r="D120" s="593"/>
      <c r="E120" s="590"/>
      <c r="F120" s="590"/>
      <c r="G120" s="590"/>
      <c r="H120" s="590"/>
      <c r="I120" s="593" t="str">
        <f>+IF(AND(E120="Si",F120="Si",G120="Si",H120="Si"),"Corrupción","No aplica para riesgo de corrupción")</f>
        <v>No aplica para riesgo de corrupción</v>
      </c>
      <c r="J120" s="127"/>
      <c r="K120" s="594"/>
      <c r="L120" s="594"/>
      <c r="M120" s="590"/>
      <c r="N120" s="590"/>
      <c r="O120" s="590"/>
      <c r="P120" s="590"/>
      <c r="Q120" s="590"/>
      <c r="R120" s="590"/>
      <c r="S120" s="590"/>
      <c r="T120" s="590"/>
      <c r="U120" s="590"/>
      <c r="V120" s="590"/>
      <c r="W120" s="590"/>
      <c r="X120" s="590"/>
      <c r="Y120" s="590"/>
      <c r="Z120" s="590"/>
      <c r="AA120" s="590"/>
      <c r="AB120" s="590"/>
      <c r="AC120" s="590"/>
      <c r="AD120" s="590"/>
      <c r="AE120" s="590"/>
      <c r="AF120" s="598">
        <f>+COUNTIF(M120:AE129,"SI")</f>
        <v>0</v>
      </c>
      <c r="AG120" s="593"/>
      <c r="AH120" s="593" t="str">
        <f>IFERROR(VLOOKUP(AG120,[3]Formulas!$B$5:$C$9,2,0),"")</f>
        <v/>
      </c>
      <c r="AI120" s="593" t="str">
        <f>IFERROR(VLOOKUP(AF120,[3]Formulas!$W$5:$X$23,2,),"")</f>
        <v/>
      </c>
      <c r="AJ120" s="593" t="str">
        <f>+IFERROR(VLOOKUP(AI120,[3]Formulas!$E$5:$F$9,2,),"")</f>
        <v/>
      </c>
      <c r="AK120" s="598" t="str">
        <f>IFERROR(VLOOKUP(CONCATENATE(AH120,AJ120),[3]Formulas!$J$5:$K$29,2,),"")</f>
        <v/>
      </c>
      <c r="AL120" s="598" t="str">
        <f>IFERROR(AJ120*AH120,"")</f>
        <v/>
      </c>
      <c r="AM120" s="599" t="s">
        <v>111</v>
      </c>
      <c r="AN120" s="136"/>
      <c r="AO120" s="136"/>
      <c r="AP120" s="136"/>
      <c r="AQ120" s="136"/>
      <c r="AR120" s="136"/>
      <c r="AS120" s="136"/>
      <c r="AT120" s="136"/>
      <c r="AU120" s="131"/>
      <c r="AV120" s="132"/>
      <c r="AW120" s="132"/>
      <c r="AX120" s="132"/>
      <c r="AY120" s="132"/>
      <c r="AZ120" s="132"/>
      <c r="BA120" s="132"/>
      <c r="BB120" s="132"/>
      <c r="BC120" s="133" t="str">
        <f>IFERROR(VLOOKUP(AV120,[3]Formulas!$AN$5:$AO$20,2,),"")</f>
        <v/>
      </c>
      <c r="BD120" s="133" t="str">
        <f>IFERROR(VLOOKUP(AW120,[3]Formulas!$AN$5:$AO$20,2,),"")</f>
        <v/>
      </c>
      <c r="BE120" s="133" t="str">
        <f>IFERROR(VLOOKUP(AX120,[3]Formulas!$AN$5:$AO$20,2,),"")</f>
        <v/>
      </c>
      <c r="BF120" s="133" t="str">
        <f>IFERROR(VLOOKUP(AY120,[3]Formulas!$AN$5:$AO$20,2,),"")</f>
        <v/>
      </c>
      <c r="BG120" s="133" t="str">
        <f>IFERROR(VLOOKUP(AZ120,[3]Formulas!$AN$5:$AO$20,2,),"")</f>
        <v/>
      </c>
      <c r="BH120" s="133" t="str">
        <f>IFERROR(VLOOKUP(BA120,[3]Formulas!$AN$5:$AO$20,2,),"")</f>
        <v/>
      </c>
      <c r="BI120" s="133" t="str">
        <f>IFERROR(VLOOKUP(BB120,[3]Formulas!$AN$5:$AO$20,2,),"")</f>
        <v/>
      </c>
      <c r="BJ120" s="133">
        <f t="shared" ref="BJ120:BJ129" si="37">+SUM(BC120:BI120)</f>
        <v>0</v>
      </c>
      <c r="BK120" s="133" t="str">
        <f t="shared" ref="BK120:BK129" si="38">+IF(BJ120&gt;=96,"Fuerte",IF(AND(BJ120&lt;96,BJ120&gt;=86),"Moderado",IF(BJ120&lt;=85,"Débil")))</f>
        <v>Débil</v>
      </c>
      <c r="BL120" s="133"/>
      <c r="BM120" s="133" t="str">
        <f>IFERROR(VLOOKUP(CONCATENATE(BK120,"+",BL120),[3]Formulas!$AB$5:$AC$13,2,),"")</f>
        <v/>
      </c>
      <c r="BN120" s="133" t="str">
        <f>IFERROR(VLOOKUP(BM120,[3]Formulas!$AC$5:$AD$13,2,),"")</f>
        <v/>
      </c>
      <c r="BO120" s="599" t="str">
        <f>+IFERROR(AVERAGE(BN120:BN129),"")</f>
        <v/>
      </c>
      <c r="BP120" s="599" t="str">
        <f>+IF(BO120="","",IF(BO120=100,"Fuerte",IF(AND(BO120&lt;100,BO120&gt;=50),"Moderado",IF(BO120&lt;50,"Débil"))))</f>
        <v/>
      </c>
      <c r="BQ120" s="599" t="str">
        <f>+IF(BP120="","",IF(BP120="Fuerte",2,IF(BP120="Moderado",1,IF(BP120="Débil",0))))</f>
        <v/>
      </c>
      <c r="BR120" s="599" t="str">
        <f>IFERROR(IF((BS120-BQ120)&lt;=0,+AG120,VLOOKUP((BS120-BQ120),[3]Formulas!$AQ$5:$AR$9,2,0)),"")</f>
        <v/>
      </c>
      <c r="BS120" s="599" t="str">
        <f>+AH120</f>
        <v/>
      </c>
      <c r="BT120" s="599" t="str">
        <f>IFERROR(VLOOKUP(BR120,[3]Formulas!$B$5:$C$9,2,),"")</f>
        <v/>
      </c>
      <c r="BU120" s="599" t="str">
        <f>+AI120</f>
        <v/>
      </c>
      <c r="BV120" s="599" t="str">
        <f>IFERROR(VLOOKUP(BU120,[3]Formulas!$E$5:$F$9,2,),"")</f>
        <v/>
      </c>
      <c r="BW120" s="598" t="str">
        <f>IFERROR(VLOOKUP(CONCATENATE(BT120:BT129,BV120),[3]Formulas!$J$5:$K$29,2,),"")</f>
        <v/>
      </c>
      <c r="BX120" s="600" t="str">
        <f>IFERROR(BV120*BT120,"")</f>
        <v/>
      </c>
      <c r="BY120" s="603"/>
      <c r="BZ120" s="128"/>
      <c r="CA120" s="128"/>
      <c r="CB120" s="128"/>
    </row>
    <row r="121" spans="1:80" ht="23.25" hidden="1" customHeight="1" x14ac:dyDescent="0.3">
      <c r="A121" s="591"/>
      <c r="B121" s="134"/>
      <c r="C121" s="591"/>
      <c r="D121" s="591"/>
      <c r="E121" s="591"/>
      <c r="F121" s="591"/>
      <c r="G121" s="591"/>
      <c r="H121" s="591"/>
      <c r="I121" s="591"/>
      <c r="J121" s="129"/>
      <c r="K121" s="591"/>
      <c r="L121" s="591"/>
      <c r="M121" s="591"/>
      <c r="N121" s="591"/>
      <c r="O121" s="591"/>
      <c r="P121" s="591"/>
      <c r="Q121" s="591"/>
      <c r="R121" s="591"/>
      <c r="S121" s="591"/>
      <c r="T121" s="591"/>
      <c r="U121" s="591"/>
      <c r="V121" s="591"/>
      <c r="W121" s="591"/>
      <c r="X121" s="591"/>
      <c r="Y121" s="591"/>
      <c r="Z121" s="591"/>
      <c r="AA121" s="591"/>
      <c r="AB121" s="591"/>
      <c r="AC121" s="591"/>
      <c r="AD121" s="591"/>
      <c r="AE121" s="591"/>
      <c r="AF121" s="591"/>
      <c r="AG121" s="591"/>
      <c r="AH121" s="591"/>
      <c r="AI121" s="591"/>
      <c r="AJ121" s="591"/>
      <c r="AK121" s="591"/>
      <c r="AL121" s="591"/>
      <c r="AM121" s="591"/>
      <c r="AN121" s="140"/>
      <c r="AO121" s="140"/>
      <c r="AP121" s="140"/>
      <c r="AQ121" s="140"/>
      <c r="AR121" s="140"/>
      <c r="AS121" s="140"/>
      <c r="AT121" s="140"/>
      <c r="AU121" s="137"/>
      <c r="AV121" s="138"/>
      <c r="AW121" s="138"/>
      <c r="AX121" s="138"/>
      <c r="AY121" s="138"/>
      <c r="AZ121" s="138"/>
      <c r="BA121" s="138"/>
      <c r="BB121" s="138"/>
      <c r="BC121" s="139" t="str">
        <f>IFERROR(VLOOKUP(AV121,[3]Formulas!$AN$5:$AO$20,2,),"")</f>
        <v/>
      </c>
      <c r="BD121" s="139" t="str">
        <f>IFERROR(VLOOKUP(AW121,[3]Formulas!$AN$5:$AO$20,2,),"")</f>
        <v/>
      </c>
      <c r="BE121" s="139" t="str">
        <f>IFERROR(VLOOKUP(AX121,[3]Formulas!$AN$5:$AO$20,2,),"")</f>
        <v/>
      </c>
      <c r="BF121" s="139" t="str">
        <f>IFERROR(VLOOKUP(AY121,[3]Formulas!$AN$5:$AO$20,2,),"")</f>
        <v/>
      </c>
      <c r="BG121" s="139" t="str">
        <f>IFERROR(VLOOKUP(AZ121,[3]Formulas!$AN$5:$AO$20,2,),"")</f>
        <v/>
      </c>
      <c r="BH121" s="139" t="str">
        <f>IFERROR(VLOOKUP(BA121,[3]Formulas!$AN$5:$AO$20,2,),"")</f>
        <v/>
      </c>
      <c r="BI121" s="139" t="str">
        <f>IFERROR(VLOOKUP(BB121,[3]Formulas!$AN$5:$AO$20,2,),"")</f>
        <v/>
      </c>
      <c r="BJ121" s="139">
        <f t="shared" si="37"/>
        <v>0</v>
      </c>
      <c r="BK121" s="139" t="str">
        <f t="shared" si="38"/>
        <v>Débil</v>
      </c>
      <c r="BL121" s="139"/>
      <c r="BM121" s="139" t="str">
        <f>IFERROR(VLOOKUP(CONCATENATE(BK121,"+",BL121),[3]Formulas!$AB$5:$AC$13,2,),"")</f>
        <v/>
      </c>
      <c r="BN121" s="139" t="str">
        <f>IFERROR(VLOOKUP(BM121,[3]Formulas!$AC$5:$AD$13,2,),"")</f>
        <v/>
      </c>
      <c r="BO121" s="591"/>
      <c r="BP121" s="591"/>
      <c r="BQ121" s="591"/>
      <c r="BR121" s="591"/>
      <c r="BS121" s="591"/>
      <c r="BT121" s="591"/>
      <c r="BU121" s="591"/>
      <c r="BV121" s="591"/>
      <c r="BW121" s="591"/>
      <c r="BX121" s="601"/>
      <c r="BY121" s="591"/>
      <c r="BZ121" s="130"/>
      <c r="CA121" s="130"/>
      <c r="CB121" s="130"/>
    </row>
    <row r="122" spans="1:80" ht="23.25" hidden="1" customHeight="1" x14ac:dyDescent="0.3">
      <c r="A122" s="591"/>
      <c r="B122" s="134"/>
      <c r="C122" s="591"/>
      <c r="D122" s="591"/>
      <c r="E122" s="591"/>
      <c r="F122" s="591"/>
      <c r="G122" s="591"/>
      <c r="H122" s="591"/>
      <c r="I122" s="591"/>
      <c r="J122" s="129"/>
      <c r="K122" s="591"/>
      <c r="L122" s="591"/>
      <c r="M122" s="591"/>
      <c r="N122" s="591"/>
      <c r="O122" s="591"/>
      <c r="P122" s="591"/>
      <c r="Q122" s="591"/>
      <c r="R122" s="591"/>
      <c r="S122" s="591"/>
      <c r="T122" s="591"/>
      <c r="U122" s="591"/>
      <c r="V122" s="591"/>
      <c r="W122" s="591"/>
      <c r="X122" s="591"/>
      <c r="Y122" s="591"/>
      <c r="Z122" s="591"/>
      <c r="AA122" s="591"/>
      <c r="AB122" s="591"/>
      <c r="AC122" s="591"/>
      <c r="AD122" s="591"/>
      <c r="AE122" s="591"/>
      <c r="AF122" s="591"/>
      <c r="AG122" s="591"/>
      <c r="AH122" s="591"/>
      <c r="AI122" s="591"/>
      <c r="AJ122" s="591"/>
      <c r="AK122" s="591"/>
      <c r="AL122" s="591"/>
      <c r="AM122" s="591"/>
      <c r="AN122" s="140"/>
      <c r="AO122" s="140"/>
      <c r="AP122" s="140"/>
      <c r="AQ122" s="140"/>
      <c r="AR122" s="140"/>
      <c r="AS122" s="140"/>
      <c r="AT122" s="140"/>
      <c r="AU122" s="137"/>
      <c r="AV122" s="138"/>
      <c r="AW122" s="138"/>
      <c r="AX122" s="138"/>
      <c r="AY122" s="138"/>
      <c r="AZ122" s="138"/>
      <c r="BA122" s="138"/>
      <c r="BB122" s="138"/>
      <c r="BC122" s="139" t="str">
        <f>IFERROR(VLOOKUP(AV122,[3]Formulas!$AN$5:$AO$20,2,),"")</f>
        <v/>
      </c>
      <c r="BD122" s="139" t="str">
        <f>IFERROR(VLOOKUP(AW122,[3]Formulas!$AN$5:$AO$20,2,),"")</f>
        <v/>
      </c>
      <c r="BE122" s="139" t="str">
        <f>IFERROR(VLOOKUP(AX122,[3]Formulas!$AN$5:$AO$20,2,),"")</f>
        <v/>
      </c>
      <c r="BF122" s="139" t="str">
        <f>IFERROR(VLOOKUP(AY122,[3]Formulas!$AN$5:$AO$20,2,),"")</f>
        <v/>
      </c>
      <c r="BG122" s="139" t="str">
        <f>IFERROR(VLOOKUP(AZ122,[3]Formulas!$AN$5:$AO$20,2,),"")</f>
        <v/>
      </c>
      <c r="BH122" s="139" t="str">
        <f>IFERROR(VLOOKUP(BA122,[3]Formulas!$AN$5:$AO$20,2,),"")</f>
        <v/>
      </c>
      <c r="BI122" s="139" t="str">
        <f>IFERROR(VLOOKUP(BB122,[3]Formulas!$AN$5:$AO$20,2,),"")</f>
        <v/>
      </c>
      <c r="BJ122" s="139">
        <f t="shared" si="37"/>
        <v>0</v>
      </c>
      <c r="BK122" s="139" t="str">
        <f t="shared" si="38"/>
        <v>Débil</v>
      </c>
      <c r="BL122" s="139"/>
      <c r="BM122" s="139" t="str">
        <f>IFERROR(VLOOKUP(CONCATENATE(BK122,"+",BL122),[3]Formulas!$AB$5:$AC$13,2,),"")</f>
        <v/>
      </c>
      <c r="BN122" s="139" t="str">
        <f>IFERROR(VLOOKUP(BM122,[3]Formulas!$AC$5:$AD$13,2,),"")</f>
        <v/>
      </c>
      <c r="BO122" s="591"/>
      <c r="BP122" s="591"/>
      <c r="BQ122" s="591"/>
      <c r="BR122" s="591"/>
      <c r="BS122" s="591"/>
      <c r="BT122" s="591"/>
      <c r="BU122" s="591"/>
      <c r="BV122" s="591"/>
      <c r="BW122" s="591"/>
      <c r="BX122" s="601"/>
      <c r="BY122" s="591"/>
      <c r="BZ122" s="130"/>
      <c r="CA122" s="130"/>
      <c r="CB122" s="130"/>
    </row>
    <row r="123" spans="1:80" ht="23.25" hidden="1" customHeight="1" x14ac:dyDescent="0.3">
      <c r="A123" s="591"/>
      <c r="B123" s="134"/>
      <c r="C123" s="591"/>
      <c r="D123" s="591"/>
      <c r="E123" s="591"/>
      <c r="F123" s="591"/>
      <c r="G123" s="591"/>
      <c r="H123" s="591"/>
      <c r="I123" s="591"/>
      <c r="J123" s="129"/>
      <c r="K123" s="591"/>
      <c r="L123" s="591"/>
      <c r="M123" s="591"/>
      <c r="N123" s="591"/>
      <c r="O123" s="591"/>
      <c r="P123" s="591"/>
      <c r="Q123" s="591"/>
      <c r="R123" s="591"/>
      <c r="S123" s="591"/>
      <c r="T123" s="591"/>
      <c r="U123" s="591"/>
      <c r="V123" s="591"/>
      <c r="W123" s="591"/>
      <c r="X123" s="591"/>
      <c r="Y123" s="591"/>
      <c r="Z123" s="591"/>
      <c r="AA123" s="591"/>
      <c r="AB123" s="591"/>
      <c r="AC123" s="591"/>
      <c r="AD123" s="591"/>
      <c r="AE123" s="591"/>
      <c r="AF123" s="591"/>
      <c r="AG123" s="591"/>
      <c r="AH123" s="591"/>
      <c r="AI123" s="591"/>
      <c r="AJ123" s="591"/>
      <c r="AK123" s="591"/>
      <c r="AL123" s="591"/>
      <c r="AM123" s="591"/>
      <c r="AN123" s="140"/>
      <c r="AO123" s="140"/>
      <c r="AP123" s="140"/>
      <c r="AQ123" s="140"/>
      <c r="AR123" s="140"/>
      <c r="AS123" s="140"/>
      <c r="AT123" s="140"/>
      <c r="AU123" s="137"/>
      <c r="AV123" s="138"/>
      <c r="AW123" s="138"/>
      <c r="AX123" s="138"/>
      <c r="AY123" s="138"/>
      <c r="AZ123" s="138"/>
      <c r="BA123" s="138"/>
      <c r="BB123" s="138"/>
      <c r="BC123" s="139" t="str">
        <f>IFERROR(VLOOKUP(AV123,[3]Formulas!$AN$5:$AO$20,2,),"")</f>
        <v/>
      </c>
      <c r="BD123" s="139" t="str">
        <f>IFERROR(VLOOKUP(AW123,[3]Formulas!$AN$5:$AO$20,2,),"")</f>
        <v/>
      </c>
      <c r="BE123" s="139" t="str">
        <f>IFERROR(VLOOKUP(AX123,[3]Formulas!$AN$5:$AO$20,2,),"")</f>
        <v/>
      </c>
      <c r="BF123" s="139" t="str">
        <f>IFERROR(VLOOKUP(AY123,[3]Formulas!$AN$5:$AO$20,2,),"")</f>
        <v/>
      </c>
      <c r="BG123" s="139" t="str">
        <f>IFERROR(VLOOKUP(AZ123,[3]Formulas!$AN$5:$AO$20,2,),"")</f>
        <v/>
      </c>
      <c r="BH123" s="139" t="str">
        <f>IFERROR(VLOOKUP(BA123,[3]Formulas!$AN$5:$AO$20,2,),"")</f>
        <v/>
      </c>
      <c r="BI123" s="139" t="str">
        <f>IFERROR(VLOOKUP(BB123,[3]Formulas!$AN$5:$AO$20,2,),"")</f>
        <v/>
      </c>
      <c r="BJ123" s="139">
        <f t="shared" si="37"/>
        <v>0</v>
      </c>
      <c r="BK123" s="139" t="str">
        <f t="shared" si="38"/>
        <v>Débil</v>
      </c>
      <c r="BL123" s="139"/>
      <c r="BM123" s="139" t="str">
        <f>IFERROR(VLOOKUP(CONCATENATE(BK123,"+",BL123),[3]Formulas!$AB$5:$AC$13,2,),"")</f>
        <v/>
      </c>
      <c r="BN123" s="139" t="str">
        <f>IFERROR(VLOOKUP(BM123,[3]Formulas!$AC$5:$AD$13,2,),"")</f>
        <v/>
      </c>
      <c r="BO123" s="591"/>
      <c r="BP123" s="591"/>
      <c r="BQ123" s="591"/>
      <c r="BR123" s="591"/>
      <c r="BS123" s="591"/>
      <c r="BT123" s="591"/>
      <c r="BU123" s="591"/>
      <c r="BV123" s="591"/>
      <c r="BW123" s="591"/>
      <c r="BX123" s="601"/>
      <c r="BY123" s="591"/>
      <c r="BZ123" s="130"/>
      <c r="CA123" s="130"/>
      <c r="CB123" s="130"/>
    </row>
    <row r="124" spans="1:80" ht="23.25" hidden="1" customHeight="1" x14ac:dyDescent="0.3">
      <c r="A124" s="591"/>
      <c r="B124" s="134"/>
      <c r="C124" s="591"/>
      <c r="D124" s="591"/>
      <c r="E124" s="591"/>
      <c r="F124" s="591"/>
      <c r="G124" s="591"/>
      <c r="H124" s="591"/>
      <c r="I124" s="591"/>
      <c r="J124" s="129"/>
      <c r="K124" s="591"/>
      <c r="L124" s="591"/>
      <c r="M124" s="591"/>
      <c r="N124" s="591"/>
      <c r="O124" s="591"/>
      <c r="P124" s="591"/>
      <c r="Q124" s="591"/>
      <c r="R124" s="591"/>
      <c r="S124" s="591"/>
      <c r="T124" s="591"/>
      <c r="U124" s="591"/>
      <c r="V124" s="591"/>
      <c r="W124" s="591"/>
      <c r="X124" s="591"/>
      <c r="Y124" s="591"/>
      <c r="Z124" s="591"/>
      <c r="AA124" s="591"/>
      <c r="AB124" s="591"/>
      <c r="AC124" s="591"/>
      <c r="AD124" s="591"/>
      <c r="AE124" s="591"/>
      <c r="AF124" s="591"/>
      <c r="AG124" s="591"/>
      <c r="AH124" s="591"/>
      <c r="AI124" s="591"/>
      <c r="AJ124" s="591"/>
      <c r="AK124" s="591"/>
      <c r="AL124" s="591"/>
      <c r="AM124" s="591"/>
      <c r="AN124" s="140"/>
      <c r="AO124" s="140"/>
      <c r="AP124" s="140"/>
      <c r="AQ124" s="140"/>
      <c r="AR124" s="140"/>
      <c r="AS124" s="140"/>
      <c r="AT124" s="140"/>
      <c r="AU124" s="137"/>
      <c r="AV124" s="138"/>
      <c r="AW124" s="138"/>
      <c r="AX124" s="138"/>
      <c r="AY124" s="138"/>
      <c r="AZ124" s="138"/>
      <c r="BA124" s="138"/>
      <c r="BB124" s="138"/>
      <c r="BC124" s="139" t="str">
        <f>IFERROR(VLOOKUP(AV124,[3]Formulas!$AN$5:$AO$20,2,),"")</f>
        <v/>
      </c>
      <c r="BD124" s="139" t="str">
        <f>IFERROR(VLOOKUP(AW124,[3]Formulas!$AN$5:$AO$20,2,),"")</f>
        <v/>
      </c>
      <c r="BE124" s="139" t="str">
        <f>IFERROR(VLOOKUP(AX124,[3]Formulas!$AN$5:$AO$20,2,),"")</f>
        <v/>
      </c>
      <c r="BF124" s="139" t="str">
        <f>IFERROR(VLOOKUP(AY124,[3]Formulas!$AN$5:$AO$20,2,),"")</f>
        <v/>
      </c>
      <c r="BG124" s="139" t="str">
        <f>IFERROR(VLOOKUP(AZ124,[3]Formulas!$AN$5:$AO$20,2,),"")</f>
        <v/>
      </c>
      <c r="BH124" s="139" t="str">
        <f>IFERROR(VLOOKUP(BA124,[3]Formulas!$AN$5:$AO$20,2,),"")</f>
        <v/>
      </c>
      <c r="BI124" s="139" t="str">
        <f>IFERROR(VLOOKUP(BB124,[3]Formulas!$AN$5:$AO$20,2,),"")</f>
        <v/>
      </c>
      <c r="BJ124" s="139">
        <f t="shared" si="37"/>
        <v>0</v>
      </c>
      <c r="BK124" s="139" t="str">
        <f t="shared" si="38"/>
        <v>Débil</v>
      </c>
      <c r="BL124" s="139"/>
      <c r="BM124" s="139" t="str">
        <f>IFERROR(VLOOKUP(CONCATENATE(BK124,"+",BL124),[3]Formulas!$AB$5:$AC$13,2,),"")</f>
        <v/>
      </c>
      <c r="BN124" s="139" t="str">
        <f>IFERROR(VLOOKUP(BM124,[3]Formulas!$AC$5:$AD$13,2,),"")</f>
        <v/>
      </c>
      <c r="BO124" s="591"/>
      <c r="BP124" s="591"/>
      <c r="BQ124" s="591"/>
      <c r="BR124" s="591"/>
      <c r="BS124" s="591"/>
      <c r="BT124" s="591"/>
      <c r="BU124" s="591"/>
      <c r="BV124" s="591"/>
      <c r="BW124" s="591"/>
      <c r="BX124" s="601"/>
      <c r="BY124" s="591"/>
      <c r="BZ124" s="130"/>
      <c r="CA124" s="130"/>
      <c r="CB124" s="130"/>
    </row>
    <row r="125" spans="1:80" ht="23.25" hidden="1" customHeight="1" x14ac:dyDescent="0.3">
      <c r="A125" s="591"/>
      <c r="B125" s="134"/>
      <c r="C125" s="591"/>
      <c r="D125" s="591"/>
      <c r="E125" s="591"/>
      <c r="F125" s="591"/>
      <c r="G125" s="591"/>
      <c r="H125" s="591"/>
      <c r="I125" s="591"/>
      <c r="J125" s="129"/>
      <c r="K125" s="591"/>
      <c r="L125" s="591"/>
      <c r="M125" s="591"/>
      <c r="N125" s="591"/>
      <c r="O125" s="591"/>
      <c r="P125" s="591"/>
      <c r="Q125" s="591"/>
      <c r="R125" s="591"/>
      <c r="S125" s="591"/>
      <c r="T125" s="591"/>
      <c r="U125" s="591"/>
      <c r="V125" s="591"/>
      <c r="W125" s="591"/>
      <c r="X125" s="591"/>
      <c r="Y125" s="591"/>
      <c r="Z125" s="591"/>
      <c r="AA125" s="591"/>
      <c r="AB125" s="591"/>
      <c r="AC125" s="591"/>
      <c r="AD125" s="591"/>
      <c r="AE125" s="591"/>
      <c r="AF125" s="591"/>
      <c r="AG125" s="591"/>
      <c r="AH125" s="591"/>
      <c r="AI125" s="591"/>
      <c r="AJ125" s="591"/>
      <c r="AK125" s="591"/>
      <c r="AL125" s="591"/>
      <c r="AM125" s="591"/>
      <c r="AN125" s="140"/>
      <c r="AO125" s="140"/>
      <c r="AP125" s="140"/>
      <c r="AQ125" s="140"/>
      <c r="AR125" s="140"/>
      <c r="AS125" s="140"/>
      <c r="AT125" s="140"/>
      <c r="AU125" s="137"/>
      <c r="AV125" s="138"/>
      <c r="AW125" s="138"/>
      <c r="AX125" s="138"/>
      <c r="AY125" s="138"/>
      <c r="AZ125" s="138"/>
      <c r="BA125" s="138"/>
      <c r="BB125" s="138"/>
      <c r="BC125" s="139" t="str">
        <f>IFERROR(VLOOKUP(AV125,[3]Formulas!$AN$5:$AO$20,2,),"")</f>
        <v/>
      </c>
      <c r="BD125" s="139" t="str">
        <f>IFERROR(VLOOKUP(AW125,[3]Formulas!$AN$5:$AO$20,2,),"")</f>
        <v/>
      </c>
      <c r="BE125" s="139" t="str">
        <f>IFERROR(VLOOKUP(AX125,[3]Formulas!$AN$5:$AO$20,2,),"")</f>
        <v/>
      </c>
      <c r="BF125" s="139" t="str">
        <f>IFERROR(VLOOKUP(AY125,[3]Formulas!$AN$5:$AO$20,2,),"")</f>
        <v/>
      </c>
      <c r="BG125" s="139" t="str">
        <f>IFERROR(VLOOKUP(AZ125,[3]Formulas!$AN$5:$AO$20,2,),"")</f>
        <v/>
      </c>
      <c r="BH125" s="139" t="str">
        <f>IFERROR(VLOOKUP(BA125,[3]Formulas!$AN$5:$AO$20,2,),"")</f>
        <v/>
      </c>
      <c r="BI125" s="139" t="str">
        <f>IFERROR(VLOOKUP(BB125,[3]Formulas!$AN$5:$AO$20,2,),"")</f>
        <v/>
      </c>
      <c r="BJ125" s="139">
        <f t="shared" si="37"/>
        <v>0</v>
      </c>
      <c r="BK125" s="139" t="str">
        <f t="shared" si="38"/>
        <v>Débil</v>
      </c>
      <c r="BL125" s="139"/>
      <c r="BM125" s="139" t="str">
        <f>IFERROR(VLOOKUP(CONCATENATE(BK125,"+",BL125),[3]Formulas!$AB$5:$AC$13,2,),"")</f>
        <v/>
      </c>
      <c r="BN125" s="139" t="str">
        <f>IFERROR(VLOOKUP(BM125,[3]Formulas!$AC$5:$AD$13,2,),"")</f>
        <v/>
      </c>
      <c r="BO125" s="591"/>
      <c r="BP125" s="591"/>
      <c r="BQ125" s="591"/>
      <c r="BR125" s="591"/>
      <c r="BS125" s="591"/>
      <c r="BT125" s="591"/>
      <c r="BU125" s="591"/>
      <c r="BV125" s="591"/>
      <c r="BW125" s="591"/>
      <c r="BX125" s="601"/>
      <c r="BY125" s="591"/>
      <c r="BZ125" s="130"/>
      <c r="CA125" s="130"/>
      <c r="CB125" s="130"/>
    </row>
    <row r="126" spans="1:80" ht="23.25" hidden="1" customHeight="1" x14ac:dyDescent="0.3">
      <c r="A126" s="591"/>
      <c r="B126" s="134"/>
      <c r="C126" s="591"/>
      <c r="D126" s="591"/>
      <c r="E126" s="591"/>
      <c r="F126" s="591"/>
      <c r="G126" s="591"/>
      <c r="H126" s="591"/>
      <c r="I126" s="591"/>
      <c r="J126" s="129"/>
      <c r="K126" s="591"/>
      <c r="L126" s="591"/>
      <c r="M126" s="591"/>
      <c r="N126" s="591"/>
      <c r="O126" s="591"/>
      <c r="P126" s="591"/>
      <c r="Q126" s="591"/>
      <c r="R126" s="591"/>
      <c r="S126" s="591"/>
      <c r="T126" s="591"/>
      <c r="U126" s="591"/>
      <c r="V126" s="591"/>
      <c r="W126" s="591"/>
      <c r="X126" s="591"/>
      <c r="Y126" s="591"/>
      <c r="Z126" s="591"/>
      <c r="AA126" s="591"/>
      <c r="AB126" s="591"/>
      <c r="AC126" s="591"/>
      <c r="AD126" s="591"/>
      <c r="AE126" s="591"/>
      <c r="AF126" s="591"/>
      <c r="AG126" s="591"/>
      <c r="AH126" s="591"/>
      <c r="AI126" s="591"/>
      <c r="AJ126" s="591"/>
      <c r="AK126" s="591"/>
      <c r="AL126" s="591"/>
      <c r="AM126" s="591"/>
      <c r="AN126" s="140"/>
      <c r="AO126" s="140"/>
      <c r="AP126" s="140"/>
      <c r="AQ126" s="140"/>
      <c r="AR126" s="140"/>
      <c r="AS126" s="140"/>
      <c r="AT126" s="140"/>
      <c r="AU126" s="137"/>
      <c r="AV126" s="138"/>
      <c r="AW126" s="138"/>
      <c r="AX126" s="138"/>
      <c r="AY126" s="138"/>
      <c r="AZ126" s="138"/>
      <c r="BA126" s="138"/>
      <c r="BB126" s="138"/>
      <c r="BC126" s="139" t="str">
        <f>IFERROR(VLOOKUP(AV126,[3]Formulas!$AN$5:$AO$20,2,),"")</f>
        <v/>
      </c>
      <c r="BD126" s="139" t="str">
        <f>IFERROR(VLOOKUP(AW126,[3]Formulas!$AN$5:$AO$20,2,),"")</f>
        <v/>
      </c>
      <c r="BE126" s="139" t="str">
        <f>IFERROR(VLOOKUP(AX126,[3]Formulas!$AN$5:$AO$20,2,),"")</f>
        <v/>
      </c>
      <c r="BF126" s="139" t="str">
        <f>IFERROR(VLOOKUP(AY126,[3]Formulas!$AN$5:$AO$20,2,),"")</f>
        <v/>
      </c>
      <c r="BG126" s="139" t="str">
        <f>IFERROR(VLOOKUP(AZ126,[3]Formulas!$AN$5:$AO$20,2,),"")</f>
        <v/>
      </c>
      <c r="BH126" s="139" t="str">
        <f>IFERROR(VLOOKUP(BA126,[3]Formulas!$AN$5:$AO$20,2,),"")</f>
        <v/>
      </c>
      <c r="BI126" s="139" t="str">
        <f>IFERROR(VLOOKUP(BB126,[3]Formulas!$AN$5:$AO$20,2,),"")</f>
        <v/>
      </c>
      <c r="BJ126" s="139">
        <f t="shared" si="37"/>
        <v>0</v>
      </c>
      <c r="BK126" s="139" t="str">
        <f t="shared" si="38"/>
        <v>Débil</v>
      </c>
      <c r="BL126" s="139"/>
      <c r="BM126" s="139" t="str">
        <f>IFERROR(VLOOKUP(CONCATENATE(BK126,"+",BL126),[3]Formulas!$AB$5:$AC$13,2,),"")</f>
        <v/>
      </c>
      <c r="BN126" s="139" t="str">
        <f>IFERROR(VLOOKUP(BM126,[3]Formulas!$AC$5:$AD$13,2,),"")</f>
        <v/>
      </c>
      <c r="BO126" s="591"/>
      <c r="BP126" s="591"/>
      <c r="BQ126" s="591"/>
      <c r="BR126" s="591"/>
      <c r="BS126" s="591"/>
      <c r="BT126" s="591"/>
      <c r="BU126" s="591"/>
      <c r="BV126" s="591"/>
      <c r="BW126" s="591"/>
      <c r="BX126" s="601"/>
      <c r="BY126" s="591"/>
      <c r="BZ126" s="130"/>
      <c r="CA126" s="130"/>
      <c r="CB126" s="130"/>
    </row>
    <row r="127" spans="1:80" ht="23.25" hidden="1" customHeight="1" x14ac:dyDescent="0.3">
      <c r="A127" s="591"/>
      <c r="B127" s="134"/>
      <c r="C127" s="591"/>
      <c r="D127" s="591"/>
      <c r="E127" s="591"/>
      <c r="F127" s="591"/>
      <c r="G127" s="591"/>
      <c r="H127" s="591"/>
      <c r="I127" s="591"/>
      <c r="J127" s="129"/>
      <c r="K127" s="591"/>
      <c r="L127" s="591"/>
      <c r="M127" s="591"/>
      <c r="N127" s="591"/>
      <c r="O127" s="591"/>
      <c r="P127" s="591"/>
      <c r="Q127" s="591"/>
      <c r="R127" s="591"/>
      <c r="S127" s="591"/>
      <c r="T127" s="591"/>
      <c r="U127" s="591"/>
      <c r="V127" s="591"/>
      <c r="W127" s="591"/>
      <c r="X127" s="591"/>
      <c r="Y127" s="591"/>
      <c r="Z127" s="591"/>
      <c r="AA127" s="591"/>
      <c r="AB127" s="591"/>
      <c r="AC127" s="591"/>
      <c r="AD127" s="591"/>
      <c r="AE127" s="591"/>
      <c r="AF127" s="591"/>
      <c r="AG127" s="591"/>
      <c r="AH127" s="591"/>
      <c r="AI127" s="591"/>
      <c r="AJ127" s="591"/>
      <c r="AK127" s="591"/>
      <c r="AL127" s="591"/>
      <c r="AM127" s="591"/>
      <c r="AN127" s="140"/>
      <c r="AO127" s="140"/>
      <c r="AP127" s="140"/>
      <c r="AQ127" s="140"/>
      <c r="AR127" s="140"/>
      <c r="AS127" s="140"/>
      <c r="AT127" s="140"/>
      <c r="AU127" s="137"/>
      <c r="AV127" s="138"/>
      <c r="AW127" s="138"/>
      <c r="AX127" s="138"/>
      <c r="AY127" s="138"/>
      <c r="AZ127" s="138"/>
      <c r="BA127" s="138"/>
      <c r="BB127" s="138"/>
      <c r="BC127" s="139" t="str">
        <f>IFERROR(VLOOKUP(AV127,[3]Formulas!$AN$5:$AO$20,2,),"")</f>
        <v/>
      </c>
      <c r="BD127" s="139" t="str">
        <f>IFERROR(VLOOKUP(AW127,[3]Formulas!$AN$5:$AO$20,2,),"")</f>
        <v/>
      </c>
      <c r="BE127" s="139" t="str">
        <f>IFERROR(VLOOKUP(AX127,[3]Formulas!$AN$5:$AO$20,2,),"")</f>
        <v/>
      </c>
      <c r="BF127" s="139" t="str">
        <f>IFERROR(VLOOKUP(AY127,[3]Formulas!$AN$5:$AO$20,2,),"")</f>
        <v/>
      </c>
      <c r="BG127" s="139" t="str">
        <f>IFERROR(VLOOKUP(AZ127,[3]Formulas!$AN$5:$AO$20,2,),"")</f>
        <v/>
      </c>
      <c r="BH127" s="139" t="str">
        <f>IFERROR(VLOOKUP(BA127,[3]Formulas!$AN$5:$AO$20,2,),"")</f>
        <v/>
      </c>
      <c r="BI127" s="139" t="str">
        <f>IFERROR(VLOOKUP(BB127,[3]Formulas!$AN$5:$AO$20,2,),"")</f>
        <v/>
      </c>
      <c r="BJ127" s="139">
        <f t="shared" si="37"/>
        <v>0</v>
      </c>
      <c r="BK127" s="139" t="str">
        <f t="shared" si="38"/>
        <v>Débil</v>
      </c>
      <c r="BL127" s="139"/>
      <c r="BM127" s="139" t="str">
        <f>IFERROR(VLOOKUP(CONCATENATE(BK127,"+",BL127),[3]Formulas!$AB$5:$AC$13,2,),"")</f>
        <v/>
      </c>
      <c r="BN127" s="139" t="str">
        <f>IFERROR(VLOOKUP(BM127,[3]Formulas!$AC$5:$AD$13,2,),"")</f>
        <v/>
      </c>
      <c r="BO127" s="591"/>
      <c r="BP127" s="591"/>
      <c r="BQ127" s="591"/>
      <c r="BR127" s="591"/>
      <c r="BS127" s="591"/>
      <c r="BT127" s="591"/>
      <c r="BU127" s="591"/>
      <c r="BV127" s="591"/>
      <c r="BW127" s="591"/>
      <c r="BX127" s="601"/>
      <c r="BY127" s="591"/>
      <c r="BZ127" s="130"/>
      <c r="CA127" s="130"/>
      <c r="CB127" s="130"/>
    </row>
    <row r="128" spans="1:80" ht="23.25" hidden="1" customHeight="1" x14ac:dyDescent="0.3">
      <c r="A128" s="591"/>
      <c r="B128" s="134"/>
      <c r="C128" s="591"/>
      <c r="D128" s="591"/>
      <c r="E128" s="591"/>
      <c r="F128" s="591"/>
      <c r="G128" s="591"/>
      <c r="H128" s="591"/>
      <c r="I128" s="591"/>
      <c r="J128" s="129"/>
      <c r="K128" s="591"/>
      <c r="L128" s="591"/>
      <c r="M128" s="591"/>
      <c r="N128" s="591"/>
      <c r="O128" s="591"/>
      <c r="P128" s="591"/>
      <c r="Q128" s="591"/>
      <c r="R128" s="591"/>
      <c r="S128" s="591"/>
      <c r="T128" s="591"/>
      <c r="U128" s="591"/>
      <c r="V128" s="591"/>
      <c r="W128" s="591"/>
      <c r="X128" s="591"/>
      <c r="Y128" s="591"/>
      <c r="Z128" s="591"/>
      <c r="AA128" s="591"/>
      <c r="AB128" s="591"/>
      <c r="AC128" s="591"/>
      <c r="AD128" s="591"/>
      <c r="AE128" s="591"/>
      <c r="AF128" s="591"/>
      <c r="AG128" s="591"/>
      <c r="AH128" s="591"/>
      <c r="AI128" s="591"/>
      <c r="AJ128" s="591"/>
      <c r="AK128" s="591"/>
      <c r="AL128" s="591"/>
      <c r="AM128" s="591"/>
      <c r="AN128" s="140"/>
      <c r="AO128" s="140"/>
      <c r="AP128" s="140"/>
      <c r="AQ128" s="140"/>
      <c r="AR128" s="140"/>
      <c r="AS128" s="140"/>
      <c r="AT128" s="140"/>
      <c r="AU128" s="137"/>
      <c r="AV128" s="138"/>
      <c r="AW128" s="138"/>
      <c r="AX128" s="138"/>
      <c r="AY128" s="138"/>
      <c r="AZ128" s="138"/>
      <c r="BA128" s="138"/>
      <c r="BB128" s="138"/>
      <c r="BC128" s="139" t="str">
        <f>IFERROR(VLOOKUP(AV128,[3]Formulas!$AN$5:$AO$20,2,),"")</f>
        <v/>
      </c>
      <c r="BD128" s="139" t="str">
        <f>IFERROR(VLOOKUP(AW128,[3]Formulas!$AN$5:$AO$20,2,),"")</f>
        <v/>
      </c>
      <c r="BE128" s="139" t="str">
        <f>IFERROR(VLOOKUP(AX128,[3]Formulas!$AN$5:$AO$20,2,),"")</f>
        <v/>
      </c>
      <c r="BF128" s="139" t="str">
        <f>IFERROR(VLOOKUP(AY128,[3]Formulas!$AN$5:$AO$20,2,),"")</f>
        <v/>
      </c>
      <c r="BG128" s="139" t="str">
        <f>IFERROR(VLOOKUP(AZ128,[3]Formulas!$AN$5:$AO$20,2,),"")</f>
        <v/>
      </c>
      <c r="BH128" s="139" t="str">
        <f>IFERROR(VLOOKUP(BA128,[3]Formulas!$AN$5:$AO$20,2,),"")</f>
        <v/>
      </c>
      <c r="BI128" s="139" t="str">
        <f>IFERROR(VLOOKUP(BB128,[3]Formulas!$AN$5:$AO$20,2,),"")</f>
        <v/>
      </c>
      <c r="BJ128" s="139">
        <f t="shared" si="37"/>
        <v>0</v>
      </c>
      <c r="BK128" s="139" t="str">
        <f t="shared" si="38"/>
        <v>Débil</v>
      </c>
      <c r="BL128" s="139"/>
      <c r="BM128" s="139" t="str">
        <f>IFERROR(VLOOKUP(CONCATENATE(BK128,"+",BL128),[3]Formulas!$AB$5:$AC$13,2,),"")</f>
        <v/>
      </c>
      <c r="BN128" s="139" t="str">
        <f>IFERROR(VLOOKUP(BM128,[3]Formulas!$AC$5:$AD$13,2,),"")</f>
        <v/>
      </c>
      <c r="BO128" s="591"/>
      <c r="BP128" s="591"/>
      <c r="BQ128" s="591"/>
      <c r="BR128" s="591"/>
      <c r="BS128" s="591"/>
      <c r="BT128" s="591"/>
      <c r="BU128" s="591"/>
      <c r="BV128" s="591"/>
      <c r="BW128" s="591"/>
      <c r="BX128" s="601"/>
      <c r="BY128" s="591"/>
      <c r="BZ128" s="130"/>
      <c r="CA128" s="130"/>
      <c r="CB128" s="130"/>
    </row>
    <row r="129" spans="1:80" ht="23.25" hidden="1" customHeight="1" x14ac:dyDescent="0.3">
      <c r="A129" s="592"/>
      <c r="B129" s="141"/>
      <c r="C129" s="592"/>
      <c r="D129" s="592"/>
      <c r="E129" s="592"/>
      <c r="F129" s="592"/>
      <c r="G129" s="592"/>
      <c r="H129" s="592"/>
      <c r="I129" s="592"/>
      <c r="J129" s="154"/>
      <c r="K129" s="592"/>
      <c r="L129" s="592"/>
      <c r="M129" s="592"/>
      <c r="N129" s="592"/>
      <c r="O129" s="592"/>
      <c r="P129" s="592"/>
      <c r="Q129" s="592"/>
      <c r="R129" s="592"/>
      <c r="S129" s="592"/>
      <c r="T129" s="592"/>
      <c r="U129" s="592"/>
      <c r="V129" s="592"/>
      <c r="W129" s="592"/>
      <c r="X129" s="592"/>
      <c r="Y129" s="592"/>
      <c r="Z129" s="592"/>
      <c r="AA129" s="592"/>
      <c r="AB129" s="592"/>
      <c r="AC129" s="592"/>
      <c r="AD129" s="592"/>
      <c r="AE129" s="592"/>
      <c r="AF129" s="592"/>
      <c r="AG129" s="592"/>
      <c r="AH129" s="592"/>
      <c r="AI129" s="592"/>
      <c r="AJ129" s="592"/>
      <c r="AK129" s="592"/>
      <c r="AL129" s="592"/>
      <c r="AM129" s="592"/>
      <c r="AN129" s="143"/>
      <c r="AO129" s="143"/>
      <c r="AP129" s="143"/>
      <c r="AQ129" s="143"/>
      <c r="AR129" s="143"/>
      <c r="AS129" s="143"/>
      <c r="AT129" s="143"/>
      <c r="AU129" s="144"/>
      <c r="AV129" s="145"/>
      <c r="AW129" s="145"/>
      <c r="AX129" s="145"/>
      <c r="AY129" s="145"/>
      <c r="AZ129" s="145"/>
      <c r="BA129" s="145"/>
      <c r="BB129" s="145"/>
      <c r="BC129" s="146" t="str">
        <f>IFERROR(VLOOKUP(AV129,[3]Formulas!$AN$5:$AO$20,2,),"")</f>
        <v/>
      </c>
      <c r="BD129" s="146" t="str">
        <f>IFERROR(VLOOKUP(AW129,[3]Formulas!$AN$5:$AO$20,2,),"")</f>
        <v/>
      </c>
      <c r="BE129" s="146" t="str">
        <f>IFERROR(VLOOKUP(AX129,[3]Formulas!$AN$5:$AO$20,2,),"")</f>
        <v/>
      </c>
      <c r="BF129" s="146" t="str">
        <f>IFERROR(VLOOKUP(AY129,[3]Formulas!$AN$5:$AO$20,2,),"")</f>
        <v/>
      </c>
      <c r="BG129" s="146" t="str">
        <f>IFERROR(VLOOKUP(AZ129,[3]Formulas!$AN$5:$AO$20,2,),"")</f>
        <v/>
      </c>
      <c r="BH129" s="146" t="str">
        <f>IFERROR(VLOOKUP(BA129,[3]Formulas!$AN$5:$AO$20,2,),"")</f>
        <v/>
      </c>
      <c r="BI129" s="146" t="str">
        <f>IFERROR(VLOOKUP(BB129,[3]Formulas!$AN$5:$AO$20,2,),"")</f>
        <v/>
      </c>
      <c r="BJ129" s="146">
        <f t="shared" si="37"/>
        <v>0</v>
      </c>
      <c r="BK129" s="146" t="str">
        <f t="shared" si="38"/>
        <v>Débil</v>
      </c>
      <c r="BL129" s="146"/>
      <c r="BM129" s="146" t="str">
        <f>IFERROR(VLOOKUP(CONCATENATE(BK129,"+",BL129),[3]Formulas!$AB$5:$AC$13,2,),"")</f>
        <v/>
      </c>
      <c r="BN129" s="146" t="str">
        <f>IFERROR(VLOOKUP(BM129,[3]Formulas!$AC$5:$AD$13,2,),"")</f>
        <v/>
      </c>
      <c r="BO129" s="592"/>
      <c r="BP129" s="592"/>
      <c r="BQ129" s="592"/>
      <c r="BR129" s="592"/>
      <c r="BS129" s="592"/>
      <c r="BT129" s="592"/>
      <c r="BU129" s="592"/>
      <c r="BV129" s="592"/>
      <c r="BW129" s="592"/>
      <c r="BX129" s="602"/>
      <c r="BY129" s="592"/>
      <c r="BZ129" s="147"/>
      <c r="CA129" s="147"/>
      <c r="CB129" s="147"/>
    </row>
    <row r="130" spans="1:80" ht="23.25" hidden="1" customHeight="1" x14ac:dyDescent="0.4">
      <c r="A130" s="148"/>
      <c r="B130" s="148"/>
      <c r="C130" s="148"/>
      <c r="D130" s="148"/>
      <c r="E130" s="148"/>
      <c r="F130" s="148"/>
      <c r="G130" s="148"/>
      <c r="H130" s="148"/>
      <c r="I130" s="148"/>
      <c r="J130" s="149"/>
      <c r="K130" s="149"/>
      <c r="L130" s="149"/>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48"/>
      <c r="AN130" s="151"/>
      <c r="AO130" s="151"/>
      <c r="AP130" s="151"/>
      <c r="AQ130" s="151"/>
      <c r="AR130" s="151"/>
      <c r="AS130" s="151"/>
      <c r="AT130" s="151"/>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52"/>
      <c r="BY130" s="152"/>
      <c r="BZ130" s="152"/>
      <c r="CA130" s="152"/>
      <c r="CB130" s="152"/>
    </row>
    <row r="131" spans="1:80" ht="23.25" hidden="1" customHeight="1" x14ac:dyDescent="0.3">
      <c r="A131" s="593"/>
      <c r="B131" s="153"/>
      <c r="C131" s="593"/>
      <c r="D131" s="593"/>
      <c r="E131" s="590"/>
      <c r="F131" s="590"/>
      <c r="G131" s="590"/>
      <c r="H131" s="590"/>
      <c r="I131" s="593" t="str">
        <f>+IF(AND(E131="Si",F131="Si",G131="Si",H131="Si"),"Corrupción","No aplica para riesgo de corrupción")</f>
        <v>No aplica para riesgo de corrupción</v>
      </c>
      <c r="J131" s="127"/>
      <c r="K131" s="594"/>
      <c r="L131" s="594"/>
      <c r="M131" s="590"/>
      <c r="N131" s="590"/>
      <c r="O131" s="590"/>
      <c r="P131" s="590"/>
      <c r="Q131" s="590"/>
      <c r="R131" s="590"/>
      <c r="S131" s="590"/>
      <c r="T131" s="590"/>
      <c r="U131" s="590"/>
      <c r="V131" s="590"/>
      <c r="W131" s="590"/>
      <c r="X131" s="590"/>
      <c r="Y131" s="590"/>
      <c r="Z131" s="590"/>
      <c r="AA131" s="590"/>
      <c r="AB131" s="590"/>
      <c r="AC131" s="590"/>
      <c r="AD131" s="590"/>
      <c r="AE131" s="590"/>
      <c r="AF131" s="598">
        <f>+COUNTIF(M131:AE140,"SI")</f>
        <v>0</v>
      </c>
      <c r="AG131" s="593"/>
      <c r="AH131" s="593" t="str">
        <f>IFERROR(VLOOKUP(AG131,[3]Formulas!$B$5:$C$9,2,0),"")</f>
        <v/>
      </c>
      <c r="AI131" s="593" t="str">
        <f>IFERROR(VLOOKUP(AF131,[3]Formulas!$W$5:$X$23,2,),"")</f>
        <v/>
      </c>
      <c r="AJ131" s="593" t="str">
        <f>+IFERROR(VLOOKUP(AI131,[3]Formulas!$E$5:$F$9,2,),"")</f>
        <v/>
      </c>
      <c r="AK131" s="598" t="str">
        <f>IFERROR(VLOOKUP(CONCATENATE(AH131,AJ131),[3]Formulas!$J$5:$K$29,2,),"")</f>
        <v/>
      </c>
      <c r="AL131" s="598" t="str">
        <f>IFERROR(AJ131*AH131,"")</f>
        <v/>
      </c>
      <c r="AM131" s="599" t="s">
        <v>111</v>
      </c>
      <c r="AN131" s="136"/>
      <c r="AO131" s="136"/>
      <c r="AP131" s="136"/>
      <c r="AQ131" s="136"/>
      <c r="AR131" s="136"/>
      <c r="AS131" s="136"/>
      <c r="AT131" s="136"/>
      <c r="AU131" s="131"/>
      <c r="AV131" s="132"/>
      <c r="AW131" s="132"/>
      <c r="AX131" s="132"/>
      <c r="AY131" s="132"/>
      <c r="AZ131" s="132"/>
      <c r="BA131" s="132"/>
      <c r="BB131" s="132"/>
      <c r="BC131" s="133" t="str">
        <f>IFERROR(VLOOKUP(AV131,[3]Formulas!$AN$5:$AO$20,2,),"")</f>
        <v/>
      </c>
      <c r="BD131" s="133" t="str">
        <f>IFERROR(VLOOKUP(AW131,[3]Formulas!$AN$5:$AO$20,2,),"")</f>
        <v/>
      </c>
      <c r="BE131" s="133" t="str">
        <f>IFERROR(VLOOKUP(AX131,[3]Formulas!$AN$5:$AO$20,2,),"")</f>
        <v/>
      </c>
      <c r="BF131" s="133" t="str">
        <f>IFERROR(VLOOKUP(AY131,[3]Formulas!$AN$5:$AO$20,2,),"")</f>
        <v/>
      </c>
      <c r="BG131" s="133" t="str">
        <f>IFERROR(VLOOKUP(AZ131,[3]Formulas!$AN$5:$AO$20,2,),"")</f>
        <v/>
      </c>
      <c r="BH131" s="133" t="str">
        <f>IFERROR(VLOOKUP(BA131,[3]Formulas!$AN$5:$AO$20,2,),"")</f>
        <v/>
      </c>
      <c r="BI131" s="133" t="str">
        <f>IFERROR(VLOOKUP(BB131,[3]Formulas!$AN$5:$AO$20,2,),"")</f>
        <v/>
      </c>
      <c r="BJ131" s="133">
        <f t="shared" ref="BJ131:BJ140" si="39">+SUM(BC131:BI131)</f>
        <v>0</v>
      </c>
      <c r="BK131" s="133" t="str">
        <f t="shared" ref="BK131:BK140" si="40">+IF(BJ131&gt;=96,"Fuerte",IF(AND(BJ131&lt;96,BJ131&gt;=86),"Moderado",IF(BJ131&lt;=85,"Débil")))</f>
        <v>Débil</v>
      </c>
      <c r="BL131" s="133"/>
      <c r="BM131" s="133" t="str">
        <f>IFERROR(VLOOKUP(CONCATENATE(BK131,"+",BL131),[3]Formulas!$AB$5:$AC$13,2,),"")</f>
        <v/>
      </c>
      <c r="BN131" s="133" t="str">
        <f>IFERROR(VLOOKUP(BM131,[3]Formulas!$AC$5:$AD$13,2,),"")</f>
        <v/>
      </c>
      <c r="BO131" s="599" t="str">
        <f>+IFERROR(AVERAGE(BN131:BN140),"")</f>
        <v/>
      </c>
      <c r="BP131" s="599" t="str">
        <f>+IF(BO131="","",IF(BO131=100,"Fuerte",IF(AND(BO131&lt;100,BO131&gt;=50),"Moderado",IF(BO131&lt;50,"Débil"))))</f>
        <v/>
      </c>
      <c r="BQ131" s="599" t="str">
        <f>+IF(BP131="","",IF(BP131="Fuerte",2,IF(BP131="Moderado",1,IF(BP131="Débil",0))))</f>
        <v/>
      </c>
      <c r="BR131" s="599" t="str">
        <f>IFERROR(IF((BS131-BQ131)&lt;=0,+AG131,VLOOKUP((BS131-BQ131),[3]Formulas!$AQ$5:$AR$9,2,0)),"")</f>
        <v/>
      </c>
      <c r="BS131" s="599" t="str">
        <f>+AH131</f>
        <v/>
      </c>
      <c r="BT131" s="599" t="str">
        <f>IFERROR(VLOOKUP(BR131,[3]Formulas!$B$5:$C$9,2,),"")</f>
        <v/>
      </c>
      <c r="BU131" s="599" t="str">
        <f>+AI131</f>
        <v/>
      </c>
      <c r="BV131" s="599" t="str">
        <f>IFERROR(VLOOKUP(BU131,[3]Formulas!$E$5:$F$9,2,),"")</f>
        <v/>
      </c>
      <c r="BW131" s="598" t="str">
        <f>IFERROR(VLOOKUP(CONCATENATE(BT131:BT140,BV131),[3]Formulas!$J$5:$K$29,2,),"")</f>
        <v/>
      </c>
      <c r="BX131" s="600" t="str">
        <f>IFERROR(BV131*BT131,"")</f>
        <v/>
      </c>
      <c r="BY131" s="603"/>
      <c r="BZ131" s="128"/>
      <c r="CA131" s="128"/>
      <c r="CB131" s="128"/>
    </row>
    <row r="132" spans="1:80" ht="23.25" hidden="1" customHeight="1" x14ac:dyDescent="0.3">
      <c r="A132" s="591"/>
      <c r="B132" s="134"/>
      <c r="C132" s="591"/>
      <c r="D132" s="591"/>
      <c r="E132" s="591"/>
      <c r="F132" s="591"/>
      <c r="G132" s="591"/>
      <c r="H132" s="591"/>
      <c r="I132" s="591"/>
      <c r="J132" s="129"/>
      <c r="K132" s="591"/>
      <c r="L132" s="591"/>
      <c r="M132" s="591"/>
      <c r="N132" s="591"/>
      <c r="O132" s="591"/>
      <c r="P132" s="591"/>
      <c r="Q132" s="591"/>
      <c r="R132" s="591"/>
      <c r="S132" s="591"/>
      <c r="T132" s="591"/>
      <c r="U132" s="591"/>
      <c r="V132" s="591"/>
      <c r="W132" s="591"/>
      <c r="X132" s="591"/>
      <c r="Y132" s="591"/>
      <c r="Z132" s="591"/>
      <c r="AA132" s="591"/>
      <c r="AB132" s="591"/>
      <c r="AC132" s="591"/>
      <c r="AD132" s="591"/>
      <c r="AE132" s="591"/>
      <c r="AF132" s="591"/>
      <c r="AG132" s="591"/>
      <c r="AH132" s="591"/>
      <c r="AI132" s="591"/>
      <c r="AJ132" s="591"/>
      <c r="AK132" s="591"/>
      <c r="AL132" s="591"/>
      <c r="AM132" s="591"/>
      <c r="AN132" s="140"/>
      <c r="AO132" s="140"/>
      <c r="AP132" s="140"/>
      <c r="AQ132" s="140"/>
      <c r="AR132" s="140"/>
      <c r="AS132" s="140"/>
      <c r="AT132" s="140"/>
      <c r="AU132" s="137"/>
      <c r="AV132" s="138"/>
      <c r="AW132" s="138"/>
      <c r="AX132" s="138"/>
      <c r="AY132" s="138"/>
      <c r="AZ132" s="138"/>
      <c r="BA132" s="138"/>
      <c r="BB132" s="138"/>
      <c r="BC132" s="139" t="str">
        <f>IFERROR(VLOOKUP(AV132,[3]Formulas!$AN$5:$AO$20,2,),"")</f>
        <v/>
      </c>
      <c r="BD132" s="139" t="str">
        <f>IFERROR(VLOOKUP(AW132,[3]Formulas!$AN$5:$AO$20,2,),"")</f>
        <v/>
      </c>
      <c r="BE132" s="139" t="str">
        <f>IFERROR(VLOOKUP(AX132,[3]Formulas!$AN$5:$AO$20,2,),"")</f>
        <v/>
      </c>
      <c r="BF132" s="139" t="str">
        <f>IFERROR(VLOOKUP(AY132,[3]Formulas!$AN$5:$AO$20,2,),"")</f>
        <v/>
      </c>
      <c r="BG132" s="139" t="str">
        <f>IFERROR(VLOOKUP(AZ132,[3]Formulas!$AN$5:$AO$20,2,),"")</f>
        <v/>
      </c>
      <c r="BH132" s="139" t="str">
        <f>IFERROR(VLOOKUP(BA132,[3]Formulas!$AN$5:$AO$20,2,),"")</f>
        <v/>
      </c>
      <c r="BI132" s="139" t="str">
        <f>IFERROR(VLOOKUP(BB132,[3]Formulas!$AN$5:$AO$20,2,),"")</f>
        <v/>
      </c>
      <c r="BJ132" s="139">
        <f t="shared" si="39"/>
        <v>0</v>
      </c>
      <c r="BK132" s="139" t="str">
        <f t="shared" si="40"/>
        <v>Débil</v>
      </c>
      <c r="BL132" s="139"/>
      <c r="BM132" s="139" t="str">
        <f>IFERROR(VLOOKUP(CONCATENATE(BK132,"+",BL132),[3]Formulas!$AB$5:$AC$13,2,),"")</f>
        <v/>
      </c>
      <c r="BN132" s="139" t="str">
        <f>IFERROR(VLOOKUP(BM132,[3]Formulas!$AC$5:$AD$13,2,),"")</f>
        <v/>
      </c>
      <c r="BO132" s="591"/>
      <c r="BP132" s="591"/>
      <c r="BQ132" s="591"/>
      <c r="BR132" s="591"/>
      <c r="BS132" s="591"/>
      <c r="BT132" s="591"/>
      <c r="BU132" s="591"/>
      <c r="BV132" s="591"/>
      <c r="BW132" s="591"/>
      <c r="BX132" s="601"/>
      <c r="BY132" s="591"/>
      <c r="BZ132" s="130"/>
      <c r="CA132" s="130"/>
      <c r="CB132" s="130"/>
    </row>
    <row r="133" spans="1:80" ht="23.25" hidden="1" customHeight="1" x14ac:dyDescent="0.3">
      <c r="A133" s="591"/>
      <c r="B133" s="134"/>
      <c r="C133" s="591"/>
      <c r="D133" s="591"/>
      <c r="E133" s="591"/>
      <c r="F133" s="591"/>
      <c r="G133" s="591"/>
      <c r="H133" s="591"/>
      <c r="I133" s="591"/>
      <c r="J133" s="129"/>
      <c r="K133" s="591"/>
      <c r="L133" s="591"/>
      <c r="M133" s="591"/>
      <c r="N133" s="591"/>
      <c r="O133" s="591"/>
      <c r="P133" s="591"/>
      <c r="Q133" s="591"/>
      <c r="R133" s="591"/>
      <c r="S133" s="591"/>
      <c r="T133" s="591"/>
      <c r="U133" s="591"/>
      <c r="V133" s="591"/>
      <c r="W133" s="591"/>
      <c r="X133" s="591"/>
      <c r="Y133" s="591"/>
      <c r="Z133" s="591"/>
      <c r="AA133" s="591"/>
      <c r="AB133" s="591"/>
      <c r="AC133" s="591"/>
      <c r="AD133" s="591"/>
      <c r="AE133" s="591"/>
      <c r="AF133" s="591"/>
      <c r="AG133" s="591"/>
      <c r="AH133" s="591"/>
      <c r="AI133" s="591"/>
      <c r="AJ133" s="591"/>
      <c r="AK133" s="591"/>
      <c r="AL133" s="591"/>
      <c r="AM133" s="591"/>
      <c r="AN133" s="140"/>
      <c r="AO133" s="140"/>
      <c r="AP133" s="140"/>
      <c r="AQ133" s="140"/>
      <c r="AR133" s="140"/>
      <c r="AS133" s="140"/>
      <c r="AT133" s="140"/>
      <c r="AU133" s="137"/>
      <c r="AV133" s="138"/>
      <c r="AW133" s="138"/>
      <c r="AX133" s="138"/>
      <c r="AY133" s="138"/>
      <c r="AZ133" s="138"/>
      <c r="BA133" s="138"/>
      <c r="BB133" s="138"/>
      <c r="BC133" s="139" t="str">
        <f>IFERROR(VLOOKUP(AV133,[3]Formulas!$AN$5:$AO$20,2,),"")</f>
        <v/>
      </c>
      <c r="BD133" s="139" t="str">
        <f>IFERROR(VLOOKUP(AW133,[3]Formulas!$AN$5:$AO$20,2,),"")</f>
        <v/>
      </c>
      <c r="BE133" s="139" t="str">
        <f>IFERROR(VLOOKUP(AX133,[3]Formulas!$AN$5:$AO$20,2,),"")</f>
        <v/>
      </c>
      <c r="BF133" s="139" t="str">
        <f>IFERROR(VLOOKUP(AY133,[3]Formulas!$AN$5:$AO$20,2,),"")</f>
        <v/>
      </c>
      <c r="BG133" s="139" t="str">
        <f>IFERROR(VLOOKUP(AZ133,[3]Formulas!$AN$5:$AO$20,2,),"")</f>
        <v/>
      </c>
      <c r="BH133" s="139" t="str">
        <f>IFERROR(VLOOKUP(BA133,[3]Formulas!$AN$5:$AO$20,2,),"")</f>
        <v/>
      </c>
      <c r="BI133" s="139" t="str">
        <f>IFERROR(VLOOKUP(BB133,[3]Formulas!$AN$5:$AO$20,2,),"")</f>
        <v/>
      </c>
      <c r="BJ133" s="139">
        <f t="shared" si="39"/>
        <v>0</v>
      </c>
      <c r="BK133" s="139" t="str">
        <f t="shared" si="40"/>
        <v>Débil</v>
      </c>
      <c r="BL133" s="139"/>
      <c r="BM133" s="139" t="str">
        <f>IFERROR(VLOOKUP(CONCATENATE(BK133,"+",BL133),[3]Formulas!$AB$5:$AC$13,2,),"")</f>
        <v/>
      </c>
      <c r="BN133" s="139" t="str">
        <f>IFERROR(VLOOKUP(BM133,[3]Formulas!$AC$5:$AD$13,2,),"")</f>
        <v/>
      </c>
      <c r="BO133" s="591"/>
      <c r="BP133" s="591"/>
      <c r="BQ133" s="591"/>
      <c r="BR133" s="591"/>
      <c r="BS133" s="591"/>
      <c r="BT133" s="591"/>
      <c r="BU133" s="591"/>
      <c r="BV133" s="591"/>
      <c r="BW133" s="591"/>
      <c r="BX133" s="601"/>
      <c r="BY133" s="591"/>
      <c r="BZ133" s="130"/>
      <c r="CA133" s="130"/>
      <c r="CB133" s="130"/>
    </row>
    <row r="134" spans="1:80" ht="23.25" hidden="1" customHeight="1" x14ac:dyDescent="0.3">
      <c r="A134" s="591"/>
      <c r="B134" s="134"/>
      <c r="C134" s="591"/>
      <c r="D134" s="591"/>
      <c r="E134" s="591"/>
      <c r="F134" s="591"/>
      <c r="G134" s="591"/>
      <c r="H134" s="591"/>
      <c r="I134" s="591"/>
      <c r="J134" s="129"/>
      <c r="K134" s="591"/>
      <c r="L134" s="591"/>
      <c r="M134" s="591"/>
      <c r="N134" s="591"/>
      <c r="O134" s="591"/>
      <c r="P134" s="591"/>
      <c r="Q134" s="591"/>
      <c r="R134" s="591"/>
      <c r="S134" s="591"/>
      <c r="T134" s="591"/>
      <c r="U134" s="591"/>
      <c r="V134" s="591"/>
      <c r="W134" s="591"/>
      <c r="X134" s="591"/>
      <c r="Y134" s="591"/>
      <c r="Z134" s="591"/>
      <c r="AA134" s="591"/>
      <c r="AB134" s="591"/>
      <c r="AC134" s="591"/>
      <c r="AD134" s="591"/>
      <c r="AE134" s="591"/>
      <c r="AF134" s="591"/>
      <c r="AG134" s="591"/>
      <c r="AH134" s="591"/>
      <c r="AI134" s="591"/>
      <c r="AJ134" s="591"/>
      <c r="AK134" s="591"/>
      <c r="AL134" s="591"/>
      <c r="AM134" s="591"/>
      <c r="AN134" s="140"/>
      <c r="AO134" s="140"/>
      <c r="AP134" s="140"/>
      <c r="AQ134" s="140"/>
      <c r="AR134" s="140"/>
      <c r="AS134" s="140"/>
      <c r="AT134" s="140"/>
      <c r="AU134" s="137"/>
      <c r="AV134" s="138"/>
      <c r="AW134" s="138"/>
      <c r="AX134" s="138"/>
      <c r="AY134" s="138"/>
      <c r="AZ134" s="138"/>
      <c r="BA134" s="138"/>
      <c r="BB134" s="138"/>
      <c r="BC134" s="139" t="str">
        <f>IFERROR(VLOOKUP(AV134,[3]Formulas!$AN$5:$AO$20,2,),"")</f>
        <v/>
      </c>
      <c r="BD134" s="139" t="str">
        <f>IFERROR(VLOOKUP(AW134,[3]Formulas!$AN$5:$AO$20,2,),"")</f>
        <v/>
      </c>
      <c r="BE134" s="139" t="str">
        <f>IFERROR(VLOOKUP(AX134,[3]Formulas!$AN$5:$AO$20,2,),"")</f>
        <v/>
      </c>
      <c r="BF134" s="139" t="str">
        <f>IFERROR(VLOOKUP(AY134,[3]Formulas!$AN$5:$AO$20,2,),"")</f>
        <v/>
      </c>
      <c r="BG134" s="139" t="str">
        <f>IFERROR(VLOOKUP(AZ134,[3]Formulas!$AN$5:$AO$20,2,),"")</f>
        <v/>
      </c>
      <c r="BH134" s="139" t="str">
        <f>IFERROR(VLOOKUP(BA134,[3]Formulas!$AN$5:$AO$20,2,),"")</f>
        <v/>
      </c>
      <c r="BI134" s="139" t="str">
        <f>IFERROR(VLOOKUP(BB134,[3]Formulas!$AN$5:$AO$20,2,),"")</f>
        <v/>
      </c>
      <c r="BJ134" s="139">
        <f t="shared" si="39"/>
        <v>0</v>
      </c>
      <c r="BK134" s="139" t="str">
        <f t="shared" si="40"/>
        <v>Débil</v>
      </c>
      <c r="BL134" s="139"/>
      <c r="BM134" s="139" t="str">
        <f>IFERROR(VLOOKUP(CONCATENATE(BK134,"+",BL134),[3]Formulas!$AB$5:$AC$13,2,),"")</f>
        <v/>
      </c>
      <c r="BN134" s="139" t="str">
        <f>IFERROR(VLOOKUP(BM134,[3]Formulas!$AC$5:$AD$13,2,),"")</f>
        <v/>
      </c>
      <c r="BO134" s="591"/>
      <c r="BP134" s="591"/>
      <c r="BQ134" s="591"/>
      <c r="BR134" s="591"/>
      <c r="BS134" s="591"/>
      <c r="BT134" s="591"/>
      <c r="BU134" s="591"/>
      <c r="BV134" s="591"/>
      <c r="BW134" s="591"/>
      <c r="BX134" s="601"/>
      <c r="BY134" s="591"/>
      <c r="BZ134" s="130"/>
      <c r="CA134" s="130"/>
      <c r="CB134" s="130"/>
    </row>
    <row r="135" spans="1:80" ht="23.25" hidden="1" customHeight="1" x14ac:dyDescent="0.3">
      <c r="A135" s="591"/>
      <c r="B135" s="134"/>
      <c r="C135" s="591"/>
      <c r="D135" s="591"/>
      <c r="E135" s="591"/>
      <c r="F135" s="591"/>
      <c r="G135" s="591"/>
      <c r="H135" s="591"/>
      <c r="I135" s="591"/>
      <c r="J135" s="129"/>
      <c r="K135" s="591"/>
      <c r="L135" s="591"/>
      <c r="M135" s="591"/>
      <c r="N135" s="591"/>
      <c r="O135" s="591"/>
      <c r="P135" s="591"/>
      <c r="Q135" s="591"/>
      <c r="R135" s="591"/>
      <c r="S135" s="591"/>
      <c r="T135" s="591"/>
      <c r="U135" s="591"/>
      <c r="V135" s="591"/>
      <c r="W135" s="591"/>
      <c r="X135" s="591"/>
      <c r="Y135" s="591"/>
      <c r="Z135" s="591"/>
      <c r="AA135" s="591"/>
      <c r="AB135" s="591"/>
      <c r="AC135" s="591"/>
      <c r="AD135" s="591"/>
      <c r="AE135" s="591"/>
      <c r="AF135" s="591"/>
      <c r="AG135" s="591"/>
      <c r="AH135" s="591"/>
      <c r="AI135" s="591"/>
      <c r="AJ135" s="591"/>
      <c r="AK135" s="591"/>
      <c r="AL135" s="591"/>
      <c r="AM135" s="591"/>
      <c r="AN135" s="140"/>
      <c r="AO135" s="140"/>
      <c r="AP135" s="140"/>
      <c r="AQ135" s="140"/>
      <c r="AR135" s="140"/>
      <c r="AS135" s="140"/>
      <c r="AT135" s="140"/>
      <c r="AU135" s="137"/>
      <c r="AV135" s="138"/>
      <c r="AW135" s="138"/>
      <c r="AX135" s="138"/>
      <c r="AY135" s="138"/>
      <c r="AZ135" s="138"/>
      <c r="BA135" s="138"/>
      <c r="BB135" s="138"/>
      <c r="BC135" s="139" t="str">
        <f>IFERROR(VLOOKUP(AV135,[3]Formulas!$AN$5:$AO$20,2,),"")</f>
        <v/>
      </c>
      <c r="BD135" s="139" t="str">
        <f>IFERROR(VLOOKUP(AW135,[3]Formulas!$AN$5:$AO$20,2,),"")</f>
        <v/>
      </c>
      <c r="BE135" s="139" t="str">
        <f>IFERROR(VLOOKUP(AX135,[3]Formulas!$AN$5:$AO$20,2,),"")</f>
        <v/>
      </c>
      <c r="BF135" s="139" t="str">
        <f>IFERROR(VLOOKUP(AY135,[3]Formulas!$AN$5:$AO$20,2,),"")</f>
        <v/>
      </c>
      <c r="BG135" s="139" t="str">
        <f>IFERROR(VLOOKUP(AZ135,[3]Formulas!$AN$5:$AO$20,2,),"")</f>
        <v/>
      </c>
      <c r="BH135" s="139" t="str">
        <f>IFERROR(VLOOKUP(BA135,[3]Formulas!$AN$5:$AO$20,2,),"")</f>
        <v/>
      </c>
      <c r="BI135" s="139" t="str">
        <f>IFERROR(VLOOKUP(BB135,[3]Formulas!$AN$5:$AO$20,2,),"")</f>
        <v/>
      </c>
      <c r="BJ135" s="139">
        <f t="shared" si="39"/>
        <v>0</v>
      </c>
      <c r="BK135" s="139" t="str">
        <f t="shared" si="40"/>
        <v>Débil</v>
      </c>
      <c r="BL135" s="139"/>
      <c r="BM135" s="139" t="str">
        <f>IFERROR(VLOOKUP(CONCATENATE(BK135,"+",BL135),[3]Formulas!$AB$5:$AC$13,2,),"")</f>
        <v/>
      </c>
      <c r="BN135" s="139" t="str">
        <f>IFERROR(VLOOKUP(BM135,[3]Formulas!$AC$5:$AD$13,2,),"")</f>
        <v/>
      </c>
      <c r="BO135" s="591"/>
      <c r="BP135" s="591"/>
      <c r="BQ135" s="591"/>
      <c r="BR135" s="591"/>
      <c r="BS135" s="591"/>
      <c r="BT135" s="591"/>
      <c r="BU135" s="591"/>
      <c r="BV135" s="591"/>
      <c r="BW135" s="591"/>
      <c r="BX135" s="601"/>
      <c r="BY135" s="591"/>
      <c r="BZ135" s="130"/>
      <c r="CA135" s="130"/>
      <c r="CB135" s="130"/>
    </row>
    <row r="136" spans="1:80" ht="23.25" hidden="1" customHeight="1" x14ac:dyDescent="0.3">
      <c r="A136" s="591"/>
      <c r="B136" s="134"/>
      <c r="C136" s="591"/>
      <c r="D136" s="591"/>
      <c r="E136" s="591"/>
      <c r="F136" s="591"/>
      <c r="G136" s="591"/>
      <c r="H136" s="591"/>
      <c r="I136" s="591"/>
      <c r="J136" s="129"/>
      <c r="K136" s="591"/>
      <c r="L136" s="591"/>
      <c r="M136" s="591"/>
      <c r="N136" s="591"/>
      <c r="O136" s="591"/>
      <c r="P136" s="591"/>
      <c r="Q136" s="591"/>
      <c r="R136" s="591"/>
      <c r="S136" s="591"/>
      <c r="T136" s="591"/>
      <c r="U136" s="591"/>
      <c r="V136" s="591"/>
      <c r="W136" s="591"/>
      <c r="X136" s="591"/>
      <c r="Y136" s="591"/>
      <c r="Z136" s="591"/>
      <c r="AA136" s="591"/>
      <c r="AB136" s="591"/>
      <c r="AC136" s="591"/>
      <c r="AD136" s="591"/>
      <c r="AE136" s="591"/>
      <c r="AF136" s="591"/>
      <c r="AG136" s="591"/>
      <c r="AH136" s="591"/>
      <c r="AI136" s="591"/>
      <c r="AJ136" s="591"/>
      <c r="AK136" s="591"/>
      <c r="AL136" s="591"/>
      <c r="AM136" s="591"/>
      <c r="AN136" s="140"/>
      <c r="AO136" s="140"/>
      <c r="AP136" s="140"/>
      <c r="AQ136" s="140"/>
      <c r="AR136" s="140"/>
      <c r="AS136" s="140"/>
      <c r="AT136" s="140"/>
      <c r="AU136" s="137"/>
      <c r="AV136" s="138"/>
      <c r="AW136" s="138"/>
      <c r="AX136" s="138"/>
      <c r="AY136" s="138"/>
      <c r="AZ136" s="138"/>
      <c r="BA136" s="138"/>
      <c r="BB136" s="138"/>
      <c r="BC136" s="139" t="str">
        <f>IFERROR(VLOOKUP(AV136,[3]Formulas!$AN$5:$AO$20,2,),"")</f>
        <v/>
      </c>
      <c r="BD136" s="139" t="str">
        <f>IFERROR(VLOOKUP(AW136,[3]Formulas!$AN$5:$AO$20,2,),"")</f>
        <v/>
      </c>
      <c r="BE136" s="139" t="str">
        <f>IFERROR(VLOOKUP(AX136,[3]Formulas!$AN$5:$AO$20,2,),"")</f>
        <v/>
      </c>
      <c r="BF136" s="139" t="str">
        <f>IFERROR(VLOOKUP(AY136,[3]Formulas!$AN$5:$AO$20,2,),"")</f>
        <v/>
      </c>
      <c r="BG136" s="139" t="str">
        <f>IFERROR(VLOOKUP(AZ136,[3]Formulas!$AN$5:$AO$20,2,),"")</f>
        <v/>
      </c>
      <c r="BH136" s="139" t="str">
        <f>IFERROR(VLOOKUP(BA136,[3]Formulas!$AN$5:$AO$20,2,),"")</f>
        <v/>
      </c>
      <c r="BI136" s="139" t="str">
        <f>IFERROR(VLOOKUP(BB136,[3]Formulas!$AN$5:$AO$20,2,),"")</f>
        <v/>
      </c>
      <c r="BJ136" s="139">
        <f t="shared" si="39"/>
        <v>0</v>
      </c>
      <c r="BK136" s="139" t="str">
        <f t="shared" si="40"/>
        <v>Débil</v>
      </c>
      <c r="BL136" s="139"/>
      <c r="BM136" s="139" t="str">
        <f>IFERROR(VLOOKUP(CONCATENATE(BK136,"+",BL136),[3]Formulas!$AB$5:$AC$13,2,),"")</f>
        <v/>
      </c>
      <c r="BN136" s="139" t="str">
        <f>IFERROR(VLOOKUP(BM136,[3]Formulas!$AC$5:$AD$13,2,),"")</f>
        <v/>
      </c>
      <c r="BO136" s="591"/>
      <c r="BP136" s="591"/>
      <c r="BQ136" s="591"/>
      <c r="BR136" s="591"/>
      <c r="BS136" s="591"/>
      <c r="BT136" s="591"/>
      <c r="BU136" s="591"/>
      <c r="BV136" s="591"/>
      <c r="BW136" s="591"/>
      <c r="BX136" s="601"/>
      <c r="BY136" s="591"/>
      <c r="BZ136" s="130"/>
      <c r="CA136" s="130"/>
      <c r="CB136" s="130"/>
    </row>
    <row r="137" spans="1:80" ht="23.25" hidden="1" customHeight="1" x14ac:dyDescent="0.3">
      <c r="A137" s="591"/>
      <c r="B137" s="134"/>
      <c r="C137" s="591"/>
      <c r="D137" s="591"/>
      <c r="E137" s="591"/>
      <c r="F137" s="591"/>
      <c r="G137" s="591"/>
      <c r="H137" s="591"/>
      <c r="I137" s="591"/>
      <c r="J137" s="129"/>
      <c r="K137" s="591"/>
      <c r="L137" s="591"/>
      <c r="M137" s="591"/>
      <c r="N137" s="591"/>
      <c r="O137" s="591"/>
      <c r="P137" s="591"/>
      <c r="Q137" s="591"/>
      <c r="R137" s="591"/>
      <c r="S137" s="591"/>
      <c r="T137" s="591"/>
      <c r="U137" s="591"/>
      <c r="V137" s="591"/>
      <c r="W137" s="591"/>
      <c r="X137" s="591"/>
      <c r="Y137" s="591"/>
      <c r="Z137" s="591"/>
      <c r="AA137" s="591"/>
      <c r="AB137" s="591"/>
      <c r="AC137" s="591"/>
      <c r="AD137" s="591"/>
      <c r="AE137" s="591"/>
      <c r="AF137" s="591"/>
      <c r="AG137" s="591"/>
      <c r="AH137" s="591"/>
      <c r="AI137" s="591"/>
      <c r="AJ137" s="591"/>
      <c r="AK137" s="591"/>
      <c r="AL137" s="591"/>
      <c r="AM137" s="591"/>
      <c r="AN137" s="140"/>
      <c r="AO137" s="140"/>
      <c r="AP137" s="140"/>
      <c r="AQ137" s="140"/>
      <c r="AR137" s="140"/>
      <c r="AS137" s="140"/>
      <c r="AT137" s="140"/>
      <c r="AU137" s="137"/>
      <c r="AV137" s="138"/>
      <c r="AW137" s="138"/>
      <c r="AX137" s="138"/>
      <c r="AY137" s="138"/>
      <c r="AZ137" s="138"/>
      <c r="BA137" s="138"/>
      <c r="BB137" s="138"/>
      <c r="BC137" s="139" t="str">
        <f>IFERROR(VLOOKUP(AV137,[3]Formulas!$AN$5:$AO$20,2,),"")</f>
        <v/>
      </c>
      <c r="BD137" s="139" t="str">
        <f>IFERROR(VLOOKUP(AW137,[3]Formulas!$AN$5:$AO$20,2,),"")</f>
        <v/>
      </c>
      <c r="BE137" s="139" t="str">
        <f>IFERROR(VLOOKUP(AX137,[3]Formulas!$AN$5:$AO$20,2,),"")</f>
        <v/>
      </c>
      <c r="BF137" s="139" t="str">
        <f>IFERROR(VLOOKUP(AY137,[3]Formulas!$AN$5:$AO$20,2,),"")</f>
        <v/>
      </c>
      <c r="BG137" s="139" t="str">
        <f>IFERROR(VLOOKUP(AZ137,[3]Formulas!$AN$5:$AO$20,2,),"")</f>
        <v/>
      </c>
      <c r="BH137" s="139" t="str">
        <f>IFERROR(VLOOKUP(BA137,[3]Formulas!$AN$5:$AO$20,2,),"")</f>
        <v/>
      </c>
      <c r="BI137" s="139" t="str">
        <f>IFERROR(VLOOKUP(BB137,[3]Formulas!$AN$5:$AO$20,2,),"")</f>
        <v/>
      </c>
      <c r="BJ137" s="139">
        <f t="shared" si="39"/>
        <v>0</v>
      </c>
      <c r="BK137" s="139" t="str">
        <f t="shared" si="40"/>
        <v>Débil</v>
      </c>
      <c r="BL137" s="139"/>
      <c r="BM137" s="139" t="str">
        <f>IFERROR(VLOOKUP(CONCATENATE(BK137,"+",BL137),[3]Formulas!$AB$5:$AC$13,2,),"")</f>
        <v/>
      </c>
      <c r="BN137" s="139" t="str">
        <f>IFERROR(VLOOKUP(BM137,[3]Formulas!$AC$5:$AD$13,2,),"")</f>
        <v/>
      </c>
      <c r="BO137" s="591"/>
      <c r="BP137" s="591"/>
      <c r="BQ137" s="591"/>
      <c r="BR137" s="591"/>
      <c r="BS137" s="591"/>
      <c r="BT137" s="591"/>
      <c r="BU137" s="591"/>
      <c r="BV137" s="591"/>
      <c r="BW137" s="591"/>
      <c r="BX137" s="601"/>
      <c r="BY137" s="591"/>
      <c r="BZ137" s="130"/>
      <c r="CA137" s="130"/>
      <c r="CB137" s="130"/>
    </row>
    <row r="138" spans="1:80" ht="23.25" hidden="1" customHeight="1" x14ac:dyDescent="0.3">
      <c r="A138" s="591"/>
      <c r="B138" s="134"/>
      <c r="C138" s="591"/>
      <c r="D138" s="591"/>
      <c r="E138" s="591"/>
      <c r="F138" s="591"/>
      <c r="G138" s="591"/>
      <c r="H138" s="591"/>
      <c r="I138" s="591"/>
      <c r="J138" s="129"/>
      <c r="K138" s="591"/>
      <c r="L138" s="591"/>
      <c r="M138" s="591"/>
      <c r="N138" s="591"/>
      <c r="O138" s="591"/>
      <c r="P138" s="591"/>
      <c r="Q138" s="591"/>
      <c r="R138" s="591"/>
      <c r="S138" s="591"/>
      <c r="T138" s="591"/>
      <c r="U138" s="591"/>
      <c r="V138" s="591"/>
      <c r="W138" s="591"/>
      <c r="X138" s="591"/>
      <c r="Y138" s="591"/>
      <c r="Z138" s="591"/>
      <c r="AA138" s="591"/>
      <c r="AB138" s="591"/>
      <c r="AC138" s="591"/>
      <c r="AD138" s="591"/>
      <c r="AE138" s="591"/>
      <c r="AF138" s="591"/>
      <c r="AG138" s="591"/>
      <c r="AH138" s="591"/>
      <c r="AI138" s="591"/>
      <c r="AJ138" s="591"/>
      <c r="AK138" s="591"/>
      <c r="AL138" s="591"/>
      <c r="AM138" s="591"/>
      <c r="AN138" s="140"/>
      <c r="AO138" s="140"/>
      <c r="AP138" s="140"/>
      <c r="AQ138" s="140"/>
      <c r="AR138" s="140"/>
      <c r="AS138" s="140"/>
      <c r="AT138" s="140"/>
      <c r="AU138" s="137"/>
      <c r="AV138" s="138"/>
      <c r="AW138" s="138"/>
      <c r="AX138" s="138"/>
      <c r="AY138" s="138"/>
      <c r="AZ138" s="138"/>
      <c r="BA138" s="138"/>
      <c r="BB138" s="138"/>
      <c r="BC138" s="139" t="str">
        <f>IFERROR(VLOOKUP(AV138,[3]Formulas!$AN$5:$AO$20,2,),"")</f>
        <v/>
      </c>
      <c r="BD138" s="139" t="str">
        <f>IFERROR(VLOOKUP(AW138,[3]Formulas!$AN$5:$AO$20,2,),"")</f>
        <v/>
      </c>
      <c r="BE138" s="139" t="str">
        <f>IFERROR(VLOOKUP(AX138,[3]Formulas!$AN$5:$AO$20,2,),"")</f>
        <v/>
      </c>
      <c r="BF138" s="139" t="str">
        <f>IFERROR(VLOOKUP(AY138,[3]Formulas!$AN$5:$AO$20,2,),"")</f>
        <v/>
      </c>
      <c r="BG138" s="139" t="str">
        <f>IFERROR(VLOOKUP(AZ138,[3]Formulas!$AN$5:$AO$20,2,),"")</f>
        <v/>
      </c>
      <c r="BH138" s="139" t="str">
        <f>IFERROR(VLOOKUP(BA138,[3]Formulas!$AN$5:$AO$20,2,),"")</f>
        <v/>
      </c>
      <c r="BI138" s="139" t="str">
        <f>IFERROR(VLOOKUP(BB138,[3]Formulas!$AN$5:$AO$20,2,),"")</f>
        <v/>
      </c>
      <c r="BJ138" s="139">
        <f t="shared" si="39"/>
        <v>0</v>
      </c>
      <c r="BK138" s="139" t="str">
        <f t="shared" si="40"/>
        <v>Débil</v>
      </c>
      <c r="BL138" s="139"/>
      <c r="BM138" s="139" t="str">
        <f>IFERROR(VLOOKUP(CONCATENATE(BK138,"+",BL138),[3]Formulas!$AB$5:$AC$13,2,),"")</f>
        <v/>
      </c>
      <c r="BN138" s="139" t="str">
        <f>IFERROR(VLOOKUP(BM138,[3]Formulas!$AC$5:$AD$13,2,),"")</f>
        <v/>
      </c>
      <c r="BO138" s="591"/>
      <c r="BP138" s="591"/>
      <c r="BQ138" s="591"/>
      <c r="BR138" s="591"/>
      <c r="BS138" s="591"/>
      <c r="BT138" s="591"/>
      <c r="BU138" s="591"/>
      <c r="BV138" s="591"/>
      <c r="BW138" s="591"/>
      <c r="BX138" s="601"/>
      <c r="BY138" s="591"/>
      <c r="BZ138" s="130"/>
      <c r="CA138" s="130"/>
      <c r="CB138" s="130"/>
    </row>
    <row r="139" spans="1:80" ht="23.25" hidden="1" customHeight="1" x14ac:dyDescent="0.3">
      <c r="A139" s="591"/>
      <c r="B139" s="134"/>
      <c r="C139" s="591"/>
      <c r="D139" s="591"/>
      <c r="E139" s="591"/>
      <c r="F139" s="591"/>
      <c r="G139" s="591"/>
      <c r="H139" s="591"/>
      <c r="I139" s="591"/>
      <c r="J139" s="129"/>
      <c r="K139" s="591"/>
      <c r="L139" s="591"/>
      <c r="M139" s="591"/>
      <c r="N139" s="591"/>
      <c r="O139" s="591"/>
      <c r="P139" s="591"/>
      <c r="Q139" s="591"/>
      <c r="R139" s="591"/>
      <c r="S139" s="591"/>
      <c r="T139" s="591"/>
      <c r="U139" s="591"/>
      <c r="V139" s="591"/>
      <c r="W139" s="591"/>
      <c r="X139" s="591"/>
      <c r="Y139" s="591"/>
      <c r="Z139" s="591"/>
      <c r="AA139" s="591"/>
      <c r="AB139" s="591"/>
      <c r="AC139" s="591"/>
      <c r="AD139" s="591"/>
      <c r="AE139" s="591"/>
      <c r="AF139" s="591"/>
      <c r="AG139" s="591"/>
      <c r="AH139" s="591"/>
      <c r="AI139" s="591"/>
      <c r="AJ139" s="591"/>
      <c r="AK139" s="591"/>
      <c r="AL139" s="591"/>
      <c r="AM139" s="591"/>
      <c r="AN139" s="140"/>
      <c r="AO139" s="140"/>
      <c r="AP139" s="140"/>
      <c r="AQ139" s="140"/>
      <c r="AR139" s="140"/>
      <c r="AS139" s="140"/>
      <c r="AT139" s="140"/>
      <c r="AU139" s="137"/>
      <c r="AV139" s="138"/>
      <c r="AW139" s="138"/>
      <c r="AX139" s="138"/>
      <c r="AY139" s="138"/>
      <c r="AZ139" s="138"/>
      <c r="BA139" s="138"/>
      <c r="BB139" s="138"/>
      <c r="BC139" s="139" t="str">
        <f>IFERROR(VLOOKUP(AV139,[3]Formulas!$AN$5:$AO$20,2,),"")</f>
        <v/>
      </c>
      <c r="BD139" s="139" t="str">
        <f>IFERROR(VLOOKUP(AW139,[3]Formulas!$AN$5:$AO$20,2,),"")</f>
        <v/>
      </c>
      <c r="BE139" s="139" t="str">
        <f>IFERROR(VLOOKUP(AX139,[3]Formulas!$AN$5:$AO$20,2,),"")</f>
        <v/>
      </c>
      <c r="BF139" s="139" t="str">
        <f>IFERROR(VLOOKUP(AY139,[3]Formulas!$AN$5:$AO$20,2,),"")</f>
        <v/>
      </c>
      <c r="BG139" s="139" t="str">
        <f>IFERROR(VLOOKUP(AZ139,[3]Formulas!$AN$5:$AO$20,2,),"")</f>
        <v/>
      </c>
      <c r="BH139" s="139" t="str">
        <f>IFERROR(VLOOKUP(BA139,[3]Formulas!$AN$5:$AO$20,2,),"")</f>
        <v/>
      </c>
      <c r="BI139" s="139" t="str">
        <f>IFERROR(VLOOKUP(BB139,[3]Formulas!$AN$5:$AO$20,2,),"")</f>
        <v/>
      </c>
      <c r="BJ139" s="139">
        <f t="shared" si="39"/>
        <v>0</v>
      </c>
      <c r="BK139" s="139" t="str">
        <f t="shared" si="40"/>
        <v>Débil</v>
      </c>
      <c r="BL139" s="139"/>
      <c r="BM139" s="139" t="str">
        <f>IFERROR(VLOOKUP(CONCATENATE(BK139,"+",BL139),[3]Formulas!$AB$5:$AC$13,2,),"")</f>
        <v/>
      </c>
      <c r="BN139" s="139" t="str">
        <f>IFERROR(VLOOKUP(BM139,[3]Formulas!$AC$5:$AD$13,2,),"")</f>
        <v/>
      </c>
      <c r="BO139" s="591"/>
      <c r="BP139" s="591"/>
      <c r="BQ139" s="591"/>
      <c r="BR139" s="591"/>
      <c r="BS139" s="591"/>
      <c r="BT139" s="591"/>
      <c r="BU139" s="591"/>
      <c r="BV139" s="591"/>
      <c r="BW139" s="591"/>
      <c r="BX139" s="601"/>
      <c r="BY139" s="591"/>
      <c r="BZ139" s="130"/>
      <c r="CA139" s="130"/>
      <c r="CB139" s="130"/>
    </row>
    <row r="140" spans="1:80" ht="23.25" hidden="1" customHeight="1" x14ac:dyDescent="0.3">
      <c r="A140" s="592"/>
      <c r="B140" s="141"/>
      <c r="C140" s="592"/>
      <c r="D140" s="592"/>
      <c r="E140" s="592"/>
      <c r="F140" s="592"/>
      <c r="G140" s="592"/>
      <c r="H140" s="592"/>
      <c r="I140" s="592"/>
      <c r="J140" s="154"/>
      <c r="K140" s="592"/>
      <c r="L140" s="592"/>
      <c r="M140" s="592"/>
      <c r="N140" s="592"/>
      <c r="O140" s="592"/>
      <c r="P140" s="592"/>
      <c r="Q140" s="592"/>
      <c r="R140" s="592"/>
      <c r="S140" s="592"/>
      <c r="T140" s="592"/>
      <c r="U140" s="592"/>
      <c r="V140" s="592"/>
      <c r="W140" s="592"/>
      <c r="X140" s="592"/>
      <c r="Y140" s="592"/>
      <c r="Z140" s="592"/>
      <c r="AA140" s="592"/>
      <c r="AB140" s="592"/>
      <c r="AC140" s="592"/>
      <c r="AD140" s="592"/>
      <c r="AE140" s="592"/>
      <c r="AF140" s="592"/>
      <c r="AG140" s="592"/>
      <c r="AH140" s="592"/>
      <c r="AI140" s="592"/>
      <c r="AJ140" s="592"/>
      <c r="AK140" s="592"/>
      <c r="AL140" s="592"/>
      <c r="AM140" s="592"/>
      <c r="AN140" s="143"/>
      <c r="AO140" s="143"/>
      <c r="AP140" s="143"/>
      <c r="AQ140" s="143"/>
      <c r="AR140" s="143"/>
      <c r="AS140" s="143"/>
      <c r="AT140" s="143"/>
      <c r="AU140" s="144"/>
      <c r="AV140" s="145"/>
      <c r="AW140" s="145"/>
      <c r="AX140" s="145"/>
      <c r="AY140" s="145"/>
      <c r="AZ140" s="145"/>
      <c r="BA140" s="145"/>
      <c r="BB140" s="145"/>
      <c r="BC140" s="146" t="str">
        <f>IFERROR(VLOOKUP(AV140,[3]Formulas!$AN$5:$AO$20,2,),"")</f>
        <v/>
      </c>
      <c r="BD140" s="146" t="str">
        <f>IFERROR(VLOOKUP(AW140,[3]Formulas!$AN$5:$AO$20,2,),"")</f>
        <v/>
      </c>
      <c r="BE140" s="146" t="str">
        <f>IFERROR(VLOOKUP(AX140,[3]Formulas!$AN$5:$AO$20,2,),"")</f>
        <v/>
      </c>
      <c r="BF140" s="146" t="str">
        <f>IFERROR(VLOOKUP(AY140,[3]Formulas!$AN$5:$AO$20,2,),"")</f>
        <v/>
      </c>
      <c r="BG140" s="146" t="str">
        <f>IFERROR(VLOOKUP(AZ140,[3]Formulas!$AN$5:$AO$20,2,),"")</f>
        <v/>
      </c>
      <c r="BH140" s="146" t="str">
        <f>IFERROR(VLOOKUP(BA140,[3]Formulas!$AN$5:$AO$20,2,),"")</f>
        <v/>
      </c>
      <c r="BI140" s="146" t="str">
        <f>IFERROR(VLOOKUP(BB140,[3]Formulas!$AN$5:$AO$20,2,),"")</f>
        <v/>
      </c>
      <c r="BJ140" s="146">
        <f t="shared" si="39"/>
        <v>0</v>
      </c>
      <c r="BK140" s="146" t="str">
        <f t="shared" si="40"/>
        <v>Débil</v>
      </c>
      <c r="BL140" s="146"/>
      <c r="BM140" s="146" t="str">
        <f>IFERROR(VLOOKUP(CONCATENATE(BK140,"+",BL140),[3]Formulas!$AB$5:$AC$13,2,),"")</f>
        <v/>
      </c>
      <c r="BN140" s="146" t="str">
        <f>IFERROR(VLOOKUP(BM140,[3]Formulas!$AC$5:$AD$13,2,),"")</f>
        <v/>
      </c>
      <c r="BO140" s="592"/>
      <c r="BP140" s="592"/>
      <c r="BQ140" s="592"/>
      <c r="BR140" s="592"/>
      <c r="BS140" s="592"/>
      <c r="BT140" s="592"/>
      <c r="BU140" s="592"/>
      <c r="BV140" s="592"/>
      <c r="BW140" s="592"/>
      <c r="BX140" s="602"/>
      <c r="BY140" s="592"/>
      <c r="BZ140" s="147"/>
      <c r="CA140" s="147"/>
      <c r="CB140" s="147"/>
    </row>
    <row r="141" spans="1:80" ht="23.25" hidden="1" customHeight="1" x14ac:dyDescent="0.4">
      <c r="A141" s="148"/>
      <c r="B141" s="148"/>
      <c r="C141" s="148"/>
      <c r="D141" s="148"/>
      <c r="E141" s="148"/>
      <c r="F141" s="148"/>
      <c r="G141" s="148"/>
      <c r="H141" s="148"/>
      <c r="I141" s="148"/>
      <c r="J141" s="149"/>
      <c r="K141" s="149"/>
      <c r="L141" s="149"/>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48"/>
      <c r="AN141" s="151"/>
      <c r="AO141" s="151"/>
      <c r="AP141" s="151"/>
      <c r="AQ141" s="151"/>
      <c r="AR141" s="151"/>
      <c r="AS141" s="151"/>
      <c r="AT141" s="151"/>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c r="BR141" s="148"/>
      <c r="BS141" s="148"/>
      <c r="BT141" s="148"/>
      <c r="BU141" s="148"/>
      <c r="BV141" s="148"/>
      <c r="BW141" s="148"/>
      <c r="BX141" s="152"/>
      <c r="BY141" s="152"/>
      <c r="BZ141" s="152"/>
      <c r="CA141" s="152"/>
      <c r="CB141" s="152"/>
    </row>
    <row r="142" spans="1:80" ht="23.25" hidden="1" customHeight="1" x14ac:dyDescent="0.3">
      <c r="A142" s="593"/>
      <c r="B142" s="153"/>
      <c r="C142" s="593"/>
      <c r="D142" s="593"/>
      <c r="E142" s="590"/>
      <c r="F142" s="590"/>
      <c r="G142" s="590"/>
      <c r="H142" s="590"/>
      <c r="I142" s="593" t="str">
        <f>+IF(AND(E142="Si",F142="Si",G142="Si",H142="Si"),"Corrupción","No aplica para riesgo de corrupción")</f>
        <v>No aplica para riesgo de corrupción</v>
      </c>
      <c r="J142" s="127"/>
      <c r="K142" s="594"/>
      <c r="L142" s="594"/>
      <c r="M142" s="590"/>
      <c r="N142" s="590"/>
      <c r="O142" s="590"/>
      <c r="P142" s="590"/>
      <c r="Q142" s="590"/>
      <c r="R142" s="590"/>
      <c r="S142" s="590"/>
      <c r="T142" s="590"/>
      <c r="U142" s="590"/>
      <c r="V142" s="590"/>
      <c r="W142" s="590"/>
      <c r="X142" s="590"/>
      <c r="Y142" s="590"/>
      <c r="Z142" s="590"/>
      <c r="AA142" s="590"/>
      <c r="AB142" s="590"/>
      <c r="AC142" s="590"/>
      <c r="AD142" s="590"/>
      <c r="AE142" s="590"/>
      <c r="AF142" s="598">
        <f>+COUNTIF(M142:AE151,"SI")</f>
        <v>0</v>
      </c>
      <c r="AG142" s="593"/>
      <c r="AH142" s="593" t="str">
        <f>IFERROR(VLOOKUP(AG142,[3]Formulas!$B$5:$C$9,2,0),"")</f>
        <v/>
      </c>
      <c r="AI142" s="593" t="str">
        <f>IFERROR(VLOOKUP(AF142,[3]Formulas!$W$5:$X$23,2,),"")</f>
        <v/>
      </c>
      <c r="AJ142" s="593" t="str">
        <f>+IFERROR(VLOOKUP(AI142,[3]Formulas!$E$5:$F$9,2,),"")</f>
        <v/>
      </c>
      <c r="AK142" s="598" t="str">
        <f>IFERROR(VLOOKUP(CONCATENATE(AH142,AJ142),[3]Formulas!$J$5:$K$29,2,),"")</f>
        <v/>
      </c>
      <c r="AL142" s="598" t="str">
        <f>IFERROR(AJ142*AH142,"")</f>
        <v/>
      </c>
      <c r="AM142" s="599" t="s">
        <v>111</v>
      </c>
      <c r="AN142" s="136"/>
      <c r="AO142" s="136"/>
      <c r="AP142" s="136"/>
      <c r="AQ142" s="136"/>
      <c r="AR142" s="136"/>
      <c r="AS142" s="136"/>
      <c r="AT142" s="136"/>
      <c r="AU142" s="131"/>
      <c r="AV142" s="132"/>
      <c r="AW142" s="132"/>
      <c r="AX142" s="132"/>
      <c r="AY142" s="132"/>
      <c r="AZ142" s="132"/>
      <c r="BA142" s="132"/>
      <c r="BB142" s="132"/>
      <c r="BC142" s="133" t="str">
        <f>IFERROR(VLOOKUP(AV142,[3]Formulas!$AN$5:$AO$20,2,),"")</f>
        <v/>
      </c>
      <c r="BD142" s="133" t="str">
        <f>IFERROR(VLOOKUP(AW142,[3]Formulas!$AN$5:$AO$20,2,),"")</f>
        <v/>
      </c>
      <c r="BE142" s="133" t="str">
        <f>IFERROR(VLOOKUP(AX142,[3]Formulas!$AN$5:$AO$20,2,),"")</f>
        <v/>
      </c>
      <c r="BF142" s="133" t="str">
        <f>IFERROR(VLOOKUP(AY142,[3]Formulas!$AN$5:$AO$20,2,),"")</f>
        <v/>
      </c>
      <c r="BG142" s="133" t="str">
        <f>IFERROR(VLOOKUP(AZ142,[3]Formulas!$AN$5:$AO$20,2,),"")</f>
        <v/>
      </c>
      <c r="BH142" s="133" t="str">
        <f>IFERROR(VLOOKUP(BA142,[3]Formulas!$AN$5:$AO$20,2,),"")</f>
        <v/>
      </c>
      <c r="BI142" s="133" t="str">
        <f>IFERROR(VLOOKUP(BB142,[3]Formulas!$AN$5:$AO$20,2,),"")</f>
        <v/>
      </c>
      <c r="BJ142" s="133">
        <f t="shared" ref="BJ142:BJ151" si="41">+SUM(BC142:BI142)</f>
        <v>0</v>
      </c>
      <c r="BK142" s="133" t="str">
        <f t="shared" ref="BK142:BK151" si="42">+IF(BJ142&gt;=96,"Fuerte",IF(AND(BJ142&lt;96,BJ142&gt;=86),"Moderado",IF(BJ142&lt;=85,"Débil")))</f>
        <v>Débil</v>
      </c>
      <c r="BL142" s="133"/>
      <c r="BM142" s="133" t="str">
        <f>IFERROR(VLOOKUP(CONCATENATE(BK142,"+",BL142),[3]Formulas!$AB$5:$AC$13,2,),"")</f>
        <v/>
      </c>
      <c r="BN142" s="133" t="str">
        <f>IFERROR(VLOOKUP(BM142,[3]Formulas!$AC$5:$AD$13,2,),"")</f>
        <v/>
      </c>
      <c r="BO142" s="599" t="str">
        <f>+IFERROR(AVERAGE(BN142:BN151),"")</f>
        <v/>
      </c>
      <c r="BP142" s="599" t="str">
        <f>+IF(BO142="","",IF(BO142=100,"Fuerte",IF(AND(BO142&lt;100,BO142&gt;=50),"Moderado",IF(BO142&lt;50,"Débil"))))</f>
        <v/>
      </c>
      <c r="BQ142" s="599" t="str">
        <f>+IF(BP142="","",IF(BP142="Fuerte",2,IF(BP142="Moderado",1,IF(BP142="Débil",0))))</f>
        <v/>
      </c>
      <c r="BR142" s="599" t="str">
        <f>IFERROR(IF((BS142-BQ142)&lt;=0,+AG142,VLOOKUP((BS142-BQ142),[3]Formulas!$AQ$5:$AR$9,2,0)),"")</f>
        <v/>
      </c>
      <c r="BS142" s="599" t="str">
        <f>+AH142</f>
        <v/>
      </c>
      <c r="BT142" s="599" t="str">
        <f>IFERROR(VLOOKUP(BR142,[3]Formulas!$B$5:$C$9,2,),"")</f>
        <v/>
      </c>
      <c r="BU142" s="599" t="str">
        <f>+AI142</f>
        <v/>
      </c>
      <c r="BV142" s="599" t="str">
        <f>IFERROR(VLOOKUP(BU142,[3]Formulas!$E$5:$F$9,2,),"")</f>
        <v/>
      </c>
      <c r="BW142" s="598" t="str">
        <f>IFERROR(VLOOKUP(CONCATENATE(BT142:BT151,BV142),[3]Formulas!$J$5:$K$29,2,),"")</f>
        <v/>
      </c>
      <c r="BX142" s="600" t="str">
        <f>IFERROR(BV142*BT142,"")</f>
        <v/>
      </c>
      <c r="BY142" s="603"/>
      <c r="BZ142" s="128"/>
      <c r="CA142" s="128"/>
      <c r="CB142" s="128"/>
    </row>
    <row r="143" spans="1:80" ht="23.25" hidden="1" customHeight="1" x14ac:dyDescent="0.3">
      <c r="A143" s="591"/>
      <c r="B143" s="134"/>
      <c r="C143" s="591"/>
      <c r="D143" s="591"/>
      <c r="E143" s="591"/>
      <c r="F143" s="591"/>
      <c r="G143" s="591"/>
      <c r="H143" s="591"/>
      <c r="I143" s="591"/>
      <c r="J143" s="129"/>
      <c r="K143" s="591"/>
      <c r="L143" s="591"/>
      <c r="M143" s="591"/>
      <c r="N143" s="591"/>
      <c r="O143" s="591"/>
      <c r="P143" s="591"/>
      <c r="Q143" s="591"/>
      <c r="R143" s="591"/>
      <c r="S143" s="591"/>
      <c r="T143" s="591"/>
      <c r="U143" s="591"/>
      <c r="V143" s="591"/>
      <c r="W143" s="591"/>
      <c r="X143" s="591"/>
      <c r="Y143" s="591"/>
      <c r="Z143" s="591"/>
      <c r="AA143" s="591"/>
      <c r="AB143" s="591"/>
      <c r="AC143" s="591"/>
      <c r="AD143" s="591"/>
      <c r="AE143" s="591"/>
      <c r="AF143" s="591"/>
      <c r="AG143" s="591"/>
      <c r="AH143" s="591"/>
      <c r="AI143" s="591"/>
      <c r="AJ143" s="591"/>
      <c r="AK143" s="591"/>
      <c r="AL143" s="591"/>
      <c r="AM143" s="591"/>
      <c r="AN143" s="140"/>
      <c r="AO143" s="140"/>
      <c r="AP143" s="140"/>
      <c r="AQ143" s="140"/>
      <c r="AR143" s="140"/>
      <c r="AS143" s="140"/>
      <c r="AT143" s="140"/>
      <c r="AU143" s="137"/>
      <c r="AV143" s="138"/>
      <c r="AW143" s="138"/>
      <c r="AX143" s="138"/>
      <c r="AY143" s="138"/>
      <c r="AZ143" s="138"/>
      <c r="BA143" s="138"/>
      <c r="BB143" s="138"/>
      <c r="BC143" s="139" t="str">
        <f>IFERROR(VLOOKUP(AV143,[3]Formulas!$AN$5:$AO$20,2,),"")</f>
        <v/>
      </c>
      <c r="BD143" s="139" t="str">
        <f>IFERROR(VLOOKUP(AW143,[3]Formulas!$AN$5:$AO$20,2,),"")</f>
        <v/>
      </c>
      <c r="BE143" s="139" t="str">
        <f>IFERROR(VLOOKUP(AX143,[3]Formulas!$AN$5:$AO$20,2,),"")</f>
        <v/>
      </c>
      <c r="BF143" s="139" t="str">
        <f>IFERROR(VLOOKUP(AY143,[3]Formulas!$AN$5:$AO$20,2,),"")</f>
        <v/>
      </c>
      <c r="BG143" s="139" t="str">
        <f>IFERROR(VLOOKUP(AZ143,[3]Formulas!$AN$5:$AO$20,2,),"")</f>
        <v/>
      </c>
      <c r="BH143" s="139" t="str">
        <f>IFERROR(VLOOKUP(BA143,[3]Formulas!$AN$5:$AO$20,2,),"")</f>
        <v/>
      </c>
      <c r="BI143" s="139" t="str">
        <f>IFERROR(VLOOKUP(BB143,[3]Formulas!$AN$5:$AO$20,2,),"")</f>
        <v/>
      </c>
      <c r="BJ143" s="139">
        <f t="shared" si="41"/>
        <v>0</v>
      </c>
      <c r="BK143" s="139" t="str">
        <f t="shared" si="42"/>
        <v>Débil</v>
      </c>
      <c r="BL143" s="139"/>
      <c r="BM143" s="139" t="str">
        <f>IFERROR(VLOOKUP(CONCATENATE(BK143,"+",BL143),[3]Formulas!$AB$5:$AC$13,2,),"")</f>
        <v/>
      </c>
      <c r="BN143" s="139" t="str">
        <f>IFERROR(VLOOKUP(BM143,[3]Formulas!$AC$5:$AD$13,2,),"")</f>
        <v/>
      </c>
      <c r="BO143" s="591"/>
      <c r="BP143" s="591"/>
      <c r="BQ143" s="591"/>
      <c r="BR143" s="591"/>
      <c r="BS143" s="591"/>
      <c r="BT143" s="591"/>
      <c r="BU143" s="591"/>
      <c r="BV143" s="591"/>
      <c r="BW143" s="591"/>
      <c r="BX143" s="601"/>
      <c r="BY143" s="591"/>
      <c r="BZ143" s="130"/>
      <c r="CA143" s="130"/>
      <c r="CB143" s="130"/>
    </row>
    <row r="144" spans="1:80" ht="23.25" hidden="1" customHeight="1" x14ac:dyDescent="0.3">
      <c r="A144" s="591"/>
      <c r="B144" s="134"/>
      <c r="C144" s="591"/>
      <c r="D144" s="591"/>
      <c r="E144" s="591"/>
      <c r="F144" s="591"/>
      <c r="G144" s="591"/>
      <c r="H144" s="591"/>
      <c r="I144" s="591"/>
      <c r="J144" s="129"/>
      <c r="K144" s="591"/>
      <c r="L144" s="591"/>
      <c r="M144" s="591"/>
      <c r="N144" s="591"/>
      <c r="O144" s="591"/>
      <c r="P144" s="591"/>
      <c r="Q144" s="591"/>
      <c r="R144" s="591"/>
      <c r="S144" s="591"/>
      <c r="T144" s="591"/>
      <c r="U144" s="591"/>
      <c r="V144" s="591"/>
      <c r="W144" s="591"/>
      <c r="X144" s="591"/>
      <c r="Y144" s="591"/>
      <c r="Z144" s="591"/>
      <c r="AA144" s="591"/>
      <c r="AB144" s="591"/>
      <c r="AC144" s="591"/>
      <c r="AD144" s="591"/>
      <c r="AE144" s="591"/>
      <c r="AF144" s="591"/>
      <c r="AG144" s="591"/>
      <c r="AH144" s="591"/>
      <c r="AI144" s="591"/>
      <c r="AJ144" s="591"/>
      <c r="AK144" s="591"/>
      <c r="AL144" s="591"/>
      <c r="AM144" s="591"/>
      <c r="AN144" s="140"/>
      <c r="AO144" s="140"/>
      <c r="AP144" s="140"/>
      <c r="AQ144" s="140"/>
      <c r="AR144" s="140"/>
      <c r="AS144" s="140"/>
      <c r="AT144" s="140"/>
      <c r="AU144" s="137"/>
      <c r="AV144" s="138"/>
      <c r="AW144" s="138"/>
      <c r="AX144" s="138"/>
      <c r="AY144" s="138"/>
      <c r="AZ144" s="138"/>
      <c r="BA144" s="138"/>
      <c r="BB144" s="138"/>
      <c r="BC144" s="139" t="str">
        <f>IFERROR(VLOOKUP(AV144,[3]Formulas!$AN$5:$AO$20,2,),"")</f>
        <v/>
      </c>
      <c r="BD144" s="139" t="str">
        <f>IFERROR(VLOOKUP(AW144,[3]Formulas!$AN$5:$AO$20,2,),"")</f>
        <v/>
      </c>
      <c r="BE144" s="139" t="str">
        <f>IFERROR(VLOOKUP(AX144,[3]Formulas!$AN$5:$AO$20,2,),"")</f>
        <v/>
      </c>
      <c r="BF144" s="139" t="str">
        <f>IFERROR(VLOOKUP(AY144,[3]Formulas!$AN$5:$AO$20,2,),"")</f>
        <v/>
      </c>
      <c r="BG144" s="139" t="str">
        <f>IFERROR(VLOOKUP(AZ144,[3]Formulas!$AN$5:$AO$20,2,),"")</f>
        <v/>
      </c>
      <c r="BH144" s="139" t="str">
        <f>IFERROR(VLOOKUP(BA144,[3]Formulas!$AN$5:$AO$20,2,),"")</f>
        <v/>
      </c>
      <c r="BI144" s="139" t="str">
        <f>IFERROR(VLOOKUP(BB144,[3]Formulas!$AN$5:$AO$20,2,),"")</f>
        <v/>
      </c>
      <c r="BJ144" s="139">
        <f t="shared" si="41"/>
        <v>0</v>
      </c>
      <c r="BK144" s="139" t="str">
        <f t="shared" si="42"/>
        <v>Débil</v>
      </c>
      <c r="BL144" s="139"/>
      <c r="BM144" s="139" t="str">
        <f>IFERROR(VLOOKUP(CONCATENATE(BK144,"+",BL144),[3]Formulas!$AB$5:$AC$13,2,),"")</f>
        <v/>
      </c>
      <c r="BN144" s="139" t="str">
        <f>IFERROR(VLOOKUP(BM144,[3]Formulas!$AC$5:$AD$13,2,),"")</f>
        <v/>
      </c>
      <c r="BO144" s="591"/>
      <c r="BP144" s="591"/>
      <c r="BQ144" s="591"/>
      <c r="BR144" s="591"/>
      <c r="BS144" s="591"/>
      <c r="BT144" s="591"/>
      <c r="BU144" s="591"/>
      <c r="BV144" s="591"/>
      <c r="BW144" s="591"/>
      <c r="BX144" s="601"/>
      <c r="BY144" s="591"/>
      <c r="BZ144" s="130"/>
      <c r="CA144" s="130"/>
      <c r="CB144" s="130"/>
    </row>
    <row r="145" spans="1:80" ht="23.25" hidden="1" customHeight="1" x14ac:dyDescent="0.3">
      <c r="A145" s="591"/>
      <c r="B145" s="134"/>
      <c r="C145" s="591"/>
      <c r="D145" s="591"/>
      <c r="E145" s="591"/>
      <c r="F145" s="591"/>
      <c r="G145" s="591"/>
      <c r="H145" s="591"/>
      <c r="I145" s="591"/>
      <c r="J145" s="129"/>
      <c r="K145" s="591"/>
      <c r="L145" s="591"/>
      <c r="M145" s="591"/>
      <c r="N145" s="591"/>
      <c r="O145" s="591"/>
      <c r="P145" s="591"/>
      <c r="Q145" s="591"/>
      <c r="R145" s="591"/>
      <c r="S145" s="591"/>
      <c r="T145" s="591"/>
      <c r="U145" s="591"/>
      <c r="V145" s="591"/>
      <c r="W145" s="591"/>
      <c r="X145" s="591"/>
      <c r="Y145" s="591"/>
      <c r="Z145" s="591"/>
      <c r="AA145" s="591"/>
      <c r="AB145" s="591"/>
      <c r="AC145" s="591"/>
      <c r="AD145" s="591"/>
      <c r="AE145" s="591"/>
      <c r="AF145" s="591"/>
      <c r="AG145" s="591"/>
      <c r="AH145" s="591"/>
      <c r="AI145" s="591"/>
      <c r="AJ145" s="591"/>
      <c r="AK145" s="591"/>
      <c r="AL145" s="591"/>
      <c r="AM145" s="591"/>
      <c r="AN145" s="140"/>
      <c r="AO145" s="140"/>
      <c r="AP145" s="140"/>
      <c r="AQ145" s="140"/>
      <c r="AR145" s="140"/>
      <c r="AS145" s="140"/>
      <c r="AT145" s="140"/>
      <c r="AU145" s="137"/>
      <c r="AV145" s="138"/>
      <c r="AW145" s="138"/>
      <c r="AX145" s="138"/>
      <c r="AY145" s="138"/>
      <c r="AZ145" s="138"/>
      <c r="BA145" s="138"/>
      <c r="BB145" s="138"/>
      <c r="BC145" s="139" t="str">
        <f>IFERROR(VLOOKUP(AV145,[3]Formulas!$AN$5:$AO$20,2,),"")</f>
        <v/>
      </c>
      <c r="BD145" s="139" t="str">
        <f>IFERROR(VLOOKUP(AW145,[3]Formulas!$AN$5:$AO$20,2,),"")</f>
        <v/>
      </c>
      <c r="BE145" s="139" t="str">
        <f>IFERROR(VLOOKUP(AX145,[3]Formulas!$AN$5:$AO$20,2,),"")</f>
        <v/>
      </c>
      <c r="BF145" s="139" t="str">
        <f>IFERROR(VLOOKUP(AY145,[3]Formulas!$AN$5:$AO$20,2,),"")</f>
        <v/>
      </c>
      <c r="BG145" s="139" t="str">
        <f>IFERROR(VLOOKUP(AZ145,[3]Formulas!$AN$5:$AO$20,2,),"")</f>
        <v/>
      </c>
      <c r="BH145" s="139" t="str">
        <f>IFERROR(VLOOKUP(BA145,[3]Formulas!$AN$5:$AO$20,2,),"")</f>
        <v/>
      </c>
      <c r="BI145" s="139" t="str">
        <f>IFERROR(VLOOKUP(BB145,[3]Formulas!$AN$5:$AO$20,2,),"")</f>
        <v/>
      </c>
      <c r="BJ145" s="139">
        <f t="shared" si="41"/>
        <v>0</v>
      </c>
      <c r="BK145" s="139" t="str">
        <f t="shared" si="42"/>
        <v>Débil</v>
      </c>
      <c r="BL145" s="139"/>
      <c r="BM145" s="139" t="str">
        <f>IFERROR(VLOOKUP(CONCATENATE(BK145,"+",BL145),[3]Formulas!$AB$5:$AC$13,2,),"")</f>
        <v/>
      </c>
      <c r="BN145" s="139" t="str">
        <f>IFERROR(VLOOKUP(BM145,[3]Formulas!$AC$5:$AD$13,2,),"")</f>
        <v/>
      </c>
      <c r="BO145" s="591"/>
      <c r="BP145" s="591"/>
      <c r="BQ145" s="591"/>
      <c r="BR145" s="591"/>
      <c r="BS145" s="591"/>
      <c r="BT145" s="591"/>
      <c r="BU145" s="591"/>
      <c r="BV145" s="591"/>
      <c r="BW145" s="591"/>
      <c r="BX145" s="601"/>
      <c r="BY145" s="591"/>
      <c r="BZ145" s="130"/>
      <c r="CA145" s="130"/>
      <c r="CB145" s="130"/>
    </row>
    <row r="146" spans="1:80" ht="23.25" hidden="1" customHeight="1" x14ac:dyDescent="0.3">
      <c r="A146" s="591"/>
      <c r="B146" s="134"/>
      <c r="C146" s="591"/>
      <c r="D146" s="591"/>
      <c r="E146" s="591"/>
      <c r="F146" s="591"/>
      <c r="G146" s="591"/>
      <c r="H146" s="591"/>
      <c r="I146" s="591"/>
      <c r="J146" s="129"/>
      <c r="K146" s="591"/>
      <c r="L146" s="591"/>
      <c r="M146" s="591"/>
      <c r="N146" s="591"/>
      <c r="O146" s="591"/>
      <c r="P146" s="591"/>
      <c r="Q146" s="591"/>
      <c r="R146" s="591"/>
      <c r="S146" s="591"/>
      <c r="T146" s="591"/>
      <c r="U146" s="591"/>
      <c r="V146" s="591"/>
      <c r="W146" s="591"/>
      <c r="X146" s="591"/>
      <c r="Y146" s="591"/>
      <c r="Z146" s="591"/>
      <c r="AA146" s="591"/>
      <c r="AB146" s="591"/>
      <c r="AC146" s="591"/>
      <c r="AD146" s="591"/>
      <c r="AE146" s="591"/>
      <c r="AF146" s="591"/>
      <c r="AG146" s="591"/>
      <c r="AH146" s="591"/>
      <c r="AI146" s="591"/>
      <c r="AJ146" s="591"/>
      <c r="AK146" s="591"/>
      <c r="AL146" s="591"/>
      <c r="AM146" s="591"/>
      <c r="AN146" s="140"/>
      <c r="AO146" s="140"/>
      <c r="AP146" s="140"/>
      <c r="AQ146" s="140"/>
      <c r="AR146" s="140"/>
      <c r="AS146" s="140"/>
      <c r="AT146" s="140"/>
      <c r="AU146" s="137"/>
      <c r="AV146" s="138"/>
      <c r="AW146" s="138"/>
      <c r="AX146" s="138"/>
      <c r="AY146" s="138"/>
      <c r="AZ146" s="138"/>
      <c r="BA146" s="138"/>
      <c r="BB146" s="138"/>
      <c r="BC146" s="139" t="str">
        <f>IFERROR(VLOOKUP(AV146,[3]Formulas!$AN$5:$AO$20,2,),"")</f>
        <v/>
      </c>
      <c r="BD146" s="139" t="str">
        <f>IFERROR(VLOOKUP(AW146,[3]Formulas!$AN$5:$AO$20,2,),"")</f>
        <v/>
      </c>
      <c r="BE146" s="139" t="str">
        <f>IFERROR(VLOOKUP(AX146,[3]Formulas!$AN$5:$AO$20,2,),"")</f>
        <v/>
      </c>
      <c r="BF146" s="139" t="str">
        <f>IFERROR(VLOOKUP(AY146,[3]Formulas!$AN$5:$AO$20,2,),"")</f>
        <v/>
      </c>
      <c r="BG146" s="139" t="str">
        <f>IFERROR(VLOOKUP(AZ146,[3]Formulas!$AN$5:$AO$20,2,),"")</f>
        <v/>
      </c>
      <c r="BH146" s="139" t="str">
        <f>IFERROR(VLOOKUP(BA146,[3]Formulas!$AN$5:$AO$20,2,),"")</f>
        <v/>
      </c>
      <c r="BI146" s="139" t="str">
        <f>IFERROR(VLOOKUP(BB146,[3]Formulas!$AN$5:$AO$20,2,),"")</f>
        <v/>
      </c>
      <c r="BJ146" s="139">
        <f t="shared" si="41"/>
        <v>0</v>
      </c>
      <c r="BK146" s="139" t="str">
        <f t="shared" si="42"/>
        <v>Débil</v>
      </c>
      <c r="BL146" s="139"/>
      <c r="BM146" s="139" t="str">
        <f>IFERROR(VLOOKUP(CONCATENATE(BK146,"+",BL146),[3]Formulas!$AB$5:$AC$13,2,),"")</f>
        <v/>
      </c>
      <c r="BN146" s="139" t="str">
        <f>IFERROR(VLOOKUP(BM146,[3]Formulas!$AC$5:$AD$13,2,),"")</f>
        <v/>
      </c>
      <c r="BO146" s="591"/>
      <c r="BP146" s="591"/>
      <c r="BQ146" s="591"/>
      <c r="BR146" s="591"/>
      <c r="BS146" s="591"/>
      <c r="BT146" s="591"/>
      <c r="BU146" s="591"/>
      <c r="BV146" s="591"/>
      <c r="BW146" s="591"/>
      <c r="BX146" s="601"/>
      <c r="BY146" s="591"/>
      <c r="BZ146" s="130"/>
      <c r="CA146" s="130"/>
      <c r="CB146" s="130"/>
    </row>
    <row r="147" spans="1:80" ht="23.25" hidden="1" customHeight="1" x14ac:dyDescent="0.3">
      <c r="A147" s="591"/>
      <c r="B147" s="134"/>
      <c r="C147" s="591"/>
      <c r="D147" s="591"/>
      <c r="E147" s="591"/>
      <c r="F147" s="591"/>
      <c r="G147" s="591"/>
      <c r="H147" s="591"/>
      <c r="I147" s="591"/>
      <c r="J147" s="129"/>
      <c r="K147" s="591"/>
      <c r="L147" s="591"/>
      <c r="M147" s="591"/>
      <c r="N147" s="591"/>
      <c r="O147" s="591"/>
      <c r="P147" s="591"/>
      <c r="Q147" s="591"/>
      <c r="R147" s="591"/>
      <c r="S147" s="591"/>
      <c r="T147" s="591"/>
      <c r="U147" s="591"/>
      <c r="V147" s="591"/>
      <c r="W147" s="591"/>
      <c r="X147" s="591"/>
      <c r="Y147" s="591"/>
      <c r="Z147" s="591"/>
      <c r="AA147" s="591"/>
      <c r="AB147" s="591"/>
      <c r="AC147" s="591"/>
      <c r="AD147" s="591"/>
      <c r="AE147" s="591"/>
      <c r="AF147" s="591"/>
      <c r="AG147" s="591"/>
      <c r="AH147" s="591"/>
      <c r="AI147" s="591"/>
      <c r="AJ147" s="591"/>
      <c r="AK147" s="591"/>
      <c r="AL147" s="591"/>
      <c r="AM147" s="591"/>
      <c r="AN147" s="140"/>
      <c r="AO147" s="140"/>
      <c r="AP147" s="140"/>
      <c r="AQ147" s="140"/>
      <c r="AR147" s="140"/>
      <c r="AS147" s="140"/>
      <c r="AT147" s="140"/>
      <c r="AU147" s="137"/>
      <c r="AV147" s="138"/>
      <c r="AW147" s="138"/>
      <c r="AX147" s="138"/>
      <c r="AY147" s="138"/>
      <c r="AZ147" s="138"/>
      <c r="BA147" s="138"/>
      <c r="BB147" s="138"/>
      <c r="BC147" s="139" t="str">
        <f>IFERROR(VLOOKUP(AV147,[3]Formulas!$AN$5:$AO$20,2,),"")</f>
        <v/>
      </c>
      <c r="BD147" s="139" t="str">
        <f>IFERROR(VLOOKUP(AW147,[3]Formulas!$AN$5:$AO$20,2,),"")</f>
        <v/>
      </c>
      <c r="BE147" s="139" t="str">
        <f>IFERROR(VLOOKUP(AX147,[3]Formulas!$AN$5:$AO$20,2,),"")</f>
        <v/>
      </c>
      <c r="BF147" s="139" t="str">
        <f>IFERROR(VLOOKUP(AY147,[3]Formulas!$AN$5:$AO$20,2,),"")</f>
        <v/>
      </c>
      <c r="BG147" s="139" t="str">
        <f>IFERROR(VLOOKUP(AZ147,[3]Formulas!$AN$5:$AO$20,2,),"")</f>
        <v/>
      </c>
      <c r="BH147" s="139" t="str">
        <f>IFERROR(VLOOKUP(BA147,[3]Formulas!$AN$5:$AO$20,2,),"")</f>
        <v/>
      </c>
      <c r="BI147" s="139" t="str">
        <f>IFERROR(VLOOKUP(BB147,[3]Formulas!$AN$5:$AO$20,2,),"")</f>
        <v/>
      </c>
      <c r="BJ147" s="139">
        <f t="shared" si="41"/>
        <v>0</v>
      </c>
      <c r="BK147" s="139" t="str">
        <f t="shared" si="42"/>
        <v>Débil</v>
      </c>
      <c r="BL147" s="139"/>
      <c r="BM147" s="139" t="str">
        <f>IFERROR(VLOOKUP(CONCATENATE(BK147,"+",BL147),[3]Formulas!$AB$5:$AC$13,2,),"")</f>
        <v/>
      </c>
      <c r="BN147" s="139" t="str">
        <f>IFERROR(VLOOKUP(BM147,[3]Formulas!$AC$5:$AD$13,2,),"")</f>
        <v/>
      </c>
      <c r="BO147" s="591"/>
      <c r="BP147" s="591"/>
      <c r="BQ147" s="591"/>
      <c r="BR147" s="591"/>
      <c r="BS147" s="591"/>
      <c r="BT147" s="591"/>
      <c r="BU147" s="591"/>
      <c r="BV147" s="591"/>
      <c r="BW147" s="591"/>
      <c r="BX147" s="601"/>
      <c r="BY147" s="591"/>
      <c r="BZ147" s="130"/>
      <c r="CA147" s="130"/>
      <c r="CB147" s="130"/>
    </row>
    <row r="148" spans="1:80" ht="23.25" hidden="1" customHeight="1" x14ac:dyDescent="0.3">
      <c r="A148" s="591"/>
      <c r="B148" s="134"/>
      <c r="C148" s="591"/>
      <c r="D148" s="591"/>
      <c r="E148" s="591"/>
      <c r="F148" s="591"/>
      <c r="G148" s="591"/>
      <c r="H148" s="591"/>
      <c r="I148" s="591"/>
      <c r="J148" s="129"/>
      <c r="K148" s="591"/>
      <c r="L148" s="591"/>
      <c r="M148" s="591"/>
      <c r="N148" s="591"/>
      <c r="O148" s="591"/>
      <c r="P148" s="591"/>
      <c r="Q148" s="591"/>
      <c r="R148" s="591"/>
      <c r="S148" s="591"/>
      <c r="T148" s="591"/>
      <c r="U148" s="591"/>
      <c r="V148" s="591"/>
      <c r="W148" s="591"/>
      <c r="X148" s="591"/>
      <c r="Y148" s="591"/>
      <c r="Z148" s="591"/>
      <c r="AA148" s="591"/>
      <c r="AB148" s="591"/>
      <c r="AC148" s="591"/>
      <c r="AD148" s="591"/>
      <c r="AE148" s="591"/>
      <c r="AF148" s="591"/>
      <c r="AG148" s="591"/>
      <c r="AH148" s="591"/>
      <c r="AI148" s="591"/>
      <c r="AJ148" s="591"/>
      <c r="AK148" s="591"/>
      <c r="AL148" s="591"/>
      <c r="AM148" s="591"/>
      <c r="AN148" s="140"/>
      <c r="AO148" s="140"/>
      <c r="AP148" s="140"/>
      <c r="AQ148" s="140"/>
      <c r="AR148" s="140"/>
      <c r="AS148" s="140"/>
      <c r="AT148" s="140"/>
      <c r="AU148" s="137"/>
      <c r="AV148" s="138"/>
      <c r="AW148" s="138"/>
      <c r="AX148" s="138"/>
      <c r="AY148" s="138"/>
      <c r="AZ148" s="138"/>
      <c r="BA148" s="138"/>
      <c r="BB148" s="138"/>
      <c r="BC148" s="139" t="str">
        <f>IFERROR(VLOOKUP(AV148,[3]Formulas!$AN$5:$AO$20,2,),"")</f>
        <v/>
      </c>
      <c r="BD148" s="139" t="str">
        <f>IFERROR(VLOOKUP(AW148,[3]Formulas!$AN$5:$AO$20,2,),"")</f>
        <v/>
      </c>
      <c r="BE148" s="139" t="str">
        <f>IFERROR(VLOOKUP(AX148,[3]Formulas!$AN$5:$AO$20,2,),"")</f>
        <v/>
      </c>
      <c r="BF148" s="139" t="str">
        <f>IFERROR(VLOOKUP(AY148,[3]Formulas!$AN$5:$AO$20,2,),"")</f>
        <v/>
      </c>
      <c r="BG148" s="139" t="str">
        <f>IFERROR(VLOOKUP(AZ148,[3]Formulas!$AN$5:$AO$20,2,),"")</f>
        <v/>
      </c>
      <c r="BH148" s="139" t="str">
        <f>IFERROR(VLOOKUP(BA148,[3]Formulas!$AN$5:$AO$20,2,),"")</f>
        <v/>
      </c>
      <c r="BI148" s="139" t="str">
        <f>IFERROR(VLOOKUP(BB148,[3]Formulas!$AN$5:$AO$20,2,),"")</f>
        <v/>
      </c>
      <c r="BJ148" s="139">
        <f t="shared" si="41"/>
        <v>0</v>
      </c>
      <c r="BK148" s="139" t="str">
        <f t="shared" si="42"/>
        <v>Débil</v>
      </c>
      <c r="BL148" s="139"/>
      <c r="BM148" s="139" t="str">
        <f>IFERROR(VLOOKUP(CONCATENATE(BK148,"+",BL148),[3]Formulas!$AB$5:$AC$13,2,),"")</f>
        <v/>
      </c>
      <c r="BN148" s="139" t="str">
        <f>IFERROR(VLOOKUP(BM148,[3]Formulas!$AC$5:$AD$13,2,),"")</f>
        <v/>
      </c>
      <c r="BO148" s="591"/>
      <c r="BP148" s="591"/>
      <c r="BQ148" s="591"/>
      <c r="BR148" s="591"/>
      <c r="BS148" s="591"/>
      <c r="BT148" s="591"/>
      <c r="BU148" s="591"/>
      <c r="BV148" s="591"/>
      <c r="BW148" s="591"/>
      <c r="BX148" s="601"/>
      <c r="BY148" s="591"/>
      <c r="BZ148" s="130"/>
      <c r="CA148" s="130"/>
      <c r="CB148" s="130"/>
    </row>
    <row r="149" spans="1:80" ht="23.25" hidden="1" customHeight="1" x14ac:dyDescent="0.3">
      <c r="A149" s="591"/>
      <c r="B149" s="134"/>
      <c r="C149" s="591"/>
      <c r="D149" s="591"/>
      <c r="E149" s="591"/>
      <c r="F149" s="591"/>
      <c r="G149" s="591"/>
      <c r="H149" s="591"/>
      <c r="I149" s="591"/>
      <c r="J149" s="129"/>
      <c r="K149" s="591"/>
      <c r="L149" s="591"/>
      <c r="M149" s="591"/>
      <c r="N149" s="591"/>
      <c r="O149" s="591"/>
      <c r="P149" s="591"/>
      <c r="Q149" s="591"/>
      <c r="R149" s="591"/>
      <c r="S149" s="591"/>
      <c r="T149" s="591"/>
      <c r="U149" s="591"/>
      <c r="V149" s="591"/>
      <c r="W149" s="591"/>
      <c r="X149" s="591"/>
      <c r="Y149" s="591"/>
      <c r="Z149" s="591"/>
      <c r="AA149" s="591"/>
      <c r="AB149" s="591"/>
      <c r="AC149" s="591"/>
      <c r="AD149" s="591"/>
      <c r="AE149" s="591"/>
      <c r="AF149" s="591"/>
      <c r="AG149" s="591"/>
      <c r="AH149" s="591"/>
      <c r="AI149" s="591"/>
      <c r="AJ149" s="591"/>
      <c r="AK149" s="591"/>
      <c r="AL149" s="591"/>
      <c r="AM149" s="591"/>
      <c r="AN149" s="140"/>
      <c r="AO149" s="140"/>
      <c r="AP149" s="140"/>
      <c r="AQ149" s="140"/>
      <c r="AR149" s="140"/>
      <c r="AS149" s="140"/>
      <c r="AT149" s="140"/>
      <c r="AU149" s="137"/>
      <c r="AV149" s="138"/>
      <c r="AW149" s="138"/>
      <c r="AX149" s="138"/>
      <c r="AY149" s="138"/>
      <c r="AZ149" s="138"/>
      <c r="BA149" s="138"/>
      <c r="BB149" s="138"/>
      <c r="BC149" s="139" t="str">
        <f>IFERROR(VLOOKUP(AV149,[3]Formulas!$AN$5:$AO$20,2,),"")</f>
        <v/>
      </c>
      <c r="BD149" s="139" t="str">
        <f>IFERROR(VLOOKUP(AW149,[3]Formulas!$AN$5:$AO$20,2,),"")</f>
        <v/>
      </c>
      <c r="BE149" s="139" t="str">
        <f>IFERROR(VLOOKUP(AX149,[3]Formulas!$AN$5:$AO$20,2,),"")</f>
        <v/>
      </c>
      <c r="BF149" s="139" t="str">
        <f>IFERROR(VLOOKUP(AY149,[3]Formulas!$AN$5:$AO$20,2,),"")</f>
        <v/>
      </c>
      <c r="BG149" s="139" t="str">
        <f>IFERROR(VLOOKUP(AZ149,[3]Formulas!$AN$5:$AO$20,2,),"")</f>
        <v/>
      </c>
      <c r="BH149" s="139" t="str">
        <f>IFERROR(VLOOKUP(BA149,[3]Formulas!$AN$5:$AO$20,2,),"")</f>
        <v/>
      </c>
      <c r="BI149" s="139" t="str">
        <f>IFERROR(VLOOKUP(BB149,[3]Formulas!$AN$5:$AO$20,2,),"")</f>
        <v/>
      </c>
      <c r="BJ149" s="139">
        <f t="shared" si="41"/>
        <v>0</v>
      </c>
      <c r="BK149" s="139" t="str">
        <f t="shared" si="42"/>
        <v>Débil</v>
      </c>
      <c r="BL149" s="139"/>
      <c r="BM149" s="139" t="str">
        <f>IFERROR(VLOOKUP(CONCATENATE(BK149,"+",BL149),[3]Formulas!$AB$5:$AC$13,2,),"")</f>
        <v/>
      </c>
      <c r="BN149" s="139" t="str">
        <f>IFERROR(VLOOKUP(BM149,[3]Formulas!$AC$5:$AD$13,2,),"")</f>
        <v/>
      </c>
      <c r="BO149" s="591"/>
      <c r="BP149" s="591"/>
      <c r="BQ149" s="591"/>
      <c r="BR149" s="591"/>
      <c r="BS149" s="591"/>
      <c r="BT149" s="591"/>
      <c r="BU149" s="591"/>
      <c r="BV149" s="591"/>
      <c r="BW149" s="591"/>
      <c r="BX149" s="601"/>
      <c r="BY149" s="591"/>
      <c r="BZ149" s="130"/>
      <c r="CA149" s="130"/>
      <c r="CB149" s="130"/>
    </row>
    <row r="150" spans="1:80" ht="23.25" hidden="1" customHeight="1" x14ac:dyDescent="0.3">
      <c r="A150" s="591"/>
      <c r="B150" s="134"/>
      <c r="C150" s="591"/>
      <c r="D150" s="591"/>
      <c r="E150" s="591"/>
      <c r="F150" s="591"/>
      <c r="G150" s="591"/>
      <c r="H150" s="591"/>
      <c r="I150" s="591"/>
      <c r="J150" s="129"/>
      <c r="K150" s="591"/>
      <c r="L150" s="591"/>
      <c r="M150" s="591"/>
      <c r="N150" s="591"/>
      <c r="O150" s="591"/>
      <c r="P150" s="591"/>
      <c r="Q150" s="591"/>
      <c r="R150" s="591"/>
      <c r="S150" s="591"/>
      <c r="T150" s="591"/>
      <c r="U150" s="591"/>
      <c r="V150" s="591"/>
      <c r="W150" s="591"/>
      <c r="X150" s="591"/>
      <c r="Y150" s="591"/>
      <c r="Z150" s="591"/>
      <c r="AA150" s="591"/>
      <c r="AB150" s="591"/>
      <c r="AC150" s="591"/>
      <c r="AD150" s="591"/>
      <c r="AE150" s="591"/>
      <c r="AF150" s="591"/>
      <c r="AG150" s="591"/>
      <c r="AH150" s="591"/>
      <c r="AI150" s="591"/>
      <c r="AJ150" s="591"/>
      <c r="AK150" s="591"/>
      <c r="AL150" s="591"/>
      <c r="AM150" s="591"/>
      <c r="AN150" s="140"/>
      <c r="AO150" s="140"/>
      <c r="AP150" s="140"/>
      <c r="AQ150" s="140"/>
      <c r="AR150" s="140"/>
      <c r="AS150" s="140"/>
      <c r="AT150" s="140"/>
      <c r="AU150" s="137"/>
      <c r="AV150" s="138"/>
      <c r="AW150" s="138"/>
      <c r="AX150" s="138"/>
      <c r="AY150" s="138"/>
      <c r="AZ150" s="138"/>
      <c r="BA150" s="138"/>
      <c r="BB150" s="138"/>
      <c r="BC150" s="139" t="str">
        <f>IFERROR(VLOOKUP(AV150,[3]Formulas!$AN$5:$AO$20,2,),"")</f>
        <v/>
      </c>
      <c r="BD150" s="139" t="str">
        <f>IFERROR(VLOOKUP(AW150,[3]Formulas!$AN$5:$AO$20,2,),"")</f>
        <v/>
      </c>
      <c r="BE150" s="139" t="str">
        <f>IFERROR(VLOOKUP(AX150,[3]Formulas!$AN$5:$AO$20,2,),"")</f>
        <v/>
      </c>
      <c r="BF150" s="139" t="str">
        <f>IFERROR(VLOOKUP(AY150,[3]Formulas!$AN$5:$AO$20,2,),"")</f>
        <v/>
      </c>
      <c r="BG150" s="139" t="str">
        <f>IFERROR(VLOOKUP(AZ150,[3]Formulas!$AN$5:$AO$20,2,),"")</f>
        <v/>
      </c>
      <c r="BH150" s="139" t="str">
        <f>IFERROR(VLOOKUP(BA150,[3]Formulas!$AN$5:$AO$20,2,),"")</f>
        <v/>
      </c>
      <c r="BI150" s="139" t="str">
        <f>IFERROR(VLOOKUP(BB150,[3]Formulas!$AN$5:$AO$20,2,),"")</f>
        <v/>
      </c>
      <c r="BJ150" s="139">
        <f t="shared" si="41"/>
        <v>0</v>
      </c>
      <c r="BK150" s="139" t="str">
        <f t="shared" si="42"/>
        <v>Débil</v>
      </c>
      <c r="BL150" s="139"/>
      <c r="BM150" s="139" t="str">
        <f>IFERROR(VLOOKUP(CONCATENATE(BK150,"+",BL150),[3]Formulas!$AB$5:$AC$13,2,),"")</f>
        <v/>
      </c>
      <c r="BN150" s="139" t="str">
        <f>IFERROR(VLOOKUP(BM150,[3]Formulas!$AC$5:$AD$13,2,),"")</f>
        <v/>
      </c>
      <c r="BO150" s="591"/>
      <c r="BP150" s="591"/>
      <c r="BQ150" s="591"/>
      <c r="BR150" s="591"/>
      <c r="BS150" s="591"/>
      <c r="BT150" s="591"/>
      <c r="BU150" s="591"/>
      <c r="BV150" s="591"/>
      <c r="BW150" s="591"/>
      <c r="BX150" s="601"/>
      <c r="BY150" s="591"/>
      <c r="BZ150" s="130"/>
      <c r="CA150" s="130"/>
      <c r="CB150" s="130"/>
    </row>
    <row r="151" spans="1:80" ht="23.25" hidden="1" customHeight="1" x14ac:dyDescent="0.3">
      <c r="A151" s="592"/>
      <c r="B151" s="141"/>
      <c r="C151" s="592"/>
      <c r="D151" s="592"/>
      <c r="E151" s="592"/>
      <c r="F151" s="592"/>
      <c r="G151" s="592"/>
      <c r="H151" s="592"/>
      <c r="I151" s="592"/>
      <c r="J151" s="154"/>
      <c r="K151" s="592"/>
      <c r="L151" s="592"/>
      <c r="M151" s="592"/>
      <c r="N151" s="592"/>
      <c r="O151" s="592"/>
      <c r="P151" s="592"/>
      <c r="Q151" s="592"/>
      <c r="R151" s="592"/>
      <c r="S151" s="592"/>
      <c r="T151" s="592"/>
      <c r="U151" s="592"/>
      <c r="V151" s="592"/>
      <c r="W151" s="592"/>
      <c r="X151" s="592"/>
      <c r="Y151" s="592"/>
      <c r="Z151" s="592"/>
      <c r="AA151" s="592"/>
      <c r="AB151" s="592"/>
      <c r="AC151" s="592"/>
      <c r="AD151" s="592"/>
      <c r="AE151" s="592"/>
      <c r="AF151" s="592"/>
      <c r="AG151" s="592"/>
      <c r="AH151" s="592"/>
      <c r="AI151" s="592"/>
      <c r="AJ151" s="592"/>
      <c r="AK151" s="592"/>
      <c r="AL151" s="592"/>
      <c r="AM151" s="592"/>
      <c r="AN151" s="143"/>
      <c r="AO151" s="143"/>
      <c r="AP151" s="143"/>
      <c r="AQ151" s="143"/>
      <c r="AR151" s="143"/>
      <c r="AS151" s="143"/>
      <c r="AT151" s="143"/>
      <c r="AU151" s="144"/>
      <c r="AV151" s="145"/>
      <c r="AW151" s="145"/>
      <c r="AX151" s="145"/>
      <c r="AY151" s="145"/>
      <c r="AZ151" s="145"/>
      <c r="BA151" s="145"/>
      <c r="BB151" s="145"/>
      <c r="BC151" s="146" t="str">
        <f>IFERROR(VLOOKUP(AV151,[3]Formulas!$AN$5:$AO$20,2,),"")</f>
        <v/>
      </c>
      <c r="BD151" s="146" t="str">
        <f>IFERROR(VLOOKUP(AW151,[3]Formulas!$AN$5:$AO$20,2,),"")</f>
        <v/>
      </c>
      <c r="BE151" s="146" t="str">
        <f>IFERROR(VLOOKUP(AX151,[3]Formulas!$AN$5:$AO$20,2,),"")</f>
        <v/>
      </c>
      <c r="BF151" s="146" t="str">
        <f>IFERROR(VLOOKUP(AY151,[3]Formulas!$AN$5:$AO$20,2,),"")</f>
        <v/>
      </c>
      <c r="BG151" s="146" t="str">
        <f>IFERROR(VLOOKUP(AZ151,[3]Formulas!$AN$5:$AO$20,2,),"")</f>
        <v/>
      </c>
      <c r="BH151" s="146" t="str">
        <f>IFERROR(VLOOKUP(BA151,[3]Formulas!$AN$5:$AO$20,2,),"")</f>
        <v/>
      </c>
      <c r="BI151" s="146" t="str">
        <f>IFERROR(VLOOKUP(BB151,[3]Formulas!$AN$5:$AO$20,2,),"")</f>
        <v/>
      </c>
      <c r="BJ151" s="146">
        <f t="shared" si="41"/>
        <v>0</v>
      </c>
      <c r="BK151" s="146" t="str">
        <f t="shared" si="42"/>
        <v>Débil</v>
      </c>
      <c r="BL151" s="146"/>
      <c r="BM151" s="146" t="str">
        <f>IFERROR(VLOOKUP(CONCATENATE(BK151,"+",BL151),[3]Formulas!$AB$5:$AC$13,2,),"")</f>
        <v/>
      </c>
      <c r="BN151" s="146" t="str">
        <f>IFERROR(VLOOKUP(BM151,[3]Formulas!$AC$5:$AD$13,2,),"")</f>
        <v/>
      </c>
      <c r="BO151" s="592"/>
      <c r="BP151" s="592"/>
      <c r="BQ151" s="592"/>
      <c r="BR151" s="592"/>
      <c r="BS151" s="592"/>
      <c r="BT151" s="592"/>
      <c r="BU151" s="592"/>
      <c r="BV151" s="592"/>
      <c r="BW151" s="592"/>
      <c r="BX151" s="602"/>
      <c r="BY151" s="592"/>
      <c r="BZ151" s="147"/>
      <c r="CA151" s="147"/>
      <c r="CB151" s="147"/>
    </row>
    <row r="152" spans="1:80" ht="23.25" hidden="1" customHeight="1" x14ac:dyDescent="0.4">
      <c r="A152" s="148"/>
      <c r="B152" s="148"/>
      <c r="C152" s="148"/>
      <c r="D152" s="148"/>
      <c r="E152" s="148"/>
      <c r="F152" s="148"/>
      <c r="G152" s="148"/>
      <c r="H152" s="148"/>
      <c r="I152" s="148"/>
      <c r="J152" s="149"/>
      <c r="K152" s="149"/>
      <c r="L152" s="149"/>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c r="AK152" s="150"/>
      <c r="AL152" s="150"/>
      <c r="AM152" s="148"/>
      <c r="AN152" s="151"/>
      <c r="AO152" s="151"/>
      <c r="AP152" s="151"/>
      <c r="AQ152" s="151"/>
      <c r="AR152" s="151"/>
      <c r="AS152" s="151"/>
      <c r="AT152" s="151"/>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c r="BR152" s="148"/>
      <c r="BS152" s="148"/>
      <c r="BT152" s="148"/>
      <c r="BU152" s="148"/>
      <c r="BV152" s="148"/>
      <c r="BW152" s="148"/>
      <c r="BX152" s="152"/>
      <c r="BY152" s="152"/>
      <c r="BZ152" s="152"/>
      <c r="CA152" s="152"/>
      <c r="CB152" s="152"/>
    </row>
    <row r="153" spans="1:80" ht="23.25" hidden="1" customHeight="1" x14ac:dyDescent="0.3">
      <c r="A153" s="593"/>
      <c r="B153" s="153"/>
      <c r="C153" s="593"/>
      <c r="D153" s="593"/>
      <c r="E153" s="590"/>
      <c r="F153" s="590"/>
      <c r="G153" s="590"/>
      <c r="H153" s="590"/>
      <c r="I153" s="593" t="str">
        <f>+IF(AND(E153="Si",F153="Si",G153="Si",H153="Si"),"Corrupción","No aplica para riesgo de corrupción")</f>
        <v>No aplica para riesgo de corrupción</v>
      </c>
      <c r="J153" s="127"/>
      <c r="K153" s="594"/>
      <c r="L153" s="594"/>
      <c r="M153" s="590"/>
      <c r="N153" s="590"/>
      <c r="O153" s="590"/>
      <c r="P153" s="590"/>
      <c r="Q153" s="590"/>
      <c r="R153" s="590"/>
      <c r="S153" s="590"/>
      <c r="T153" s="590"/>
      <c r="U153" s="590"/>
      <c r="V153" s="590"/>
      <c r="W153" s="590"/>
      <c r="X153" s="590"/>
      <c r="Y153" s="590"/>
      <c r="Z153" s="590"/>
      <c r="AA153" s="590"/>
      <c r="AB153" s="590"/>
      <c r="AC153" s="590"/>
      <c r="AD153" s="590"/>
      <c r="AE153" s="590"/>
      <c r="AF153" s="598">
        <f>+COUNTIF(M153:AE162,"SI")</f>
        <v>0</v>
      </c>
      <c r="AG153" s="593"/>
      <c r="AH153" s="593" t="str">
        <f>IFERROR(VLOOKUP(AG153,[3]Formulas!$B$5:$C$9,2,0),"")</f>
        <v/>
      </c>
      <c r="AI153" s="593" t="str">
        <f>IFERROR(VLOOKUP(AF153,[3]Formulas!$W$5:$X$23,2,),"")</f>
        <v/>
      </c>
      <c r="AJ153" s="593" t="str">
        <f>+IFERROR(VLOOKUP(AI153,[3]Formulas!$E$5:$F$9,2,),"")</f>
        <v/>
      </c>
      <c r="AK153" s="598" t="str">
        <f>IFERROR(VLOOKUP(CONCATENATE(AH153,AJ153),[3]Formulas!$J$5:$K$29,2,),"")</f>
        <v/>
      </c>
      <c r="AL153" s="598" t="str">
        <f>IFERROR(AJ153*AH153,"")</f>
        <v/>
      </c>
      <c r="AM153" s="599" t="s">
        <v>111</v>
      </c>
      <c r="AN153" s="136"/>
      <c r="AO153" s="136"/>
      <c r="AP153" s="136"/>
      <c r="AQ153" s="136"/>
      <c r="AR153" s="136"/>
      <c r="AS153" s="136"/>
      <c r="AT153" s="136"/>
      <c r="AU153" s="131"/>
      <c r="AV153" s="132"/>
      <c r="AW153" s="132"/>
      <c r="AX153" s="132"/>
      <c r="AY153" s="132"/>
      <c r="AZ153" s="132"/>
      <c r="BA153" s="132"/>
      <c r="BB153" s="132"/>
      <c r="BC153" s="133" t="str">
        <f>IFERROR(VLOOKUP(AV153,[3]Formulas!$AN$5:$AO$20,2,),"")</f>
        <v/>
      </c>
      <c r="BD153" s="133" t="str">
        <f>IFERROR(VLOOKUP(AW153,[3]Formulas!$AN$5:$AO$20,2,),"")</f>
        <v/>
      </c>
      <c r="BE153" s="133" t="str">
        <f>IFERROR(VLOOKUP(AX153,[3]Formulas!$AN$5:$AO$20,2,),"")</f>
        <v/>
      </c>
      <c r="BF153" s="133" t="str">
        <f>IFERROR(VLOOKUP(AY153,[3]Formulas!$AN$5:$AO$20,2,),"")</f>
        <v/>
      </c>
      <c r="BG153" s="133" t="str">
        <f>IFERROR(VLOOKUP(AZ153,[3]Formulas!$AN$5:$AO$20,2,),"")</f>
        <v/>
      </c>
      <c r="BH153" s="133" t="str">
        <f>IFERROR(VLOOKUP(BA153,[3]Formulas!$AN$5:$AO$20,2,),"")</f>
        <v/>
      </c>
      <c r="BI153" s="133" t="str">
        <f>IFERROR(VLOOKUP(BB153,[3]Formulas!$AN$5:$AO$20,2,),"")</f>
        <v/>
      </c>
      <c r="BJ153" s="133">
        <f t="shared" ref="BJ153:BJ162" si="43">+SUM(BC153:BI153)</f>
        <v>0</v>
      </c>
      <c r="BK153" s="133" t="str">
        <f t="shared" ref="BK153:BK162" si="44">+IF(BJ153&gt;=96,"Fuerte",IF(AND(BJ153&lt;96,BJ153&gt;=86),"Moderado",IF(BJ153&lt;=85,"Débil")))</f>
        <v>Débil</v>
      </c>
      <c r="BL153" s="133"/>
      <c r="BM153" s="133" t="str">
        <f>IFERROR(VLOOKUP(CONCATENATE(BK153,"+",BL153),[3]Formulas!$AB$5:$AC$13,2,),"")</f>
        <v/>
      </c>
      <c r="BN153" s="133" t="str">
        <f>IFERROR(VLOOKUP(BM153,[3]Formulas!$AC$5:$AD$13,2,),"")</f>
        <v/>
      </c>
      <c r="BO153" s="599" t="str">
        <f>+IFERROR(AVERAGE(BN153:BN162),"")</f>
        <v/>
      </c>
      <c r="BP153" s="599" t="str">
        <f>+IF(BO153="","",IF(BO153=100,"Fuerte",IF(AND(BO153&lt;100,BO153&gt;=50),"Moderado",IF(BO153&lt;50,"Débil"))))</f>
        <v/>
      </c>
      <c r="BQ153" s="599" t="str">
        <f>+IF(BP153="","",IF(BP153="Fuerte",2,IF(BP153="Moderado",1,IF(BP153="Débil",0))))</f>
        <v/>
      </c>
      <c r="BR153" s="599" t="str">
        <f>IFERROR(IF((BS153-BQ153)&lt;=0,+AG153,VLOOKUP((BS153-BQ153),[3]Formulas!$AQ$5:$AR$9,2,0)),"")</f>
        <v/>
      </c>
      <c r="BS153" s="599" t="str">
        <f>+AH153</f>
        <v/>
      </c>
      <c r="BT153" s="599" t="str">
        <f>IFERROR(VLOOKUP(BR153,[3]Formulas!$B$5:$C$9,2,),"")</f>
        <v/>
      </c>
      <c r="BU153" s="599" t="str">
        <f>+AI153</f>
        <v/>
      </c>
      <c r="BV153" s="599" t="str">
        <f>IFERROR(VLOOKUP(BU153,[3]Formulas!$E$5:$F$9,2,),"")</f>
        <v/>
      </c>
      <c r="BW153" s="598" t="str">
        <f>IFERROR(VLOOKUP(CONCATENATE(BT153:BT162,BV153),[3]Formulas!$J$5:$K$29,2,),"")</f>
        <v/>
      </c>
      <c r="BX153" s="600" t="str">
        <f>IFERROR(BV153*BT153,"")</f>
        <v/>
      </c>
      <c r="BY153" s="603"/>
      <c r="BZ153" s="128"/>
      <c r="CA153" s="128"/>
      <c r="CB153" s="128"/>
    </row>
    <row r="154" spans="1:80" ht="23.25" hidden="1" customHeight="1" x14ac:dyDescent="0.3">
      <c r="A154" s="591"/>
      <c r="B154" s="134"/>
      <c r="C154" s="591"/>
      <c r="D154" s="591"/>
      <c r="E154" s="591"/>
      <c r="F154" s="591"/>
      <c r="G154" s="591"/>
      <c r="H154" s="591"/>
      <c r="I154" s="591"/>
      <c r="J154" s="129"/>
      <c r="K154" s="591"/>
      <c r="L154" s="591"/>
      <c r="M154" s="591"/>
      <c r="N154" s="591"/>
      <c r="O154" s="591"/>
      <c r="P154" s="591"/>
      <c r="Q154" s="591"/>
      <c r="R154" s="591"/>
      <c r="S154" s="591"/>
      <c r="T154" s="591"/>
      <c r="U154" s="591"/>
      <c r="V154" s="591"/>
      <c r="W154" s="591"/>
      <c r="X154" s="591"/>
      <c r="Y154" s="591"/>
      <c r="Z154" s="591"/>
      <c r="AA154" s="591"/>
      <c r="AB154" s="591"/>
      <c r="AC154" s="591"/>
      <c r="AD154" s="591"/>
      <c r="AE154" s="591"/>
      <c r="AF154" s="591"/>
      <c r="AG154" s="591"/>
      <c r="AH154" s="591"/>
      <c r="AI154" s="591"/>
      <c r="AJ154" s="591"/>
      <c r="AK154" s="591"/>
      <c r="AL154" s="591"/>
      <c r="AM154" s="591"/>
      <c r="AN154" s="140"/>
      <c r="AO154" s="140"/>
      <c r="AP154" s="140"/>
      <c r="AQ154" s="140"/>
      <c r="AR154" s="140"/>
      <c r="AS154" s="140"/>
      <c r="AT154" s="140"/>
      <c r="AU154" s="137"/>
      <c r="AV154" s="138"/>
      <c r="AW154" s="138"/>
      <c r="AX154" s="138"/>
      <c r="AY154" s="138"/>
      <c r="AZ154" s="138"/>
      <c r="BA154" s="138"/>
      <c r="BB154" s="138"/>
      <c r="BC154" s="139" t="str">
        <f>IFERROR(VLOOKUP(AV154,[3]Formulas!$AN$5:$AO$20,2,),"")</f>
        <v/>
      </c>
      <c r="BD154" s="139" t="str">
        <f>IFERROR(VLOOKUP(AW154,[3]Formulas!$AN$5:$AO$20,2,),"")</f>
        <v/>
      </c>
      <c r="BE154" s="139" t="str">
        <f>IFERROR(VLOOKUP(AX154,[3]Formulas!$AN$5:$AO$20,2,),"")</f>
        <v/>
      </c>
      <c r="BF154" s="139" t="str">
        <f>IFERROR(VLOOKUP(AY154,[3]Formulas!$AN$5:$AO$20,2,),"")</f>
        <v/>
      </c>
      <c r="BG154" s="139" t="str">
        <f>IFERROR(VLOOKUP(AZ154,[3]Formulas!$AN$5:$AO$20,2,),"")</f>
        <v/>
      </c>
      <c r="BH154" s="139" t="str">
        <f>IFERROR(VLOOKUP(BA154,[3]Formulas!$AN$5:$AO$20,2,),"")</f>
        <v/>
      </c>
      <c r="BI154" s="139" t="str">
        <f>IFERROR(VLOOKUP(BB154,[3]Formulas!$AN$5:$AO$20,2,),"")</f>
        <v/>
      </c>
      <c r="BJ154" s="139">
        <f t="shared" si="43"/>
        <v>0</v>
      </c>
      <c r="BK154" s="139" t="str">
        <f t="shared" si="44"/>
        <v>Débil</v>
      </c>
      <c r="BL154" s="139"/>
      <c r="BM154" s="139" t="str">
        <f>IFERROR(VLOOKUP(CONCATENATE(BK154,"+",BL154),[3]Formulas!$AB$5:$AC$13,2,),"")</f>
        <v/>
      </c>
      <c r="BN154" s="139" t="str">
        <f>IFERROR(VLOOKUP(BM154,[3]Formulas!$AC$5:$AD$13,2,),"")</f>
        <v/>
      </c>
      <c r="BO154" s="591"/>
      <c r="BP154" s="591"/>
      <c r="BQ154" s="591"/>
      <c r="BR154" s="591"/>
      <c r="BS154" s="591"/>
      <c r="BT154" s="591"/>
      <c r="BU154" s="591"/>
      <c r="BV154" s="591"/>
      <c r="BW154" s="591"/>
      <c r="BX154" s="601"/>
      <c r="BY154" s="591"/>
      <c r="BZ154" s="130"/>
      <c r="CA154" s="130"/>
      <c r="CB154" s="130"/>
    </row>
    <row r="155" spans="1:80" ht="23.25" hidden="1" customHeight="1" x14ac:dyDescent="0.3">
      <c r="A155" s="591"/>
      <c r="B155" s="134"/>
      <c r="C155" s="591"/>
      <c r="D155" s="591"/>
      <c r="E155" s="591"/>
      <c r="F155" s="591"/>
      <c r="G155" s="591"/>
      <c r="H155" s="591"/>
      <c r="I155" s="591"/>
      <c r="J155" s="129"/>
      <c r="K155" s="591"/>
      <c r="L155" s="591"/>
      <c r="M155" s="591"/>
      <c r="N155" s="591"/>
      <c r="O155" s="591"/>
      <c r="P155" s="591"/>
      <c r="Q155" s="591"/>
      <c r="R155" s="591"/>
      <c r="S155" s="591"/>
      <c r="T155" s="591"/>
      <c r="U155" s="591"/>
      <c r="V155" s="591"/>
      <c r="W155" s="591"/>
      <c r="X155" s="591"/>
      <c r="Y155" s="591"/>
      <c r="Z155" s="591"/>
      <c r="AA155" s="591"/>
      <c r="AB155" s="591"/>
      <c r="AC155" s="591"/>
      <c r="AD155" s="591"/>
      <c r="AE155" s="591"/>
      <c r="AF155" s="591"/>
      <c r="AG155" s="591"/>
      <c r="AH155" s="591"/>
      <c r="AI155" s="591"/>
      <c r="AJ155" s="591"/>
      <c r="AK155" s="591"/>
      <c r="AL155" s="591"/>
      <c r="AM155" s="591"/>
      <c r="AN155" s="140"/>
      <c r="AO155" s="140"/>
      <c r="AP155" s="140"/>
      <c r="AQ155" s="140"/>
      <c r="AR155" s="140"/>
      <c r="AS155" s="140"/>
      <c r="AT155" s="140"/>
      <c r="AU155" s="137"/>
      <c r="AV155" s="138"/>
      <c r="AW155" s="138"/>
      <c r="AX155" s="138"/>
      <c r="AY155" s="138"/>
      <c r="AZ155" s="138"/>
      <c r="BA155" s="138"/>
      <c r="BB155" s="138"/>
      <c r="BC155" s="139" t="str">
        <f>IFERROR(VLOOKUP(AV155,[3]Formulas!$AN$5:$AO$20,2,),"")</f>
        <v/>
      </c>
      <c r="BD155" s="139" t="str">
        <f>IFERROR(VLOOKUP(AW155,[3]Formulas!$AN$5:$AO$20,2,),"")</f>
        <v/>
      </c>
      <c r="BE155" s="139" t="str">
        <f>IFERROR(VLOOKUP(AX155,[3]Formulas!$AN$5:$AO$20,2,),"")</f>
        <v/>
      </c>
      <c r="BF155" s="139" t="str">
        <f>IFERROR(VLOOKUP(AY155,[3]Formulas!$AN$5:$AO$20,2,),"")</f>
        <v/>
      </c>
      <c r="BG155" s="139" t="str">
        <f>IFERROR(VLOOKUP(AZ155,[3]Formulas!$AN$5:$AO$20,2,),"")</f>
        <v/>
      </c>
      <c r="BH155" s="139" t="str">
        <f>IFERROR(VLOOKUP(BA155,[3]Formulas!$AN$5:$AO$20,2,),"")</f>
        <v/>
      </c>
      <c r="BI155" s="139" t="str">
        <f>IFERROR(VLOOKUP(BB155,[3]Formulas!$AN$5:$AO$20,2,),"")</f>
        <v/>
      </c>
      <c r="BJ155" s="139">
        <f t="shared" si="43"/>
        <v>0</v>
      </c>
      <c r="BK155" s="139" t="str">
        <f t="shared" si="44"/>
        <v>Débil</v>
      </c>
      <c r="BL155" s="139"/>
      <c r="BM155" s="139" t="str">
        <f>IFERROR(VLOOKUP(CONCATENATE(BK155,"+",BL155),[3]Formulas!$AB$5:$AC$13,2,),"")</f>
        <v/>
      </c>
      <c r="BN155" s="139" t="str">
        <f>IFERROR(VLOOKUP(BM155,[3]Formulas!$AC$5:$AD$13,2,),"")</f>
        <v/>
      </c>
      <c r="BO155" s="591"/>
      <c r="BP155" s="591"/>
      <c r="BQ155" s="591"/>
      <c r="BR155" s="591"/>
      <c r="BS155" s="591"/>
      <c r="BT155" s="591"/>
      <c r="BU155" s="591"/>
      <c r="BV155" s="591"/>
      <c r="BW155" s="591"/>
      <c r="BX155" s="601"/>
      <c r="BY155" s="591"/>
      <c r="BZ155" s="130"/>
      <c r="CA155" s="130"/>
      <c r="CB155" s="130"/>
    </row>
    <row r="156" spans="1:80" ht="23.25" hidden="1" customHeight="1" x14ac:dyDescent="0.3">
      <c r="A156" s="591"/>
      <c r="B156" s="134"/>
      <c r="C156" s="591"/>
      <c r="D156" s="591"/>
      <c r="E156" s="591"/>
      <c r="F156" s="591"/>
      <c r="G156" s="591"/>
      <c r="H156" s="591"/>
      <c r="I156" s="591"/>
      <c r="J156" s="129"/>
      <c r="K156" s="591"/>
      <c r="L156" s="591"/>
      <c r="M156" s="591"/>
      <c r="N156" s="591"/>
      <c r="O156" s="591"/>
      <c r="P156" s="591"/>
      <c r="Q156" s="591"/>
      <c r="R156" s="591"/>
      <c r="S156" s="591"/>
      <c r="T156" s="591"/>
      <c r="U156" s="591"/>
      <c r="V156" s="591"/>
      <c r="W156" s="591"/>
      <c r="X156" s="591"/>
      <c r="Y156" s="591"/>
      <c r="Z156" s="591"/>
      <c r="AA156" s="591"/>
      <c r="AB156" s="591"/>
      <c r="AC156" s="591"/>
      <c r="AD156" s="591"/>
      <c r="AE156" s="591"/>
      <c r="AF156" s="591"/>
      <c r="AG156" s="591"/>
      <c r="AH156" s="591"/>
      <c r="AI156" s="591"/>
      <c r="AJ156" s="591"/>
      <c r="AK156" s="591"/>
      <c r="AL156" s="591"/>
      <c r="AM156" s="591"/>
      <c r="AN156" s="140"/>
      <c r="AO156" s="140"/>
      <c r="AP156" s="140"/>
      <c r="AQ156" s="140"/>
      <c r="AR156" s="140"/>
      <c r="AS156" s="140"/>
      <c r="AT156" s="140"/>
      <c r="AU156" s="137"/>
      <c r="AV156" s="138"/>
      <c r="AW156" s="138"/>
      <c r="AX156" s="138"/>
      <c r="AY156" s="138"/>
      <c r="AZ156" s="138"/>
      <c r="BA156" s="138"/>
      <c r="BB156" s="138"/>
      <c r="BC156" s="139" t="str">
        <f>IFERROR(VLOOKUP(AV156,[3]Formulas!$AN$5:$AO$20,2,),"")</f>
        <v/>
      </c>
      <c r="BD156" s="139" t="str">
        <f>IFERROR(VLOOKUP(AW156,[3]Formulas!$AN$5:$AO$20,2,),"")</f>
        <v/>
      </c>
      <c r="BE156" s="139" t="str">
        <f>IFERROR(VLOOKUP(AX156,[3]Formulas!$AN$5:$AO$20,2,),"")</f>
        <v/>
      </c>
      <c r="BF156" s="139" t="str">
        <f>IFERROR(VLOOKUP(AY156,[3]Formulas!$AN$5:$AO$20,2,),"")</f>
        <v/>
      </c>
      <c r="BG156" s="139" t="str">
        <f>IFERROR(VLOOKUP(AZ156,[3]Formulas!$AN$5:$AO$20,2,),"")</f>
        <v/>
      </c>
      <c r="BH156" s="139" t="str">
        <f>IFERROR(VLOOKUP(BA156,[3]Formulas!$AN$5:$AO$20,2,),"")</f>
        <v/>
      </c>
      <c r="BI156" s="139" t="str">
        <f>IFERROR(VLOOKUP(BB156,[3]Formulas!$AN$5:$AO$20,2,),"")</f>
        <v/>
      </c>
      <c r="BJ156" s="139">
        <f t="shared" si="43"/>
        <v>0</v>
      </c>
      <c r="BK156" s="139" t="str">
        <f t="shared" si="44"/>
        <v>Débil</v>
      </c>
      <c r="BL156" s="139"/>
      <c r="BM156" s="139" t="str">
        <f>IFERROR(VLOOKUP(CONCATENATE(BK156,"+",BL156),[3]Formulas!$AB$5:$AC$13,2,),"")</f>
        <v/>
      </c>
      <c r="BN156" s="139" t="str">
        <f>IFERROR(VLOOKUP(BM156,[3]Formulas!$AC$5:$AD$13,2,),"")</f>
        <v/>
      </c>
      <c r="BO156" s="591"/>
      <c r="BP156" s="591"/>
      <c r="BQ156" s="591"/>
      <c r="BR156" s="591"/>
      <c r="BS156" s="591"/>
      <c r="BT156" s="591"/>
      <c r="BU156" s="591"/>
      <c r="BV156" s="591"/>
      <c r="BW156" s="591"/>
      <c r="BX156" s="601"/>
      <c r="BY156" s="591"/>
      <c r="BZ156" s="130"/>
      <c r="CA156" s="130"/>
      <c r="CB156" s="130"/>
    </row>
    <row r="157" spans="1:80" ht="23.25" hidden="1" customHeight="1" x14ac:dyDescent="0.3">
      <c r="A157" s="591"/>
      <c r="B157" s="134"/>
      <c r="C157" s="591"/>
      <c r="D157" s="591"/>
      <c r="E157" s="591"/>
      <c r="F157" s="591"/>
      <c r="G157" s="591"/>
      <c r="H157" s="591"/>
      <c r="I157" s="591"/>
      <c r="J157" s="129"/>
      <c r="K157" s="591"/>
      <c r="L157" s="591"/>
      <c r="M157" s="591"/>
      <c r="N157" s="591"/>
      <c r="O157" s="591"/>
      <c r="P157" s="591"/>
      <c r="Q157" s="591"/>
      <c r="R157" s="591"/>
      <c r="S157" s="591"/>
      <c r="T157" s="591"/>
      <c r="U157" s="591"/>
      <c r="V157" s="591"/>
      <c r="W157" s="591"/>
      <c r="X157" s="591"/>
      <c r="Y157" s="591"/>
      <c r="Z157" s="591"/>
      <c r="AA157" s="591"/>
      <c r="AB157" s="591"/>
      <c r="AC157" s="591"/>
      <c r="AD157" s="591"/>
      <c r="AE157" s="591"/>
      <c r="AF157" s="591"/>
      <c r="AG157" s="591"/>
      <c r="AH157" s="591"/>
      <c r="AI157" s="591"/>
      <c r="AJ157" s="591"/>
      <c r="AK157" s="591"/>
      <c r="AL157" s="591"/>
      <c r="AM157" s="591"/>
      <c r="AN157" s="140"/>
      <c r="AO157" s="140"/>
      <c r="AP157" s="140"/>
      <c r="AQ157" s="140"/>
      <c r="AR157" s="140"/>
      <c r="AS157" s="140"/>
      <c r="AT157" s="140"/>
      <c r="AU157" s="137"/>
      <c r="AV157" s="138"/>
      <c r="AW157" s="138"/>
      <c r="AX157" s="138"/>
      <c r="AY157" s="138"/>
      <c r="AZ157" s="138"/>
      <c r="BA157" s="138"/>
      <c r="BB157" s="138"/>
      <c r="BC157" s="139" t="str">
        <f>IFERROR(VLOOKUP(AV157,[3]Formulas!$AN$5:$AO$20,2,),"")</f>
        <v/>
      </c>
      <c r="BD157" s="139" t="str">
        <f>IFERROR(VLOOKUP(AW157,[3]Formulas!$AN$5:$AO$20,2,),"")</f>
        <v/>
      </c>
      <c r="BE157" s="139" t="str">
        <f>IFERROR(VLOOKUP(AX157,[3]Formulas!$AN$5:$AO$20,2,),"")</f>
        <v/>
      </c>
      <c r="BF157" s="139" t="str">
        <f>IFERROR(VLOOKUP(AY157,[3]Formulas!$AN$5:$AO$20,2,),"")</f>
        <v/>
      </c>
      <c r="BG157" s="139" t="str">
        <f>IFERROR(VLOOKUP(AZ157,[3]Formulas!$AN$5:$AO$20,2,),"")</f>
        <v/>
      </c>
      <c r="BH157" s="139" t="str">
        <f>IFERROR(VLOOKUP(BA157,[3]Formulas!$AN$5:$AO$20,2,),"")</f>
        <v/>
      </c>
      <c r="BI157" s="139" t="str">
        <f>IFERROR(VLOOKUP(BB157,[3]Formulas!$AN$5:$AO$20,2,),"")</f>
        <v/>
      </c>
      <c r="BJ157" s="139">
        <f t="shared" si="43"/>
        <v>0</v>
      </c>
      <c r="BK157" s="139" t="str">
        <f t="shared" si="44"/>
        <v>Débil</v>
      </c>
      <c r="BL157" s="139"/>
      <c r="BM157" s="139" t="str">
        <f>IFERROR(VLOOKUP(CONCATENATE(BK157,"+",BL157),[3]Formulas!$AB$5:$AC$13,2,),"")</f>
        <v/>
      </c>
      <c r="BN157" s="139" t="str">
        <f>IFERROR(VLOOKUP(BM157,[3]Formulas!$AC$5:$AD$13,2,),"")</f>
        <v/>
      </c>
      <c r="BO157" s="591"/>
      <c r="BP157" s="591"/>
      <c r="BQ157" s="591"/>
      <c r="BR157" s="591"/>
      <c r="BS157" s="591"/>
      <c r="BT157" s="591"/>
      <c r="BU157" s="591"/>
      <c r="BV157" s="591"/>
      <c r="BW157" s="591"/>
      <c r="BX157" s="601"/>
      <c r="BY157" s="591"/>
      <c r="BZ157" s="130"/>
      <c r="CA157" s="130"/>
      <c r="CB157" s="130"/>
    </row>
    <row r="158" spans="1:80" ht="23.25" hidden="1" customHeight="1" x14ac:dyDescent="0.3">
      <c r="A158" s="591"/>
      <c r="B158" s="134"/>
      <c r="C158" s="591"/>
      <c r="D158" s="591"/>
      <c r="E158" s="591"/>
      <c r="F158" s="591"/>
      <c r="G158" s="591"/>
      <c r="H158" s="591"/>
      <c r="I158" s="591"/>
      <c r="J158" s="129"/>
      <c r="K158" s="591"/>
      <c r="L158" s="591"/>
      <c r="M158" s="591"/>
      <c r="N158" s="591"/>
      <c r="O158" s="591"/>
      <c r="P158" s="591"/>
      <c r="Q158" s="591"/>
      <c r="R158" s="591"/>
      <c r="S158" s="591"/>
      <c r="T158" s="591"/>
      <c r="U158" s="591"/>
      <c r="V158" s="591"/>
      <c r="W158" s="591"/>
      <c r="X158" s="591"/>
      <c r="Y158" s="591"/>
      <c r="Z158" s="591"/>
      <c r="AA158" s="591"/>
      <c r="AB158" s="591"/>
      <c r="AC158" s="591"/>
      <c r="AD158" s="591"/>
      <c r="AE158" s="591"/>
      <c r="AF158" s="591"/>
      <c r="AG158" s="591"/>
      <c r="AH158" s="591"/>
      <c r="AI158" s="591"/>
      <c r="AJ158" s="591"/>
      <c r="AK158" s="591"/>
      <c r="AL158" s="591"/>
      <c r="AM158" s="591"/>
      <c r="AN158" s="140"/>
      <c r="AO158" s="140"/>
      <c r="AP158" s="140"/>
      <c r="AQ158" s="140"/>
      <c r="AR158" s="140"/>
      <c r="AS158" s="140"/>
      <c r="AT158" s="140"/>
      <c r="AU158" s="137"/>
      <c r="AV158" s="138"/>
      <c r="AW158" s="138"/>
      <c r="AX158" s="138"/>
      <c r="AY158" s="138"/>
      <c r="AZ158" s="138"/>
      <c r="BA158" s="138"/>
      <c r="BB158" s="138"/>
      <c r="BC158" s="139" t="str">
        <f>IFERROR(VLOOKUP(AV158,[3]Formulas!$AN$5:$AO$20,2,),"")</f>
        <v/>
      </c>
      <c r="BD158" s="139" t="str">
        <f>IFERROR(VLOOKUP(AW158,[3]Formulas!$AN$5:$AO$20,2,),"")</f>
        <v/>
      </c>
      <c r="BE158" s="139" t="str">
        <f>IFERROR(VLOOKUP(AX158,[3]Formulas!$AN$5:$AO$20,2,),"")</f>
        <v/>
      </c>
      <c r="BF158" s="139" t="str">
        <f>IFERROR(VLOOKUP(AY158,[3]Formulas!$AN$5:$AO$20,2,),"")</f>
        <v/>
      </c>
      <c r="BG158" s="139" t="str">
        <f>IFERROR(VLOOKUP(AZ158,[3]Formulas!$AN$5:$AO$20,2,),"")</f>
        <v/>
      </c>
      <c r="BH158" s="139" t="str">
        <f>IFERROR(VLOOKUP(BA158,[3]Formulas!$AN$5:$AO$20,2,),"")</f>
        <v/>
      </c>
      <c r="BI158" s="139" t="str">
        <f>IFERROR(VLOOKUP(BB158,[3]Formulas!$AN$5:$AO$20,2,),"")</f>
        <v/>
      </c>
      <c r="BJ158" s="139">
        <f t="shared" si="43"/>
        <v>0</v>
      </c>
      <c r="BK158" s="139" t="str">
        <f t="shared" si="44"/>
        <v>Débil</v>
      </c>
      <c r="BL158" s="139"/>
      <c r="BM158" s="139" t="str">
        <f>IFERROR(VLOOKUP(CONCATENATE(BK158,"+",BL158),[3]Formulas!$AB$5:$AC$13,2,),"")</f>
        <v/>
      </c>
      <c r="BN158" s="139" t="str">
        <f>IFERROR(VLOOKUP(BM158,[3]Formulas!$AC$5:$AD$13,2,),"")</f>
        <v/>
      </c>
      <c r="BO158" s="591"/>
      <c r="BP158" s="591"/>
      <c r="BQ158" s="591"/>
      <c r="BR158" s="591"/>
      <c r="BS158" s="591"/>
      <c r="BT158" s="591"/>
      <c r="BU158" s="591"/>
      <c r="BV158" s="591"/>
      <c r="BW158" s="591"/>
      <c r="BX158" s="601"/>
      <c r="BY158" s="591"/>
      <c r="BZ158" s="130"/>
      <c r="CA158" s="130"/>
      <c r="CB158" s="130"/>
    </row>
    <row r="159" spans="1:80" ht="23.25" hidden="1" customHeight="1" x14ac:dyDescent="0.3">
      <c r="A159" s="591"/>
      <c r="B159" s="134"/>
      <c r="C159" s="591"/>
      <c r="D159" s="591"/>
      <c r="E159" s="591"/>
      <c r="F159" s="591"/>
      <c r="G159" s="591"/>
      <c r="H159" s="591"/>
      <c r="I159" s="591"/>
      <c r="J159" s="129"/>
      <c r="K159" s="591"/>
      <c r="L159" s="591"/>
      <c r="M159" s="591"/>
      <c r="N159" s="591"/>
      <c r="O159" s="591"/>
      <c r="P159" s="591"/>
      <c r="Q159" s="591"/>
      <c r="R159" s="591"/>
      <c r="S159" s="591"/>
      <c r="T159" s="591"/>
      <c r="U159" s="591"/>
      <c r="V159" s="591"/>
      <c r="W159" s="591"/>
      <c r="X159" s="591"/>
      <c r="Y159" s="591"/>
      <c r="Z159" s="591"/>
      <c r="AA159" s="591"/>
      <c r="AB159" s="591"/>
      <c r="AC159" s="591"/>
      <c r="AD159" s="591"/>
      <c r="AE159" s="591"/>
      <c r="AF159" s="591"/>
      <c r="AG159" s="591"/>
      <c r="AH159" s="591"/>
      <c r="AI159" s="591"/>
      <c r="AJ159" s="591"/>
      <c r="AK159" s="591"/>
      <c r="AL159" s="591"/>
      <c r="AM159" s="591"/>
      <c r="AN159" s="140"/>
      <c r="AO159" s="140"/>
      <c r="AP159" s="140"/>
      <c r="AQ159" s="140"/>
      <c r="AR159" s="140"/>
      <c r="AS159" s="140"/>
      <c r="AT159" s="140"/>
      <c r="AU159" s="137"/>
      <c r="AV159" s="138"/>
      <c r="AW159" s="138"/>
      <c r="AX159" s="138"/>
      <c r="AY159" s="138"/>
      <c r="AZ159" s="138"/>
      <c r="BA159" s="138"/>
      <c r="BB159" s="138"/>
      <c r="BC159" s="139" t="str">
        <f>IFERROR(VLOOKUP(AV159,[3]Formulas!$AN$5:$AO$20,2,),"")</f>
        <v/>
      </c>
      <c r="BD159" s="139" t="str">
        <f>IFERROR(VLOOKUP(AW159,[3]Formulas!$AN$5:$AO$20,2,),"")</f>
        <v/>
      </c>
      <c r="BE159" s="139" t="str">
        <f>IFERROR(VLOOKUP(AX159,[3]Formulas!$AN$5:$AO$20,2,),"")</f>
        <v/>
      </c>
      <c r="BF159" s="139" t="str">
        <f>IFERROR(VLOOKUP(AY159,[3]Formulas!$AN$5:$AO$20,2,),"")</f>
        <v/>
      </c>
      <c r="BG159" s="139" t="str">
        <f>IFERROR(VLOOKUP(AZ159,[3]Formulas!$AN$5:$AO$20,2,),"")</f>
        <v/>
      </c>
      <c r="BH159" s="139" t="str">
        <f>IFERROR(VLOOKUP(BA159,[3]Formulas!$AN$5:$AO$20,2,),"")</f>
        <v/>
      </c>
      <c r="BI159" s="139" t="str">
        <f>IFERROR(VLOOKUP(BB159,[3]Formulas!$AN$5:$AO$20,2,),"")</f>
        <v/>
      </c>
      <c r="BJ159" s="139">
        <f t="shared" si="43"/>
        <v>0</v>
      </c>
      <c r="BK159" s="139" t="str">
        <f t="shared" si="44"/>
        <v>Débil</v>
      </c>
      <c r="BL159" s="139"/>
      <c r="BM159" s="139" t="str">
        <f>IFERROR(VLOOKUP(CONCATENATE(BK159,"+",BL159),[3]Formulas!$AB$5:$AC$13,2,),"")</f>
        <v/>
      </c>
      <c r="BN159" s="139" t="str">
        <f>IFERROR(VLOOKUP(BM159,[3]Formulas!$AC$5:$AD$13,2,),"")</f>
        <v/>
      </c>
      <c r="BO159" s="591"/>
      <c r="BP159" s="591"/>
      <c r="BQ159" s="591"/>
      <c r="BR159" s="591"/>
      <c r="BS159" s="591"/>
      <c r="BT159" s="591"/>
      <c r="BU159" s="591"/>
      <c r="BV159" s="591"/>
      <c r="BW159" s="591"/>
      <c r="BX159" s="601"/>
      <c r="BY159" s="591"/>
      <c r="BZ159" s="130"/>
      <c r="CA159" s="130"/>
      <c r="CB159" s="130"/>
    </row>
    <row r="160" spans="1:80" ht="23.25" hidden="1" customHeight="1" x14ac:dyDescent="0.3">
      <c r="A160" s="591"/>
      <c r="B160" s="134"/>
      <c r="C160" s="591"/>
      <c r="D160" s="591"/>
      <c r="E160" s="591"/>
      <c r="F160" s="591"/>
      <c r="G160" s="591"/>
      <c r="H160" s="591"/>
      <c r="I160" s="591"/>
      <c r="J160" s="129"/>
      <c r="K160" s="591"/>
      <c r="L160" s="591"/>
      <c r="M160" s="591"/>
      <c r="N160" s="591"/>
      <c r="O160" s="591"/>
      <c r="P160" s="591"/>
      <c r="Q160" s="591"/>
      <c r="R160" s="591"/>
      <c r="S160" s="591"/>
      <c r="T160" s="591"/>
      <c r="U160" s="591"/>
      <c r="V160" s="591"/>
      <c r="W160" s="591"/>
      <c r="X160" s="591"/>
      <c r="Y160" s="591"/>
      <c r="Z160" s="591"/>
      <c r="AA160" s="591"/>
      <c r="AB160" s="591"/>
      <c r="AC160" s="591"/>
      <c r="AD160" s="591"/>
      <c r="AE160" s="591"/>
      <c r="AF160" s="591"/>
      <c r="AG160" s="591"/>
      <c r="AH160" s="591"/>
      <c r="AI160" s="591"/>
      <c r="AJ160" s="591"/>
      <c r="AK160" s="591"/>
      <c r="AL160" s="591"/>
      <c r="AM160" s="591"/>
      <c r="AN160" s="140"/>
      <c r="AO160" s="140"/>
      <c r="AP160" s="140"/>
      <c r="AQ160" s="140"/>
      <c r="AR160" s="140"/>
      <c r="AS160" s="140"/>
      <c r="AT160" s="140"/>
      <c r="AU160" s="137"/>
      <c r="AV160" s="138"/>
      <c r="AW160" s="138"/>
      <c r="AX160" s="138"/>
      <c r="AY160" s="138"/>
      <c r="AZ160" s="138"/>
      <c r="BA160" s="138"/>
      <c r="BB160" s="138"/>
      <c r="BC160" s="139" t="str">
        <f>IFERROR(VLOOKUP(AV160,[3]Formulas!$AN$5:$AO$20,2,),"")</f>
        <v/>
      </c>
      <c r="BD160" s="139" t="str">
        <f>IFERROR(VLOOKUP(AW160,[3]Formulas!$AN$5:$AO$20,2,),"")</f>
        <v/>
      </c>
      <c r="BE160" s="139" t="str">
        <f>IFERROR(VLOOKUP(AX160,[3]Formulas!$AN$5:$AO$20,2,),"")</f>
        <v/>
      </c>
      <c r="BF160" s="139" t="str">
        <f>IFERROR(VLOOKUP(AY160,[3]Formulas!$AN$5:$AO$20,2,),"")</f>
        <v/>
      </c>
      <c r="BG160" s="139" t="str">
        <f>IFERROR(VLOOKUP(AZ160,[3]Formulas!$AN$5:$AO$20,2,),"")</f>
        <v/>
      </c>
      <c r="BH160" s="139" t="str">
        <f>IFERROR(VLOOKUP(BA160,[3]Formulas!$AN$5:$AO$20,2,),"")</f>
        <v/>
      </c>
      <c r="BI160" s="139" t="str">
        <f>IFERROR(VLOOKUP(BB160,[3]Formulas!$AN$5:$AO$20,2,),"")</f>
        <v/>
      </c>
      <c r="BJ160" s="139">
        <f t="shared" si="43"/>
        <v>0</v>
      </c>
      <c r="BK160" s="139" t="str">
        <f t="shared" si="44"/>
        <v>Débil</v>
      </c>
      <c r="BL160" s="139"/>
      <c r="BM160" s="139" t="str">
        <f>IFERROR(VLOOKUP(CONCATENATE(BK160,"+",BL160),[3]Formulas!$AB$5:$AC$13,2,),"")</f>
        <v/>
      </c>
      <c r="BN160" s="139" t="str">
        <f>IFERROR(VLOOKUP(BM160,[3]Formulas!$AC$5:$AD$13,2,),"")</f>
        <v/>
      </c>
      <c r="BO160" s="591"/>
      <c r="BP160" s="591"/>
      <c r="BQ160" s="591"/>
      <c r="BR160" s="591"/>
      <c r="BS160" s="591"/>
      <c r="BT160" s="591"/>
      <c r="BU160" s="591"/>
      <c r="BV160" s="591"/>
      <c r="BW160" s="591"/>
      <c r="BX160" s="601"/>
      <c r="BY160" s="591"/>
      <c r="BZ160" s="130"/>
      <c r="CA160" s="130"/>
      <c r="CB160" s="130"/>
    </row>
    <row r="161" spans="1:80" ht="23.25" hidden="1" customHeight="1" x14ac:dyDescent="0.3">
      <c r="A161" s="591"/>
      <c r="B161" s="134"/>
      <c r="C161" s="591"/>
      <c r="D161" s="591"/>
      <c r="E161" s="591"/>
      <c r="F161" s="591"/>
      <c r="G161" s="591"/>
      <c r="H161" s="591"/>
      <c r="I161" s="591"/>
      <c r="J161" s="129"/>
      <c r="K161" s="591"/>
      <c r="L161" s="591"/>
      <c r="M161" s="591"/>
      <c r="N161" s="591"/>
      <c r="O161" s="591"/>
      <c r="P161" s="591"/>
      <c r="Q161" s="591"/>
      <c r="R161" s="591"/>
      <c r="S161" s="591"/>
      <c r="T161" s="591"/>
      <c r="U161" s="591"/>
      <c r="V161" s="591"/>
      <c r="W161" s="591"/>
      <c r="X161" s="591"/>
      <c r="Y161" s="591"/>
      <c r="Z161" s="591"/>
      <c r="AA161" s="591"/>
      <c r="AB161" s="591"/>
      <c r="AC161" s="591"/>
      <c r="AD161" s="591"/>
      <c r="AE161" s="591"/>
      <c r="AF161" s="591"/>
      <c r="AG161" s="591"/>
      <c r="AH161" s="591"/>
      <c r="AI161" s="591"/>
      <c r="AJ161" s="591"/>
      <c r="AK161" s="591"/>
      <c r="AL161" s="591"/>
      <c r="AM161" s="591"/>
      <c r="AN161" s="140"/>
      <c r="AO161" s="140"/>
      <c r="AP161" s="140"/>
      <c r="AQ161" s="140"/>
      <c r="AR161" s="140"/>
      <c r="AS161" s="140"/>
      <c r="AT161" s="140"/>
      <c r="AU161" s="137"/>
      <c r="AV161" s="138"/>
      <c r="AW161" s="138"/>
      <c r="AX161" s="138"/>
      <c r="AY161" s="138"/>
      <c r="AZ161" s="138"/>
      <c r="BA161" s="138"/>
      <c r="BB161" s="138"/>
      <c r="BC161" s="139" t="str">
        <f>IFERROR(VLOOKUP(AV161,[3]Formulas!$AN$5:$AO$20,2,),"")</f>
        <v/>
      </c>
      <c r="BD161" s="139" t="str">
        <f>IFERROR(VLOOKUP(AW161,[3]Formulas!$AN$5:$AO$20,2,),"")</f>
        <v/>
      </c>
      <c r="BE161" s="139" t="str">
        <f>IFERROR(VLOOKUP(AX161,[3]Formulas!$AN$5:$AO$20,2,),"")</f>
        <v/>
      </c>
      <c r="BF161" s="139" t="str">
        <f>IFERROR(VLOOKUP(AY161,[3]Formulas!$AN$5:$AO$20,2,),"")</f>
        <v/>
      </c>
      <c r="BG161" s="139" t="str">
        <f>IFERROR(VLOOKUP(AZ161,[3]Formulas!$AN$5:$AO$20,2,),"")</f>
        <v/>
      </c>
      <c r="BH161" s="139" t="str">
        <f>IFERROR(VLOOKUP(BA161,[3]Formulas!$AN$5:$AO$20,2,),"")</f>
        <v/>
      </c>
      <c r="BI161" s="139" t="str">
        <f>IFERROR(VLOOKUP(BB161,[3]Formulas!$AN$5:$AO$20,2,),"")</f>
        <v/>
      </c>
      <c r="BJ161" s="139">
        <f t="shared" si="43"/>
        <v>0</v>
      </c>
      <c r="BK161" s="139" t="str">
        <f t="shared" si="44"/>
        <v>Débil</v>
      </c>
      <c r="BL161" s="139"/>
      <c r="BM161" s="139" t="str">
        <f>IFERROR(VLOOKUP(CONCATENATE(BK161,"+",BL161),[3]Formulas!$AB$5:$AC$13,2,),"")</f>
        <v/>
      </c>
      <c r="BN161" s="139" t="str">
        <f>IFERROR(VLOOKUP(BM161,[3]Formulas!$AC$5:$AD$13,2,),"")</f>
        <v/>
      </c>
      <c r="BO161" s="591"/>
      <c r="BP161" s="591"/>
      <c r="BQ161" s="591"/>
      <c r="BR161" s="591"/>
      <c r="BS161" s="591"/>
      <c r="BT161" s="591"/>
      <c r="BU161" s="591"/>
      <c r="BV161" s="591"/>
      <c r="BW161" s="591"/>
      <c r="BX161" s="601"/>
      <c r="BY161" s="591"/>
      <c r="BZ161" s="130"/>
      <c r="CA161" s="130"/>
      <c r="CB161" s="130"/>
    </row>
    <row r="162" spans="1:80" ht="23.25" hidden="1" customHeight="1" x14ac:dyDescent="0.3">
      <c r="A162" s="592"/>
      <c r="B162" s="141"/>
      <c r="C162" s="592"/>
      <c r="D162" s="592"/>
      <c r="E162" s="592"/>
      <c r="F162" s="592"/>
      <c r="G162" s="592"/>
      <c r="H162" s="592"/>
      <c r="I162" s="592"/>
      <c r="J162" s="154"/>
      <c r="K162" s="592"/>
      <c r="L162" s="592"/>
      <c r="M162" s="592"/>
      <c r="N162" s="592"/>
      <c r="O162" s="592"/>
      <c r="P162" s="592"/>
      <c r="Q162" s="592"/>
      <c r="R162" s="592"/>
      <c r="S162" s="592"/>
      <c r="T162" s="592"/>
      <c r="U162" s="592"/>
      <c r="V162" s="592"/>
      <c r="W162" s="592"/>
      <c r="X162" s="592"/>
      <c r="Y162" s="592"/>
      <c r="Z162" s="592"/>
      <c r="AA162" s="592"/>
      <c r="AB162" s="592"/>
      <c r="AC162" s="592"/>
      <c r="AD162" s="592"/>
      <c r="AE162" s="592"/>
      <c r="AF162" s="592"/>
      <c r="AG162" s="592"/>
      <c r="AH162" s="592"/>
      <c r="AI162" s="592"/>
      <c r="AJ162" s="592"/>
      <c r="AK162" s="592"/>
      <c r="AL162" s="592"/>
      <c r="AM162" s="592"/>
      <c r="AN162" s="143"/>
      <c r="AO162" s="143"/>
      <c r="AP162" s="143"/>
      <c r="AQ162" s="143"/>
      <c r="AR162" s="143"/>
      <c r="AS162" s="143"/>
      <c r="AT162" s="143"/>
      <c r="AU162" s="144"/>
      <c r="AV162" s="145"/>
      <c r="AW162" s="145"/>
      <c r="AX162" s="145"/>
      <c r="AY162" s="145"/>
      <c r="AZ162" s="145"/>
      <c r="BA162" s="145"/>
      <c r="BB162" s="145"/>
      <c r="BC162" s="146" t="str">
        <f>IFERROR(VLOOKUP(AV162,[3]Formulas!$AN$5:$AO$20,2,),"")</f>
        <v/>
      </c>
      <c r="BD162" s="146" t="str">
        <f>IFERROR(VLOOKUP(AW162,[3]Formulas!$AN$5:$AO$20,2,),"")</f>
        <v/>
      </c>
      <c r="BE162" s="146" t="str">
        <f>IFERROR(VLOOKUP(AX162,[3]Formulas!$AN$5:$AO$20,2,),"")</f>
        <v/>
      </c>
      <c r="BF162" s="146" t="str">
        <f>IFERROR(VLOOKUP(AY162,[3]Formulas!$AN$5:$AO$20,2,),"")</f>
        <v/>
      </c>
      <c r="BG162" s="146" t="str">
        <f>IFERROR(VLOOKUP(AZ162,[3]Formulas!$AN$5:$AO$20,2,),"")</f>
        <v/>
      </c>
      <c r="BH162" s="146" t="str">
        <f>IFERROR(VLOOKUP(BA162,[3]Formulas!$AN$5:$AO$20,2,),"")</f>
        <v/>
      </c>
      <c r="BI162" s="146" t="str">
        <f>IFERROR(VLOOKUP(BB162,[3]Formulas!$AN$5:$AO$20,2,),"")</f>
        <v/>
      </c>
      <c r="BJ162" s="146">
        <f t="shared" si="43"/>
        <v>0</v>
      </c>
      <c r="BK162" s="146" t="str">
        <f t="shared" si="44"/>
        <v>Débil</v>
      </c>
      <c r="BL162" s="146"/>
      <c r="BM162" s="146" t="str">
        <f>IFERROR(VLOOKUP(CONCATENATE(BK162,"+",BL162),[3]Formulas!$AB$5:$AC$13,2,),"")</f>
        <v/>
      </c>
      <c r="BN162" s="146" t="str">
        <f>IFERROR(VLOOKUP(BM162,[3]Formulas!$AC$5:$AD$13,2,),"")</f>
        <v/>
      </c>
      <c r="BO162" s="592"/>
      <c r="BP162" s="592"/>
      <c r="BQ162" s="592"/>
      <c r="BR162" s="592"/>
      <c r="BS162" s="592"/>
      <c r="BT162" s="592"/>
      <c r="BU162" s="592"/>
      <c r="BV162" s="592"/>
      <c r="BW162" s="592"/>
      <c r="BX162" s="602"/>
      <c r="BY162" s="592"/>
      <c r="BZ162" s="147"/>
      <c r="CA162" s="147"/>
      <c r="CB162" s="147"/>
    </row>
    <row r="163" spans="1:80" ht="23.25" hidden="1" customHeight="1" x14ac:dyDescent="0.4">
      <c r="A163" s="148"/>
      <c r="B163" s="148"/>
      <c r="C163" s="148"/>
      <c r="D163" s="148"/>
      <c r="E163" s="148"/>
      <c r="F163" s="148"/>
      <c r="G163" s="148"/>
      <c r="H163" s="148"/>
      <c r="I163" s="148"/>
      <c r="J163" s="149"/>
      <c r="K163" s="149"/>
      <c r="L163" s="149"/>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c r="AI163" s="150"/>
      <c r="AJ163" s="150"/>
      <c r="AK163" s="150"/>
      <c r="AL163" s="150"/>
      <c r="AM163" s="148"/>
      <c r="AN163" s="151"/>
      <c r="AO163" s="151"/>
      <c r="AP163" s="151"/>
      <c r="AQ163" s="151"/>
      <c r="AR163" s="151"/>
      <c r="AS163" s="151"/>
      <c r="AT163" s="151"/>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c r="BR163" s="148"/>
      <c r="BS163" s="148"/>
      <c r="BT163" s="148"/>
      <c r="BU163" s="148"/>
      <c r="BV163" s="148"/>
      <c r="BW163" s="148"/>
      <c r="BX163" s="152"/>
      <c r="BY163" s="152"/>
      <c r="BZ163" s="152"/>
      <c r="CA163" s="152"/>
      <c r="CB163" s="152"/>
    </row>
    <row r="164" spans="1:80" ht="23.25" hidden="1" customHeight="1" x14ac:dyDescent="0.3">
      <c r="A164" s="593"/>
      <c r="B164" s="153"/>
      <c r="C164" s="593"/>
      <c r="D164" s="593"/>
      <c r="E164" s="590"/>
      <c r="F164" s="590"/>
      <c r="G164" s="590"/>
      <c r="H164" s="590"/>
      <c r="I164" s="593" t="str">
        <f>+IF(AND(E164="Si",F164="Si",G164="Si",H164="Si"),"Corrupción","No aplica para riesgo de corrupción")</f>
        <v>No aplica para riesgo de corrupción</v>
      </c>
      <c r="J164" s="127"/>
      <c r="K164" s="594"/>
      <c r="L164" s="594"/>
      <c r="M164" s="590"/>
      <c r="N164" s="590"/>
      <c r="O164" s="590"/>
      <c r="P164" s="590"/>
      <c r="Q164" s="590"/>
      <c r="R164" s="590"/>
      <c r="S164" s="590"/>
      <c r="T164" s="590"/>
      <c r="U164" s="590"/>
      <c r="V164" s="590"/>
      <c r="W164" s="590"/>
      <c r="X164" s="590"/>
      <c r="Y164" s="590"/>
      <c r="Z164" s="590"/>
      <c r="AA164" s="590"/>
      <c r="AB164" s="590"/>
      <c r="AC164" s="590"/>
      <c r="AD164" s="590"/>
      <c r="AE164" s="590"/>
      <c r="AF164" s="598">
        <f>+COUNTIF(M164:AE173,"SI")</f>
        <v>0</v>
      </c>
      <c r="AG164" s="593"/>
      <c r="AH164" s="593" t="str">
        <f>IFERROR(VLOOKUP(AG164,[3]Formulas!$B$5:$C$9,2,0),"")</f>
        <v/>
      </c>
      <c r="AI164" s="593" t="str">
        <f>IFERROR(VLOOKUP(AF164,[3]Formulas!$W$5:$X$23,2,),"")</f>
        <v/>
      </c>
      <c r="AJ164" s="593" t="str">
        <f>+IFERROR(VLOOKUP(AI164,[3]Formulas!$E$5:$F$9,2,),"")</f>
        <v/>
      </c>
      <c r="AK164" s="598" t="str">
        <f>IFERROR(VLOOKUP(CONCATENATE(AH164,AJ164),[3]Formulas!$J$5:$K$29,2,),"")</f>
        <v/>
      </c>
      <c r="AL164" s="598" t="str">
        <f>IFERROR(AJ164*AH164,"")</f>
        <v/>
      </c>
      <c r="AM164" s="599" t="s">
        <v>111</v>
      </c>
      <c r="AN164" s="136"/>
      <c r="AO164" s="136"/>
      <c r="AP164" s="136"/>
      <c r="AQ164" s="136"/>
      <c r="AR164" s="136"/>
      <c r="AS164" s="136"/>
      <c r="AT164" s="136"/>
      <c r="AU164" s="131"/>
      <c r="AV164" s="132"/>
      <c r="AW164" s="132"/>
      <c r="AX164" s="132"/>
      <c r="AY164" s="132"/>
      <c r="AZ164" s="132"/>
      <c r="BA164" s="132"/>
      <c r="BB164" s="132"/>
      <c r="BC164" s="133" t="str">
        <f>IFERROR(VLOOKUP(AV164,[3]Formulas!$AN$5:$AO$20,2,),"")</f>
        <v/>
      </c>
      <c r="BD164" s="133" t="str">
        <f>IFERROR(VLOOKUP(AW164,[3]Formulas!$AN$5:$AO$20,2,),"")</f>
        <v/>
      </c>
      <c r="BE164" s="133" t="str">
        <f>IFERROR(VLOOKUP(AX164,[3]Formulas!$AN$5:$AO$20,2,),"")</f>
        <v/>
      </c>
      <c r="BF164" s="133" t="str">
        <f>IFERROR(VLOOKUP(AY164,[3]Formulas!$AN$5:$AO$20,2,),"")</f>
        <v/>
      </c>
      <c r="BG164" s="133" t="str">
        <f>IFERROR(VLOOKUP(AZ164,[3]Formulas!$AN$5:$AO$20,2,),"")</f>
        <v/>
      </c>
      <c r="BH164" s="133" t="str">
        <f>IFERROR(VLOOKUP(BA164,[3]Formulas!$AN$5:$AO$20,2,),"")</f>
        <v/>
      </c>
      <c r="BI164" s="133" t="str">
        <f>IFERROR(VLOOKUP(BB164,[3]Formulas!$AN$5:$AO$20,2,),"")</f>
        <v/>
      </c>
      <c r="BJ164" s="133">
        <f t="shared" ref="BJ164:BJ173" si="45">+SUM(BC164:BI164)</f>
        <v>0</v>
      </c>
      <c r="BK164" s="133" t="str">
        <f t="shared" ref="BK164:BK173" si="46">+IF(BJ164&gt;=96,"Fuerte",IF(AND(BJ164&lt;96,BJ164&gt;=86),"Moderado",IF(BJ164&lt;=85,"Débil")))</f>
        <v>Débil</v>
      </c>
      <c r="BL164" s="133"/>
      <c r="BM164" s="133" t="str">
        <f>IFERROR(VLOOKUP(CONCATENATE(BK164,"+",BL164),[3]Formulas!$AB$5:$AC$13,2,),"")</f>
        <v/>
      </c>
      <c r="BN164" s="133" t="str">
        <f>IFERROR(VLOOKUP(BM164,[3]Formulas!$AC$5:$AD$13,2,),"")</f>
        <v/>
      </c>
      <c r="BO164" s="599" t="str">
        <f>+IFERROR(AVERAGE(BN164:BN173),"")</f>
        <v/>
      </c>
      <c r="BP164" s="599" t="str">
        <f>+IF(BO164="","",IF(BO164=100,"Fuerte",IF(AND(BO164&lt;100,BO164&gt;=50),"Moderado",IF(BO164&lt;50,"Débil"))))</f>
        <v/>
      </c>
      <c r="BQ164" s="599" t="str">
        <f>+IF(BP164="","",IF(BP164="Fuerte",2,IF(BP164="Moderado",1,IF(BP164="Débil",0))))</f>
        <v/>
      </c>
      <c r="BR164" s="599" t="str">
        <f>IFERROR(IF((BS164-BQ164)&lt;=0,+AG164,VLOOKUP((BS164-BQ164),[3]Formulas!$AQ$5:$AR$9,2,0)),"")</f>
        <v/>
      </c>
      <c r="BS164" s="599" t="str">
        <f>+AH164</f>
        <v/>
      </c>
      <c r="BT164" s="599" t="str">
        <f>IFERROR(VLOOKUP(BR164,[3]Formulas!$B$5:$C$9,2,),"")</f>
        <v/>
      </c>
      <c r="BU164" s="599" t="str">
        <f>+AI164</f>
        <v/>
      </c>
      <c r="BV164" s="599" t="str">
        <f>IFERROR(VLOOKUP(BU164,[3]Formulas!$E$5:$F$9,2,),"")</f>
        <v/>
      </c>
      <c r="BW164" s="598" t="str">
        <f>IFERROR(VLOOKUP(CONCATENATE(BT164:BT173,BV164),[3]Formulas!$J$5:$K$29,2,),"")</f>
        <v/>
      </c>
      <c r="BX164" s="600" t="str">
        <f>IFERROR(BV164*BT164,"")</f>
        <v/>
      </c>
      <c r="BY164" s="603"/>
      <c r="BZ164" s="128"/>
      <c r="CA164" s="128"/>
      <c r="CB164" s="128"/>
    </row>
    <row r="165" spans="1:80" ht="23.25" hidden="1" customHeight="1" x14ac:dyDescent="0.3">
      <c r="A165" s="591"/>
      <c r="B165" s="134"/>
      <c r="C165" s="591"/>
      <c r="D165" s="591"/>
      <c r="E165" s="591"/>
      <c r="F165" s="591"/>
      <c r="G165" s="591"/>
      <c r="H165" s="591"/>
      <c r="I165" s="591"/>
      <c r="J165" s="129"/>
      <c r="K165" s="591"/>
      <c r="L165" s="591"/>
      <c r="M165" s="591"/>
      <c r="N165" s="591"/>
      <c r="O165" s="591"/>
      <c r="P165" s="591"/>
      <c r="Q165" s="591"/>
      <c r="R165" s="591"/>
      <c r="S165" s="591"/>
      <c r="T165" s="591"/>
      <c r="U165" s="591"/>
      <c r="V165" s="591"/>
      <c r="W165" s="591"/>
      <c r="X165" s="591"/>
      <c r="Y165" s="591"/>
      <c r="Z165" s="591"/>
      <c r="AA165" s="591"/>
      <c r="AB165" s="591"/>
      <c r="AC165" s="591"/>
      <c r="AD165" s="591"/>
      <c r="AE165" s="591"/>
      <c r="AF165" s="591"/>
      <c r="AG165" s="591"/>
      <c r="AH165" s="591"/>
      <c r="AI165" s="591"/>
      <c r="AJ165" s="591"/>
      <c r="AK165" s="591"/>
      <c r="AL165" s="591"/>
      <c r="AM165" s="591"/>
      <c r="AN165" s="140"/>
      <c r="AO165" s="140"/>
      <c r="AP165" s="140"/>
      <c r="AQ165" s="140"/>
      <c r="AR165" s="140"/>
      <c r="AS165" s="140"/>
      <c r="AT165" s="140"/>
      <c r="AU165" s="137"/>
      <c r="AV165" s="138"/>
      <c r="AW165" s="138"/>
      <c r="AX165" s="138"/>
      <c r="AY165" s="138"/>
      <c r="AZ165" s="138"/>
      <c r="BA165" s="138"/>
      <c r="BB165" s="138"/>
      <c r="BC165" s="139" t="str">
        <f>IFERROR(VLOOKUP(AV165,[3]Formulas!$AN$5:$AO$20,2,),"")</f>
        <v/>
      </c>
      <c r="BD165" s="139" t="str">
        <f>IFERROR(VLOOKUP(AW165,[3]Formulas!$AN$5:$AO$20,2,),"")</f>
        <v/>
      </c>
      <c r="BE165" s="139" t="str">
        <f>IFERROR(VLOOKUP(AX165,[3]Formulas!$AN$5:$AO$20,2,),"")</f>
        <v/>
      </c>
      <c r="BF165" s="139" t="str">
        <f>IFERROR(VLOOKUP(AY165,[3]Formulas!$AN$5:$AO$20,2,),"")</f>
        <v/>
      </c>
      <c r="BG165" s="139" t="str">
        <f>IFERROR(VLOOKUP(AZ165,[3]Formulas!$AN$5:$AO$20,2,),"")</f>
        <v/>
      </c>
      <c r="BH165" s="139" t="str">
        <f>IFERROR(VLOOKUP(BA165,[3]Formulas!$AN$5:$AO$20,2,),"")</f>
        <v/>
      </c>
      <c r="BI165" s="139" t="str">
        <f>IFERROR(VLOOKUP(BB165,[3]Formulas!$AN$5:$AO$20,2,),"")</f>
        <v/>
      </c>
      <c r="BJ165" s="139">
        <f t="shared" si="45"/>
        <v>0</v>
      </c>
      <c r="BK165" s="139" t="str">
        <f t="shared" si="46"/>
        <v>Débil</v>
      </c>
      <c r="BL165" s="139"/>
      <c r="BM165" s="139" t="str">
        <f>IFERROR(VLOOKUP(CONCATENATE(BK165,"+",BL165),[3]Formulas!$AB$5:$AC$13,2,),"")</f>
        <v/>
      </c>
      <c r="BN165" s="139" t="str">
        <f>IFERROR(VLOOKUP(BM165,[3]Formulas!$AC$5:$AD$13,2,),"")</f>
        <v/>
      </c>
      <c r="BO165" s="591"/>
      <c r="BP165" s="591"/>
      <c r="BQ165" s="591"/>
      <c r="BR165" s="591"/>
      <c r="BS165" s="591"/>
      <c r="BT165" s="591"/>
      <c r="BU165" s="591"/>
      <c r="BV165" s="591"/>
      <c r="BW165" s="591"/>
      <c r="BX165" s="601"/>
      <c r="BY165" s="591"/>
      <c r="BZ165" s="130"/>
      <c r="CA165" s="130"/>
      <c r="CB165" s="130"/>
    </row>
    <row r="166" spans="1:80" ht="23.25" hidden="1" customHeight="1" x14ac:dyDescent="0.3">
      <c r="A166" s="591"/>
      <c r="B166" s="134"/>
      <c r="C166" s="591"/>
      <c r="D166" s="591"/>
      <c r="E166" s="591"/>
      <c r="F166" s="591"/>
      <c r="G166" s="591"/>
      <c r="H166" s="591"/>
      <c r="I166" s="591"/>
      <c r="J166" s="129"/>
      <c r="K166" s="591"/>
      <c r="L166" s="591"/>
      <c r="M166" s="591"/>
      <c r="N166" s="591"/>
      <c r="O166" s="591"/>
      <c r="P166" s="591"/>
      <c r="Q166" s="591"/>
      <c r="R166" s="591"/>
      <c r="S166" s="591"/>
      <c r="T166" s="591"/>
      <c r="U166" s="591"/>
      <c r="V166" s="591"/>
      <c r="W166" s="591"/>
      <c r="X166" s="591"/>
      <c r="Y166" s="591"/>
      <c r="Z166" s="591"/>
      <c r="AA166" s="591"/>
      <c r="AB166" s="591"/>
      <c r="AC166" s="591"/>
      <c r="AD166" s="591"/>
      <c r="AE166" s="591"/>
      <c r="AF166" s="591"/>
      <c r="AG166" s="591"/>
      <c r="AH166" s="591"/>
      <c r="AI166" s="591"/>
      <c r="AJ166" s="591"/>
      <c r="AK166" s="591"/>
      <c r="AL166" s="591"/>
      <c r="AM166" s="591"/>
      <c r="AN166" s="140"/>
      <c r="AO166" s="140"/>
      <c r="AP166" s="140"/>
      <c r="AQ166" s="140"/>
      <c r="AR166" s="140"/>
      <c r="AS166" s="140"/>
      <c r="AT166" s="140"/>
      <c r="AU166" s="137"/>
      <c r="AV166" s="138"/>
      <c r="AW166" s="138"/>
      <c r="AX166" s="138"/>
      <c r="AY166" s="138"/>
      <c r="AZ166" s="138"/>
      <c r="BA166" s="138"/>
      <c r="BB166" s="138"/>
      <c r="BC166" s="139" t="str">
        <f>IFERROR(VLOOKUP(AV166,[3]Formulas!$AN$5:$AO$20,2,),"")</f>
        <v/>
      </c>
      <c r="BD166" s="139" t="str">
        <f>IFERROR(VLOOKUP(AW166,[3]Formulas!$AN$5:$AO$20,2,),"")</f>
        <v/>
      </c>
      <c r="BE166" s="139" t="str">
        <f>IFERROR(VLOOKUP(AX166,[3]Formulas!$AN$5:$AO$20,2,),"")</f>
        <v/>
      </c>
      <c r="BF166" s="139" t="str">
        <f>IFERROR(VLOOKUP(AY166,[3]Formulas!$AN$5:$AO$20,2,),"")</f>
        <v/>
      </c>
      <c r="BG166" s="139" t="str">
        <f>IFERROR(VLOOKUP(AZ166,[3]Formulas!$AN$5:$AO$20,2,),"")</f>
        <v/>
      </c>
      <c r="BH166" s="139" t="str">
        <f>IFERROR(VLOOKUP(BA166,[3]Formulas!$AN$5:$AO$20,2,),"")</f>
        <v/>
      </c>
      <c r="BI166" s="139" t="str">
        <f>IFERROR(VLOOKUP(BB166,[3]Formulas!$AN$5:$AO$20,2,),"")</f>
        <v/>
      </c>
      <c r="BJ166" s="139">
        <f t="shared" si="45"/>
        <v>0</v>
      </c>
      <c r="BK166" s="139" t="str">
        <f t="shared" si="46"/>
        <v>Débil</v>
      </c>
      <c r="BL166" s="139"/>
      <c r="BM166" s="139" t="str">
        <f>IFERROR(VLOOKUP(CONCATENATE(BK166,"+",BL166),[3]Formulas!$AB$5:$AC$13,2,),"")</f>
        <v/>
      </c>
      <c r="BN166" s="139" t="str">
        <f>IFERROR(VLOOKUP(BM166,[3]Formulas!$AC$5:$AD$13,2,),"")</f>
        <v/>
      </c>
      <c r="BO166" s="591"/>
      <c r="BP166" s="591"/>
      <c r="BQ166" s="591"/>
      <c r="BR166" s="591"/>
      <c r="BS166" s="591"/>
      <c r="BT166" s="591"/>
      <c r="BU166" s="591"/>
      <c r="BV166" s="591"/>
      <c r="BW166" s="591"/>
      <c r="BX166" s="601"/>
      <c r="BY166" s="591"/>
      <c r="BZ166" s="130"/>
      <c r="CA166" s="130"/>
      <c r="CB166" s="130"/>
    </row>
    <row r="167" spans="1:80" ht="23.25" hidden="1" customHeight="1" x14ac:dyDescent="0.3">
      <c r="A167" s="591"/>
      <c r="B167" s="134"/>
      <c r="C167" s="591"/>
      <c r="D167" s="591"/>
      <c r="E167" s="591"/>
      <c r="F167" s="591"/>
      <c r="G167" s="591"/>
      <c r="H167" s="591"/>
      <c r="I167" s="591"/>
      <c r="J167" s="129"/>
      <c r="K167" s="591"/>
      <c r="L167" s="591"/>
      <c r="M167" s="591"/>
      <c r="N167" s="591"/>
      <c r="O167" s="591"/>
      <c r="P167" s="591"/>
      <c r="Q167" s="591"/>
      <c r="R167" s="591"/>
      <c r="S167" s="591"/>
      <c r="T167" s="591"/>
      <c r="U167" s="591"/>
      <c r="V167" s="591"/>
      <c r="W167" s="591"/>
      <c r="X167" s="591"/>
      <c r="Y167" s="591"/>
      <c r="Z167" s="591"/>
      <c r="AA167" s="591"/>
      <c r="AB167" s="591"/>
      <c r="AC167" s="591"/>
      <c r="AD167" s="591"/>
      <c r="AE167" s="591"/>
      <c r="AF167" s="591"/>
      <c r="AG167" s="591"/>
      <c r="AH167" s="591"/>
      <c r="AI167" s="591"/>
      <c r="AJ167" s="591"/>
      <c r="AK167" s="591"/>
      <c r="AL167" s="591"/>
      <c r="AM167" s="591"/>
      <c r="AN167" s="140"/>
      <c r="AO167" s="140"/>
      <c r="AP167" s="140"/>
      <c r="AQ167" s="140"/>
      <c r="AR167" s="140"/>
      <c r="AS167" s="140"/>
      <c r="AT167" s="140"/>
      <c r="AU167" s="137"/>
      <c r="AV167" s="138"/>
      <c r="AW167" s="138"/>
      <c r="AX167" s="138"/>
      <c r="AY167" s="138"/>
      <c r="AZ167" s="138"/>
      <c r="BA167" s="138"/>
      <c r="BB167" s="138"/>
      <c r="BC167" s="139" t="str">
        <f>IFERROR(VLOOKUP(AV167,[3]Formulas!$AN$5:$AO$20,2,),"")</f>
        <v/>
      </c>
      <c r="BD167" s="139" t="str">
        <f>IFERROR(VLOOKUP(AW167,[3]Formulas!$AN$5:$AO$20,2,),"")</f>
        <v/>
      </c>
      <c r="BE167" s="139" t="str">
        <f>IFERROR(VLOOKUP(AX167,[3]Formulas!$AN$5:$AO$20,2,),"")</f>
        <v/>
      </c>
      <c r="BF167" s="139" t="str">
        <f>IFERROR(VLOOKUP(AY167,[3]Formulas!$AN$5:$AO$20,2,),"")</f>
        <v/>
      </c>
      <c r="BG167" s="139" t="str">
        <f>IFERROR(VLOOKUP(AZ167,[3]Formulas!$AN$5:$AO$20,2,),"")</f>
        <v/>
      </c>
      <c r="BH167" s="139" t="str">
        <f>IFERROR(VLOOKUP(BA167,[3]Formulas!$AN$5:$AO$20,2,),"")</f>
        <v/>
      </c>
      <c r="BI167" s="139" t="str">
        <f>IFERROR(VLOOKUP(BB167,[3]Formulas!$AN$5:$AO$20,2,),"")</f>
        <v/>
      </c>
      <c r="BJ167" s="139">
        <f t="shared" si="45"/>
        <v>0</v>
      </c>
      <c r="BK167" s="139" t="str">
        <f t="shared" si="46"/>
        <v>Débil</v>
      </c>
      <c r="BL167" s="139"/>
      <c r="BM167" s="139" t="str">
        <f>IFERROR(VLOOKUP(CONCATENATE(BK167,"+",BL167),[3]Formulas!$AB$5:$AC$13,2,),"")</f>
        <v/>
      </c>
      <c r="BN167" s="139" t="str">
        <f>IFERROR(VLOOKUP(BM167,[3]Formulas!$AC$5:$AD$13,2,),"")</f>
        <v/>
      </c>
      <c r="BO167" s="591"/>
      <c r="BP167" s="591"/>
      <c r="BQ167" s="591"/>
      <c r="BR167" s="591"/>
      <c r="BS167" s="591"/>
      <c r="BT167" s="591"/>
      <c r="BU167" s="591"/>
      <c r="BV167" s="591"/>
      <c r="BW167" s="591"/>
      <c r="BX167" s="601"/>
      <c r="BY167" s="591"/>
      <c r="BZ167" s="130"/>
      <c r="CA167" s="130"/>
      <c r="CB167" s="130"/>
    </row>
    <row r="168" spans="1:80" ht="23.25" hidden="1" customHeight="1" x14ac:dyDescent="0.3">
      <c r="A168" s="591"/>
      <c r="B168" s="134"/>
      <c r="C168" s="591"/>
      <c r="D168" s="591"/>
      <c r="E168" s="591"/>
      <c r="F168" s="591"/>
      <c r="G168" s="591"/>
      <c r="H168" s="591"/>
      <c r="I168" s="591"/>
      <c r="J168" s="129"/>
      <c r="K168" s="591"/>
      <c r="L168" s="591"/>
      <c r="M168" s="591"/>
      <c r="N168" s="591"/>
      <c r="O168" s="591"/>
      <c r="P168" s="591"/>
      <c r="Q168" s="591"/>
      <c r="R168" s="591"/>
      <c r="S168" s="591"/>
      <c r="T168" s="591"/>
      <c r="U168" s="591"/>
      <c r="V168" s="591"/>
      <c r="W168" s="591"/>
      <c r="X168" s="591"/>
      <c r="Y168" s="591"/>
      <c r="Z168" s="591"/>
      <c r="AA168" s="591"/>
      <c r="AB168" s="591"/>
      <c r="AC168" s="591"/>
      <c r="AD168" s="591"/>
      <c r="AE168" s="591"/>
      <c r="AF168" s="591"/>
      <c r="AG168" s="591"/>
      <c r="AH168" s="591"/>
      <c r="AI168" s="591"/>
      <c r="AJ168" s="591"/>
      <c r="AK168" s="591"/>
      <c r="AL168" s="591"/>
      <c r="AM168" s="591"/>
      <c r="AN168" s="140"/>
      <c r="AO168" s="140"/>
      <c r="AP168" s="140"/>
      <c r="AQ168" s="140"/>
      <c r="AR168" s="140"/>
      <c r="AS168" s="140"/>
      <c r="AT168" s="140"/>
      <c r="AU168" s="137"/>
      <c r="AV168" s="138"/>
      <c r="AW168" s="138"/>
      <c r="AX168" s="138"/>
      <c r="AY168" s="138"/>
      <c r="AZ168" s="138"/>
      <c r="BA168" s="138"/>
      <c r="BB168" s="138"/>
      <c r="BC168" s="139" t="str">
        <f>IFERROR(VLOOKUP(AV168,[3]Formulas!$AN$5:$AO$20,2,),"")</f>
        <v/>
      </c>
      <c r="BD168" s="139" t="str">
        <f>IFERROR(VLOOKUP(AW168,[3]Formulas!$AN$5:$AO$20,2,),"")</f>
        <v/>
      </c>
      <c r="BE168" s="139" t="str">
        <f>IFERROR(VLOOKUP(AX168,[3]Formulas!$AN$5:$AO$20,2,),"")</f>
        <v/>
      </c>
      <c r="BF168" s="139" t="str">
        <f>IFERROR(VLOOKUP(AY168,[3]Formulas!$AN$5:$AO$20,2,),"")</f>
        <v/>
      </c>
      <c r="BG168" s="139" t="str">
        <f>IFERROR(VLOOKUP(AZ168,[3]Formulas!$AN$5:$AO$20,2,),"")</f>
        <v/>
      </c>
      <c r="BH168" s="139" t="str">
        <f>IFERROR(VLOOKUP(BA168,[3]Formulas!$AN$5:$AO$20,2,),"")</f>
        <v/>
      </c>
      <c r="BI168" s="139" t="str">
        <f>IFERROR(VLOOKUP(BB168,[3]Formulas!$AN$5:$AO$20,2,),"")</f>
        <v/>
      </c>
      <c r="BJ168" s="139">
        <f t="shared" si="45"/>
        <v>0</v>
      </c>
      <c r="BK168" s="139" t="str">
        <f t="shared" si="46"/>
        <v>Débil</v>
      </c>
      <c r="BL168" s="139"/>
      <c r="BM168" s="139" t="str">
        <f>IFERROR(VLOOKUP(CONCATENATE(BK168,"+",BL168),[3]Formulas!$AB$5:$AC$13,2,),"")</f>
        <v/>
      </c>
      <c r="BN168" s="139" t="str">
        <f>IFERROR(VLOOKUP(BM168,[3]Formulas!$AC$5:$AD$13,2,),"")</f>
        <v/>
      </c>
      <c r="BO168" s="591"/>
      <c r="BP168" s="591"/>
      <c r="BQ168" s="591"/>
      <c r="BR168" s="591"/>
      <c r="BS168" s="591"/>
      <c r="BT168" s="591"/>
      <c r="BU168" s="591"/>
      <c r="BV168" s="591"/>
      <c r="BW168" s="591"/>
      <c r="BX168" s="601"/>
      <c r="BY168" s="591"/>
      <c r="BZ168" s="130"/>
      <c r="CA168" s="130"/>
      <c r="CB168" s="130"/>
    </row>
    <row r="169" spans="1:80" ht="23.25" hidden="1" customHeight="1" x14ac:dyDescent="0.3">
      <c r="A169" s="591"/>
      <c r="B169" s="134"/>
      <c r="C169" s="591"/>
      <c r="D169" s="591"/>
      <c r="E169" s="591"/>
      <c r="F169" s="591"/>
      <c r="G169" s="591"/>
      <c r="H169" s="591"/>
      <c r="I169" s="591"/>
      <c r="J169" s="129"/>
      <c r="K169" s="591"/>
      <c r="L169" s="591"/>
      <c r="M169" s="591"/>
      <c r="N169" s="591"/>
      <c r="O169" s="591"/>
      <c r="P169" s="591"/>
      <c r="Q169" s="591"/>
      <c r="R169" s="591"/>
      <c r="S169" s="591"/>
      <c r="T169" s="591"/>
      <c r="U169" s="591"/>
      <c r="V169" s="591"/>
      <c r="W169" s="591"/>
      <c r="X169" s="591"/>
      <c r="Y169" s="591"/>
      <c r="Z169" s="591"/>
      <c r="AA169" s="591"/>
      <c r="AB169" s="591"/>
      <c r="AC169" s="591"/>
      <c r="AD169" s="591"/>
      <c r="AE169" s="591"/>
      <c r="AF169" s="591"/>
      <c r="AG169" s="591"/>
      <c r="AH169" s="591"/>
      <c r="AI169" s="591"/>
      <c r="AJ169" s="591"/>
      <c r="AK169" s="591"/>
      <c r="AL169" s="591"/>
      <c r="AM169" s="591"/>
      <c r="AN169" s="140"/>
      <c r="AO169" s="140"/>
      <c r="AP169" s="140"/>
      <c r="AQ169" s="140"/>
      <c r="AR169" s="140"/>
      <c r="AS169" s="140"/>
      <c r="AT169" s="140"/>
      <c r="AU169" s="137"/>
      <c r="AV169" s="138"/>
      <c r="AW169" s="138"/>
      <c r="AX169" s="138"/>
      <c r="AY169" s="138"/>
      <c r="AZ169" s="138"/>
      <c r="BA169" s="138"/>
      <c r="BB169" s="138"/>
      <c r="BC169" s="139" t="str">
        <f>IFERROR(VLOOKUP(AV169,[3]Formulas!$AN$5:$AO$20,2,),"")</f>
        <v/>
      </c>
      <c r="BD169" s="139" t="str">
        <f>IFERROR(VLOOKUP(AW169,[3]Formulas!$AN$5:$AO$20,2,),"")</f>
        <v/>
      </c>
      <c r="BE169" s="139" t="str">
        <f>IFERROR(VLOOKUP(AX169,[3]Formulas!$AN$5:$AO$20,2,),"")</f>
        <v/>
      </c>
      <c r="BF169" s="139" t="str">
        <f>IFERROR(VLOOKUP(AY169,[3]Formulas!$AN$5:$AO$20,2,),"")</f>
        <v/>
      </c>
      <c r="BG169" s="139" t="str">
        <f>IFERROR(VLOOKUP(AZ169,[3]Formulas!$AN$5:$AO$20,2,),"")</f>
        <v/>
      </c>
      <c r="BH169" s="139" t="str">
        <f>IFERROR(VLOOKUP(BA169,[3]Formulas!$AN$5:$AO$20,2,),"")</f>
        <v/>
      </c>
      <c r="BI169" s="139" t="str">
        <f>IFERROR(VLOOKUP(BB169,[3]Formulas!$AN$5:$AO$20,2,),"")</f>
        <v/>
      </c>
      <c r="BJ169" s="139">
        <f t="shared" si="45"/>
        <v>0</v>
      </c>
      <c r="BK169" s="139" t="str">
        <f t="shared" si="46"/>
        <v>Débil</v>
      </c>
      <c r="BL169" s="139"/>
      <c r="BM169" s="139" t="str">
        <f>IFERROR(VLOOKUP(CONCATENATE(BK169,"+",BL169),[3]Formulas!$AB$5:$AC$13,2,),"")</f>
        <v/>
      </c>
      <c r="BN169" s="139" t="str">
        <f>IFERROR(VLOOKUP(BM169,[3]Formulas!$AC$5:$AD$13,2,),"")</f>
        <v/>
      </c>
      <c r="BO169" s="591"/>
      <c r="BP169" s="591"/>
      <c r="BQ169" s="591"/>
      <c r="BR169" s="591"/>
      <c r="BS169" s="591"/>
      <c r="BT169" s="591"/>
      <c r="BU169" s="591"/>
      <c r="BV169" s="591"/>
      <c r="BW169" s="591"/>
      <c r="BX169" s="601"/>
      <c r="BY169" s="591"/>
      <c r="BZ169" s="130"/>
      <c r="CA169" s="130"/>
      <c r="CB169" s="130"/>
    </row>
    <row r="170" spans="1:80" ht="23.25" hidden="1" customHeight="1" x14ac:dyDescent="0.3">
      <c r="A170" s="591"/>
      <c r="B170" s="134"/>
      <c r="C170" s="591"/>
      <c r="D170" s="591"/>
      <c r="E170" s="591"/>
      <c r="F170" s="591"/>
      <c r="G170" s="591"/>
      <c r="H170" s="591"/>
      <c r="I170" s="591"/>
      <c r="J170" s="129"/>
      <c r="K170" s="591"/>
      <c r="L170" s="591"/>
      <c r="M170" s="591"/>
      <c r="N170" s="591"/>
      <c r="O170" s="591"/>
      <c r="P170" s="591"/>
      <c r="Q170" s="591"/>
      <c r="R170" s="591"/>
      <c r="S170" s="591"/>
      <c r="T170" s="591"/>
      <c r="U170" s="591"/>
      <c r="V170" s="591"/>
      <c r="W170" s="591"/>
      <c r="X170" s="591"/>
      <c r="Y170" s="591"/>
      <c r="Z170" s="591"/>
      <c r="AA170" s="591"/>
      <c r="AB170" s="591"/>
      <c r="AC170" s="591"/>
      <c r="AD170" s="591"/>
      <c r="AE170" s="591"/>
      <c r="AF170" s="591"/>
      <c r="AG170" s="591"/>
      <c r="AH170" s="591"/>
      <c r="AI170" s="591"/>
      <c r="AJ170" s="591"/>
      <c r="AK170" s="591"/>
      <c r="AL170" s="591"/>
      <c r="AM170" s="591"/>
      <c r="AN170" s="140"/>
      <c r="AO170" s="140"/>
      <c r="AP170" s="140"/>
      <c r="AQ170" s="140"/>
      <c r="AR170" s="140"/>
      <c r="AS170" s="140"/>
      <c r="AT170" s="140"/>
      <c r="AU170" s="137"/>
      <c r="AV170" s="138"/>
      <c r="AW170" s="138"/>
      <c r="AX170" s="138"/>
      <c r="AY170" s="138"/>
      <c r="AZ170" s="138"/>
      <c r="BA170" s="138"/>
      <c r="BB170" s="138"/>
      <c r="BC170" s="139" t="str">
        <f>IFERROR(VLOOKUP(AV170,[3]Formulas!$AN$5:$AO$20,2,),"")</f>
        <v/>
      </c>
      <c r="BD170" s="139" t="str">
        <f>IFERROR(VLOOKUP(AW170,[3]Formulas!$AN$5:$AO$20,2,),"")</f>
        <v/>
      </c>
      <c r="BE170" s="139" t="str">
        <f>IFERROR(VLOOKUP(AX170,[3]Formulas!$AN$5:$AO$20,2,),"")</f>
        <v/>
      </c>
      <c r="BF170" s="139" t="str">
        <f>IFERROR(VLOOKUP(AY170,[3]Formulas!$AN$5:$AO$20,2,),"")</f>
        <v/>
      </c>
      <c r="BG170" s="139" t="str">
        <f>IFERROR(VLOOKUP(AZ170,[3]Formulas!$AN$5:$AO$20,2,),"")</f>
        <v/>
      </c>
      <c r="BH170" s="139" t="str">
        <f>IFERROR(VLOOKUP(BA170,[3]Formulas!$AN$5:$AO$20,2,),"")</f>
        <v/>
      </c>
      <c r="BI170" s="139" t="str">
        <f>IFERROR(VLOOKUP(BB170,[3]Formulas!$AN$5:$AO$20,2,),"")</f>
        <v/>
      </c>
      <c r="BJ170" s="139">
        <f t="shared" si="45"/>
        <v>0</v>
      </c>
      <c r="BK170" s="139" t="str">
        <f t="shared" si="46"/>
        <v>Débil</v>
      </c>
      <c r="BL170" s="139"/>
      <c r="BM170" s="139" t="str">
        <f>IFERROR(VLOOKUP(CONCATENATE(BK170,"+",BL170),[3]Formulas!$AB$5:$AC$13,2,),"")</f>
        <v/>
      </c>
      <c r="BN170" s="139" t="str">
        <f>IFERROR(VLOOKUP(BM170,[3]Formulas!$AC$5:$AD$13,2,),"")</f>
        <v/>
      </c>
      <c r="BO170" s="591"/>
      <c r="BP170" s="591"/>
      <c r="BQ170" s="591"/>
      <c r="BR170" s="591"/>
      <c r="BS170" s="591"/>
      <c r="BT170" s="591"/>
      <c r="BU170" s="591"/>
      <c r="BV170" s="591"/>
      <c r="BW170" s="591"/>
      <c r="BX170" s="601"/>
      <c r="BY170" s="591"/>
      <c r="BZ170" s="130"/>
      <c r="CA170" s="130"/>
      <c r="CB170" s="130"/>
    </row>
    <row r="171" spans="1:80" ht="23.25" hidden="1" customHeight="1" x14ac:dyDescent="0.3">
      <c r="A171" s="591"/>
      <c r="B171" s="134"/>
      <c r="C171" s="591"/>
      <c r="D171" s="591"/>
      <c r="E171" s="591"/>
      <c r="F171" s="591"/>
      <c r="G171" s="591"/>
      <c r="H171" s="591"/>
      <c r="I171" s="591"/>
      <c r="J171" s="129"/>
      <c r="K171" s="591"/>
      <c r="L171" s="591"/>
      <c r="M171" s="591"/>
      <c r="N171" s="591"/>
      <c r="O171" s="591"/>
      <c r="P171" s="591"/>
      <c r="Q171" s="591"/>
      <c r="R171" s="591"/>
      <c r="S171" s="591"/>
      <c r="T171" s="591"/>
      <c r="U171" s="591"/>
      <c r="V171" s="591"/>
      <c r="W171" s="591"/>
      <c r="X171" s="591"/>
      <c r="Y171" s="591"/>
      <c r="Z171" s="591"/>
      <c r="AA171" s="591"/>
      <c r="AB171" s="591"/>
      <c r="AC171" s="591"/>
      <c r="AD171" s="591"/>
      <c r="AE171" s="591"/>
      <c r="AF171" s="591"/>
      <c r="AG171" s="591"/>
      <c r="AH171" s="591"/>
      <c r="AI171" s="591"/>
      <c r="AJ171" s="591"/>
      <c r="AK171" s="591"/>
      <c r="AL171" s="591"/>
      <c r="AM171" s="591"/>
      <c r="AN171" s="140"/>
      <c r="AO171" s="140"/>
      <c r="AP171" s="140"/>
      <c r="AQ171" s="140"/>
      <c r="AR171" s="140"/>
      <c r="AS171" s="140"/>
      <c r="AT171" s="140"/>
      <c r="AU171" s="137"/>
      <c r="AV171" s="138"/>
      <c r="AW171" s="138"/>
      <c r="AX171" s="138"/>
      <c r="AY171" s="138"/>
      <c r="AZ171" s="138"/>
      <c r="BA171" s="138"/>
      <c r="BB171" s="138"/>
      <c r="BC171" s="139" t="str">
        <f>IFERROR(VLOOKUP(AV171,[3]Formulas!$AN$5:$AO$20,2,),"")</f>
        <v/>
      </c>
      <c r="BD171" s="139" t="str">
        <f>IFERROR(VLOOKUP(AW171,[3]Formulas!$AN$5:$AO$20,2,),"")</f>
        <v/>
      </c>
      <c r="BE171" s="139" t="str">
        <f>IFERROR(VLOOKUP(AX171,[3]Formulas!$AN$5:$AO$20,2,),"")</f>
        <v/>
      </c>
      <c r="BF171" s="139" t="str">
        <f>IFERROR(VLOOKUP(AY171,[3]Formulas!$AN$5:$AO$20,2,),"")</f>
        <v/>
      </c>
      <c r="BG171" s="139" t="str">
        <f>IFERROR(VLOOKUP(AZ171,[3]Formulas!$AN$5:$AO$20,2,),"")</f>
        <v/>
      </c>
      <c r="BH171" s="139" t="str">
        <f>IFERROR(VLOOKUP(BA171,[3]Formulas!$AN$5:$AO$20,2,),"")</f>
        <v/>
      </c>
      <c r="BI171" s="139" t="str">
        <f>IFERROR(VLOOKUP(BB171,[3]Formulas!$AN$5:$AO$20,2,),"")</f>
        <v/>
      </c>
      <c r="BJ171" s="139">
        <f t="shared" si="45"/>
        <v>0</v>
      </c>
      <c r="BK171" s="139" t="str">
        <f t="shared" si="46"/>
        <v>Débil</v>
      </c>
      <c r="BL171" s="139"/>
      <c r="BM171" s="139" t="str">
        <f>IFERROR(VLOOKUP(CONCATENATE(BK171,"+",BL171),[3]Formulas!$AB$5:$AC$13,2,),"")</f>
        <v/>
      </c>
      <c r="BN171" s="139" t="str">
        <f>IFERROR(VLOOKUP(BM171,[3]Formulas!$AC$5:$AD$13,2,),"")</f>
        <v/>
      </c>
      <c r="BO171" s="591"/>
      <c r="BP171" s="591"/>
      <c r="BQ171" s="591"/>
      <c r="BR171" s="591"/>
      <c r="BS171" s="591"/>
      <c r="BT171" s="591"/>
      <c r="BU171" s="591"/>
      <c r="BV171" s="591"/>
      <c r="BW171" s="591"/>
      <c r="BX171" s="601"/>
      <c r="BY171" s="591"/>
      <c r="BZ171" s="130"/>
      <c r="CA171" s="130"/>
      <c r="CB171" s="130"/>
    </row>
    <row r="172" spans="1:80" ht="23.25" hidden="1" customHeight="1" x14ac:dyDescent="0.3">
      <c r="A172" s="591"/>
      <c r="B172" s="134"/>
      <c r="C172" s="591"/>
      <c r="D172" s="591"/>
      <c r="E172" s="591"/>
      <c r="F172" s="591"/>
      <c r="G172" s="591"/>
      <c r="H172" s="591"/>
      <c r="I172" s="591"/>
      <c r="J172" s="129"/>
      <c r="K172" s="591"/>
      <c r="L172" s="591"/>
      <c r="M172" s="591"/>
      <c r="N172" s="591"/>
      <c r="O172" s="591"/>
      <c r="P172" s="591"/>
      <c r="Q172" s="591"/>
      <c r="R172" s="591"/>
      <c r="S172" s="591"/>
      <c r="T172" s="591"/>
      <c r="U172" s="591"/>
      <c r="V172" s="591"/>
      <c r="W172" s="591"/>
      <c r="X172" s="591"/>
      <c r="Y172" s="591"/>
      <c r="Z172" s="591"/>
      <c r="AA172" s="591"/>
      <c r="AB172" s="591"/>
      <c r="AC172" s="591"/>
      <c r="AD172" s="591"/>
      <c r="AE172" s="591"/>
      <c r="AF172" s="591"/>
      <c r="AG172" s="591"/>
      <c r="AH172" s="591"/>
      <c r="AI172" s="591"/>
      <c r="AJ172" s="591"/>
      <c r="AK172" s="591"/>
      <c r="AL172" s="591"/>
      <c r="AM172" s="591"/>
      <c r="AN172" s="140"/>
      <c r="AO172" s="140"/>
      <c r="AP172" s="140"/>
      <c r="AQ172" s="140"/>
      <c r="AR172" s="140"/>
      <c r="AS172" s="140"/>
      <c r="AT172" s="140"/>
      <c r="AU172" s="137"/>
      <c r="AV172" s="138"/>
      <c r="AW172" s="138"/>
      <c r="AX172" s="138"/>
      <c r="AY172" s="138"/>
      <c r="AZ172" s="138"/>
      <c r="BA172" s="138"/>
      <c r="BB172" s="138"/>
      <c r="BC172" s="139" t="str">
        <f>IFERROR(VLOOKUP(AV172,[3]Formulas!$AN$5:$AO$20,2,),"")</f>
        <v/>
      </c>
      <c r="BD172" s="139" t="str">
        <f>IFERROR(VLOOKUP(AW172,[3]Formulas!$AN$5:$AO$20,2,),"")</f>
        <v/>
      </c>
      <c r="BE172" s="139" t="str">
        <f>IFERROR(VLOOKUP(AX172,[3]Formulas!$AN$5:$AO$20,2,),"")</f>
        <v/>
      </c>
      <c r="BF172" s="139" t="str">
        <f>IFERROR(VLOOKUP(AY172,[3]Formulas!$AN$5:$AO$20,2,),"")</f>
        <v/>
      </c>
      <c r="BG172" s="139" t="str">
        <f>IFERROR(VLOOKUP(AZ172,[3]Formulas!$AN$5:$AO$20,2,),"")</f>
        <v/>
      </c>
      <c r="BH172" s="139" t="str">
        <f>IFERROR(VLOOKUP(BA172,[3]Formulas!$AN$5:$AO$20,2,),"")</f>
        <v/>
      </c>
      <c r="BI172" s="139" t="str">
        <f>IFERROR(VLOOKUP(BB172,[3]Formulas!$AN$5:$AO$20,2,),"")</f>
        <v/>
      </c>
      <c r="BJ172" s="139">
        <f t="shared" si="45"/>
        <v>0</v>
      </c>
      <c r="BK172" s="139" t="str">
        <f t="shared" si="46"/>
        <v>Débil</v>
      </c>
      <c r="BL172" s="139"/>
      <c r="BM172" s="139" t="str">
        <f>IFERROR(VLOOKUP(CONCATENATE(BK172,"+",BL172),[3]Formulas!$AB$5:$AC$13,2,),"")</f>
        <v/>
      </c>
      <c r="BN172" s="139" t="str">
        <f>IFERROR(VLOOKUP(BM172,[3]Formulas!$AC$5:$AD$13,2,),"")</f>
        <v/>
      </c>
      <c r="BO172" s="591"/>
      <c r="BP172" s="591"/>
      <c r="BQ172" s="591"/>
      <c r="BR172" s="591"/>
      <c r="BS172" s="591"/>
      <c r="BT172" s="591"/>
      <c r="BU172" s="591"/>
      <c r="BV172" s="591"/>
      <c r="BW172" s="591"/>
      <c r="BX172" s="601"/>
      <c r="BY172" s="591"/>
      <c r="BZ172" s="130"/>
      <c r="CA172" s="130"/>
      <c r="CB172" s="130"/>
    </row>
    <row r="173" spans="1:80" ht="23.25" hidden="1" customHeight="1" x14ac:dyDescent="0.3">
      <c r="A173" s="592"/>
      <c r="B173" s="141"/>
      <c r="C173" s="592"/>
      <c r="D173" s="592"/>
      <c r="E173" s="592"/>
      <c r="F173" s="592"/>
      <c r="G173" s="592"/>
      <c r="H173" s="592"/>
      <c r="I173" s="592"/>
      <c r="J173" s="154"/>
      <c r="K173" s="592"/>
      <c r="L173" s="592"/>
      <c r="M173" s="592"/>
      <c r="N173" s="592"/>
      <c r="O173" s="592"/>
      <c r="P173" s="592"/>
      <c r="Q173" s="592"/>
      <c r="R173" s="592"/>
      <c r="S173" s="592"/>
      <c r="T173" s="592"/>
      <c r="U173" s="592"/>
      <c r="V173" s="592"/>
      <c r="W173" s="592"/>
      <c r="X173" s="592"/>
      <c r="Y173" s="592"/>
      <c r="Z173" s="592"/>
      <c r="AA173" s="592"/>
      <c r="AB173" s="592"/>
      <c r="AC173" s="592"/>
      <c r="AD173" s="592"/>
      <c r="AE173" s="592"/>
      <c r="AF173" s="592"/>
      <c r="AG173" s="592"/>
      <c r="AH173" s="592"/>
      <c r="AI173" s="592"/>
      <c r="AJ173" s="592"/>
      <c r="AK173" s="592"/>
      <c r="AL173" s="592"/>
      <c r="AM173" s="592"/>
      <c r="AN173" s="143"/>
      <c r="AO173" s="143"/>
      <c r="AP173" s="143"/>
      <c r="AQ173" s="143"/>
      <c r="AR173" s="143"/>
      <c r="AS173" s="143"/>
      <c r="AT173" s="143"/>
      <c r="AU173" s="144"/>
      <c r="AV173" s="145"/>
      <c r="AW173" s="145"/>
      <c r="AX173" s="145"/>
      <c r="AY173" s="145"/>
      <c r="AZ173" s="145"/>
      <c r="BA173" s="145"/>
      <c r="BB173" s="145"/>
      <c r="BC173" s="146" t="str">
        <f>IFERROR(VLOOKUP(AV173,[3]Formulas!$AN$5:$AO$20,2,),"")</f>
        <v/>
      </c>
      <c r="BD173" s="146" t="str">
        <f>IFERROR(VLOOKUP(AW173,[3]Formulas!$AN$5:$AO$20,2,),"")</f>
        <v/>
      </c>
      <c r="BE173" s="146" t="str">
        <f>IFERROR(VLOOKUP(AX173,[3]Formulas!$AN$5:$AO$20,2,),"")</f>
        <v/>
      </c>
      <c r="BF173" s="146" t="str">
        <f>IFERROR(VLOOKUP(AY173,[3]Formulas!$AN$5:$AO$20,2,),"")</f>
        <v/>
      </c>
      <c r="BG173" s="146" t="str">
        <f>IFERROR(VLOOKUP(AZ173,[3]Formulas!$AN$5:$AO$20,2,),"")</f>
        <v/>
      </c>
      <c r="BH173" s="146" t="str">
        <f>IFERROR(VLOOKUP(BA173,[3]Formulas!$AN$5:$AO$20,2,),"")</f>
        <v/>
      </c>
      <c r="BI173" s="146" t="str">
        <f>IFERROR(VLOOKUP(BB173,[3]Formulas!$AN$5:$AO$20,2,),"")</f>
        <v/>
      </c>
      <c r="BJ173" s="146">
        <f t="shared" si="45"/>
        <v>0</v>
      </c>
      <c r="BK173" s="146" t="str">
        <f t="shared" si="46"/>
        <v>Débil</v>
      </c>
      <c r="BL173" s="146"/>
      <c r="BM173" s="146" t="str">
        <f>IFERROR(VLOOKUP(CONCATENATE(BK173,"+",BL173),[3]Formulas!$AB$5:$AC$13,2,),"")</f>
        <v/>
      </c>
      <c r="BN173" s="146" t="str">
        <f>IFERROR(VLOOKUP(BM173,[3]Formulas!$AC$5:$AD$13,2,),"")</f>
        <v/>
      </c>
      <c r="BO173" s="592"/>
      <c r="BP173" s="592"/>
      <c r="BQ173" s="592"/>
      <c r="BR173" s="592"/>
      <c r="BS173" s="592"/>
      <c r="BT173" s="592"/>
      <c r="BU173" s="592"/>
      <c r="BV173" s="592"/>
      <c r="BW173" s="592"/>
      <c r="BX173" s="602"/>
      <c r="BY173" s="592"/>
      <c r="BZ173" s="147"/>
      <c r="CA173" s="147"/>
      <c r="CB173" s="147"/>
    </row>
    <row r="174" spans="1:80" ht="23.25" hidden="1" customHeight="1" x14ac:dyDescent="0.4">
      <c r="A174" s="148"/>
      <c r="B174" s="148"/>
      <c r="C174" s="148"/>
      <c r="D174" s="148"/>
      <c r="E174" s="148"/>
      <c r="F174" s="148"/>
      <c r="G174" s="148"/>
      <c r="H174" s="148"/>
      <c r="I174" s="148"/>
      <c r="J174" s="149"/>
      <c r="K174" s="149"/>
      <c r="L174" s="149"/>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c r="AK174" s="150"/>
      <c r="AL174" s="150"/>
      <c r="AM174" s="148"/>
      <c r="AN174" s="151"/>
      <c r="AO174" s="151"/>
      <c r="AP174" s="151"/>
      <c r="AQ174" s="151"/>
      <c r="AR174" s="151"/>
      <c r="AS174" s="151"/>
      <c r="AT174" s="151"/>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c r="BR174" s="148"/>
      <c r="BS174" s="148"/>
      <c r="BT174" s="148"/>
      <c r="BU174" s="148"/>
      <c r="BV174" s="148"/>
      <c r="BW174" s="148"/>
      <c r="BX174" s="152"/>
      <c r="BY174" s="152"/>
      <c r="BZ174" s="152"/>
      <c r="CA174" s="152"/>
      <c r="CB174" s="152"/>
    </row>
    <row r="175" spans="1:80" ht="23.25" hidden="1" customHeight="1" x14ac:dyDescent="0.3">
      <c r="A175" s="593"/>
      <c r="B175" s="153"/>
      <c r="C175" s="593"/>
      <c r="D175" s="593"/>
      <c r="E175" s="590"/>
      <c r="F175" s="590"/>
      <c r="G175" s="590"/>
      <c r="H175" s="590"/>
      <c r="I175" s="593" t="str">
        <f>+IF(AND(E175="Si",F175="Si",G175="Si",H175="Si"),"Corrupción","No aplica para riesgo de corrupción")</f>
        <v>No aplica para riesgo de corrupción</v>
      </c>
      <c r="J175" s="127"/>
      <c r="K175" s="594"/>
      <c r="L175" s="594"/>
      <c r="M175" s="590"/>
      <c r="N175" s="590"/>
      <c r="O175" s="590"/>
      <c r="P175" s="590"/>
      <c r="Q175" s="590"/>
      <c r="R175" s="590"/>
      <c r="S175" s="590"/>
      <c r="T175" s="590"/>
      <c r="U175" s="590"/>
      <c r="V175" s="590"/>
      <c r="W175" s="590"/>
      <c r="X175" s="590"/>
      <c r="Y175" s="590"/>
      <c r="Z175" s="590"/>
      <c r="AA175" s="590"/>
      <c r="AB175" s="590"/>
      <c r="AC175" s="590"/>
      <c r="AD175" s="590"/>
      <c r="AE175" s="590"/>
      <c r="AF175" s="598">
        <f>+COUNTIF(M175:AE184,"SI")</f>
        <v>0</v>
      </c>
      <c r="AG175" s="593"/>
      <c r="AH175" s="593" t="str">
        <f>IFERROR(VLOOKUP(AG175,[3]Formulas!$B$5:$C$9,2,0),"")</f>
        <v/>
      </c>
      <c r="AI175" s="593" t="str">
        <f>IFERROR(VLOOKUP(AF175,[3]Formulas!$W$5:$X$23,2,),"")</f>
        <v/>
      </c>
      <c r="AJ175" s="593" t="str">
        <f>+IFERROR(VLOOKUP(AI175,[3]Formulas!$E$5:$F$9,2,),"")</f>
        <v/>
      </c>
      <c r="AK175" s="598" t="str">
        <f>IFERROR(VLOOKUP(CONCATENATE(AH175,AJ175),[3]Formulas!$J$5:$K$29,2,),"")</f>
        <v/>
      </c>
      <c r="AL175" s="598" t="str">
        <f>IFERROR(AJ175*AH175,"")</f>
        <v/>
      </c>
      <c r="AM175" s="599" t="s">
        <v>111</v>
      </c>
      <c r="AN175" s="136"/>
      <c r="AO175" s="136"/>
      <c r="AP175" s="136"/>
      <c r="AQ175" s="136"/>
      <c r="AR175" s="136"/>
      <c r="AS175" s="136"/>
      <c r="AT175" s="136"/>
      <c r="AU175" s="131"/>
      <c r="AV175" s="132"/>
      <c r="AW175" s="132"/>
      <c r="AX175" s="132"/>
      <c r="AY175" s="132"/>
      <c r="AZ175" s="132"/>
      <c r="BA175" s="132"/>
      <c r="BB175" s="132"/>
      <c r="BC175" s="133" t="str">
        <f>IFERROR(VLOOKUP(AV175,[3]Formulas!$AN$5:$AO$20,2,),"")</f>
        <v/>
      </c>
      <c r="BD175" s="133" t="str">
        <f>IFERROR(VLOOKUP(AW175,[3]Formulas!$AN$5:$AO$20,2,),"")</f>
        <v/>
      </c>
      <c r="BE175" s="133" t="str">
        <f>IFERROR(VLOOKUP(AX175,[3]Formulas!$AN$5:$AO$20,2,),"")</f>
        <v/>
      </c>
      <c r="BF175" s="133" t="str">
        <f>IFERROR(VLOOKUP(AY175,[3]Formulas!$AN$5:$AO$20,2,),"")</f>
        <v/>
      </c>
      <c r="BG175" s="133" t="str">
        <f>IFERROR(VLOOKUP(AZ175,[3]Formulas!$AN$5:$AO$20,2,),"")</f>
        <v/>
      </c>
      <c r="BH175" s="133" t="str">
        <f>IFERROR(VLOOKUP(BA175,[3]Formulas!$AN$5:$AO$20,2,),"")</f>
        <v/>
      </c>
      <c r="BI175" s="133" t="str">
        <f>IFERROR(VLOOKUP(BB175,[3]Formulas!$AN$5:$AO$20,2,),"")</f>
        <v/>
      </c>
      <c r="BJ175" s="133">
        <f t="shared" ref="BJ175:BJ184" si="47">+SUM(BC175:BI175)</f>
        <v>0</v>
      </c>
      <c r="BK175" s="133" t="str">
        <f t="shared" ref="BK175:BK184" si="48">+IF(BJ175&gt;=96,"Fuerte",IF(AND(BJ175&lt;96,BJ175&gt;=86),"Moderado",IF(BJ175&lt;=85,"Débil")))</f>
        <v>Débil</v>
      </c>
      <c r="BL175" s="133"/>
      <c r="BM175" s="133" t="str">
        <f>IFERROR(VLOOKUP(CONCATENATE(BK175,"+",BL175),[3]Formulas!$AB$5:$AC$13,2,),"")</f>
        <v/>
      </c>
      <c r="BN175" s="133" t="str">
        <f>IFERROR(VLOOKUP(BM175,[3]Formulas!$AC$5:$AD$13,2,),"")</f>
        <v/>
      </c>
      <c r="BO175" s="599" t="str">
        <f>+IFERROR(AVERAGE(BN175:BN184),"")</f>
        <v/>
      </c>
      <c r="BP175" s="599" t="str">
        <f>+IF(BO175="","",IF(BO175=100,"Fuerte",IF(AND(BO175&lt;100,BO175&gt;=50),"Moderado",IF(BO175&lt;50,"Débil"))))</f>
        <v/>
      </c>
      <c r="BQ175" s="599" t="str">
        <f>+IF(BP175="","",IF(BP175="Fuerte",2,IF(BP175="Moderado",1,IF(BP175="Débil",0))))</f>
        <v/>
      </c>
      <c r="BR175" s="599" t="str">
        <f>IFERROR(IF((BS175-BQ175)&lt;=0,+AG175,VLOOKUP((BS175-BQ175),[3]Formulas!$AQ$5:$AR$9,2,0)),"")</f>
        <v/>
      </c>
      <c r="BS175" s="599" t="str">
        <f>+AH175</f>
        <v/>
      </c>
      <c r="BT175" s="599" t="str">
        <f>IFERROR(VLOOKUP(BR175,[3]Formulas!$B$5:$C$9,2,),"")</f>
        <v/>
      </c>
      <c r="BU175" s="599" t="str">
        <f>+AI175</f>
        <v/>
      </c>
      <c r="BV175" s="599" t="str">
        <f>IFERROR(VLOOKUP(BU175,[3]Formulas!$E$5:$F$9,2,),"")</f>
        <v/>
      </c>
      <c r="BW175" s="598" t="str">
        <f>IFERROR(VLOOKUP(CONCATENATE(BT175:BT184,BV175),[3]Formulas!$J$5:$K$29,2,),"")</f>
        <v/>
      </c>
      <c r="BX175" s="600" t="str">
        <f>IFERROR(BV175*BT175,"")</f>
        <v/>
      </c>
      <c r="BY175" s="603"/>
      <c r="BZ175" s="128"/>
      <c r="CA175" s="128"/>
      <c r="CB175" s="128"/>
    </row>
    <row r="176" spans="1:80" ht="23.25" hidden="1" customHeight="1" x14ac:dyDescent="0.3">
      <c r="A176" s="591"/>
      <c r="B176" s="134"/>
      <c r="C176" s="591"/>
      <c r="D176" s="591"/>
      <c r="E176" s="591"/>
      <c r="F176" s="591"/>
      <c r="G176" s="591"/>
      <c r="H176" s="591"/>
      <c r="I176" s="591"/>
      <c r="J176" s="129"/>
      <c r="K176" s="591"/>
      <c r="L176" s="591"/>
      <c r="M176" s="591"/>
      <c r="N176" s="591"/>
      <c r="O176" s="591"/>
      <c r="P176" s="591"/>
      <c r="Q176" s="591"/>
      <c r="R176" s="591"/>
      <c r="S176" s="591"/>
      <c r="T176" s="591"/>
      <c r="U176" s="591"/>
      <c r="V176" s="591"/>
      <c r="W176" s="591"/>
      <c r="X176" s="591"/>
      <c r="Y176" s="591"/>
      <c r="Z176" s="591"/>
      <c r="AA176" s="591"/>
      <c r="AB176" s="591"/>
      <c r="AC176" s="591"/>
      <c r="AD176" s="591"/>
      <c r="AE176" s="591"/>
      <c r="AF176" s="591"/>
      <c r="AG176" s="591"/>
      <c r="AH176" s="591"/>
      <c r="AI176" s="591"/>
      <c r="AJ176" s="591"/>
      <c r="AK176" s="591"/>
      <c r="AL176" s="591"/>
      <c r="AM176" s="591"/>
      <c r="AN176" s="140"/>
      <c r="AO176" s="140"/>
      <c r="AP176" s="140"/>
      <c r="AQ176" s="140"/>
      <c r="AR176" s="140"/>
      <c r="AS176" s="140"/>
      <c r="AT176" s="140"/>
      <c r="AU176" s="137"/>
      <c r="AV176" s="138"/>
      <c r="AW176" s="138"/>
      <c r="AX176" s="138"/>
      <c r="AY176" s="138"/>
      <c r="AZ176" s="138"/>
      <c r="BA176" s="138"/>
      <c r="BB176" s="138"/>
      <c r="BC176" s="139" t="str">
        <f>IFERROR(VLOOKUP(AV176,[3]Formulas!$AN$5:$AO$20,2,),"")</f>
        <v/>
      </c>
      <c r="BD176" s="139" t="str">
        <f>IFERROR(VLOOKUP(AW176,[3]Formulas!$AN$5:$AO$20,2,),"")</f>
        <v/>
      </c>
      <c r="BE176" s="139" t="str">
        <f>IFERROR(VLOOKUP(AX176,[3]Formulas!$AN$5:$AO$20,2,),"")</f>
        <v/>
      </c>
      <c r="BF176" s="139" t="str">
        <f>IFERROR(VLOOKUP(AY176,[3]Formulas!$AN$5:$AO$20,2,),"")</f>
        <v/>
      </c>
      <c r="BG176" s="139" t="str">
        <f>IFERROR(VLOOKUP(AZ176,[3]Formulas!$AN$5:$AO$20,2,),"")</f>
        <v/>
      </c>
      <c r="BH176" s="139" t="str">
        <f>IFERROR(VLOOKUP(BA176,[3]Formulas!$AN$5:$AO$20,2,),"")</f>
        <v/>
      </c>
      <c r="BI176" s="139" t="str">
        <f>IFERROR(VLOOKUP(BB176,[3]Formulas!$AN$5:$AO$20,2,),"")</f>
        <v/>
      </c>
      <c r="BJ176" s="139">
        <f t="shared" si="47"/>
        <v>0</v>
      </c>
      <c r="BK176" s="139" t="str">
        <f t="shared" si="48"/>
        <v>Débil</v>
      </c>
      <c r="BL176" s="139"/>
      <c r="BM176" s="139" t="str">
        <f>IFERROR(VLOOKUP(CONCATENATE(BK176,"+",BL176),[3]Formulas!$AB$5:$AC$13,2,),"")</f>
        <v/>
      </c>
      <c r="BN176" s="139" t="str">
        <f>IFERROR(VLOOKUP(BM176,[3]Formulas!$AC$5:$AD$13,2,),"")</f>
        <v/>
      </c>
      <c r="BO176" s="591"/>
      <c r="BP176" s="591"/>
      <c r="BQ176" s="591"/>
      <c r="BR176" s="591"/>
      <c r="BS176" s="591"/>
      <c r="BT176" s="591"/>
      <c r="BU176" s="591"/>
      <c r="BV176" s="591"/>
      <c r="BW176" s="591"/>
      <c r="BX176" s="601"/>
      <c r="BY176" s="591"/>
      <c r="BZ176" s="130"/>
      <c r="CA176" s="130"/>
      <c r="CB176" s="130"/>
    </row>
    <row r="177" spans="1:80" ht="23.25" hidden="1" customHeight="1" x14ac:dyDescent="0.3">
      <c r="A177" s="591"/>
      <c r="B177" s="134"/>
      <c r="C177" s="591"/>
      <c r="D177" s="591"/>
      <c r="E177" s="591"/>
      <c r="F177" s="591"/>
      <c r="G177" s="591"/>
      <c r="H177" s="591"/>
      <c r="I177" s="591"/>
      <c r="J177" s="129"/>
      <c r="K177" s="591"/>
      <c r="L177" s="591"/>
      <c r="M177" s="591"/>
      <c r="N177" s="591"/>
      <c r="O177" s="591"/>
      <c r="P177" s="591"/>
      <c r="Q177" s="591"/>
      <c r="R177" s="591"/>
      <c r="S177" s="591"/>
      <c r="T177" s="591"/>
      <c r="U177" s="591"/>
      <c r="V177" s="591"/>
      <c r="W177" s="591"/>
      <c r="X177" s="591"/>
      <c r="Y177" s="591"/>
      <c r="Z177" s="591"/>
      <c r="AA177" s="591"/>
      <c r="AB177" s="591"/>
      <c r="AC177" s="591"/>
      <c r="AD177" s="591"/>
      <c r="AE177" s="591"/>
      <c r="AF177" s="591"/>
      <c r="AG177" s="591"/>
      <c r="AH177" s="591"/>
      <c r="AI177" s="591"/>
      <c r="AJ177" s="591"/>
      <c r="AK177" s="591"/>
      <c r="AL177" s="591"/>
      <c r="AM177" s="591"/>
      <c r="AN177" s="140"/>
      <c r="AO177" s="140"/>
      <c r="AP177" s="140"/>
      <c r="AQ177" s="140"/>
      <c r="AR177" s="140"/>
      <c r="AS177" s="140"/>
      <c r="AT177" s="140"/>
      <c r="AU177" s="137"/>
      <c r="AV177" s="138"/>
      <c r="AW177" s="138"/>
      <c r="AX177" s="138"/>
      <c r="AY177" s="138"/>
      <c r="AZ177" s="138"/>
      <c r="BA177" s="138"/>
      <c r="BB177" s="138"/>
      <c r="BC177" s="139" t="str">
        <f>IFERROR(VLOOKUP(AV177,[3]Formulas!$AN$5:$AO$20,2,),"")</f>
        <v/>
      </c>
      <c r="BD177" s="139" t="str">
        <f>IFERROR(VLOOKUP(AW177,[3]Formulas!$AN$5:$AO$20,2,),"")</f>
        <v/>
      </c>
      <c r="BE177" s="139" t="str">
        <f>IFERROR(VLOOKUP(AX177,[3]Formulas!$AN$5:$AO$20,2,),"")</f>
        <v/>
      </c>
      <c r="BF177" s="139" t="str">
        <f>IFERROR(VLOOKUP(AY177,[3]Formulas!$AN$5:$AO$20,2,),"")</f>
        <v/>
      </c>
      <c r="BG177" s="139" t="str">
        <f>IFERROR(VLOOKUP(AZ177,[3]Formulas!$AN$5:$AO$20,2,),"")</f>
        <v/>
      </c>
      <c r="BH177" s="139" t="str">
        <f>IFERROR(VLOOKUP(BA177,[3]Formulas!$AN$5:$AO$20,2,),"")</f>
        <v/>
      </c>
      <c r="BI177" s="139" t="str">
        <f>IFERROR(VLOOKUP(BB177,[3]Formulas!$AN$5:$AO$20,2,),"")</f>
        <v/>
      </c>
      <c r="BJ177" s="139">
        <f t="shared" si="47"/>
        <v>0</v>
      </c>
      <c r="BK177" s="139" t="str">
        <f t="shared" si="48"/>
        <v>Débil</v>
      </c>
      <c r="BL177" s="139"/>
      <c r="BM177" s="139" t="str">
        <f>IFERROR(VLOOKUP(CONCATENATE(BK177,"+",BL177),[3]Formulas!$AB$5:$AC$13,2,),"")</f>
        <v/>
      </c>
      <c r="BN177" s="139" t="str">
        <f>IFERROR(VLOOKUP(BM177,[3]Formulas!$AC$5:$AD$13,2,),"")</f>
        <v/>
      </c>
      <c r="BO177" s="591"/>
      <c r="BP177" s="591"/>
      <c r="BQ177" s="591"/>
      <c r="BR177" s="591"/>
      <c r="BS177" s="591"/>
      <c r="BT177" s="591"/>
      <c r="BU177" s="591"/>
      <c r="BV177" s="591"/>
      <c r="BW177" s="591"/>
      <c r="BX177" s="601"/>
      <c r="BY177" s="591"/>
      <c r="BZ177" s="130"/>
      <c r="CA177" s="130"/>
      <c r="CB177" s="130"/>
    </row>
    <row r="178" spans="1:80" ht="23.25" hidden="1" customHeight="1" x14ac:dyDescent="0.3">
      <c r="A178" s="591"/>
      <c r="B178" s="134"/>
      <c r="C178" s="591"/>
      <c r="D178" s="591"/>
      <c r="E178" s="591"/>
      <c r="F178" s="591"/>
      <c r="G178" s="591"/>
      <c r="H178" s="591"/>
      <c r="I178" s="591"/>
      <c r="J178" s="129"/>
      <c r="K178" s="591"/>
      <c r="L178" s="591"/>
      <c r="M178" s="591"/>
      <c r="N178" s="591"/>
      <c r="O178" s="591"/>
      <c r="P178" s="591"/>
      <c r="Q178" s="591"/>
      <c r="R178" s="591"/>
      <c r="S178" s="591"/>
      <c r="T178" s="591"/>
      <c r="U178" s="591"/>
      <c r="V178" s="591"/>
      <c r="W178" s="591"/>
      <c r="X178" s="591"/>
      <c r="Y178" s="591"/>
      <c r="Z178" s="591"/>
      <c r="AA178" s="591"/>
      <c r="AB178" s="591"/>
      <c r="AC178" s="591"/>
      <c r="AD178" s="591"/>
      <c r="AE178" s="591"/>
      <c r="AF178" s="591"/>
      <c r="AG178" s="591"/>
      <c r="AH178" s="591"/>
      <c r="AI178" s="591"/>
      <c r="AJ178" s="591"/>
      <c r="AK178" s="591"/>
      <c r="AL178" s="591"/>
      <c r="AM178" s="591"/>
      <c r="AN178" s="140"/>
      <c r="AO178" s="140"/>
      <c r="AP178" s="140"/>
      <c r="AQ178" s="140"/>
      <c r="AR178" s="140"/>
      <c r="AS178" s="140"/>
      <c r="AT178" s="140"/>
      <c r="AU178" s="137"/>
      <c r="AV178" s="138"/>
      <c r="AW178" s="138"/>
      <c r="AX178" s="138"/>
      <c r="AY178" s="138"/>
      <c r="AZ178" s="138"/>
      <c r="BA178" s="138"/>
      <c r="BB178" s="138"/>
      <c r="BC178" s="139" t="str">
        <f>IFERROR(VLOOKUP(AV178,[3]Formulas!$AN$5:$AO$20,2,),"")</f>
        <v/>
      </c>
      <c r="BD178" s="139" t="str">
        <f>IFERROR(VLOOKUP(AW178,[3]Formulas!$AN$5:$AO$20,2,),"")</f>
        <v/>
      </c>
      <c r="BE178" s="139" t="str">
        <f>IFERROR(VLOOKUP(AX178,[3]Formulas!$AN$5:$AO$20,2,),"")</f>
        <v/>
      </c>
      <c r="BF178" s="139" t="str">
        <f>IFERROR(VLOOKUP(AY178,[3]Formulas!$AN$5:$AO$20,2,),"")</f>
        <v/>
      </c>
      <c r="BG178" s="139" t="str">
        <f>IFERROR(VLOOKUP(AZ178,[3]Formulas!$AN$5:$AO$20,2,),"")</f>
        <v/>
      </c>
      <c r="BH178" s="139" t="str">
        <f>IFERROR(VLOOKUP(BA178,[3]Formulas!$AN$5:$AO$20,2,),"")</f>
        <v/>
      </c>
      <c r="BI178" s="139" t="str">
        <f>IFERROR(VLOOKUP(BB178,[3]Formulas!$AN$5:$AO$20,2,),"")</f>
        <v/>
      </c>
      <c r="BJ178" s="139">
        <f t="shared" si="47"/>
        <v>0</v>
      </c>
      <c r="BK178" s="139" t="str">
        <f t="shared" si="48"/>
        <v>Débil</v>
      </c>
      <c r="BL178" s="139"/>
      <c r="BM178" s="139" t="str">
        <f>IFERROR(VLOOKUP(CONCATENATE(BK178,"+",BL178),[3]Formulas!$AB$5:$AC$13,2,),"")</f>
        <v/>
      </c>
      <c r="BN178" s="139" t="str">
        <f>IFERROR(VLOOKUP(BM178,[3]Formulas!$AC$5:$AD$13,2,),"")</f>
        <v/>
      </c>
      <c r="BO178" s="591"/>
      <c r="BP178" s="591"/>
      <c r="BQ178" s="591"/>
      <c r="BR178" s="591"/>
      <c r="BS178" s="591"/>
      <c r="BT178" s="591"/>
      <c r="BU178" s="591"/>
      <c r="BV178" s="591"/>
      <c r="BW178" s="591"/>
      <c r="BX178" s="601"/>
      <c r="BY178" s="591"/>
      <c r="BZ178" s="130"/>
      <c r="CA178" s="130"/>
      <c r="CB178" s="130"/>
    </row>
    <row r="179" spans="1:80" ht="23.25" hidden="1" customHeight="1" x14ac:dyDescent="0.3">
      <c r="A179" s="591"/>
      <c r="B179" s="134"/>
      <c r="C179" s="591"/>
      <c r="D179" s="591"/>
      <c r="E179" s="591"/>
      <c r="F179" s="591"/>
      <c r="G179" s="591"/>
      <c r="H179" s="591"/>
      <c r="I179" s="591"/>
      <c r="J179" s="129"/>
      <c r="K179" s="591"/>
      <c r="L179" s="591"/>
      <c r="M179" s="591"/>
      <c r="N179" s="591"/>
      <c r="O179" s="591"/>
      <c r="P179" s="591"/>
      <c r="Q179" s="591"/>
      <c r="R179" s="591"/>
      <c r="S179" s="591"/>
      <c r="T179" s="591"/>
      <c r="U179" s="591"/>
      <c r="V179" s="591"/>
      <c r="W179" s="591"/>
      <c r="X179" s="591"/>
      <c r="Y179" s="591"/>
      <c r="Z179" s="591"/>
      <c r="AA179" s="591"/>
      <c r="AB179" s="591"/>
      <c r="AC179" s="591"/>
      <c r="AD179" s="591"/>
      <c r="AE179" s="591"/>
      <c r="AF179" s="591"/>
      <c r="AG179" s="591"/>
      <c r="AH179" s="591"/>
      <c r="AI179" s="591"/>
      <c r="AJ179" s="591"/>
      <c r="AK179" s="591"/>
      <c r="AL179" s="591"/>
      <c r="AM179" s="591"/>
      <c r="AN179" s="140"/>
      <c r="AO179" s="140"/>
      <c r="AP179" s="140"/>
      <c r="AQ179" s="140"/>
      <c r="AR179" s="140"/>
      <c r="AS179" s="140"/>
      <c r="AT179" s="140"/>
      <c r="AU179" s="137"/>
      <c r="AV179" s="138"/>
      <c r="AW179" s="138"/>
      <c r="AX179" s="138"/>
      <c r="AY179" s="138"/>
      <c r="AZ179" s="138"/>
      <c r="BA179" s="138"/>
      <c r="BB179" s="138"/>
      <c r="BC179" s="139" t="str">
        <f>IFERROR(VLOOKUP(AV179,[3]Formulas!$AN$5:$AO$20,2,),"")</f>
        <v/>
      </c>
      <c r="BD179" s="139" t="str">
        <f>IFERROR(VLOOKUP(AW179,[3]Formulas!$AN$5:$AO$20,2,),"")</f>
        <v/>
      </c>
      <c r="BE179" s="139" t="str">
        <f>IFERROR(VLOOKUP(AX179,[3]Formulas!$AN$5:$AO$20,2,),"")</f>
        <v/>
      </c>
      <c r="BF179" s="139" t="str">
        <f>IFERROR(VLOOKUP(AY179,[3]Formulas!$AN$5:$AO$20,2,),"")</f>
        <v/>
      </c>
      <c r="BG179" s="139" t="str">
        <f>IFERROR(VLOOKUP(AZ179,[3]Formulas!$AN$5:$AO$20,2,),"")</f>
        <v/>
      </c>
      <c r="BH179" s="139" t="str">
        <f>IFERROR(VLOOKUP(BA179,[3]Formulas!$AN$5:$AO$20,2,),"")</f>
        <v/>
      </c>
      <c r="BI179" s="139" t="str">
        <f>IFERROR(VLOOKUP(BB179,[3]Formulas!$AN$5:$AO$20,2,),"")</f>
        <v/>
      </c>
      <c r="BJ179" s="139">
        <f t="shared" si="47"/>
        <v>0</v>
      </c>
      <c r="BK179" s="139" t="str">
        <f t="shared" si="48"/>
        <v>Débil</v>
      </c>
      <c r="BL179" s="139"/>
      <c r="BM179" s="139" t="str">
        <f>IFERROR(VLOOKUP(CONCATENATE(BK179,"+",BL179),[3]Formulas!$AB$5:$AC$13,2,),"")</f>
        <v/>
      </c>
      <c r="BN179" s="139" t="str">
        <f>IFERROR(VLOOKUP(BM179,[3]Formulas!$AC$5:$AD$13,2,),"")</f>
        <v/>
      </c>
      <c r="BO179" s="591"/>
      <c r="BP179" s="591"/>
      <c r="BQ179" s="591"/>
      <c r="BR179" s="591"/>
      <c r="BS179" s="591"/>
      <c r="BT179" s="591"/>
      <c r="BU179" s="591"/>
      <c r="BV179" s="591"/>
      <c r="BW179" s="591"/>
      <c r="BX179" s="601"/>
      <c r="BY179" s="591"/>
      <c r="BZ179" s="130"/>
      <c r="CA179" s="130"/>
      <c r="CB179" s="130"/>
    </row>
    <row r="180" spans="1:80" ht="23.25" hidden="1" customHeight="1" x14ac:dyDescent="0.3">
      <c r="A180" s="591"/>
      <c r="B180" s="134"/>
      <c r="C180" s="591"/>
      <c r="D180" s="591"/>
      <c r="E180" s="591"/>
      <c r="F180" s="591"/>
      <c r="G180" s="591"/>
      <c r="H180" s="591"/>
      <c r="I180" s="591"/>
      <c r="J180" s="129"/>
      <c r="K180" s="591"/>
      <c r="L180" s="591"/>
      <c r="M180" s="591"/>
      <c r="N180" s="591"/>
      <c r="O180" s="591"/>
      <c r="P180" s="591"/>
      <c r="Q180" s="591"/>
      <c r="R180" s="591"/>
      <c r="S180" s="591"/>
      <c r="T180" s="591"/>
      <c r="U180" s="591"/>
      <c r="V180" s="591"/>
      <c r="W180" s="591"/>
      <c r="X180" s="591"/>
      <c r="Y180" s="591"/>
      <c r="Z180" s="591"/>
      <c r="AA180" s="591"/>
      <c r="AB180" s="591"/>
      <c r="AC180" s="591"/>
      <c r="AD180" s="591"/>
      <c r="AE180" s="591"/>
      <c r="AF180" s="591"/>
      <c r="AG180" s="591"/>
      <c r="AH180" s="591"/>
      <c r="AI180" s="591"/>
      <c r="AJ180" s="591"/>
      <c r="AK180" s="591"/>
      <c r="AL180" s="591"/>
      <c r="AM180" s="591"/>
      <c r="AN180" s="140"/>
      <c r="AO180" s="140"/>
      <c r="AP180" s="140"/>
      <c r="AQ180" s="140"/>
      <c r="AR180" s="140"/>
      <c r="AS180" s="140"/>
      <c r="AT180" s="140"/>
      <c r="AU180" s="137"/>
      <c r="AV180" s="138"/>
      <c r="AW180" s="138"/>
      <c r="AX180" s="138"/>
      <c r="AY180" s="138"/>
      <c r="AZ180" s="138"/>
      <c r="BA180" s="138"/>
      <c r="BB180" s="138"/>
      <c r="BC180" s="139" t="str">
        <f>IFERROR(VLOOKUP(AV180,[3]Formulas!$AN$5:$AO$20,2,),"")</f>
        <v/>
      </c>
      <c r="BD180" s="139" t="str">
        <f>IFERROR(VLOOKUP(AW180,[3]Formulas!$AN$5:$AO$20,2,),"")</f>
        <v/>
      </c>
      <c r="BE180" s="139" t="str">
        <f>IFERROR(VLOOKUP(AX180,[3]Formulas!$AN$5:$AO$20,2,),"")</f>
        <v/>
      </c>
      <c r="BF180" s="139" t="str">
        <f>IFERROR(VLOOKUP(AY180,[3]Formulas!$AN$5:$AO$20,2,),"")</f>
        <v/>
      </c>
      <c r="BG180" s="139" t="str">
        <f>IFERROR(VLOOKUP(AZ180,[3]Formulas!$AN$5:$AO$20,2,),"")</f>
        <v/>
      </c>
      <c r="BH180" s="139" t="str">
        <f>IFERROR(VLOOKUP(BA180,[3]Formulas!$AN$5:$AO$20,2,),"")</f>
        <v/>
      </c>
      <c r="BI180" s="139" t="str">
        <f>IFERROR(VLOOKUP(BB180,[3]Formulas!$AN$5:$AO$20,2,),"")</f>
        <v/>
      </c>
      <c r="BJ180" s="139">
        <f t="shared" si="47"/>
        <v>0</v>
      </c>
      <c r="BK180" s="139" t="str">
        <f t="shared" si="48"/>
        <v>Débil</v>
      </c>
      <c r="BL180" s="139"/>
      <c r="BM180" s="139" t="str">
        <f>IFERROR(VLOOKUP(CONCATENATE(BK180,"+",BL180),[3]Formulas!$AB$5:$AC$13,2,),"")</f>
        <v/>
      </c>
      <c r="BN180" s="139" t="str">
        <f>IFERROR(VLOOKUP(BM180,[3]Formulas!$AC$5:$AD$13,2,),"")</f>
        <v/>
      </c>
      <c r="BO180" s="591"/>
      <c r="BP180" s="591"/>
      <c r="BQ180" s="591"/>
      <c r="BR180" s="591"/>
      <c r="BS180" s="591"/>
      <c r="BT180" s="591"/>
      <c r="BU180" s="591"/>
      <c r="BV180" s="591"/>
      <c r="BW180" s="591"/>
      <c r="BX180" s="601"/>
      <c r="BY180" s="591"/>
      <c r="BZ180" s="130"/>
      <c r="CA180" s="130"/>
      <c r="CB180" s="130"/>
    </row>
    <row r="181" spans="1:80" ht="23.25" hidden="1" customHeight="1" x14ac:dyDescent="0.3">
      <c r="A181" s="591"/>
      <c r="B181" s="134"/>
      <c r="C181" s="591"/>
      <c r="D181" s="591"/>
      <c r="E181" s="591"/>
      <c r="F181" s="591"/>
      <c r="G181" s="591"/>
      <c r="H181" s="591"/>
      <c r="I181" s="591"/>
      <c r="J181" s="129"/>
      <c r="K181" s="591"/>
      <c r="L181" s="591"/>
      <c r="M181" s="591"/>
      <c r="N181" s="591"/>
      <c r="O181" s="591"/>
      <c r="P181" s="591"/>
      <c r="Q181" s="591"/>
      <c r="R181" s="591"/>
      <c r="S181" s="591"/>
      <c r="T181" s="591"/>
      <c r="U181" s="591"/>
      <c r="V181" s="591"/>
      <c r="W181" s="591"/>
      <c r="X181" s="591"/>
      <c r="Y181" s="591"/>
      <c r="Z181" s="591"/>
      <c r="AA181" s="591"/>
      <c r="AB181" s="591"/>
      <c r="AC181" s="591"/>
      <c r="AD181" s="591"/>
      <c r="AE181" s="591"/>
      <c r="AF181" s="591"/>
      <c r="AG181" s="591"/>
      <c r="AH181" s="591"/>
      <c r="AI181" s="591"/>
      <c r="AJ181" s="591"/>
      <c r="AK181" s="591"/>
      <c r="AL181" s="591"/>
      <c r="AM181" s="591"/>
      <c r="AN181" s="140"/>
      <c r="AO181" s="140"/>
      <c r="AP181" s="140"/>
      <c r="AQ181" s="140"/>
      <c r="AR181" s="140"/>
      <c r="AS181" s="140"/>
      <c r="AT181" s="140"/>
      <c r="AU181" s="137"/>
      <c r="AV181" s="138"/>
      <c r="AW181" s="138"/>
      <c r="AX181" s="138"/>
      <c r="AY181" s="138"/>
      <c r="AZ181" s="138"/>
      <c r="BA181" s="138"/>
      <c r="BB181" s="138"/>
      <c r="BC181" s="139" t="str">
        <f>IFERROR(VLOOKUP(AV181,[3]Formulas!$AN$5:$AO$20,2,),"")</f>
        <v/>
      </c>
      <c r="BD181" s="139" t="str">
        <f>IFERROR(VLOOKUP(AW181,[3]Formulas!$AN$5:$AO$20,2,),"")</f>
        <v/>
      </c>
      <c r="BE181" s="139" t="str">
        <f>IFERROR(VLOOKUP(AX181,[3]Formulas!$AN$5:$AO$20,2,),"")</f>
        <v/>
      </c>
      <c r="BF181" s="139" t="str">
        <f>IFERROR(VLOOKUP(AY181,[3]Formulas!$AN$5:$AO$20,2,),"")</f>
        <v/>
      </c>
      <c r="BG181" s="139" t="str">
        <f>IFERROR(VLOOKUP(AZ181,[3]Formulas!$AN$5:$AO$20,2,),"")</f>
        <v/>
      </c>
      <c r="BH181" s="139" t="str">
        <f>IFERROR(VLOOKUP(BA181,[3]Formulas!$AN$5:$AO$20,2,),"")</f>
        <v/>
      </c>
      <c r="BI181" s="139" t="str">
        <f>IFERROR(VLOOKUP(BB181,[3]Formulas!$AN$5:$AO$20,2,),"")</f>
        <v/>
      </c>
      <c r="BJ181" s="139">
        <f t="shared" si="47"/>
        <v>0</v>
      </c>
      <c r="BK181" s="139" t="str">
        <f t="shared" si="48"/>
        <v>Débil</v>
      </c>
      <c r="BL181" s="139"/>
      <c r="BM181" s="139" t="str">
        <f>IFERROR(VLOOKUP(CONCATENATE(BK181,"+",BL181),[3]Formulas!$AB$5:$AC$13,2,),"")</f>
        <v/>
      </c>
      <c r="BN181" s="139" t="str">
        <f>IFERROR(VLOOKUP(BM181,[3]Formulas!$AC$5:$AD$13,2,),"")</f>
        <v/>
      </c>
      <c r="BO181" s="591"/>
      <c r="BP181" s="591"/>
      <c r="BQ181" s="591"/>
      <c r="BR181" s="591"/>
      <c r="BS181" s="591"/>
      <c r="BT181" s="591"/>
      <c r="BU181" s="591"/>
      <c r="BV181" s="591"/>
      <c r="BW181" s="591"/>
      <c r="BX181" s="601"/>
      <c r="BY181" s="591"/>
      <c r="BZ181" s="130"/>
      <c r="CA181" s="130"/>
      <c r="CB181" s="130"/>
    </row>
    <row r="182" spans="1:80" ht="23.25" hidden="1" customHeight="1" x14ac:dyDescent="0.3">
      <c r="A182" s="591"/>
      <c r="B182" s="134"/>
      <c r="C182" s="591"/>
      <c r="D182" s="591"/>
      <c r="E182" s="591"/>
      <c r="F182" s="591"/>
      <c r="G182" s="591"/>
      <c r="H182" s="591"/>
      <c r="I182" s="591"/>
      <c r="J182" s="129"/>
      <c r="K182" s="591"/>
      <c r="L182" s="591"/>
      <c r="M182" s="591"/>
      <c r="N182" s="591"/>
      <c r="O182" s="591"/>
      <c r="P182" s="591"/>
      <c r="Q182" s="591"/>
      <c r="R182" s="591"/>
      <c r="S182" s="591"/>
      <c r="T182" s="591"/>
      <c r="U182" s="591"/>
      <c r="V182" s="591"/>
      <c r="W182" s="591"/>
      <c r="X182" s="591"/>
      <c r="Y182" s="591"/>
      <c r="Z182" s="591"/>
      <c r="AA182" s="591"/>
      <c r="AB182" s="591"/>
      <c r="AC182" s="591"/>
      <c r="AD182" s="591"/>
      <c r="AE182" s="591"/>
      <c r="AF182" s="591"/>
      <c r="AG182" s="591"/>
      <c r="AH182" s="591"/>
      <c r="AI182" s="591"/>
      <c r="AJ182" s="591"/>
      <c r="AK182" s="591"/>
      <c r="AL182" s="591"/>
      <c r="AM182" s="591"/>
      <c r="AN182" s="140"/>
      <c r="AO182" s="140"/>
      <c r="AP182" s="140"/>
      <c r="AQ182" s="140"/>
      <c r="AR182" s="140"/>
      <c r="AS182" s="140"/>
      <c r="AT182" s="140"/>
      <c r="AU182" s="137"/>
      <c r="AV182" s="138"/>
      <c r="AW182" s="138"/>
      <c r="AX182" s="138"/>
      <c r="AY182" s="138"/>
      <c r="AZ182" s="138"/>
      <c r="BA182" s="138"/>
      <c r="BB182" s="138"/>
      <c r="BC182" s="139" t="str">
        <f>IFERROR(VLOOKUP(AV182,[3]Formulas!$AN$5:$AO$20,2,),"")</f>
        <v/>
      </c>
      <c r="BD182" s="139" t="str">
        <f>IFERROR(VLOOKUP(AW182,[3]Formulas!$AN$5:$AO$20,2,),"")</f>
        <v/>
      </c>
      <c r="BE182" s="139" t="str">
        <f>IFERROR(VLOOKUP(AX182,[3]Formulas!$AN$5:$AO$20,2,),"")</f>
        <v/>
      </c>
      <c r="BF182" s="139" t="str">
        <f>IFERROR(VLOOKUP(AY182,[3]Formulas!$AN$5:$AO$20,2,),"")</f>
        <v/>
      </c>
      <c r="BG182" s="139" t="str">
        <f>IFERROR(VLOOKUP(AZ182,[3]Formulas!$AN$5:$AO$20,2,),"")</f>
        <v/>
      </c>
      <c r="BH182" s="139" t="str">
        <f>IFERROR(VLOOKUP(BA182,[3]Formulas!$AN$5:$AO$20,2,),"")</f>
        <v/>
      </c>
      <c r="BI182" s="139" t="str">
        <f>IFERROR(VLOOKUP(BB182,[3]Formulas!$AN$5:$AO$20,2,),"")</f>
        <v/>
      </c>
      <c r="BJ182" s="139">
        <f t="shared" si="47"/>
        <v>0</v>
      </c>
      <c r="BK182" s="139" t="str">
        <f t="shared" si="48"/>
        <v>Débil</v>
      </c>
      <c r="BL182" s="139"/>
      <c r="BM182" s="139" t="str">
        <f>IFERROR(VLOOKUP(CONCATENATE(BK182,"+",BL182),[3]Formulas!$AB$5:$AC$13,2,),"")</f>
        <v/>
      </c>
      <c r="BN182" s="139" t="str">
        <f>IFERROR(VLOOKUP(BM182,[3]Formulas!$AC$5:$AD$13,2,),"")</f>
        <v/>
      </c>
      <c r="BO182" s="591"/>
      <c r="BP182" s="591"/>
      <c r="BQ182" s="591"/>
      <c r="BR182" s="591"/>
      <c r="BS182" s="591"/>
      <c r="BT182" s="591"/>
      <c r="BU182" s="591"/>
      <c r="BV182" s="591"/>
      <c r="BW182" s="591"/>
      <c r="BX182" s="601"/>
      <c r="BY182" s="591"/>
      <c r="BZ182" s="130"/>
      <c r="CA182" s="130"/>
      <c r="CB182" s="130"/>
    </row>
    <row r="183" spans="1:80" ht="23.25" hidden="1" customHeight="1" x14ac:dyDescent="0.3">
      <c r="A183" s="591"/>
      <c r="B183" s="134"/>
      <c r="C183" s="591"/>
      <c r="D183" s="591"/>
      <c r="E183" s="591"/>
      <c r="F183" s="591"/>
      <c r="G183" s="591"/>
      <c r="H183" s="591"/>
      <c r="I183" s="591"/>
      <c r="J183" s="129"/>
      <c r="K183" s="591"/>
      <c r="L183" s="591"/>
      <c r="M183" s="591"/>
      <c r="N183" s="591"/>
      <c r="O183" s="591"/>
      <c r="P183" s="591"/>
      <c r="Q183" s="591"/>
      <c r="R183" s="591"/>
      <c r="S183" s="591"/>
      <c r="T183" s="591"/>
      <c r="U183" s="591"/>
      <c r="V183" s="591"/>
      <c r="W183" s="591"/>
      <c r="X183" s="591"/>
      <c r="Y183" s="591"/>
      <c r="Z183" s="591"/>
      <c r="AA183" s="591"/>
      <c r="AB183" s="591"/>
      <c r="AC183" s="591"/>
      <c r="AD183" s="591"/>
      <c r="AE183" s="591"/>
      <c r="AF183" s="591"/>
      <c r="AG183" s="591"/>
      <c r="AH183" s="591"/>
      <c r="AI183" s="591"/>
      <c r="AJ183" s="591"/>
      <c r="AK183" s="591"/>
      <c r="AL183" s="591"/>
      <c r="AM183" s="591"/>
      <c r="AN183" s="140"/>
      <c r="AO183" s="140"/>
      <c r="AP183" s="140"/>
      <c r="AQ183" s="140"/>
      <c r="AR183" s="140"/>
      <c r="AS183" s="140"/>
      <c r="AT183" s="140"/>
      <c r="AU183" s="137"/>
      <c r="AV183" s="138"/>
      <c r="AW183" s="138"/>
      <c r="AX183" s="138"/>
      <c r="AY183" s="138"/>
      <c r="AZ183" s="138"/>
      <c r="BA183" s="138"/>
      <c r="BB183" s="138"/>
      <c r="BC183" s="139" t="str">
        <f>IFERROR(VLOOKUP(AV183,[3]Formulas!$AN$5:$AO$20,2,),"")</f>
        <v/>
      </c>
      <c r="BD183" s="139" t="str">
        <f>IFERROR(VLOOKUP(AW183,[3]Formulas!$AN$5:$AO$20,2,),"")</f>
        <v/>
      </c>
      <c r="BE183" s="139" t="str">
        <f>IFERROR(VLOOKUP(AX183,[3]Formulas!$AN$5:$AO$20,2,),"")</f>
        <v/>
      </c>
      <c r="BF183" s="139" t="str">
        <f>IFERROR(VLOOKUP(AY183,[3]Formulas!$AN$5:$AO$20,2,),"")</f>
        <v/>
      </c>
      <c r="BG183" s="139" t="str">
        <f>IFERROR(VLOOKUP(AZ183,[3]Formulas!$AN$5:$AO$20,2,),"")</f>
        <v/>
      </c>
      <c r="BH183" s="139" t="str">
        <f>IFERROR(VLOOKUP(BA183,[3]Formulas!$AN$5:$AO$20,2,),"")</f>
        <v/>
      </c>
      <c r="BI183" s="139" t="str">
        <f>IFERROR(VLOOKUP(BB183,[3]Formulas!$AN$5:$AO$20,2,),"")</f>
        <v/>
      </c>
      <c r="BJ183" s="139">
        <f t="shared" si="47"/>
        <v>0</v>
      </c>
      <c r="BK183" s="139" t="str">
        <f t="shared" si="48"/>
        <v>Débil</v>
      </c>
      <c r="BL183" s="139"/>
      <c r="BM183" s="139" t="str">
        <f>IFERROR(VLOOKUP(CONCATENATE(BK183,"+",BL183),[3]Formulas!$AB$5:$AC$13,2,),"")</f>
        <v/>
      </c>
      <c r="BN183" s="139" t="str">
        <f>IFERROR(VLOOKUP(BM183,[3]Formulas!$AC$5:$AD$13,2,),"")</f>
        <v/>
      </c>
      <c r="BO183" s="591"/>
      <c r="BP183" s="591"/>
      <c r="BQ183" s="591"/>
      <c r="BR183" s="591"/>
      <c r="BS183" s="591"/>
      <c r="BT183" s="591"/>
      <c r="BU183" s="591"/>
      <c r="BV183" s="591"/>
      <c r="BW183" s="591"/>
      <c r="BX183" s="601"/>
      <c r="BY183" s="591"/>
      <c r="BZ183" s="130"/>
      <c r="CA183" s="130"/>
      <c r="CB183" s="130"/>
    </row>
    <row r="184" spans="1:80" ht="23.25" hidden="1" customHeight="1" x14ac:dyDescent="0.3">
      <c r="A184" s="592"/>
      <c r="B184" s="141"/>
      <c r="C184" s="592"/>
      <c r="D184" s="592"/>
      <c r="E184" s="592"/>
      <c r="F184" s="592"/>
      <c r="G184" s="592"/>
      <c r="H184" s="592"/>
      <c r="I184" s="592"/>
      <c r="J184" s="154"/>
      <c r="K184" s="592"/>
      <c r="L184" s="592"/>
      <c r="M184" s="592"/>
      <c r="N184" s="592"/>
      <c r="O184" s="592"/>
      <c r="P184" s="592"/>
      <c r="Q184" s="592"/>
      <c r="R184" s="592"/>
      <c r="S184" s="592"/>
      <c r="T184" s="592"/>
      <c r="U184" s="592"/>
      <c r="V184" s="592"/>
      <c r="W184" s="592"/>
      <c r="X184" s="592"/>
      <c r="Y184" s="592"/>
      <c r="Z184" s="592"/>
      <c r="AA184" s="592"/>
      <c r="AB184" s="592"/>
      <c r="AC184" s="592"/>
      <c r="AD184" s="592"/>
      <c r="AE184" s="592"/>
      <c r="AF184" s="592"/>
      <c r="AG184" s="592"/>
      <c r="AH184" s="592"/>
      <c r="AI184" s="592"/>
      <c r="AJ184" s="592"/>
      <c r="AK184" s="592"/>
      <c r="AL184" s="592"/>
      <c r="AM184" s="592"/>
      <c r="AN184" s="143"/>
      <c r="AO184" s="143"/>
      <c r="AP184" s="143"/>
      <c r="AQ184" s="143"/>
      <c r="AR184" s="143"/>
      <c r="AS184" s="143"/>
      <c r="AT184" s="143"/>
      <c r="AU184" s="144"/>
      <c r="AV184" s="145"/>
      <c r="AW184" s="145"/>
      <c r="AX184" s="145"/>
      <c r="AY184" s="145"/>
      <c r="AZ184" s="145"/>
      <c r="BA184" s="145"/>
      <c r="BB184" s="145"/>
      <c r="BC184" s="146" t="str">
        <f>IFERROR(VLOOKUP(AV184,[3]Formulas!$AN$5:$AO$20,2,),"")</f>
        <v/>
      </c>
      <c r="BD184" s="146" t="str">
        <f>IFERROR(VLOOKUP(AW184,[3]Formulas!$AN$5:$AO$20,2,),"")</f>
        <v/>
      </c>
      <c r="BE184" s="146" t="str">
        <f>IFERROR(VLOOKUP(AX184,[3]Formulas!$AN$5:$AO$20,2,),"")</f>
        <v/>
      </c>
      <c r="BF184" s="146" t="str">
        <f>IFERROR(VLOOKUP(AY184,[3]Formulas!$AN$5:$AO$20,2,),"")</f>
        <v/>
      </c>
      <c r="BG184" s="146" t="str">
        <f>IFERROR(VLOOKUP(AZ184,[3]Formulas!$AN$5:$AO$20,2,),"")</f>
        <v/>
      </c>
      <c r="BH184" s="146" t="str">
        <f>IFERROR(VLOOKUP(BA184,[3]Formulas!$AN$5:$AO$20,2,),"")</f>
        <v/>
      </c>
      <c r="BI184" s="146" t="str">
        <f>IFERROR(VLOOKUP(BB184,[3]Formulas!$AN$5:$AO$20,2,),"")</f>
        <v/>
      </c>
      <c r="BJ184" s="146">
        <f t="shared" si="47"/>
        <v>0</v>
      </c>
      <c r="BK184" s="146" t="str">
        <f t="shared" si="48"/>
        <v>Débil</v>
      </c>
      <c r="BL184" s="146"/>
      <c r="BM184" s="146" t="str">
        <f>IFERROR(VLOOKUP(CONCATENATE(BK184,"+",BL184),[3]Formulas!$AB$5:$AC$13,2,),"")</f>
        <v/>
      </c>
      <c r="BN184" s="146" t="str">
        <f>IFERROR(VLOOKUP(BM184,[3]Formulas!$AC$5:$AD$13,2,),"")</f>
        <v/>
      </c>
      <c r="BO184" s="592"/>
      <c r="BP184" s="592"/>
      <c r="BQ184" s="592"/>
      <c r="BR184" s="592"/>
      <c r="BS184" s="592"/>
      <c r="BT184" s="592"/>
      <c r="BU184" s="592"/>
      <c r="BV184" s="592"/>
      <c r="BW184" s="592"/>
      <c r="BX184" s="602"/>
      <c r="BY184" s="592"/>
      <c r="BZ184" s="147"/>
      <c r="CA184" s="147"/>
      <c r="CB184" s="147"/>
    </row>
    <row r="185" spans="1:80" ht="23.25" hidden="1" customHeight="1" x14ac:dyDescent="0.4">
      <c r="A185" s="148"/>
      <c r="B185" s="148"/>
      <c r="C185" s="148"/>
      <c r="D185" s="148"/>
      <c r="E185" s="148"/>
      <c r="F185" s="148"/>
      <c r="G185" s="148"/>
      <c r="H185" s="148"/>
      <c r="I185" s="148"/>
      <c r="J185" s="149"/>
      <c r="K185" s="149"/>
      <c r="L185" s="149"/>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c r="AI185" s="150"/>
      <c r="AJ185" s="150"/>
      <c r="AK185" s="150"/>
      <c r="AL185" s="150"/>
      <c r="AM185" s="148"/>
      <c r="AN185" s="151"/>
      <c r="AO185" s="151"/>
      <c r="AP185" s="151"/>
      <c r="AQ185" s="151"/>
      <c r="AR185" s="151"/>
      <c r="AS185" s="151"/>
      <c r="AT185" s="151"/>
      <c r="AU185" s="148"/>
      <c r="AV185" s="148"/>
      <c r="AW185" s="148"/>
      <c r="AX185" s="148"/>
      <c r="AY185" s="148"/>
      <c r="AZ185" s="148"/>
      <c r="BA185" s="148"/>
      <c r="BB185" s="148"/>
      <c r="BC185" s="148"/>
      <c r="BD185" s="148"/>
      <c r="BE185" s="148"/>
      <c r="BF185" s="148"/>
      <c r="BG185" s="148"/>
      <c r="BH185" s="148"/>
      <c r="BI185" s="148"/>
      <c r="BJ185" s="148"/>
      <c r="BK185" s="148"/>
      <c r="BL185" s="148"/>
      <c r="BM185" s="148"/>
      <c r="BN185" s="148"/>
      <c r="BO185" s="148"/>
      <c r="BP185" s="148"/>
      <c r="BQ185" s="148"/>
      <c r="BR185" s="148"/>
      <c r="BS185" s="148"/>
      <c r="BT185" s="148"/>
      <c r="BU185" s="148"/>
      <c r="BV185" s="148"/>
      <c r="BW185" s="148"/>
      <c r="BX185" s="152"/>
      <c r="BY185" s="152"/>
      <c r="BZ185" s="152"/>
      <c r="CA185" s="152"/>
      <c r="CB185" s="152"/>
    </row>
    <row r="186" spans="1:80" ht="23.25" hidden="1" customHeight="1" x14ac:dyDescent="0.3">
      <c r="A186" s="593"/>
      <c r="B186" s="153"/>
      <c r="C186" s="593"/>
      <c r="D186" s="593"/>
      <c r="E186" s="590"/>
      <c r="F186" s="590"/>
      <c r="G186" s="590"/>
      <c r="H186" s="590"/>
      <c r="I186" s="593" t="str">
        <f>+IF(AND(E186="Si",F186="Si",G186="Si",H186="Si"),"Corrupción","No aplica para riesgo de corrupción")</f>
        <v>No aplica para riesgo de corrupción</v>
      </c>
      <c r="J186" s="127"/>
      <c r="K186" s="594"/>
      <c r="L186" s="594"/>
      <c r="M186" s="590"/>
      <c r="N186" s="590"/>
      <c r="O186" s="590"/>
      <c r="P186" s="590"/>
      <c r="Q186" s="590"/>
      <c r="R186" s="590"/>
      <c r="S186" s="590"/>
      <c r="T186" s="590"/>
      <c r="U186" s="590"/>
      <c r="V186" s="590"/>
      <c r="W186" s="590"/>
      <c r="X186" s="590"/>
      <c r="Y186" s="590"/>
      <c r="Z186" s="590"/>
      <c r="AA186" s="590"/>
      <c r="AB186" s="590"/>
      <c r="AC186" s="590"/>
      <c r="AD186" s="590"/>
      <c r="AE186" s="590"/>
      <c r="AF186" s="598">
        <f>+COUNTIF(M186:AE195,"SI")</f>
        <v>0</v>
      </c>
      <c r="AG186" s="593"/>
      <c r="AH186" s="593" t="str">
        <f>IFERROR(VLOOKUP(AG186,[3]Formulas!$B$5:$C$9,2,0),"")</f>
        <v/>
      </c>
      <c r="AI186" s="593" t="str">
        <f>IFERROR(VLOOKUP(AF186,[3]Formulas!$W$5:$X$23,2,),"")</f>
        <v/>
      </c>
      <c r="AJ186" s="593" t="str">
        <f>+IFERROR(VLOOKUP(AI186,[3]Formulas!$E$5:$F$9,2,),"")</f>
        <v/>
      </c>
      <c r="AK186" s="598" t="str">
        <f>IFERROR(VLOOKUP(CONCATENATE(AH186,AJ186),[3]Formulas!$J$5:$K$29,2,),"")</f>
        <v/>
      </c>
      <c r="AL186" s="598" t="str">
        <f>IFERROR(AJ186*AH186,"")</f>
        <v/>
      </c>
      <c r="AM186" s="599" t="s">
        <v>111</v>
      </c>
      <c r="AN186" s="136"/>
      <c r="AO186" s="136"/>
      <c r="AP186" s="136"/>
      <c r="AQ186" s="136"/>
      <c r="AR186" s="136"/>
      <c r="AS186" s="136"/>
      <c r="AT186" s="136"/>
      <c r="AU186" s="131"/>
      <c r="AV186" s="132"/>
      <c r="AW186" s="132"/>
      <c r="AX186" s="132"/>
      <c r="AY186" s="132"/>
      <c r="AZ186" s="132"/>
      <c r="BA186" s="132"/>
      <c r="BB186" s="132"/>
      <c r="BC186" s="133" t="str">
        <f>IFERROR(VLOOKUP(AV186,[3]Formulas!$AN$5:$AO$20,2,),"")</f>
        <v/>
      </c>
      <c r="BD186" s="133" t="str">
        <f>IFERROR(VLOOKUP(AW186,[3]Formulas!$AN$5:$AO$20,2,),"")</f>
        <v/>
      </c>
      <c r="BE186" s="133" t="str">
        <f>IFERROR(VLOOKUP(AX186,[3]Formulas!$AN$5:$AO$20,2,),"")</f>
        <v/>
      </c>
      <c r="BF186" s="133" t="str">
        <f>IFERROR(VLOOKUP(AY186,[3]Formulas!$AN$5:$AO$20,2,),"")</f>
        <v/>
      </c>
      <c r="BG186" s="133" t="str">
        <f>IFERROR(VLOOKUP(AZ186,[3]Formulas!$AN$5:$AO$20,2,),"")</f>
        <v/>
      </c>
      <c r="BH186" s="133" t="str">
        <f>IFERROR(VLOOKUP(BA186,[3]Formulas!$AN$5:$AO$20,2,),"")</f>
        <v/>
      </c>
      <c r="BI186" s="133" t="str">
        <f>IFERROR(VLOOKUP(BB186,[3]Formulas!$AN$5:$AO$20,2,),"")</f>
        <v/>
      </c>
      <c r="BJ186" s="133">
        <f t="shared" ref="BJ186:BJ195" si="49">+SUM(BC186:BI186)</f>
        <v>0</v>
      </c>
      <c r="BK186" s="133" t="str">
        <f t="shared" ref="BK186:BK195" si="50">+IF(BJ186&gt;=96,"Fuerte",IF(AND(BJ186&lt;96,BJ186&gt;=86),"Moderado",IF(BJ186&lt;=85,"Débil")))</f>
        <v>Débil</v>
      </c>
      <c r="BL186" s="133"/>
      <c r="BM186" s="133" t="str">
        <f>IFERROR(VLOOKUP(CONCATENATE(BK186,"+",BL186),[3]Formulas!$AB$5:$AC$13,2,),"")</f>
        <v/>
      </c>
      <c r="BN186" s="133" t="str">
        <f>IFERROR(VLOOKUP(BM186,[3]Formulas!$AC$5:$AD$13,2,),"")</f>
        <v/>
      </c>
      <c r="BO186" s="599" t="str">
        <f>+IFERROR(AVERAGE(BN186:BN195),"")</f>
        <v/>
      </c>
      <c r="BP186" s="599" t="str">
        <f>+IF(BO186="","",IF(BO186=100,"Fuerte",IF(AND(BO186&lt;100,BO186&gt;=50),"Moderado",IF(BO186&lt;50,"Débil"))))</f>
        <v/>
      </c>
      <c r="BQ186" s="599" t="str">
        <f>+IF(BP186="","",IF(BP186="Fuerte",2,IF(BP186="Moderado",1,IF(BP186="Débil",0))))</f>
        <v/>
      </c>
      <c r="BR186" s="599" t="str">
        <f>IFERROR(IF((BS186-BQ186)&lt;=0,+AG186,VLOOKUP((BS186-BQ186),[3]Formulas!$AQ$5:$AR$9,2,0)),"")</f>
        <v/>
      </c>
      <c r="BS186" s="599" t="str">
        <f>+AH186</f>
        <v/>
      </c>
      <c r="BT186" s="599" t="str">
        <f>IFERROR(VLOOKUP(BR186,[3]Formulas!$B$5:$C$9,2,),"")</f>
        <v/>
      </c>
      <c r="BU186" s="599" t="str">
        <f>+AI186</f>
        <v/>
      </c>
      <c r="BV186" s="599" t="str">
        <f>IFERROR(VLOOKUP(BU186,[3]Formulas!$E$5:$F$9,2,),"")</f>
        <v/>
      </c>
      <c r="BW186" s="598" t="str">
        <f>IFERROR(VLOOKUP(CONCATENATE(BT186:BT195,BV186),[3]Formulas!$J$5:$K$29,2,),"")</f>
        <v/>
      </c>
      <c r="BX186" s="600" t="str">
        <f>IFERROR(BV186*BT186,"")</f>
        <v/>
      </c>
      <c r="BY186" s="603"/>
      <c r="BZ186" s="128"/>
      <c r="CA186" s="128"/>
      <c r="CB186" s="128"/>
    </row>
    <row r="187" spans="1:80" ht="23.25" hidden="1" customHeight="1" x14ac:dyDescent="0.3">
      <c r="A187" s="591"/>
      <c r="B187" s="134"/>
      <c r="C187" s="591"/>
      <c r="D187" s="591"/>
      <c r="E187" s="591"/>
      <c r="F187" s="591"/>
      <c r="G187" s="591"/>
      <c r="H187" s="591"/>
      <c r="I187" s="591"/>
      <c r="J187" s="129"/>
      <c r="K187" s="591"/>
      <c r="L187" s="591"/>
      <c r="M187" s="591"/>
      <c r="N187" s="591"/>
      <c r="O187" s="591"/>
      <c r="P187" s="591"/>
      <c r="Q187" s="591"/>
      <c r="R187" s="591"/>
      <c r="S187" s="591"/>
      <c r="T187" s="591"/>
      <c r="U187" s="591"/>
      <c r="V187" s="591"/>
      <c r="W187" s="591"/>
      <c r="X187" s="591"/>
      <c r="Y187" s="591"/>
      <c r="Z187" s="591"/>
      <c r="AA187" s="591"/>
      <c r="AB187" s="591"/>
      <c r="AC187" s="591"/>
      <c r="AD187" s="591"/>
      <c r="AE187" s="591"/>
      <c r="AF187" s="591"/>
      <c r="AG187" s="591"/>
      <c r="AH187" s="591"/>
      <c r="AI187" s="591"/>
      <c r="AJ187" s="591"/>
      <c r="AK187" s="591"/>
      <c r="AL187" s="591"/>
      <c r="AM187" s="591"/>
      <c r="AN187" s="140"/>
      <c r="AO187" s="140"/>
      <c r="AP187" s="140"/>
      <c r="AQ187" s="140"/>
      <c r="AR187" s="140"/>
      <c r="AS187" s="140"/>
      <c r="AT187" s="140"/>
      <c r="AU187" s="137"/>
      <c r="AV187" s="138"/>
      <c r="AW187" s="138"/>
      <c r="AX187" s="138"/>
      <c r="AY187" s="138"/>
      <c r="AZ187" s="138"/>
      <c r="BA187" s="138"/>
      <c r="BB187" s="138"/>
      <c r="BC187" s="139" t="str">
        <f>IFERROR(VLOOKUP(AV187,[3]Formulas!$AN$5:$AO$20,2,),"")</f>
        <v/>
      </c>
      <c r="BD187" s="139" t="str">
        <f>IFERROR(VLOOKUP(AW187,[3]Formulas!$AN$5:$AO$20,2,),"")</f>
        <v/>
      </c>
      <c r="BE187" s="139" t="str">
        <f>IFERROR(VLOOKUP(AX187,[3]Formulas!$AN$5:$AO$20,2,),"")</f>
        <v/>
      </c>
      <c r="BF187" s="139" t="str">
        <f>IFERROR(VLOOKUP(AY187,[3]Formulas!$AN$5:$AO$20,2,),"")</f>
        <v/>
      </c>
      <c r="BG187" s="139" t="str">
        <f>IFERROR(VLOOKUP(AZ187,[3]Formulas!$AN$5:$AO$20,2,),"")</f>
        <v/>
      </c>
      <c r="BH187" s="139" t="str">
        <f>IFERROR(VLOOKUP(BA187,[3]Formulas!$AN$5:$AO$20,2,),"")</f>
        <v/>
      </c>
      <c r="BI187" s="139" t="str">
        <f>IFERROR(VLOOKUP(BB187,[3]Formulas!$AN$5:$AO$20,2,),"")</f>
        <v/>
      </c>
      <c r="BJ187" s="139">
        <f t="shared" si="49"/>
        <v>0</v>
      </c>
      <c r="BK187" s="139" t="str">
        <f t="shared" si="50"/>
        <v>Débil</v>
      </c>
      <c r="BL187" s="139"/>
      <c r="BM187" s="139" t="str">
        <f>IFERROR(VLOOKUP(CONCATENATE(BK187,"+",BL187),[3]Formulas!$AB$5:$AC$13,2,),"")</f>
        <v/>
      </c>
      <c r="BN187" s="139" t="str">
        <f>IFERROR(VLOOKUP(BM187,[3]Formulas!$AC$5:$AD$13,2,),"")</f>
        <v/>
      </c>
      <c r="BO187" s="591"/>
      <c r="BP187" s="591"/>
      <c r="BQ187" s="591"/>
      <c r="BR187" s="591"/>
      <c r="BS187" s="591"/>
      <c r="BT187" s="591"/>
      <c r="BU187" s="591"/>
      <c r="BV187" s="591"/>
      <c r="BW187" s="591"/>
      <c r="BX187" s="601"/>
      <c r="BY187" s="591"/>
      <c r="BZ187" s="130"/>
      <c r="CA187" s="130"/>
      <c r="CB187" s="130"/>
    </row>
    <row r="188" spans="1:80" ht="23.25" hidden="1" customHeight="1" x14ac:dyDescent="0.3">
      <c r="A188" s="591"/>
      <c r="B188" s="134"/>
      <c r="C188" s="591"/>
      <c r="D188" s="591"/>
      <c r="E188" s="591"/>
      <c r="F188" s="591"/>
      <c r="G188" s="591"/>
      <c r="H188" s="591"/>
      <c r="I188" s="591"/>
      <c r="J188" s="129"/>
      <c r="K188" s="591"/>
      <c r="L188" s="591"/>
      <c r="M188" s="591"/>
      <c r="N188" s="591"/>
      <c r="O188" s="591"/>
      <c r="P188" s="591"/>
      <c r="Q188" s="591"/>
      <c r="R188" s="591"/>
      <c r="S188" s="591"/>
      <c r="T188" s="591"/>
      <c r="U188" s="591"/>
      <c r="V188" s="591"/>
      <c r="W188" s="591"/>
      <c r="X188" s="591"/>
      <c r="Y188" s="591"/>
      <c r="Z188" s="591"/>
      <c r="AA188" s="591"/>
      <c r="AB188" s="591"/>
      <c r="AC188" s="591"/>
      <c r="AD188" s="591"/>
      <c r="AE188" s="591"/>
      <c r="AF188" s="591"/>
      <c r="AG188" s="591"/>
      <c r="AH188" s="591"/>
      <c r="AI188" s="591"/>
      <c r="AJ188" s="591"/>
      <c r="AK188" s="591"/>
      <c r="AL188" s="591"/>
      <c r="AM188" s="591"/>
      <c r="AN188" s="140"/>
      <c r="AO188" s="140"/>
      <c r="AP188" s="140"/>
      <c r="AQ188" s="140"/>
      <c r="AR188" s="140"/>
      <c r="AS188" s="140"/>
      <c r="AT188" s="140"/>
      <c r="AU188" s="137"/>
      <c r="AV188" s="138"/>
      <c r="AW188" s="138"/>
      <c r="AX188" s="138"/>
      <c r="AY188" s="138"/>
      <c r="AZ188" s="138"/>
      <c r="BA188" s="138"/>
      <c r="BB188" s="138"/>
      <c r="BC188" s="139" t="str">
        <f>IFERROR(VLOOKUP(AV188,[3]Formulas!$AN$5:$AO$20,2,),"")</f>
        <v/>
      </c>
      <c r="BD188" s="139" t="str">
        <f>IFERROR(VLOOKUP(AW188,[3]Formulas!$AN$5:$AO$20,2,),"")</f>
        <v/>
      </c>
      <c r="BE188" s="139" t="str">
        <f>IFERROR(VLOOKUP(AX188,[3]Formulas!$AN$5:$AO$20,2,),"")</f>
        <v/>
      </c>
      <c r="BF188" s="139" t="str">
        <f>IFERROR(VLOOKUP(AY188,[3]Formulas!$AN$5:$AO$20,2,),"")</f>
        <v/>
      </c>
      <c r="BG188" s="139" t="str">
        <f>IFERROR(VLOOKUP(AZ188,[3]Formulas!$AN$5:$AO$20,2,),"")</f>
        <v/>
      </c>
      <c r="BH188" s="139" t="str">
        <f>IFERROR(VLOOKUP(BA188,[3]Formulas!$AN$5:$AO$20,2,),"")</f>
        <v/>
      </c>
      <c r="BI188" s="139" t="str">
        <f>IFERROR(VLOOKUP(BB188,[3]Formulas!$AN$5:$AO$20,2,),"")</f>
        <v/>
      </c>
      <c r="BJ188" s="139">
        <f t="shared" si="49"/>
        <v>0</v>
      </c>
      <c r="BK188" s="139" t="str">
        <f t="shared" si="50"/>
        <v>Débil</v>
      </c>
      <c r="BL188" s="139"/>
      <c r="BM188" s="139" t="str">
        <f>IFERROR(VLOOKUP(CONCATENATE(BK188,"+",BL188),[3]Formulas!$AB$5:$AC$13,2,),"")</f>
        <v/>
      </c>
      <c r="BN188" s="139" t="str">
        <f>IFERROR(VLOOKUP(BM188,[3]Formulas!$AC$5:$AD$13,2,),"")</f>
        <v/>
      </c>
      <c r="BO188" s="591"/>
      <c r="BP188" s="591"/>
      <c r="BQ188" s="591"/>
      <c r="BR188" s="591"/>
      <c r="BS188" s="591"/>
      <c r="BT188" s="591"/>
      <c r="BU188" s="591"/>
      <c r="BV188" s="591"/>
      <c r="BW188" s="591"/>
      <c r="BX188" s="601"/>
      <c r="BY188" s="591"/>
      <c r="BZ188" s="130"/>
      <c r="CA188" s="130"/>
      <c r="CB188" s="130"/>
    </row>
    <row r="189" spans="1:80" ht="23.25" hidden="1" customHeight="1" x14ac:dyDescent="0.3">
      <c r="A189" s="591"/>
      <c r="B189" s="134"/>
      <c r="C189" s="591"/>
      <c r="D189" s="591"/>
      <c r="E189" s="591"/>
      <c r="F189" s="591"/>
      <c r="G189" s="591"/>
      <c r="H189" s="591"/>
      <c r="I189" s="591"/>
      <c r="J189" s="129"/>
      <c r="K189" s="591"/>
      <c r="L189" s="591"/>
      <c r="M189" s="591"/>
      <c r="N189" s="591"/>
      <c r="O189" s="591"/>
      <c r="P189" s="591"/>
      <c r="Q189" s="591"/>
      <c r="R189" s="591"/>
      <c r="S189" s="591"/>
      <c r="T189" s="591"/>
      <c r="U189" s="591"/>
      <c r="V189" s="591"/>
      <c r="W189" s="591"/>
      <c r="X189" s="591"/>
      <c r="Y189" s="591"/>
      <c r="Z189" s="591"/>
      <c r="AA189" s="591"/>
      <c r="AB189" s="591"/>
      <c r="AC189" s="591"/>
      <c r="AD189" s="591"/>
      <c r="AE189" s="591"/>
      <c r="AF189" s="591"/>
      <c r="AG189" s="591"/>
      <c r="AH189" s="591"/>
      <c r="AI189" s="591"/>
      <c r="AJ189" s="591"/>
      <c r="AK189" s="591"/>
      <c r="AL189" s="591"/>
      <c r="AM189" s="591"/>
      <c r="AN189" s="140"/>
      <c r="AO189" s="140"/>
      <c r="AP189" s="140"/>
      <c r="AQ189" s="140"/>
      <c r="AR189" s="140"/>
      <c r="AS189" s="140"/>
      <c r="AT189" s="140"/>
      <c r="AU189" s="137"/>
      <c r="AV189" s="138"/>
      <c r="AW189" s="138"/>
      <c r="AX189" s="138"/>
      <c r="AY189" s="138"/>
      <c r="AZ189" s="138"/>
      <c r="BA189" s="138"/>
      <c r="BB189" s="138"/>
      <c r="BC189" s="139" t="str">
        <f>IFERROR(VLOOKUP(AV189,[3]Formulas!$AN$5:$AO$20,2,),"")</f>
        <v/>
      </c>
      <c r="BD189" s="139" t="str">
        <f>IFERROR(VLOOKUP(AW189,[3]Formulas!$AN$5:$AO$20,2,),"")</f>
        <v/>
      </c>
      <c r="BE189" s="139" t="str">
        <f>IFERROR(VLOOKUP(AX189,[3]Formulas!$AN$5:$AO$20,2,),"")</f>
        <v/>
      </c>
      <c r="BF189" s="139" t="str">
        <f>IFERROR(VLOOKUP(AY189,[3]Formulas!$AN$5:$AO$20,2,),"")</f>
        <v/>
      </c>
      <c r="BG189" s="139" t="str">
        <f>IFERROR(VLOOKUP(AZ189,[3]Formulas!$AN$5:$AO$20,2,),"")</f>
        <v/>
      </c>
      <c r="BH189" s="139" t="str">
        <f>IFERROR(VLOOKUP(BA189,[3]Formulas!$AN$5:$AO$20,2,),"")</f>
        <v/>
      </c>
      <c r="BI189" s="139" t="str">
        <f>IFERROR(VLOOKUP(BB189,[3]Formulas!$AN$5:$AO$20,2,),"")</f>
        <v/>
      </c>
      <c r="BJ189" s="139">
        <f t="shared" si="49"/>
        <v>0</v>
      </c>
      <c r="BK189" s="139" t="str">
        <f t="shared" si="50"/>
        <v>Débil</v>
      </c>
      <c r="BL189" s="139"/>
      <c r="BM189" s="139" t="str">
        <f>IFERROR(VLOOKUP(CONCATENATE(BK189,"+",BL189),[3]Formulas!$AB$5:$AC$13,2,),"")</f>
        <v/>
      </c>
      <c r="BN189" s="139" t="str">
        <f>IFERROR(VLOOKUP(BM189,[3]Formulas!$AC$5:$AD$13,2,),"")</f>
        <v/>
      </c>
      <c r="BO189" s="591"/>
      <c r="BP189" s="591"/>
      <c r="BQ189" s="591"/>
      <c r="BR189" s="591"/>
      <c r="BS189" s="591"/>
      <c r="BT189" s="591"/>
      <c r="BU189" s="591"/>
      <c r="BV189" s="591"/>
      <c r="BW189" s="591"/>
      <c r="BX189" s="601"/>
      <c r="BY189" s="591"/>
      <c r="BZ189" s="130"/>
      <c r="CA189" s="130"/>
      <c r="CB189" s="130"/>
    </row>
    <row r="190" spans="1:80" ht="23.25" hidden="1" customHeight="1" x14ac:dyDescent="0.3">
      <c r="A190" s="591"/>
      <c r="B190" s="134"/>
      <c r="C190" s="591"/>
      <c r="D190" s="591"/>
      <c r="E190" s="591"/>
      <c r="F190" s="591"/>
      <c r="G190" s="591"/>
      <c r="H190" s="591"/>
      <c r="I190" s="591"/>
      <c r="J190" s="129"/>
      <c r="K190" s="591"/>
      <c r="L190" s="591"/>
      <c r="M190" s="591"/>
      <c r="N190" s="591"/>
      <c r="O190" s="591"/>
      <c r="P190" s="591"/>
      <c r="Q190" s="591"/>
      <c r="R190" s="591"/>
      <c r="S190" s="591"/>
      <c r="T190" s="591"/>
      <c r="U190" s="591"/>
      <c r="V190" s="591"/>
      <c r="W190" s="591"/>
      <c r="X190" s="591"/>
      <c r="Y190" s="591"/>
      <c r="Z190" s="591"/>
      <c r="AA190" s="591"/>
      <c r="AB190" s="591"/>
      <c r="AC190" s="591"/>
      <c r="AD190" s="591"/>
      <c r="AE190" s="591"/>
      <c r="AF190" s="591"/>
      <c r="AG190" s="591"/>
      <c r="AH190" s="591"/>
      <c r="AI190" s="591"/>
      <c r="AJ190" s="591"/>
      <c r="AK190" s="591"/>
      <c r="AL190" s="591"/>
      <c r="AM190" s="591"/>
      <c r="AN190" s="140"/>
      <c r="AO190" s="140"/>
      <c r="AP190" s="140"/>
      <c r="AQ190" s="140"/>
      <c r="AR190" s="140"/>
      <c r="AS190" s="140"/>
      <c r="AT190" s="140"/>
      <c r="AU190" s="137"/>
      <c r="AV190" s="138"/>
      <c r="AW190" s="138"/>
      <c r="AX190" s="138"/>
      <c r="AY190" s="138"/>
      <c r="AZ190" s="138"/>
      <c r="BA190" s="138"/>
      <c r="BB190" s="138"/>
      <c r="BC190" s="139" t="str">
        <f>IFERROR(VLOOKUP(AV190,[3]Formulas!$AN$5:$AO$20,2,),"")</f>
        <v/>
      </c>
      <c r="BD190" s="139" t="str">
        <f>IFERROR(VLOOKUP(AW190,[3]Formulas!$AN$5:$AO$20,2,),"")</f>
        <v/>
      </c>
      <c r="BE190" s="139" t="str">
        <f>IFERROR(VLOOKUP(AX190,[3]Formulas!$AN$5:$AO$20,2,),"")</f>
        <v/>
      </c>
      <c r="BF190" s="139" t="str">
        <f>IFERROR(VLOOKUP(AY190,[3]Formulas!$AN$5:$AO$20,2,),"")</f>
        <v/>
      </c>
      <c r="BG190" s="139" t="str">
        <f>IFERROR(VLOOKUP(AZ190,[3]Formulas!$AN$5:$AO$20,2,),"")</f>
        <v/>
      </c>
      <c r="BH190" s="139" t="str">
        <f>IFERROR(VLOOKUP(BA190,[3]Formulas!$AN$5:$AO$20,2,),"")</f>
        <v/>
      </c>
      <c r="BI190" s="139" t="str">
        <f>IFERROR(VLOOKUP(BB190,[3]Formulas!$AN$5:$AO$20,2,),"")</f>
        <v/>
      </c>
      <c r="BJ190" s="139">
        <f t="shared" si="49"/>
        <v>0</v>
      </c>
      <c r="BK190" s="139" t="str">
        <f t="shared" si="50"/>
        <v>Débil</v>
      </c>
      <c r="BL190" s="139"/>
      <c r="BM190" s="139" t="str">
        <f>IFERROR(VLOOKUP(CONCATENATE(BK190,"+",BL190),[3]Formulas!$AB$5:$AC$13,2,),"")</f>
        <v/>
      </c>
      <c r="BN190" s="139" t="str">
        <f>IFERROR(VLOOKUP(BM190,[3]Formulas!$AC$5:$AD$13,2,),"")</f>
        <v/>
      </c>
      <c r="BO190" s="591"/>
      <c r="BP190" s="591"/>
      <c r="BQ190" s="591"/>
      <c r="BR190" s="591"/>
      <c r="BS190" s="591"/>
      <c r="BT190" s="591"/>
      <c r="BU190" s="591"/>
      <c r="BV190" s="591"/>
      <c r="BW190" s="591"/>
      <c r="BX190" s="601"/>
      <c r="BY190" s="591"/>
      <c r="BZ190" s="130"/>
      <c r="CA190" s="130"/>
      <c r="CB190" s="130"/>
    </row>
    <row r="191" spans="1:80" ht="23.25" hidden="1" customHeight="1" x14ac:dyDescent="0.3">
      <c r="A191" s="591"/>
      <c r="B191" s="134"/>
      <c r="C191" s="591"/>
      <c r="D191" s="591"/>
      <c r="E191" s="591"/>
      <c r="F191" s="591"/>
      <c r="G191" s="591"/>
      <c r="H191" s="591"/>
      <c r="I191" s="591"/>
      <c r="J191" s="129"/>
      <c r="K191" s="591"/>
      <c r="L191" s="591"/>
      <c r="M191" s="591"/>
      <c r="N191" s="591"/>
      <c r="O191" s="591"/>
      <c r="P191" s="591"/>
      <c r="Q191" s="591"/>
      <c r="R191" s="591"/>
      <c r="S191" s="591"/>
      <c r="T191" s="591"/>
      <c r="U191" s="591"/>
      <c r="V191" s="591"/>
      <c r="W191" s="591"/>
      <c r="X191" s="591"/>
      <c r="Y191" s="591"/>
      <c r="Z191" s="591"/>
      <c r="AA191" s="591"/>
      <c r="AB191" s="591"/>
      <c r="AC191" s="591"/>
      <c r="AD191" s="591"/>
      <c r="AE191" s="591"/>
      <c r="AF191" s="591"/>
      <c r="AG191" s="591"/>
      <c r="AH191" s="591"/>
      <c r="AI191" s="591"/>
      <c r="AJ191" s="591"/>
      <c r="AK191" s="591"/>
      <c r="AL191" s="591"/>
      <c r="AM191" s="591"/>
      <c r="AN191" s="140"/>
      <c r="AO191" s="140"/>
      <c r="AP191" s="140"/>
      <c r="AQ191" s="140"/>
      <c r="AR191" s="140"/>
      <c r="AS191" s="140"/>
      <c r="AT191" s="140"/>
      <c r="AU191" s="137"/>
      <c r="AV191" s="138"/>
      <c r="AW191" s="138"/>
      <c r="AX191" s="138"/>
      <c r="AY191" s="138"/>
      <c r="AZ191" s="138"/>
      <c r="BA191" s="138"/>
      <c r="BB191" s="138"/>
      <c r="BC191" s="139" t="str">
        <f>IFERROR(VLOOKUP(AV191,[3]Formulas!$AN$5:$AO$20,2,),"")</f>
        <v/>
      </c>
      <c r="BD191" s="139" t="str">
        <f>IFERROR(VLOOKUP(AW191,[3]Formulas!$AN$5:$AO$20,2,),"")</f>
        <v/>
      </c>
      <c r="BE191" s="139" t="str">
        <f>IFERROR(VLOOKUP(AX191,[3]Formulas!$AN$5:$AO$20,2,),"")</f>
        <v/>
      </c>
      <c r="BF191" s="139" t="str">
        <f>IFERROR(VLOOKUP(AY191,[3]Formulas!$AN$5:$AO$20,2,),"")</f>
        <v/>
      </c>
      <c r="BG191" s="139" t="str">
        <f>IFERROR(VLOOKUP(AZ191,[3]Formulas!$AN$5:$AO$20,2,),"")</f>
        <v/>
      </c>
      <c r="BH191" s="139" t="str">
        <f>IFERROR(VLOOKUP(BA191,[3]Formulas!$AN$5:$AO$20,2,),"")</f>
        <v/>
      </c>
      <c r="BI191" s="139" t="str">
        <f>IFERROR(VLOOKUP(BB191,[3]Formulas!$AN$5:$AO$20,2,),"")</f>
        <v/>
      </c>
      <c r="BJ191" s="139">
        <f t="shared" si="49"/>
        <v>0</v>
      </c>
      <c r="BK191" s="139" t="str">
        <f t="shared" si="50"/>
        <v>Débil</v>
      </c>
      <c r="BL191" s="139"/>
      <c r="BM191" s="139" t="str">
        <f>IFERROR(VLOOKUP(CONCATENATE(BK191,"+",BL191),[3]Formulas!$AB$5:$AC$13,2,),"")</f>
        <v/>
      </c>
      <c r="BN191" s="139" t="str">
        <f>IFERROR(VLOOKUP(BM191,[3]Formulas!$AC$5:$AD$13,2,),"")</f>
        <v/>
      </c>
      <c r="BO191" s="591"/>
      <c r="BP191" s="591"/>
      <c r="BQ191" s="591"/>
      <c r="BR191" s="591"/>
      <c r="BS191" s="591"/>
      <c r="BT191" s="591"/>
      <c r="BU191" s="591"/>
      <c r="BV191" s="591"/>
      <c r="BW191" s="591"/>
      <c r="BX191" s="601"/>
      <c r="BY191" s="591"/>
      <c r="BZ191" s="130"/>
      <c r="CA191" s="130"/>
      <c r="CB191" s="130"/>
    </row>
    <row r="192" spans="1:80" ht="23.25" hidden="1" customHeight="1" x14ac:dyDescent="0.3">
      <c r="A192" s="591"/>
      <c r="B192" s="134"/>
      <c r="C192" s="591"/>
      <c r="D192" s="591"/>
      <c r="E192" s="591"/>
      <c r="F192" s="591"/>
      <c r="G192" s="591"/>
      <c r="H192" s="591"/>
      <c r="I192" s="591"/>
      <c r="J192" s="129"/>
      <c r="K192" s="591"/>
      <c r="L192" s="591"/>
      <c r="M192" s="591"/>
      <c r="N192" s="591"/>
      <c r="O192" s="591"/>
      <c r="P192" s="591"/>
      <c r="Q192" s="591"/>
      <c r="R192" s="591"/>
      <c r="S192" s="591"/>
      <c r="T192" s="591"/>
      <c r="U192" s="591"/>
      <c r="V192" s="591"/>
      <c r="W192" s="591"/>
      <c r="X192" s="591"/>
      <c r="Y192" s="591"/>
      <c r="Z192" s="591"/>
      <c r="AA192" s="591"/>
      <c r="AB192" s="591"/>
      <c r="AC192" s="591"/>
      <c r="AD192" s="591"/>
      <c r="AE192" s="591"/>
      <c r="AF192" s="591"/>
      <c r="AG192" s="591"/>
      <c r="AH192" s="591"/>
      <c r="AI192" s="591"/>
      <c r="AJ192" s="591"/>
      <c r="AK192" s="591"/>
      <c r="AL192" s="591"/>
      <c r="AM192" s="591"/>
      <c r="AN192" s="140"/>
      <c r="AO192" s="140"/>
      <c r="AP192" s="140"/>
      <c r="AQ192" s="140"/>
      <c r="AR192" s="140"/>
      <c r="AS192" s="140"/>
      <c r="AT192" s="140"/>
      <c r="AU192" s="137"/>
      <c r="AV192" s="138"/>
      <c r="AW192" s="138"/>
      <c r="AX192" s="138"/>
      <c r="AY192" s="138"/>
      <c r="AZ192" s="138"/>
      <c r="BA192" s="138"/>
      <c r="BB192" s="138"/>
      <c r="BC192" s="139" t="str">
        <f>IFERROR(VLOOKUP(AV192,[3]Formulas!$AN$5:$AO$20,2,),"")</f>
        <v/>
      </c>
      <c r="BD192" s="139" t="str">
        <f>IFERROR(VLOOKUP(AW192,[3]Formulas!$AN$5:$AO$20,2,),"")</f>
        <v/>
      </c>
      <c r="BE192" s="139" t="str">
        <f>IFERROR(VLOOKUP(AX192,[3]Formulas!$AN$5:$AO$20,2,),"")</f>
        <v/>
      </c>
      <c r="BF192" s="139" t="str">
        <f>IFERROR(VLOOKUP(AY192,[3]Formulas!$AN$5:$AO$20,2,),"")</f>
        <v/>
      </c>
      <c r="BG192" s="139" t="str">
        <f>IFERROR(VLOOKUP(AZ192,[3]Formulas!$AN$5:$AO$20,2,),"")</f>
        <v/>
      </c>
      <c r="BH192" s="139" t="str">
        <f>IFERROR(VLOOKUP(BA192,[3]Formulas!$AN$5:$AO$20,2,),"")</f>
        <v/>
      </c>
      <c r="BI192" s="139" t="str">
        <f>IFERROR(VLOOKUP(BB192,[3]Formulas!$AN$5:$AO$20,2,),"")</f>
        <v/>
      </c>
      <c r="BJ192" s="139">
        <f t="shared" si="49"/>
        <v>0</v>
      </c>
      <c r="BK192" s="139" t="str">
        <f t="shared" si="50"/>
        <v>Débil</v>
      </c>
      <c r="BL192" s="139"/>
      <c r="BM192" s="139" t="str">
        <f>IFERROR(VLOOKUP(CONCATENATE(BK192,"+",BL192),[3]Formulas!$AB$5:$AC$13,2,),"")</f>
        <v/>
      </c>
      <c r="BN192" s="139" t="str">
        <f>IFERROR(VLOOKUP(BM192,[3]Formulas!$AC$5:$AD$13,2,),"")</f>
        <v/>
      </c>
      <c r="BO192" s="591"/>
      <c r="BP192" s="591"/>
      <c r="BQ192" s="591"/>
      <c r="BR192" s="591"/>
      <c r="BS192" s="591"/>
      <c r="BT192" s="591"/>
      <c r="BU192" s="591"/>
      <c r="BV192" s="591"/>
      <c r="BW192" s="591"/>
      <c r="BX192" s="601"/>
      <c r="BY192" s="591"/>
      <c r="BZ192" s="130"/>
      <c r="CA192" s="130"/>
      <c r="CB192" s="130"/>
    </row>
    <row r="193" spans="1:80" ht="23.25" hidden="1" customHeight="1" x14ac:dyDescent="0.3">
      <c r="A193" s="591"/>
      <c r="B193" s="134"/>
      <c r="C193" s="591"/>
      <c r="D193" s="591"/>
      <c r="E193" s="591"/>
      <c r="F193" s="591"/>
      <c r="G193" s="591"/>
      <c r="H193" s="591"/>
      <c r="I193" s="591"/>
      <c r="J193" s="129"/>
      <c r="K193" s="591"/>
      <c r="L193" s="591"/>
      <c r="M193" s="591"/>
      <c r="N193" s="591"/>
      <c r="O193" s="591"/>
      <c r="P193" s="591"/>
      <c r="Q193" s="591"/>
      <c r="R193" s="591"/>
      <c r="S193" s="591"/>
      <c r="T193" s="591"/>
      <c r="U193" s="591"/>
      <c r="V193" s="591"/>
      <c r="W193" s="591"/>
      <c r="X193" s="591"/>
      <c r="Y193" s="591"/>
      <c r="Z193" s="591"/>
      <c r="AA193" s="591"/>
      <c r="AB193" s="591"/>
      <c r="AC193" s="591"/>
      <c r="AD193" s="591"/>
      <c r="AE193" s="591"/>
      <c r="AF193" s="591"/>
      <c r="AG193" s="591"/>
      <c r="AH193" s="591"/>
      <c r="AI193" s="591"/>
      <c r="AJ193" s="591"/>
      <c r="AK193" s="591"/>
      <c r="AL193" s="591"/>
      <c r="AM193" s="591"/>
      <c r="AN193" s="140"/>
      <c r="AO193" s="140"/>
      <c r="AP193" s="140"/>
      <c r="AQ193" s="140"/>
      <c r="AR193" s="140"/>
      <c r="AS193" s="140"/>
      <c r="AT193" s="140"/>
      <c r="AU193" s="137"/>
      <c r="AV193" s="138"/>
      <c r="AW193" s="138"/>
      <c r="AX193" s="138"/>
      <c r="AY193" s="138"/>
      <c r="AZ193" s="138"/>
      <c r="BA193" s="138"/>
      <c r="BB193" s="138"/>
      <c r="BC193" s="139" t="str">
        <f>IFERROR(VLOOKUP(AV193,[3]Formulas!$AN$5:$AO$20,2,),"")</f>
        <v/>
      </c>
      <c r="BD193" s="139" t="str">
        <f>IFERROR(VLOOKUP(AW193,[3]Formulas!$AN$5:$AO$20,2,),"")</f>
        <v/>
      </c>
      <c r="BE193" s="139" t="str">
        <f>IFERROR(VLOOKUP(AX193,[3]Formulas!$AN$5:$AO$20,2,),"")</f>
        <v/>
      </c>
      <c r="BF193" s="139" t="str">
        <f>IFERROR(VLOOKUP(AY193,[3]Formulas!$AN$5:$AO$20,2,),"")</f>
        <v/>
      </c>
      <c r="BG193" s="139" t="str">
        <f>IFERROR(VLOOKUP(AZ193,[3]Formulas!$AN$5:$AO$20,2,),"")</f>
        <v/>
      </c>
      <c r="BH193" s="139" t="str">
        <f>IFERROR(VLOOKUP(BA193,[3]Formulas!$AN$5:$AO$20,2,),"")</f>
        <v/>
      </c>
      <c r="BI193" s="139" t="str">
        <f>IFERROR(VLOOKUP(BB193,[3]Formulas!$AN$5:$AO$20,2,),"")</f>
        <v/>
      </c>
      <c r="BJ193" s="139">
        <f t="shared" si="49"/>
        <v>0</v>
      </c>
      <c r="BK193" s="139" t="str">
        <f t="shared" si="50"/>
        <v>Débil</v>
      </c>
      <c r="BL193" s="139"/>
      <c r="BM193" s="139" t="str">
        <f>IFERROR(VLOOKUP(CONCATENATE(BK193,"+",BL193),[3]Formulas!$AB$5:$AC$13,2,),"")</f>
        <v/>
      </c>
      <c r="BN193" s="139" t="str">
        <f>IFERROR(VLOOKUP(BM193,[3]Formulas!$AC$5:$AD$13,2,),"")</f>
        <v/>
      </c>
      <c r="BO193" s="591"/>
      <c r="BP193" s="591"/>
      <c r="BQ193" s="591"/>
      <c r="BR193" s="591"/>
      <c r="BS193" s="591"/>
      <c r="BT193" s="591"/>
      <c r="BU193" s="591"/>
      <c r="BV193" s="591"/>
      <c r="BW193" s="591"/>
      <c r="BX193" s="601"/>
      <c r="BY193" s="591"/>
      <c r="BZ193" s="130"/>
      <c r="CA193" s="130"/>
      <c r="CB193" s="130"/>
    </row>
    <row r="194" spans="1:80" ht="23.25" hidden="1" customHeight="1" x14ac:dyDescent="0.3">
      <c r="A194" s="591"/>
      <c r="B194" s="134"/>
      <c r="C194" s="591"/>
      <c r="D194" s="591"/>
      <c r="E194" s="591"/>
      <c r="F194" s="591"/>
      <c r="G194" s="591"/>
      <c r="H194" s="591"/>
      <c r="I194" s="591"/>
      <c r="J194" s="129"/>
      <c r="K194" s="591"/>
      <c r="L194" s="591"/>
      <c r="M194" s="591"/>
      <c r="N194" s="591"/>
      <c r="O194" s="591"/>
      <c r="P194" s="591"/>
      <c r="Q194" s="591"/>
      <c r="R194" s="591"/>
      <c r="S194" s="591"/>
      <c r="T194" s="591"/>
      <c r="U194" s="591"/>
      <c r="V194" s="591"/>
      <c r="W194" s="591"/>
      <c r="X194" s="591"/>
      <c r="Y194" s="591"/>
      <c r="Z194" s="591"/>
      <c r="AA194" s="591"/>
      <c r="AB194" s="591"/>
      <c r="AC194" s="591"/>
      <c r="AD194" s="591"/>
      <c r="AE194" s="591"/>
      <c r="AF194" s="591"/>
      <c r="AG194" s="591"/>
      <c r="AH194" s="591"/>
      <c r="AI194" s="591"/>
      <c r="AJ194" s="591"/>
      <c r="AK194" s="591"/>
      <c r="AL194" s="591"/>
      <c r="AM194" s="591"/>
      <c r="AN194" s="140"/>
      <c r="AO194" s="140"/>
      <c r="AP194" s="140"/>
      <c r="AQ194" s="140"/>
      <c r="AR194" s="140"/>
      <c r="AS194" s="140"/>
      <c r="AT194" s="140"/>
      <c r="AU194" s="137"/>
      <c r="AV194" s="138"/>
      <c r="AW194" s="138"/>
      <c r="AX194" s="138"/>
      <c r="AY194" s="138"/>
      <c r="AZ194" s="138"/>
      <c r="BA194" s="138"/>
      <c r="BB194" s="138"/>
      <c r="BC194" s="139" t="str">
        <f>IFERROR(VLOOKUP(AV194,[3]Formulas!$AN$5:$AO$20,2,),"")</f>
        <v/>
      </c>
      <c r="BD194" s="139" t="str">
        <f>IFERROR(VLOOKUP(AW194,[3]Formulas!$AN$5:$AO$20,2,),"")</f>
        <v/>
      </c>
      <c r="BE194" s="139" t="str">
        <f>IFERROR(VLOOKUP(AX194,[3]Formulas!$AN$5:$AO$20,2,),"")</f>
        <v/>
      </c>
      <c r="BF194" s="139" t="str">
        <f>IFERROR(VLOOKUP(AY194,[3]Formulas!$AN$5:$AO$20,2,),"")</f>
        <v/>
      </c>
      <c r="BG194" s="139" t="str">
        <f>IFERROR(VLOOKUP(AZ194,[3]Formulas!$AN$5:$AO$20,2,),"")</f>
        <v/>
      </c>
      <c r="BH194" s="139" t="str">
        <f>IFERROR(VLOOKUP(BA194,[3]Formulas!$AN$5:$AO$20,2,),"")</f>
        <v/>
      </c>
      <c r="BI194" s="139" t="str">
        <f>IFERROR(VLOOKUP(BB194,[3]Formulas!$AN$5:$AO$20,2,),"")</f>
        <v/>
      </c>
      <c r="BJ194" s="139">
        <f t="shared" si="49"/>
        <v>0</v>
      </c>
      <c r="BK194" s="139" t="str">
        <f t="shared" si="50"/>
        <v>Débil</v>
      </c>
      <c r="BL194" s="139"/>
      <c r="BM194" s="139" t="str">
        <f>IFERROR(VLOOKUP(CONCATENATE(BK194,"+",BL194),[3]Formulas!$AB$5:$AC$13,2,),"")</f>
        <v/>
      </c>
      <c r="BN194" s="139" t="str">
        <f>IFERROR(VLOOKUP(BM194,[3]Formulas!$AC$5:$AD$13,2,),"")</f>
        <v/>
      </c>
      <c r="BO194" s="591"/>
      <c r="BP194" s="591"/>
      <c r="BQ194" s="591"/>
      <c r="BR194" s="591"/>
      <c r="BS194" s="591"/>
      <c r="BT194" s="591"/>
      <c r="BU194" s="591"/>
      <c r="BV194" s="591"/>
      <c r="BW194" s="591"/>
      <c r="BX194" s="601"/>
      <c r="BY194" s="591"/>
      <c r="BZ194" s="130"/>
      <c r="CA194" s="130"/>
      <c r="CB194" s="130"/>
    </row>
    <row r="195" spans="1:80" ht="23.25" hidden="1" customHeight="1" x14ac:dyDescent="0.3">
      <c r="A195" s="592"/>
      <c r="B195" s="141"/>
      <c r="C195" s="592"/>
      <c r="D195" s="592"/>
      <c r="E195" s="592"/>
      <c r="F195" s="592"/>
      <c r="G195" s="592"/>
      <c r="H195" s="592"/>
      <c r="I195" s="592"/>
      <c r="J195" s="154"/>
      <c r="K195" s="592"/>
      <c r="L195" s="592"/>
      <c r="M195" s="592"/>
      <c r="N195" s="592"/>
      <c r="O195" s="592"/>
      <c r="P195" s="592"/>
      <c r="Q195" s="592"/>
      <c r="R195" s="592"/>
      <c r="S195" s="592"/>
      <c r="T195" s="592"/>
      <c r="U195" s="592"/>
      <c r="V195" s="592"/>
      <c r="W195" s="592"/>
      <c r="X195" s="592"/>
      <c r="Y195" s="592"/>
      <c r="Z195" s="592"/>
      <c r="AA195" s="592"/>
      <c r="AB195" s="592"/>
      <c r="AC195" s="592"/>
      <c r="AD195" s="592"/>
      <c r="AE195" s="592"/>
      <c r="AF195" s="592"/>
      <c r="AG195" s="592"/>
      <c r="AH195" s="592"/>
      <c r="AI195" s="592"/>
      <c r="AJ195" s="592"/>
      <c r="AK195" s="592"/>
      <c r="AL195" s="592"/>
      <c r="AM195" s="592"/>
      <c r="AN195" s="143"/>
      <c r="AO195" s="143"/>
      <c r="AP195" s="143"/>
      <c r="AQ195" s="143"/>
      <c r="AR195" s="143"/>
      <c r="AS195" s="143"/>
      <c r="AT195" s="143"/>
      <c r="AU195" s="144"/>
      <c r="AV195" s="145"/>
      <c r="AW195" s="145"/>
      <c r="AX195" s="145"/>
      <c r="AY195" s="145"/>
      <c r="AZ195" s="145"/>
      <c r="BA195" s="145"/>
      <c r="BB195" s="145"/>
      <c r="BC195" s="146" t="str">
        <f>IFERROR(VLOOKUP(AV195,[3]Formulas!$AN$5:$AO$20,2,),"")</f>
        <v/>
      </c>
      <c r="BD195" s="146" t="str">
        <f>IFERROR(VLOOKUP(AW195,[3]Formulas!$AN$5:$AO$20,2,),"")</f>
        <v/>
      </c>
      <c r="BE195" s="146" t="str">
        <f>IFERROR(VLOOKUP(AX195,[3]Formulas!$AN$5:$AO$20,2,),"")</f>
        <v/>
      </c>
      <c r="BF195" s="146" t="str">
        <f>IFERROR(VLOOKUP(AY195,[3]Formulas!$AN$5:$AO$20,2,),"")</f>
        <v/>
      </c>
      <c r="BG195" s="146" t="str">
        <f>IFERROR(VLOOKUP(AZ195,[3]Formulas!$AN$5:$AO$20,2,),"")</f>
        <v/>
      </c>
      <c r="BH195" s="146" t="str">
        <f>IFERROR(VLOOKUP(BA195,[3]Formulas!$AN$5:$AO$20,2,),"")</f>
        <v/>
      </c>
      <c r="BI195" s="146" t="str">
        <f>IFERROR(VLOOKUP(BB195,[3]Formulas!$AN$5:$AO$20,2,),"")</f>
        <v/>
      </c>
      <c r="BJ195" s="146">
        <f t="shared" si="49"/>
        <v>0</v>
      </c>
      <c r="BK195" s="146" t="str">
        <f t="shared" si="50"/>
        <v>Débil</v>
      </c>
      <c r="BL195" s="146"/>
      <c r="BM195" s="146" t="str">
        <f>IFERROR(VLOOKUP(CONCATENATE(BK195,"+",BL195),[3]Formulas!$AB$5:$AC$13,2,),"")</f>
        <v/>
      </c>
      <c r="BN195" s="146" t="str">
        <f>IFERROR(VLOOKUP(BM195,[3]Formulas!$AC$5:$AD$13,2,),"")</f>
        <v/>
      </c>
      <c r="BO195" s="592"/>
      <c r="BP195" s="592"/>
      <c r="BQ195" s="592"/>
      <c r="BR195" s="592"/>
      <c r="BS195" s="592"/>
      <c r="BT195" s="592"/>
      <c r="BU195" s="592"/>
      <c r="BV195" s="592"/>
      <c r="BW195" s="592"/>
      <c r="BX195" s="602"/>
      <c r="BY195" s="592"/>
      <c r="BZ195" s="147"/>
      <c r="CA195" s="147"/>
      <c r="CB195" s="147"/>
    </row>
    <row r="196" spans="1:80" ht="23.25" hidden="1" customHeight="1" x14ac:dyDescent="0.4">
      <c r="A196" s="148"/>
      <c r="B196" s="148"/>
      <c r="C196" s="148"/>
      <c r="D196" s="148"/>
      <c r="E196" s="148"/>
      <c r="F196" s="148"/>
      <c r="G196" s="148"/>
      <c r="H196" s="148"/>
      <c r="I196" s="148"/>
      <c r="J196" s="149"/>
      <c r="K196" s="149"/>
      <c r="L196" s="149"/>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c r="AM196" s="148"/>
      <c r="AN196" s="151"/>
      <c r="AO196" s="151"/>
      <c r="AP196" s="151"/>
      <c r="AQ196" s="151"/>
      <c r="AR196" s="151"/>
      <c r="AS196" s="151"/>
      <c r="AT196" s="151"/>
      <c r="AU196" s="148"/>
      <c r="AV196" s="148"/>
      <c r="AW196" s="148"/>
      <c r="AX196" s="148"/>
      <c r="AY196" s="148"/>
      <c r="AZ196" s="148"/>
      <c r="BA196" s="148"/>
      <c r="BB196" s="148"/>
      <c r="BC196" s="148"/>
      <c r="BD196" s="148"/>
      <c r="BE196" s="148"/>
      <c r="BF196" s="148"/>
      <c r="BG196" s="148"/>
      <c r="BH196" s="148"/>
      <c r="BI196" s="148"/>
      <c r="BJ196" s="148"/>
      <c r="BK196" s="148"/>
      <c r="BL196" s="148"/>
      <c r="BM196" s="148"/>
      <c r="BN196" s="148"/>
      <c r="BO196" s="148"/>
      <c r="BP196" s="148"/>
      <c r="BQ196" s="148"/>
      <c r="BR196" s="148"/>
      <c r="BS196" s="148"/>
      <c r="BT196" s="148"/>
      <c r="BU196" s="148"/>
      <c r="BV196" s="148"/>
      <c r="BW196" s="148"/>
      <c r="BX196" s="152"/>
      <c r="BY196" s="152"/>
      <c r="BZ196" s="152"/>
      <c r="CA196" s="152"/>
      <c r="CB196" s="152"/>
    </row>
    <row r="197" spans="1:80" ht="23.25" hidden="1" customHeight="1" x14ac:dyDescent="0.3">
      <c r="A197" s="593"/>
      <c r="B197" s="153"/>
      <c r="C197" s="593"/>
      <c r="D197" s="593"/>
      <c r="E197" s="590"/>
      <c r="F197" s="590"/>
      <c r="G197" s="590"/>
      <c r="H197" s="590"/>
      <c r="I197" s="593" t="str">
        <f>+IF(AND(E197="Si",F197="Si",G197="Si",H197="Si"),"Corrupción","No aplica para riesgo de corrupción")</f>
        <v>No aplica para riesgo de corrupción</v>
      </c>
      <c r="J197" s="127"/>
      <c r="K197" s="594"/>
      <c r="L197" s="594"/>
      <c r="M197" s="590"/>
      <c r="N197" s="590"/>
      <c r="O197" s="590"/>
      <c r="P197" s="590"/>
      <c r="Q197" s="590"/>
      <c r="R197" s="590"/>
      <c r="S197" s="590"/>
      <c r="T197" s="590"/>
      <c r="U197" s="590"/>
      <c r="V197" s="590"/>
      <c r="W197" s="590"/>
      <c r="X197" s="590"/>
      <c r="Y197" s="590"/>
      <c r="Z197" s="590"/>
      <c r="AA197" s="590"/>
      <c r="AB197" s="590"/>
      <c r="AC197" s="590"/>
      <c r="AD197" s="590"/>
      <c r="AE197" s="590"/>
      <c r="AF197" s="598">
        <f>+COUNTIF(M197:AE206,"SI")</f>
        <v>0</v>
      </c>
      <c r="AG197" s="593"/>
      <c r="AH197" s="593" t="str">
        <f>IFERROR(VLOOKUP(AG197,[3]Formulas!$B$5:$C$9,2,0),"")</f>
        <v/>
      </c>
      <c r="AI197" s="593" t="str">
        <f>IFERROR(VLOOKUP(AF197,[3]Formulas!$W$5:$X$23,2,),"")</f>
        <v/>
      </c>
      <c r="AJ197" s="593" t="str">
        <f>+IFERROR(VLOOKUP(AI197,[3]Formulas!$E$5:$F$9,2,),"")</f>
        <v/>
      </c>
      <c r="AK197" s="598" t="str">
        <f>IFERROR(VLOOKUP(CONCATENATE(AH197,AJ197),[3]Formulas!$J$5:$K$29,2,),"")</f>
        <v/>
      </c>
      <c r="AL197" s="598" t="str">
        <f>IFERROR(AJ197*AH197,"")</f>
        <v/>
      </c>
      <c r="AM197" s="599" t="s">
        <v>111</v>
      </c>
      <c r="AN197" s="136"/>
      <c r="AO197" s="136"/>
      <c r="AP197" s="136"/>
      <c r="AQ197" s="136"/>
      <c r="AR197" s="136"/>
      <c r="AS197" s="136"/>
      <c r="AT197" s="136"/>
      <c r="AU197" s="131"/>
      <c r="AV197" s="132"/>
      <c r="AW197" s="132"/>
      <c r="AX197" s="132"/>
      <c r="AY197" s="132"/>
      <c r="AZ197" s="132"/>
      <c r="BA197" s="132"/>
      <c r="BB197" s="132"/>
      <c r="BC197" s="133" t="str">
        <f>IFERROR(VLOOKUP(AV197,[3]Formulas!$AN$5:$AO$20,2,),"")</f>
        <v/>
      </c>
      <c r="BD197" s="133" t="str">
        <f>IFERROR(VLOOKUP(AW197,[3]Formulas!$AN$5:$AO$20,2,),"")</f>
        <v/>
      </c>
      <c r="BE197" s="133" t="str">
        <f>IFERROR(VLOOKUP(AX197,[3]Formulas!$AN$5:$AO$20,2,),"")</f>
        <v/>
      </c>
      <c r="BF197" s="133" t="str">
        <f>IFERROR(VLOOKUP(AY197,[3]Formulas!$AN$5:$AO$20,2,),"")</f>
        <v/>
      </c>
      <c r="BG197" s="133" t="str">
        <f>IFERROR(VLOOKUP(AZ197,[3]Formulas!$AN$5:$AO$20,2,),"")</f>
        <v/>
      </c>
      <c r="BH197" s="133" t="str">
        <f>IFERROR(VLOOKUP(BA197,[3]Formulas!$AN$5:$AO$20,2,),"")</f>
        <v/>
      </c>
      <c r="BI197" s="133" t="str">
        <f>IFERROR(VLOOKUP(BB197,[3]Formulas!$AN$5:$AO$20,2,),"")</f>
        <v/>
      </c>
      <c r="BJ197" s="133">
        <f t="shared" ref="BJ197:BJ206" si="51">+SUM(BC197:BI197)</f>
        <v>0</v>
      </c>
      <c r="BK197" s="133" t="str">
        <f t="shared" ref="BK197:BK206" si="52">+IF(BJ197&gt;=96,"Fuerte",IF(AND(BJ197&lt;96,BJ197&gt;=86),"Moderado",IF(BJ197&lt;=85,"Débil")))</f>
        <v>Débil</v>
      </c>
      <c r="BL197" s="133"/>
      <c r="BM197" s="133" t="str">
        <f>IFERROR(VLOOKUP(CONCATENATE(BK197,"+",BL197),[3]Formulas!$AB$5:$AC$13,2,),"")</f>
        <v/>
      </c>
      <c r="BN197" s="133" t="str">
        <f>IFERROR(VLOOKUP(BM197,[3]Formulas!$AC$5:$AD$13,2,),"")</f>
        <v/>
      </c>
      <c r="BO197" s="599" t="str">
        <f>+IFERROR(AVERAGE(BN197:BN206),"")</f>
        <v/>
      </c>
      <c r="BP197" s="599" t="str">
        <f>+IF(BO197="","",IF(BO197=100,"Fuerte",IF(AND(BO197&lt;100,BO197&gt;=50),"Moderado",IF(BO197&lt;50,"Débil"))))</f>
        <v/>
      </c>
      <c r="BQ197" s="599" t="str">
        <f>+IF(BP197="","",IF(BP197="Fuerte",2,IF(BP197="Moderado",1,IF(BP197="Débil",0))))</f>
        <v/>
      </c>
      <c r="BR197" s="599" t="str">
        <f>IFERROR(IF((BS197-BQ197)&lt;=0,+AG197,VLOOKUP((BS197-BQ197),[3]Formulas!$AQ$5:$AR$9,2,0)),"")</f>
        <v/>
      </c>
      <c r="BS197" s="599" t="str">
        <f>+AH197</f>
        <v/>
      </c>
      <c r="BT197" s="599" t="str">
        <f>IFERROR(VLOOKUP(BR197,[3]Formulas!$B$5:$C$9,2,),"")</f>
        <v/>
      </c>
      <c r="BU197" s="599" t="str">
        <f>+AI197</f>
        <v/>
      </c>
      <c r="BV197" s="599" t="str">
        <f>IFERROR(VLOOKUP(BU197,[3]Formulas!$E$5:$F$9,2,),"")</f>
        <v/>
      </c>
      <c r="BW197" s="598" t="str">
        <f>IFERROR(VLOOKUP(CONCATENATE(BT197:BT206,BV197),[3]Formulas!$J$5:$K$29,2,),"")</f>
        <v/>
      </c>
      <c r="BX197" s="600" t="str">
        <f>IFERROR(BV197*BT197,"")</f>
        <v/>
      </c>
      <c r="BY197" s="603"/>
      <c r="BZ197" s="128"/>
      <c r="CA197" s="128"/>
      <c r="CB197" s="128"/>
    </row>
    <row r="198" spans="1:80" ht="23.25" hidden="1" customHeight="1" x14ac:dyDescent="0.3">
      <c r="A198" s="591"/>
      <c r="B198" s="134"/>
      <c r="C198" s="591"/>
      <c r="D198" s="591"/>
      <c r="E198" s="591"/>
      <c r="F198" s="591"/>
      <c r="G198" s="591"/>
      <c r="H198" s="591"/>
      <c r="I198" s="591"/>
      <c r="J198" s="129"/>
      <c r="K198" s="591"/>
      <c r="L198" s="591"/>
      <c r="M198" s="591"/>
      <c r="N198" s="591"/>
      <c r="O198" s="591"/>
      <c r="P198" s="591"/>
      <c r="Q198" s="591"/>
      <c r="R198" s="591"/>
      <c r="S198" s="591"/>
      <c r="T198" s="591"/>
      <c r="U198" s="591"/>
      <c r="V198" s="591"/>
      <c r="W198" s="591"/>
      <c r="X198" s="591"/>
      <c r="Y198" s="591"/>
      <c r="Z198" s="591"/>
      <c r="AA198" s="591"/>
      <c r="AB198" s="591"/>
      <c r="AC198" s="591"/>
      <c r="AD198" s="591"/>
      <c r="AE198" s="591"/>
      <c r="AF198" s="591"/>
      <c r="AG198" s="591"/>
      <c r="AH198" s="591"/>
      <c r="AI198" s="591"/>
      <c r="AJ198" s="591"/>
      <c r="AK198" s="591"/>
      <c r="AL198" s="591"/>
      <c r="AM198" s="591"/>
      <c r="AN198" s="140"/>
      <c r="AO198" s="140"/>
      <c r="AP198" s="140"/>
      <c r="AQ198" s="140"/>
      <c r="AR198" s="140"/>
      <c r="AS198" s="140"/>
      <c r="AT198" s="140"/>
      <c r="AU198" s="137"/>
      <c r="AV198" s="138"/>
      <c r="AW198" s="138"/>
      <c r="AX198" s="138"/>
      <c r="AY198" s="138"/>
      <c r="AZ198" s="138"/>
      <c r="BA198" s="138"/>
      <c r="BB198" s="138"/>
      <c r="BC198" s="139" t="str">
        <f>IFERROR(VLOOKUP(AV198,[3]Formulas!$AN$5:$AO$20,2,),"")</f>
        <v/>
      </c>
      <c r="BD198" s="139" t="str">
        <f>IFERROR(VLOOKUP(AW198,[3]Formulas!$AN$5:$AO$20,2,),"")</f>
        <v/>
      </c>
      <c r="BE198" s="139" t="str">
        <f>IFERROR(VLOOKUP(AX198,[3]Formulas!$AN$5:$AO$20,2,),"")</f>
        <v/>
      </c>
      <c r="BF198" s="139" t="str">
        <f>IFERROR(VLOOKUP(AY198,[3]Formulas!$AN$5:$AO$20,2,),"")</f>
        <v/>
      </c>
      <c r="BG198" s="139" t="str">
        <f>IFERROR(VLOOKUP(AZ198,[3]Formulas!$AN$5:$AO$20,2,),"")</f>
        <v/>
      </c>
      <c r="BH198" s="139" t="str">
        <f>IFERROR(VLOOKUP(BA198,[3]Formulas!$AN$5:$AO$20,2,),"")</f>
        <v/>
      </c>
      <c r="BI198" s="139" t="str">
        <f>IFERROR(VLOOKUP(BB198,[3]Formulas!$AN$5:$AO$20,2,),"")</f>
        <v/>
      </c>
      <c r="BJ198" s="139">
        <f t="shared" si="51"/>
        <v>0</v>
      </c>
      <c r="BK198" s="139" t="str">
        <f t="shared" si="52"/>
        <v>Débil</v>
      </c>
      <c r="BL198" s="139"/>
      <c r="BM198" s="139" t="str">
        <f>IFERROR(VLOOKUP(CONCATENATE(BK198,"+",BL198),[3]Formulas!$AB$5:$AC$13,2,),"")</f>
        <v/>
      </c>
      <c r="BN198" s="139" t="str">
        <f>IFERROR(VLOOKUP(BM198,[3]Formulas!$AC$5:$AD$13,2,),"")</f>
        <v/>
      </c>
      <c r="BO198" s="591"/>
      <c r="BP198" s="591"/>
      <c r="BQ198" s="591"/>
      <c r="BR198" s="591"/>
      <c r="BS198" s="591"/>
      <c r="BT198" s="591"/>
      <c r="BU198" s="591"/>
      <c r="BV198" s="591"/>
      <c r="BW198" s="591"/>
      <c r="BX198" s="601"/>
      <c r="BY198" s="591"/>
      <c r="BZ198" s="130"/>
      <c r="CA198" s="130"/>
      <c r="CB198" s="130"/>
    </row>
    <row r="199" spans="1:80" ht="23.25" hidden="1" customHeight="1" x14ac:dyDescent="0.3">
      <c r="A199" s="591"/>
      <c r="B199" s="134"/>
      <c r="C199" s="591"/>
      <c r="D199" s="591"/>
      <c r="E199" s="591"/>
      <c r="F199" s="591"/>
      <c r="G199" s="591"/>
      <c r="H199" s="591"/>
      <c r="I199" s="591"/>
      <c r="J199" s="129"/>
      <c r="K199" s="591"/>
      <c r="L199" s="591"/>
      <c r="M199" s="591"/>
      <c r="N199" s="591"/>
      <c r="O199" s="591"/>
      <c r="P199" s="591"/>
      <c r="Q199" s="591"/>
      <c r="R199" s="591"/>
      <c r="S199" s="591"/>
      <c r="T199" s="591"/>
      <c r="U199" s="591"/>
      <c r="V199" s="591"/>
      <c r="W199" s="591"/>
      <c r="X199" s="591"/>
      <c r="Y199" s="591"/>
      <c r="Z199" s="591"/>
      <c r="AA199" s="591"/>
      <c r="AB199" s="591"/>
      <c r="AC199" s="591"/>
      <c r="AD199" s="591"/>
      <c r="AE199" s="591"/>
      <c r="AF199" s="591"/>
      <c r="AG199" s="591"/>
      <c r="AH199" s="591"/>
      <c r="AI199" s="591"/>
      <c r="AJ199" s="591"/>
      <c r="AK199" s="591"/>
      <c r="AL199" s="591"/>
      <c r="AM199" s="591"/>
      <c r="AN199" s="140"/>
      <c r="AO199" s="140"/>
      <c r="AP199" s="140"/>
      <c r="AQ199" s="140"/>
      <c r="AR199" s="140"/>
      <c r="AS199" s="140"/>
      <c r="AT199" s="140"/>
      <c r="AU199" s="137"/>
      <c r="AV199" s="138"/>
      <c r="AW199" s="138"/>
      <c r="AX199" s="138"/>
      <c r="AY199" s="138"/>
      <c r="AZ199" s="138"/>
      <c r="BA199" s="138"/>
      <c r="BB199" s="138"/>
      <c r="BC199" s="139" t="str">
        <f>IFERROR(VLOOKUP(AV199,[3]Formulas!$AN$5:$AO$20,2,),"")</f>
        <v/>
      </c>
      <c r="BD199" s="139" t="str">
        <f>IFERROR(VLOOKUP(AW199,[3]Formulas!$AN$5:$AO$20,2,),"")</f>
        <v/>
      </c>
      <c r="BE199" s="139" t="str">
        <f>IFERROR(VLOOKUP(AX199,[3]Formulas!$AN$5:$AO$20,2,),"")</f>
        <v/>
      </c>
      <c r="BF199" s="139" t="str">
        <f>IFERROR(VLOOKUP(AY199,[3]Formulas!$AN$5:$AO$20,2,),"")</f>
        <v/>
      </c>
      <c r="BG199" s="139" t="str">
        <f>IFERROR(VLOOKUP(AZ199,[3]Formulas!$AN$5:$AO$20,2,),"")</f>
        <v/>
      </c>
      <c r="BH199" s="139" t="str">
        <f>IFERROR(VLOOKUP(BA199,[3]Formulas!$AN$5:$AO$20,2,),"")</f>
        <v/>
      </c>
      <c r="BI199" s="139" t="str">
        <f>IFERROR(VLOOKUP(BB199,[3]Formulas!$AN$5:$AO$20,2,),"")</f>
        <v/>
      </c>
      <c r="BJ199" s="139">
        <f t="shared" si="51"/>
        <v>0</v>
      </c>
      <c r="BK199" s="139" t="str">
        <f t="shared" si="52"/>
        <v>Débil</v>
      </c>
      <c r="BL199" s="139"/>
      <c r="BM199" s="139" t="str">
        <f>IFERROR(VLOOKUP(CONCATENATE(BK199,"+",BL199),[3]Formulas!$AB$5:$AC$13,2,),"")</f>
        <v/>
      </c>
      <c r="BN199" s="139" t="str">
        <f>IFERROR(VLOOKUP(BM199,[3]Formulas!$AC$5:$AD$13,2,),"")</f>
        <v/>
      </c>
      <c r="BO199" s="591"/>
      <c r="BP199" s="591"/>
      <c r="BQ199" s="591"/>
      <c r="BR199" s="591"/>
      <c r="BS199" s="591"/>
      <c r="BT199" s="591"/>
      <c r="BU199" s="591"/>
      <c r="BV199" s="591"/>
      <c r="BW199" s="591"/>
      <c r="BX199" s="601"/>
      <c r="BY199" s="591"/>
      <c r="BZ199" s="130"/>
      <c r="CA199" s="130"/>
      <c r="CB199" s="130"/>
    </row>
    <row r="200" spans="1:80" ht="23.25" hidden="1" customHeight="1" x14ac:dyDescent="0.3">
      <c r="A200" s="591"/>
      <c r="B200" s="134"/>
      <c r="C200" s="591"/>
      <c r="D200" s="591"/>
      <c r="E200" s="591"/>
      <c r="F200" s="591"/>
      <c r="G200" s="591"/>
      <c r="H200" s="591"/>
      <c r="I200" s="591"/>
      <c r="J200" s="129"/>
      <c r="K200" s="591"/>
      <c r="L200" s="591"/>
      <c r="M200" s="591"/>
      <c r="N200" s="591"/>
      <c r="O200" s="591"/>
      <c r="P200" s="591"/>
      <c r="Q200" s="591"/>
      <c r="R200" s="591"/>
      <c r="S200" s="591"/>
      <c r="T200" s="591"/>
      <c r="U200" s="591"/>
      <c r="V200" s="591"/>
      <c r="W200" s="591"/>
      <c r="X200" s="591"/>
      <c r="Y200" s="591"/>
      <c r="Z200" s="591"/>
      <c r="AA200" s="591"/>
      <c r="AB200" s="591"/>
      <c r="AC200" s="591"/>
      <c r="AD200" s="591"/>
      <c r="AE200" s="591"/>
      <c r="AF200" s="591"/>
      <c r="AG200" s="591"/>
      <c r="AH200" s="591"/>
      <c r="AI200" s="591"/>
      <c r="AJ200" s="591"/>
      <c r="AK200" s="591"/>
      <c r="AL200" s="591"/>
      <c r="AM200" s="591"/>
      <c r="AN200" s="140"/>
      <c r="AO200" s="140"/>
      <c r="AP200" s="140"/>
      <c r="AQ200" s="140"/>
      <c r="AR200" s="140"/>
      <c r="AS200" s="140"/>
      <c r="AT200" s="140"/>
      <c r="AU200" s="137"/>
      <c r="AV200" s="138"/>
      <c r="AW200" s="138"/>
      <c r="AX200" s="138"/>
      <c r="AY200" s="138"/>
      <c r="AZ200" s="138"/>
      <c r="BA200" s="138"/>
      <c r="BB200" s="138"/>
      <c r="BC200" s="139" t="str">
        <f>IFERROR(VLOOKUP(AV200,[3]Formulas!$AN$5:$AO$20,2,),"")</f>
        <v/>
      </c>
      <c r="BD200" s="139" t="str">
        <f>IFERROR(VLOOKUP(AW200,[3]Formulas!$AN$5:$AO$20,2,),"")</f>
        <v/>
      </c>
      <c r="BE200" s="139" t="str">
        <f>IFERROR(VLOOKUP(AX200,[3]Formulas!$AN$5:$AO$20,2,),"")</f>
        <v/>
      </c>
      <c r="BF200" s="139" t="str">
        <f>IFERROR(VLOOKUP(AY200,[3]Formulas!$AN$5:$AO$20,2,),"")</f>
        <v/>
      </c>
      <c r="BG200" s="139" t="str">
        <f>IFERROR(VLOOKUP(AZ200,[3]Formulas!$AN$5:$AO$20,2,),"")</f>
        <v/>
      </c>
      <c r="BH200" s="139" t="str">
        <f>IFERROR(VLOOKUP(BA200,[3]Formulas!$AN$5:$AO$20,2,),"")</f>
        <v/>
      </c>
      <c r="BI200" s="139" t="str">
        <f>IFERROR(VLOOKUP(BB200,[3]Formulas!$AN$5:$AO$20,2,),"")</f>
        <v/>
      </c>
      <c r="BJ200" s="139">
        <f t="shared" si="51"/>
        <v>0</v>
      </c>
      <c r="BK200" s="139" t="str">
        <f t="shared" si="52"/>
        <v>Débil</v>
      </c>
      <c r="BL200" s="139"/>
      <c r="BM200" s="139" t="str">
        <f>IFERROR(VLOOKUP(CONCATENATE(BK200,"+",BL200),[3]Formulas!$AB$5:$AC$13,2,),"")</f>
        <v/>
      </c>
      <c r="BN200" s="139" t="str">
        <f>IFERROR(VLOOKUP(BM200,[3]Formulas!$AC$5:$AD$13,2,),"")</f>
        <v/>
      </c>
      <c r="BO200" s="591"/>
      <c r="BP200" s="591"/>
      <c r="BQ200" s="591"/>
      <c r="BR200" s="591"/>
      <c r="BS200" s="591"/>
      <c r="BT200" s="591"/>
      <c r="BU200" s="591"/>
      <c r="BV200" s="591"/>
      <c r="BW200" s="591"/>
      <c r="BX200" s="601"/>
      <c r="BY200" s="591"/>
      <c r="BZ200" s="130"/>
      <c r="CA200" s="130"/>
      <c r="CB200" s="130"/>
    </row>
    <row r="201" spans="1:80" ht="23.25" hidden="1" customHeight="1" x14ac:dyDescent="0.3">
      <c r="A201" s="591"/>
      <c r="B201" s="134"/>
      <c r="C201" s="591"/>
      <c r="D201" s="591"/>
      <c r="E201" s="591"/>
      <c r="F201" s="591"/>
      <c r="G201" s="591"/>
      <c r="H201" s="591"/>
      <c r="I201" s="591"/>
      <c r="J201" s="129"/>
      <c r="K201" s="591"/>
      <c r="L201" s="591"/>
      <c r="M201" s="591"/>
      <c r="N201" s="591"/>
      <c r="O201" s="591"/>
      <c r="P201" s="591"/>
      <c r="Q201" s="591"/>
      <c r="R201" s="591"/>
      <c r="S201" s="591"/>
      <c r="T201" s="591"/>
      <c r="U201" s="591"/>
      <c r="V201" s="591"/>
      <c r="W201" s="591"/>
      <c r="X201" s="591"/>
      <c r="Y201" s="591"/>
      <c r="Z201" s="591"/>
      <c r="AA201" s="591"/>
      <c r="AB201" s="591"/>
      <c r="AC201" s="591"/>
      <c r="AD201" s="591"/>
      <c r="AE201" s="591"/>
      <c r="AF201" s="591"/>
      <c r="AG201" s="591"/>
      <c r="AH201" s="591"/>
      <c r="AI201" s="591"/>
      <c r="AJ201" s="591"/>
      <c r="AK201" s="591"/>
      <c r="AL201" s="591"/>
      <c r="AM201" s="591"/>
      <c r="AN201" s="140"/>
      <c r="AO201" s="140"/>
      <c r="AP201" s="140"/>
      <c r="AQ201" s="140"/>
      <c r="AR201" s="140"/>
      <c r="AS201" s="140"/>
      <c r="AT201" s="140"/>
      <c r="AU201" s="137"/>
      <c r="AV201" s="138"/>
      <c r="AW201" s="138"/>
      <c r="AX201" s="138"/>
      <c r="AY201" s="138"/>
      <c r="AZ201" s="138"/>
      <c r="BA201" s="138"/>
      <c r="BB201" s="138"/>
      <c r="BC201" s="139" t="str">
        <f>IFERROR(VLOOKUP(AV201,[3]Formulas!$AN$5:$AO$20,2,),"")</f>
        <v/>
      </c>
      <c r="BD201" s="139" t="str">
        <f>IFERROR(VLOOKUP(AW201,[3]Formulas!$AN$5:$AO$20,2,),"")</f>
        <v/>
      </c>
      <c r="BE201" s="139" t="str">
        <f>IFERROR(VLOOKUP(AX201,[3]Formulas!$AN$5:$AO$20,2,),"")</f>
        <v/>
      </c>
      <c r="BF201" s="139" t="str">
        <f>IFERROR(VLOOKUP(AY201,[3]Formulas!$AN$5:$AO$20,2,),"")</f>
        <v/>
      </c>
      <c r="BG201" s="139" t="str">
        <f>IFERROR(VLOOKUP(AZ201,[3]Formulas!$AN$5:$AO$20,2,),"")</f>
        <v/>
      </c>
      <c r="BH201" s="139" t="str">
        <f>IFERROR(VLOOKUP(BA201,[3]Formulas!$AN$5:$AO$20,2,),"")</f>
        <v/>
      </c>
      <c r="BI201" s="139" t="str">
        <f>IFERROR(VLOOKUP(BB201,[3]Formulas!$AN$5:$AO$20,2,),"")</f>
        <v/>
      </c>
      <c r="BJ201" s="139">
        <f t="shared" si="51"/>
        <v>0</v>
      </c>
      <c r="BK201" s="139" t="str">
        <f t="shared" si="52"/>
        <v>Débil</v>
      </c>
      <c r="BL201" s="139"/>
      <c r="BM201" s="139" t="str">
        <f>IFERROR(VLOOKUP(CONCATENATE(BK201,"+",BL201),[3]Formulas!$AB$5:$AC$13,2,),"")</f>
        <v/>
      </c>
      <c r="BN201" s="139" t="str">
        <f>IFERROR(VLOOKUP(BM201,[3]Formulas!$AC$5:$AD$13,2,),"")</f>
        <v/>
      </c>
      <c r="BO201" s="591"/>
      <c r="BP201" s="591"/>
      <c r="BQ201" s="591"/>
      <c r="BR201" s="591"/>
      <c r="BS201" s="591"/>
      <c r="BT201" s="591"/>
      <c r="BU201" s="591"/>
      <c r="BV201" s="591"/>
      <c r="BW201" s="591"/>
      <c r="BX201" s="601"/>
      <c r="BY201" s="591"/>
      <c r="BZ201" s="130"/>
      <c r="CA201" s="130"/>
      <c r="CB201" s="130"/>
    </row>
    <row r="202" spans="1:80" ht="23.25" hidden="1" customHeight="1" x14ac:dyDescent="0.3">
      <c r="A202" s="591"/>
      <c r="B202" s="134"/>
      <c r="C202" s="591"/>
      <c r="D202" s="591"/>
      <c r="E202" s="591"/>
      <c r="F202" s="591"/>
      <c r="G202" s="591"/>
      <c r="H202" s="591"/>
      <c r="I202" s="591"/>
      <c r="J202" s="129"/>
      <c r="K202" s="591"/>
      <c r="L202" s="591"/>
      <c r="M202" s="591"/>
      <c r="N202" s="591"/>
      <c r="O202" s="591"/>
      <c r="P202" s="591"/>
      <c r="Q202" s="591"/>
      <c r="R202" s="591"/>
      <c r="S202" s="591"/>
      <c r="T202" s="591"/>
      <c r="U202" s="591"/>
      <c r="V202" s="591"/>
      <c r="W202" s="591"/>
      <c r="X202" s="591"/>
      <c r="Y202" s="591"/>
      <c r="Z202" s="591"/>
      <c r="AA202" s="591"/>
      <c r="AB202" s="591"/>
      <c r="AC202" s="591"/>
      <c r="AD202" s="591"/>
      <c r="AE202" s="591"/>
      <c r="AF202" s="591"/>
      <c r="AG202" s="591"/>
      <c r="AH202" s="591"/>
      <c r="AI202" s="591"/>
      <c r="AJ202" s="591"/>
      <c r="AK202" s="591"/>
      <c r="AL202" s="591"/>
      <c r="AM202" s="591"/>
      <c r="AN202" s="140"/>
      <c r="AO202" s="140"/>
      <c r="AP202" s="140"/>
      <c r="AQ202" s="140"/>
      <c r="AR202" s="140"/>
      <c r="AS202" s="140"/>
      <c r="AT202" s="140"/>
      <c r="AU202" s="137"/>
      <c r="AV202" s="138"/>
      <c r="AW202" s="138"/>
      <c r="AX202" s="138"/>
      <c r="AY202" s="138"/>
      <c r="AZ202" s="138"/>
      <c r="BA202" s="138"/>
      <c r="BB202" s="138"/>
      <c r="BC202" s="139" t="str">
        <f>IFERROR(VLOOKUP(AV202,[3]Formulas!$AN$5:$AO$20,2,),"")</f>
        <v/>
      </c>
      <c r="BD202" s="139" t="str">
        <f>IFERROR(VLOOKUP(AW202,[3]Formulas!$AN$5:$AO$20,2,),"")</f>
        <v/>
      </c>
      <c r="BE202" s="139" t="str">
        <f>IFERROR(VLOOKUP(AX202,[3]Formulas!$AN$5:$AO$20,2,),"")</f>
        <v/>
      </c>
      <c r="BF202" s="139" t="str">
        <f>IFERROR(VLOOKUP(AY202,[3]Formulas!$AN$5:$AO$20,2,),"")</f>
        <v/>
      </c>
      <c r="BG202" s="139" t="str">
        <f>IFERROR(VLOOKUP(AZ202,[3]Formulas!$AN$5:$AO$20,2,),"")</f>
        <v/>
      </c>
      <c r="BH202" s="139" t="str">
        <f>IFERROR(VLOOKUP(BA202,[3]Formulas!$AN$5:$AO$20,2,),"")</f>
        <v/>
      </c>
      <c r="BI202" s="139" t="str">
        <f>IFERROR(VLOOKUP(BB202,[3]Formulas!$AN$5:$AO$20,2,),"")</f>
        <v/>
      </c>
      <c r="BJ202" s="139">
        <f t="shared" si="51"/>
        <v>0</v>
      </c>
      <c r="BK202" s="139" t="str">
        <f t="shared" si="52"/>
        <v>Débil</v>
      </c>
      <c r="BL202" s="139"/>
      <c r="BM202" s="139" t="str">
        <f>IFERROR(VLOOKUP(CONCATENATE(BK202,"+",BL202),[3]Formulas!$AB$5:$AC$13,2,),"")</f>
        <v/>
      </c>
      <c r="BN202" s="139" t="str">
        <f>IFERROR(VLOOKUP(BM202,[3]Formulas!$AC$5:$AD$13,2,),"")</f>
        <v/>
      </c>
      <c r="BO202" s="591"/>
      <c r="BP202" s="591"/>
      <c r="BQ202" s="591"/>
      <c r="BR202" s="591"/>
      <c r="BS202" s="591"/>
      <c r="BT202" s="591"/>
      <c r="BU202" s="591"/>
      <c r="BV202" s="591"/>
      <c r="BW202" s="591"/>
      <c r="BX202" s="601"/>
      <c r="BY202" s="591"/>
      <c r="BZ202" s="130"/>
      <c r="CA202" s="130"/>
      <c r="CB202" s="130"/>
    </row>
    <row r="203" spans="1:80" ht="23.25" hidden="1" customHeight="1" x14ac:dyDescent="0.3">
      <c r="A203" s="591"/>
      <c r="B203" s="134"/>
      <c r="C203" s="591"/>
      <c r="D203" s="591"/>
      <c r="E203" s="591"/>
      <c r="F203" s="591"/>
      <c r="G203" s="591"/>
      <c r="H203" s="591"/>
      <c r="I203" s="591"/>
      <c r="J203" s="129"/>
      <c r="K203" s="591"/>
      <c r="L203" s="591"/>
      <c r="M203" s="591"/>
      <c r="N203" s="591"/>
      <c r="O203" s="591"/>
      <c r="P203" s="591"/>
      <c r="Q203" s="591"/>
      <c r="R203" s="591"/>
      <c r="S203" s="591"/>
      <c r="T203" s="591"/>
      <c r="U203" s="591"/>
      <c r="V203" s="591"/>
      <c r="W203" s="591"/>
      <c r="X203" s="591"/>
      <c r="Y203" s="591"/>
      <c r="Z203" s="591"/>
      <c r="AA203" s="591"/>
      <c r="AB203" s="591"/>
      <c r="AC203" s="591"/>
      <c r="AD203" s="591"/>
      <c r="AE203" s="591"/>
      <c r="AF203" s="591"/>
      <c r="AG203" s="591"/>
      <c r="AH203" s="591"/>
      <c r="AI203" s="591"/>
      <c r="AJ203" s="591"/>
      <c r="AK203" s="591"/>
      <c r="AL203" s="591"/>
      <c r="AM203" s="591"/>
      <c r="AN203" s="140"/>
      <c r="AO203" s="140"/>
      <c r="AP203" s="140"/>
      <c r="AQ203" s="140"/>
      <c r="AR203" s="140"/>
      <c r="AS203" s="140"/>
      <c r="AT203" s="140"/>
      <c r="AU203" s="137"/>
      <c r="AV203" s="138"/>
      <c r="AW203" s="138"/>
      <c r="AX203" s="138"/>
      <c r="AY203" s="138"/>
      <c r="AZ203" s="138"/>
      <c r="BA203" s="138"/>
      <c r="BB203" s="138"/>
      <c r="BC203" s="139" t="str">
        <f>IFERROR(VLOOKUP(AV203,[3]Formulas!$AN$5:$AO$20,2,),"")</f>
        <v/>
      </c>
      <c r="BD203" s="139" t="str">
        <f>IFERROR(VLOOKUP(AW203,[3]Formulas!$AN$5:$AO$20,2,),"")</f>
        <v/>
      </c>
      <c r="BE203" s="139" t="str">
        <f>IFERROR(VLOOKUP(AX203,[3]Formulas!$AN$5:$AO$20,2,),"")</f>
        <v/>
      </c>
      <c r="BF203" s="139" t="str">
        <f>IFERROR(VLOOKUP(AY203,[3]Formulas!$AN$5:$AO$20,2,),"")</f>
        <v/>
      </c>
      <c r="BG203" s="139" t="str">
        <f>IFERROR(VLOOKUP(AZ203,[3]Formulas!$AN$5:$AO$20,2,),"")</f>
        <v/>
      </c>
      <c r="BH203" s="139" t="str">
        <f>IFERROR(VLOOKUP(BA203,[3]Formulas!$AN$5:$AO$20,2,),"")</f>
        <v/>
      </c>
      <c r="BI203" s="139" t="str">
        <f>IFERROR(VLOOKUP(BB203,[3]Formulas!$AN$5:$AO$20,2,),"")</f>
        <v/>
      </c>
      <c r="BJ203" s="139">
        <f t="shared" si="51"/>
        <v>0</v>
      </c>
      <c r="BK203" s="139" t="str">
        <f t="shared" si="52"/>
        <v>Débil</v>
      </c>
      <c r="BL203" s="139"/>
      <c r="BM203" s="139" t="str">
        <f>IFERROR(VLOOKUP(CONCATENATE(BK203,"+",BL203),[3]Formulas!$AB$5:$AC$13,2,),"")</f>
        <v/>
      </c>
      <c r="BN203" s="139" t="str">
        <f>IFERROR(VLOOKUP(BM203,[3]Formulas!$AC$5:$AD$13,2,),"")</f>
        <v/>
      </c>
      <c r="BO203" s="591"/>
      <c r="BP203" s="591"/>
      <c r="BQ203" s="591"/>
      <c r="BR203" s="591"/>
      <c r="BS203" s="591"/>
      <c r="BT203" s="591"/>
      <c r="BU203" s="591"/>
      <c r="BV203" s="591"/>
      <c r="BW203" s="591"/>
      <c r="BX203" s="601"/>
      <c r="BY203" s="591"/>
      <c r="BZ203" s="130"/>
      <c r="CA203" s="130"/>
      <c r="CB203" s="130"/>
    </row>
    <row r="204" spans="1:80" ht="23.25" hidden="1" customHeight="1" x14ac:dyDescent="0.3">
      <c r="A204" s="591"/>
      <c r="B204" s="134"/>
      <c r="C204" s="591"/>
      <c r="D204" s="591"/>
      <c r="E204" s="591"/>
      <c r="F204" s="591"/>
      <c r="G204" s="591"/>
      <c r="H204" s="591"/>
      <c r="I204" s="591"/>
      <c r="J204" s="129"/>
      <c r="K204" s="591"/>
      <c r="L204" s="591"/>
      <c r="M204" s="591"/>
      <c r="N204" s="591"/>
      <c r="O204" s="591"/>
      <c r="P204" s="591"/>
      <c r="Q204" s="591"/>
      <c r="R204" s="591"/>
      <c r="S204" s="591"/>
      <c r="T204" s="591"/>
      <c r="U204" s="591"/>
      <c r="V204" s="591"/>
      <c r="W204" s="591"/>
      <c r="X204" s="591"/>
      <c r="Y204" s="591"/>
      <c r="Z204" s="591"/>
      <c r="AA204" s="591"/>
      <c r="AB204" s="591"/>
      <c r="AC204" s="591"/>
      <c r="AD204" s="591"/>
      <c r="AE204" s="591"/>
      <c r="AF204" s="591"/>
      <c r="AG204" s="591"/>
      <c r="AH204" s="591"/>
      <c r="AI204" s="591"/>
      <c r="AJ204" s="591"/>
      <c r="AK204" s="591"/>
      <c r="AL204" s="591"/>
      <c r="AM204" s="591"/>
      <c r="AN204" s="140"/>
      <c r="AO204" s="140"/>
      <c r="AP204" s="140"/>
      <c r="AQ204" s="140"/>
      <c r="AR204" s="140"/>
      <c r="AS204" s="140"/>
      <c r="AT204" s="140"/>
      <c r="AU204" s="137"/>
      <c r="AV204" s="138"/>
      <c r="AW204" s="138"/>
      <c r="AX204" s="138"/>
      <c r="AY204" s="138"/>
      <c r="AZ204" s="138"/>
      <c r="BA204" s="138"/>
      <c r="BB204" s="138"/>
      <c r="BC204" s="139" t="str">
        <f>IFERROR(VLOOKUP(AV204,[3]Formulas!$AN$5:$AO$20,2,),"")</f>
        <v/>
      </c>
      <c r="BD204" s="139" t="str">
        <f>IFERROR(VLOOKUP(AW204,[3]Formulas!$AN$5:$AO$20,2,),"")</f>
        <v/>
      </c>
      <c r="BE204" s="139" t="str">
        <f>IFERROR(VLOOKUP(AX204,[3]Formulas!$AN$5:$AO$20,2,),"")</f>
        <v/>
      </c>
      <c r="BF204" s="139" t="str">
        <f>IFERROR(VLOOKUP(AY204,[3]Formulas!$AN$5:$AO$20,2,),"")</f>
        <v/>
      </c>
      <c r="BG204" s="139" t="str">
        <f>IFERROR(VLOOKUP(AZ204,[3]Formulas!$AN$5:$AO$20,2,),"")</f>
        <v/>
      </c>
      <c r="BH204" s="139" t="str">
        <f>IFERROR(VLOOKUP(BA204,[3]Formulas!$AN$5:$AO$20,2,),"")</f>
        <v/>
      </c>
      <c r="BI204" s="139" t="str">
        <f>IFERROR(VLOOKUP(BB204,[3]Formulas!$AN$5:$AO$20,2,),"")</f>
        <v/>
      </c>
      <c r="BJ204" s="139">
        <f t="shared" si="51"/>
        <v>0</v>
      </c>
      <c r="BK204" s="139" t="str">
        <f t="shared" si="52"/>
        <v>Débil</v>
      </c>
      <c r="BL204" s="139"/>
      <c r="BM204" s="139" t="str">
        <f>IFERROR(VLOOKUP(CONCATENATE(BK204,"+",BL204),[3]Formulas!$AB$5:$AC$13,2,),"")</f>
        <v/>
      </c>
      <c r="BN204" s="139" t="str">
        <f>IFERROR(VLOOKUP(BM204,[3]Formulas!$AC$5:$AD$13,2,),"")</f>
        <v/>
      </c>
      <c r="BO204" s="591"/>
      <c r="BP204" s="591"/>
      <c r="BQ204" s="591"/>
      <c r="BR204" s="591"/>
      <c r="BS204" s="591"/>
      <c r="BT204" s="591"/>
      <c r="BU204" s="591"/>
      <c r="BV204" s="591"/>
      <c r="BW204" s="591"/>
      <c r="BX204" s="601"/>
      <c r="BY204" s="591"/>
      <c r="BZ204" s="130"/>
      <c r="CA204" s="130"/>
      <c r="CB204" s="130"/>
    </row>
    <row r="205" spans="1:80" ht="23.25" hidden="1" customHeight="1" x14ac:dyDescent="0.3">
      <c r="A205" s="591"/>
      <c r="B205" s="134"/>
      <c r="C205" s="591"/>
      <c r="D205" s="591"/>
      <c r="E205" s="591"/>
      <c r="F205" s="591"/>
      <c r="G205" s="591"/>
      <c r="H205" s="591"/>
      <c r="I205" s="591"/>
      <c r="J205" s="129"/>
      <c r="K205" s="591"/>
      <c r="L205" s="591"/>
      <c r="M205" s="591"/>
      <c r="N205" s="591"/>
      <c r="O205" s="591"/>
      <c r="P205" s="591"/>
      <c r="Q205" s="591"/>
      <c r="R205" s="591"/>
      <c r="S205" s="591"/>
      <c r="T205" s="591"/>
      <c r="U205" s="591"/>
      <c r="V205" s="591"/>
      <c r="W205" s="591"/>
      <c r="X205" s="591"/>
      <c r="Y205" s="591"/>
      <c r="Z205" s="591"/>
      <c r="AA205" s="591"/>
      <c r="AB205" s="591"/>
      <c r="AC205" s="591"/>
      <c r="AD205" s="591"/>
      <c r="AE205" s="591"/>
      <c r="AF205" s="591"/>
      <c r="AG205" s="591"/>
      <c r="AH205" s="591"/>
      <c r="AI205" s="591"/>
      <c r="AJ205" s="591"/>
      <c r="AK205" s="591"/>
      <c r="AL205" s="591"/>
      <c r="AM205" s="591"/>
      <c r="AN205" s="140"/>
      <c r="AO205" s="140"/>
      <c r="AP205" s="140"/>
      <c r="AQ205" s="140"/>
      <c r="AR205" s="140"/>
      <c r="AS205" s="140"/>
      <c r="AT205" s="140"/>
      <c r="AU205" s="137"/>
      <c r="AV205" s="138"/>
      <c r="AW205" s="138"/>
      <c r="AX205" s="138"/>
      <c r="AY205" s="138"/>
      <c r="AZ205" s="138"/>
      <c r="BA205" s="138"/>
      <c r="BB205" s="138"/>
      <c r="BC205" s="139" t="str">
        <f>IFERROR(VLOOKUP(AV205,[3]Formulas!$AN$5:$AO$20,2,),"")</f>
        <v/>
      </c>
      <c r="BD205" s="139" t="str">
        <f>IFERROR(VLOOKUP(AW205,[3]Formulas!$AN$5:$AO$20,2,),"")</f>
        <v/>
      </c>
      <c r="BE205" s="139" t="str">
        <f>IFERROR(VLOOKUP(AX205,[3]Formulas!$AN$5:$AO$20,2,),"")</f>
        <v/>
      </c>
      <c r="BF205" s="139" t="str">
        <f>IFERROR(VLOOKUP(AY205,[3]Formulas!$AN$5:$AO$20,2,),"")</f>
        <v/>
      </c>
      <c r="BG205" s="139" t="str">
        <f>IFERROR(VLOOKUP(AZ205,[3]Formulas!$AN$5:$AO$20,2,),"")</f>
        <v/>
      </c>
      <c r="BH205" s="139" t="str">
        <f>IFERROR(VLOOKUP(BA205,[3]Formulas!$AN$5:$AO$20,2,),"")</f>
        <v/>
      </c>
      <c r="BI205" s="139" t="str">
        <f>IFERROR(VLOOKUP(BB205,[3]Formulas!$AN$5:$AO$20,2,),"")</f>
        <v/>
      </c>
      <c r="BJ205" s="139">
        <f t="shared" si="51"/>
        <v>0</v>
      </c>
      <c r="BK205" s="139" t="str">
        <f t="shared" si="52"/>
        <v>Débil</v>
      </c>
      <c r="BL205" s="139"/>
      <c r="BM205" s="139" t="str">
        <f>IFERROR(VLOOKUP(CONCATENATE(BK205,"+",BL205),[3]Formulas!$AB$5:$AC$13,2,),"")</f>
        <v/>
      </c>
      <c r="BN205" s="139" t="str">
        <f>IFERROR(VLOOKUP(BM205,[3]Formulas!$AC$5:$AD$13,2,),"")</f>
        <v/>
      </c>
      <c r="BO205" s="591"/>
      <c r="BP205" s="591"/>
      <c r="BQ205" s="591"/>
      <c r="BR205" s="591"/>
      <c r="BS205" s="591"/>
      <c r="BT205" s="591"/>
      <c r="BU205" s="591"/>
      <c r="BV205" s="591"/>
      <c r="BW205" s="591"/>
      <c r="BX205" s="601"/>
      <c r="BY205" s="591"/>
      <c r="BZ205" s="130"/>
      <c r="CA205" s="130"/>
      <c r="CB205" s="130"/>
    </row>
    <row r="206" spans="1:80" ht="23.25" hidden="1" customHeight="1" x14ac:dyDescent="0.3">
      <c r="A206" s="592"/>
      <c r="B206" s="141"/>
      <c r="C206" s="592"/>
      <c r="D206" s="592"/>
      <c r="E206" s="592"/>
      <c r="F206" s="592"/>
      <c r="G206" s="592"/>
      <c r="H206" s="592"/>
      <c r="I206" s="592"/>
      <c r="J206" s="154"/>
      <c r="K206" s="592"/>
      <c r="L206" s="592"/>
      <c r="M206" s="592"/>
      <c r="N206" s="592"/>
      <c r="O206" s="592"/>
      <c r="P206" s="592"/>
      <c r="Q206" s="592"/>
      <c r="R206" s="592"/>
      <c r="S206" s="592"/>
      <c r="T206" s="592"/>
      <c r="U206" s="592"/>
      <c r="V206" s="592"/>
      <c r="W206" s="592"/>
      <c r="X206" s="592"/>
      <c r="Y206" s="592"/>
      <c r="Z206" s="592"/>
      <c r="AA206" s="592"/>
      <c r="AB206" s="592"/>
      <c r="AC206" s="592"/>
      <c r="AD206" s="592"/>
      <c r="AE206" s="592"/>
      <c r="AF206" s="592"/>
      <c r="AG206" s="592"/>
      <c r="AH206" s="592"/>
      <c r="AI206" s="592"/>
      <c r="AJ206" s="592"/>
      <c r="AK206" s="592"/>
      <c r="AL206" s="592"/>
      <c r="AM206" s="592"/>
      <c r="AN206" s="143"/>
      <c r="AO206" s="143"/>
      <c r="AP206" s="143"/>
      <c r="AQ206" s="143"/>
      <c r="AR206" s="143"/>
      <c r="AS206" s="143"/>
      <c r="AT206" s="143"/>
      <c r="AU206" s="144"/>
      <c r="AV206" s="145"/>
      <c r="AW206" s="145"/>
      <c r="AX206" s="145"/>
      <c r="AY206" s="145"/>
      <c r="AZ206" s="145"/>
      <c r="BA206" s="145"/>
      <c r="BB206" s="145"/>
      <c r="BC206" s="146" t="str">
        <f>IFERROR(VLOOKUP(AV206,[3]Formulas!$AN$5:$AO$20,2,),"")</f>
        <v/>
      </c>
      <c r="BD206" s="146" t="str">
        <f>IFERROR(VLOOKUP(AW206,[3]Formulas!$AN$5:$AO$20,2,),"")</f>
        <v/>
      </c>
      <c r="BE206" s="146" t="str">
        <f>IFERROR(VLOOKUP(AX206,[3]Formulas!$AN$5:$AO$20,2,),"")</f>
        <v/>
      </c>
      <c r="BF206" s="146" t="str">
        <f>IFERROR(VLOOKUP(AY206,[3]Formulas!$AN$5:$AO$20,2,),"")</f>
        <v/>
      </c>
      <c r="BG206" s="146" t="str">
        <f>IFERROR(VLOOKUP(AZ206,[3]Formulas!$AN$5:$AO$20,2,),"")</f>
        <v/>
      </c>
      <c r="BH206" s="146" t="str">
        <f>IFERROR(VLOOKUP(BA206,[3]Formulas!$AN$5:$AO$20,2,),"")</f>
        <v/>
      </c>
      <c r="BI206" s="146" t="str">
        <f>IFERROR(VLOOKUP(BB206,[3]Formulas!$AN$5:$AO$20,2,),"")</f>
        <v/>
      </c>
      <c r="BJ206" s="146">
        <f t="shared" si="51"/>
        <v>0</v>
      </c>
      <c r="BK206" s="146" t="str">
        <f t="shared" si="52"/>
        <v>Débil</v>
      </c>
      <c r="BL206" s="146"/>
      <c r="BM206" s="146" t="str">
        <f>IFERROR(VLOOKUP(CONCATENATE(BK206,"+",BL206),[3]Formulas!$AB$5:$AC$13,2,),"")</f>
        <v/>
      </c>
      <c r="BN206" s="146" t="str">
        <f>IFERROR(VLOOKUP(BM206,[3]Formulas!$AC$5:$AD$13,2,),"")</f>
        <v/>
      </c>
      <c r="BO206" s="592"/>
      <c r="BP206" s="592"/>
      <c r="BQ206" s="592"/>
      <c r="BR206" s="592"/>
      <c r="BS206" s="592"/>
      <c r="BT206" s="592"/>
      <c r="BU206" s="592"/>
      <c r="BV206" s="592"/>
      <c r="BW206" s="592"/>
      <c r="BX206" s="602"/>
      <c r="BY206" s="592"/>
      <c r="BZ206" s="147"/>
      <c r="CA206" s="147"/>
      <c r="CB206" s="147"/>
    </row>
    <row r="207" spans="1:80" ht="23.25" hidden="1" customHeight="1" x14ac:dyDescent="0.4">
      <c r="A207" s="148"/>
      <c r="B207" s="148"/>
      <c r="C207" s="148"/>
      <c r="D207" s="148"/>
      <c r="E207" s="148"/>
      <c r="F207" s="148"/>
      <c r="G207" s="148"/>
      <c r="H207" s="148"/>
      <c r="I207" s="148"/>
      <c r="J207" s="149"/>
      <c r="K207" s="149"/>
      <c r="L207" s="149"/>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c r="AM207" s="148"/>
      <c r="AN207" s="151"/>
      <c r="AO207" s="151"/>
      <c r="AP207" s="151"/>
      <c r="AQ207" s="151"/>
      <c r="AR207" s="151"/>
      <c r="AS207" s="151"/>
      <c r="AT207" s="151"/>
      <c r="AU207" s="148"/>
      <c r="AV207" s="148"/>
      <c r="AW207" s="148"/>
      <c r="AX207" s="148"/>
      <c r="AY207" s="148"/>
      <c r="AZ207" s="148"/>
      <c r="BA207" s="148"/>
      <c r="BB207" s="148"/>
      <c r="BC207" s="148"/>
      <c r="BD207" s="148"/>
      <c r="BE207" s="148"/>
      <c r="BF207" s="148"/>
      <c r="BG207" s="148"/>
      <c r="BH207" s="148"/>
      <c r="BI207" s="148"/>
      <c r="BJ207" s="148"/>
      <c r="BK207" s="148"/>
      <c r="BL207" s="148"/>
      <c r="BM207" s="148"/>
      <c r="BN207" s="148"/>
      <c r="BO207" s="148"/>
      <c r="BP207" s="148"/>
      <c r="BQ207" s="148"/>
      <c r="BR207" s="148"/>
      <c r="BS207" s="148"/>
      <c r="BT207" s="148"/>
      <c r="BU207" s="148"/>
      <c r="BV207" s="148"/>
      <c r="BW207" s="148"/>
      <c r="BX207" s="152"/>
      <c r="BY207" s="152"/>
      <c r="BZ207" s="152"/>
      <c r="CA207" s="152"/>
      <c r="CB207" s="152"/>
    </row>
    <row r="208" spans="1:80" ht="23.25" hidden="1" customHeight="1" x14ac:dyDescent="0.3">
      <c r="A208" s="593"/>
      <c r="B208" s="153"/>
      <c r="C208" s="593"/>
      <c r="D208" s="593"/>
      <c r="E208" s="590"/>
      <c r="F208" s="590"/>
      <c r="G208" s="590"/>
      <c r="H208" s="590"/>
      <c r="I208" s="593" t="str">
        <f>+IF(AND(E208="Si",F208="Si",G208="Si",H208="Si"),"Corrupción","No aplica para riesgo de corrupción")</f>
        <v>No aplica para riesgo de corrupción</v>
      </c>
      <c r="J208" s="127"/>
      <c r="K208" s="594"/>
      <c r="L208" s="594"/>
      <c r="M208" s="590"/>
      <c r="N208" s="590"/>
      <c r="O208" s="590"/>
      <c r="P208" s="590"/>
      <c r="Q208" s="590"/>
      <c r="R208" s="590"/>
      <c r="S208" s="590"/>
      <c r="T208" s="590"/>
      <c r="U208" s="590"/>
      <c r="V208" s="590"/>
      <c r="W208" s="590"/>
      <c r="X208" s="590"/>
      <c r="Y208" s="590"/>
      <c r="Z208" s="590"/>
      <c r="AA208" s="590"/>
      <c r="AB208" s="590"/>
      <c r="AC208" s="590"/>
      <c r="AD208" s="590"/>
      <c r="AE208" s="590"/>
      <c r="AF208" s="598">
        <f>+COUNTIF(M208:AE217,"SI")</f>
        <v>0</v>
      </c>
      <c r="AG208" s="593"/>
      <c r="AH208" s="593" t="str">
        <f>IFERROR(VLOOKUP(AG208,[3]Formulas!$B$5:$C$9,2,0),"")</f>
        <v/>
      </c>
      <c r="AI208" s="593" t="str">
        <f>IFERROR(VLOOKUP(AF208,[3]Formulas!$W$5:$X$23,2,),"")</f>
        <v/>
      </c>
      <c r="AJ208" s="593" t="str">
        <f>+IFERROR(VLOOKUP(AI208,[3]Formulas!$E$5:$F$9,2,),"")</f>
        <v/>
      </c>
      <c r="AK208" s="598" t="str">
        <f>IFERROR(VLOOKUP(CONCATENATE(AH208,AJ208),[3]Formulas!$J$5:$K$29,2,),"")</f>
        <v/>
      </c>
      <c r="AL208" s="598" t="str">
        <f>IFERROR(AJ208*AH208,"")</f>
        <v/>
      </c>
      <c r="AM208" s="599" t="s">
        <v>111</v>
      </c>
      <c r="AN208" s="136"/>
      <c r="AO208" s="136"/>
      <c r="AP208" s="136"/>
      <c r="AQ208" s="136"/>
      <c r="AR208" s="136"/>
      <c r="AS208" s="136"/>
      <c r="AT208" s="136"/>
      <c r="AU208" s="131"/>
      <c r="AV208" s="132"/>
      <c r="AW208" s="132"/>
      <c r="AX208" s="132"/>
      <c r="AY208" s="132"/>
      <c r="AZ208" s="132"/>
      <c r="BA208" s="132"/>
      <c r="BB208" s="132"/>
      <c r="BC208" s="133" t="str">
        <f>IFERROR(VLOOKUP(AV208,[3]Formulas!$AN$5:$AO$20,2,),"")</f>
        <v/>
      </c>
      <c r="BD208" s="133" t="str">
        <f>IFERROR(VLOOKUP(AW208,[3]Formulas!$AN$5:$AO$20,2,),"")</f>
        <v/>
      </c>
      <c r="BE208" s="133" t="str">
        <f>IFERROR(VLOOKUP(AX208,[3]Formulas!$AN$5:$AO$20,2,),"")</f>
        <v/>
      </c>
      <c r="BF208" s="133" t="str">
        <f>IFERROR(VLOOKUP(AY208,[3]Formulas!$AN$5:$AO$20,2,),"")</f>
        <v/>
      </c>
      <c r="BG208" s="133" t="str">
        <f>IFERROR(VLOOKUP(AZ208,[3]Formulas!$AN$5:$AO$20,2,),"")</f>
        <v/>
      </c>
      <c r="BH208" s="133" t="str">
        <f>IFERROR(VLOOKUP(BA208,[3]Formulas!$AN$5:$AO$20,2,),"")</f>
        <v/>
      </c>
      <c r="BI208" s="133" t="str">
        <f>IFERROR(VLOOKUP(BB208,[3]Formulas!$AN$5:$AO$20,2,),"")</f>
        <v/>
      </c>
      <c r="BJ208" s="133">
        <f t="shared" ref="BJ208:BJ217" si="53">+SUM(BC208:BI208)</f>
        <v>0</v>
      </c>
      <c r="BK208" s="133" t="str">
        <f t="shared" ref="BK208:BK217" si="54">+IF(BJ208&gt;=96,"Fuerte",IF(AND(BJ208&lt;96,BJ208&gt;=86),"Moderado",IF(BJ208&lt;=85,"Débil")))</f>
        <v>Débil</v>
      </c>
      <c r="BL208" s="133"/>
      <c r="BM208" s="133" t="str">
        <f>IFERROR(VLOOKUP(CONCATENATE(BK208,"+",BL208),[3]Formulas!$AB$5:$AC$13,2,),"")</f>
        <v/>
      </c>
      <c r="BN208" s="133" t="str">
        <f>IFERROR(VLOOKUP(BM208,[3]Formulas!$AC$5:$AD$13,2,),"")</f>
        <v/>
      </c>
      <c r="BO208" s="599" t="str">
        <f>+IFERROR(AVERAGE(BN208:BN217),"")</f>
        <v/>
      </c>
      <c r="BP208" s="599" t="str">
        <f>+IF(BO208="","",IF(BO208=100,"Fuerte",IF(AND(BO208&lt;100,BO208&gt;=50),"Moderado",IF(BO208&lt;50,"Débil"))))</f>
        <v/>
      </c>
      <c r="BQ208" s="599" t="str">
        <f>+IF(BP208="","",IF(BP208="Fuerte",2,IF(BP208="Moderado",1,IF(BP208="Débil",0))))</f>
        <v/>
      </c>
      <c r="BR208" s="599" t="str">
        <f>IFERROR(IF((BS208-BQ208)&lt;=0,+AG208,VLOOKUP((BS208-BQ208),[3]Formulas!$AQ$5:$AR$9,2,0)),"")</f>
        <v/>
      </c>
      <c r="BS208" s="599" t="str">
        <f>+AH208</f>
        <v/>
      </c>
      <c r="BT208" s="599" t="str">
        <f>IFERROR(VLOOKUP(BR208,[3]Formulas!$B$5:$C$9,2,),"")</f>
        <v/>
      </c>
      <c r="BU208" s="599" t="str">
        <f>+AI208</f>
        <v/>
      </c>
      <c r="BV208" s="599" t="str">
        <f>IFERROR(VLOOKUP(BU208,[3]Formulas!$E$5:$F$9,2,),"")</f>
        <v/>
      </c>
      <c r="BW208" s="598" t="str">
        <f>IFERROR(VLOOKUP(CONCATENATE(BT208:BT217,BV208),[3]Formulas!$J$5:$K$29,2,),"")</f>
        <v/>
      </c>
      <c r="BX208" s="600" t="str">
        <f>IFERROR(BV208*BT208,"")</f>
        <v/>
      </c>
      <c r="BY208" s="603"/>
      <c r="BZ208" s="128"/>
      <c r="CA208" s="128"/>
      <c r="CB208" s="128"/>
    </row>
    <row r="209" spans="1:80" ht="23.25" hidden="1" customHeight="1" x14ac:dyDescent="0.3">
      <c r="A209" s="591"/>
      <c r="B209" s="134"/>
      <c r="C209" s="591"/>
      <c r="D209" s="591"/>
      <c r="E209" s="591"/>
      <c r="F209" s="591"/>
      <c r="G209" s="591"/>
      <c r="H209" s="591"/>
      <c r="I209" s="591"/>
      <c r="J209" s="129"/>
      <c r="K209" s="591"/>
      <c r="L209" s="591"/>
      <c r="M209" s="591"/>
      <c r="N209" s="591"/>
      <c r="O209" s="591"/>
      <c r="P209" s="591"/>
      <c r="Q209" s="591"/>
      <c r="R209" s="591"/>
      <c r="S209" s="591"/>
      <c r="T209" s="591"/>
      <c r="U209" s="591"/>
      <c r="V209" s="591"/>
      <c r="W209" s="591"/>
      <c r="X209" s="591"/>
      <c r="Y209" s="591"/>
      <c r="Z209" s="591"/>
      <c r="AA209" s="591"/>
      <c r="AB209" s="591"/>
      <c r="AC209" s="591"/>
      <c r="AD209" s="591"/>
      <c r="AE209" s="591"/>
      <c r="AF209" s="591"/>
      <c r="AG209" s="591"/>
      <c r="AH209" s="591"/>
      <c r="AI209" s="591"/>
      <c r="AJ209" s="591"/>
      <c r="AK209" s="591"/>
      <c r="AL209" s="591"/>
      <c r="AM209" s="591"/>
      <c r="AN209" s="140"/>
      <c r="AO209" s="140"/>
      <c r="AP209" s="140"/>
      <c r="AQ209" s="140"/>
      <c r="AR209" s="140"/>
      <c r="AS209" s="140"/>
      <c r="AT209" s="140"/>
      <c r="AU209" s="137"/>
      <c r="AV209" s="138"/>
      <c r="AW209" s="138"/>
      <c r="AX209" s="138"/>
      <c r="AY209" s="138"/>
      <c r="AZ209" s="138"/>
      <c r="BA209" s="138"/>
      <c r="BB209" s="138"/>
      <c r="BC209" s="139" t="str">
        <f>IFERROR(VLOOKUP(AV209,[3]Formulas!$AN$5:$AO$20,2,),"")</f>
        <v/>
      </c>
      <c r="BD209" s="139" t="str">
        <f>IFERROR(VLOOKUP(AW209,[3]Formulas!$AN$5:$AO$20,2,),"")</f>
        <v/>
      </c>
      <c r="BE209" s="139" t="str">
        <f>IFERROR(VLOOKUP(AX209,[3]Formulas!$AN$5:$AO$20,2,),"")</f>
        <v/>
      </c>
      <c r="BF209" s="139" t="str">
        <f>IFERROR(VLOOKUP(AY209,[3]Formulas!$AN$5:$AO$20,2,),"")</f>
        <v/>
      </c>
      <c r="BG209" s="139" t="str">
        <f>IFERROR(VLOOKUP(AZ209,[3]Formulas!$AN$5:$AO$20,2,),"")</f>
        <v/>
      </c>
      <c r="BH209" s="139" t="str">
        <f>IFERROR(VLOOKUP(BA209,[3]Formulas!$AN$5:$AO$20,2,),"")</f>
        <v/>
      </c>
      <c r="BI209" s="139" t="str">
        <f>IFERROR(VLOOKUP(BB209,[3]Formulas!$AN$5:$AO$20,2,),"")</f>
        <v/>
      </c>
      <c r="BJ209" s="139">
        <f t="shared" si="53"/>
        <v>0</v>
      </c>
      <c r="BK209" s="139" t="str">
        <f t="shared" si="54"/>
        <v>Débil</v>
      </c>
      <c r="BL209" s="139"/>
      <c r="BM209" s="139" t="str">
        <f>IFERROR(VLOOKUP(CONCATENATE(BK209,"+",BL209),[3]Formulas!$AB$5:$AC$13,2,),"")</f>
        <v/>
      </c>
      <c r="BN209" s="139" t="str">
        <f>IFERROR(VLOOKUP(BM209,[3]Formulas!$AC$5:$AD$13,2,),"")</f>
        <v/>
      </c>
      <c r="BO209" s="591"/>
      <c r="BP209" s="591"/>
      <c r="BQ209" s="591"/>
      <c r="BR209" s="591"/>
      <c r="BS209" s="591"/>
      <c r="BT209" s="591"/>
      <c r="BU209" s="591"/>
      <c r="BV209" s="591"/>
      <c r="BW209" s="591"/>
      <c r="BX209" s="601"/>
      <c r="BY209" s="591"/>
      <c r="BZ209" s="130"/>
      <c r="CA209" s="130"/>
      <c r="CB209" s="130"/>
    </row>
    <row r="210" spans="1:80" ht="23.25" hidden="1" customHeight="1" x14ac:dyDescent="0.3">
      <c r="A210" s="591"/>
      <c r="B210" s="134"/>
      <c r="C210" s="591"/>
      <c r="D210" s="591"/>
      <c r="E210" s="591"/>
      <c r="F210" s="591"/>
      <c r="G210" s="591"/>
      <c r="H210" s="591"/>
      <c r="I210" s="591"/>
      <c r="J210" s="129"/>
      <c r="K210" s="591"/>
      <c r="L210" s="591"/>
      <c r="M210" s="591"/>
      <c r="N210" s="591"/>
      <c r="O210" s="591"/>
      <c r="P210" s="591"/>
      <c r="Q210" s="591"/>
      <c r="R210" s="591"/>
      <c r="S210" s="591"/>
      <c r="T210" s="591"/>
      <c r="U210" s="591"/>
      <c r="V210" s="591"/>
      <c r="W210" s="591"/>
      <c r="X210" s="591"/>
      <c r="Y210" s="591"/>
      <c r="Z210" s="591"/>
      <c r="AA210" s="591"/>
      <c r="AB210" s="591"/>
      <c r="AC210" s="591"/>
      <c r="AD210" s="591"/>
      <c r="AE210" s="591"/>
      <c r="AF210" s="591"/>
      <c r="AG210" s="591"/>
      <c r="AH210" s="591"/>
      <c r="AI210" s="591"/>
      <c r="AJ210" s="591"/>
      <c r="AK210" s="591"/>
      <c r="AL210" s="591"/>
      <c r="AM210" s="591"/>
      <c r="AN210" s="140"/>
      <c r="AO210" s="140"/>
      <c r="AP210" s="140"/>
      <c r="AQ210" s="140"/>
      <c r="AR210" s="140"/>
      <c r="AS210" s="140"/>
      <c r="AT210" s="140"/>
      <c r="AU210" s="137"/>
      <c r="AV210" s="138"/>
      <c r="AW210" s="138"/>
      <c r="AX210" s="138"/>
      <c r="AY210" s="138"/>
      <c r="AZ210" s="138"/>
      <c r="BA210" s="138"/>
      <c r="BB210" s="138"/>
      <c r="BC210" s="139" t="str">
        <f>IFERROR(VLOOKUP(AV210,[3]Formulas!$AN$5:$AO$20,2,),"")</f>
        <v/>
      </c>
      <c r="BD210" s="139" t="str">
        <f>IFERROR(VLOOKUP(AW210,[3]Formulas!$AN$5:$AO$20,2,),"")</f>
        <v/>
      </c>
      <c r="BE210" s="139" t="str">
        <f>IFERROR(VLOOKUP(AX210,[3]Formulas!$AN$5:$AO$20,2,),"")</f>
        <v/>
      </c>
      <c r="BF210" s="139" t="str">
        <f>IFERROR(VLOOKUP(AY210,[3]Formulas!$AN$5:$AO$20,2,),"")</f>
        <v/>
      </c>
      <c r="BG210" s="139" t="str">
        <f>IFERROR(VLOOKUP(AZ210,[3]Formulas!$AN$5:$AO$20,2,),"")</f>
        <v/>
      </c>
      <c r="BH210" s="139" t="str">
        <f>IFERROR(VLOOKUP(BA210,[3]Formulas!$AN$5:$AO$20,2,),"")</f>
        <v/>
      </c>
      <c r="BI210" s="139" t="str">
        <f>IFERROR(VLOOKUP(BB210,[3]Formulas!$AN$5:$AO$20,2,),"")</f>
        <v/>
      </c>
      <c r="BJ210" s="139">
        <f t="shared" si="53"/>
        <v>0</v>
      </c>
      <c r="BK210" s="139" t="str">
        <f t="shared" si="54"/>
        <v>Débil</v>
      </c>
      <c r="BL210" s="139"/>
      <c r="BM210" s="139" t="str">
        <f>IFERROR(VLOOKUP(CONCATENATE(BK210,"+",BL210),[3]Formulas!$AB$5:$AC$13,2,),"")</f>
        <v/>
      </c>
      <c r="BN210" s="139" t="str">
        <f>IFERROR(VLOOKUP(BM210,[3]Formulas!$AC$5:$AD$13,2,),"")</f>
        <v/>
      </c>
      <c r="BO210" s="591"/>
      <c r="BP210" s="591"/>
      <c r="BQ210" s="591"/>
      <c r="BR210" s="591"/>
      <c r="BS210" s="591"/>
      <c r="BT210" s="591"/>
      <c r="BU210" s="591"/>
      <c r="BV210" s="591"/>
      <c r="BW210" s="591"/>
      <c r="BX210" s="601"/>
      <c r="BY210" s="591"/>
      <c r="BZ210" s="130"/>
      <c r="CA210" s="130"/>
      <c r="CB210" s="130"/>
    </row>
    <row r="211" spans="1:80" ht="23.25" hidden="1" customHeight="1" x14ac:dyDescent="0.3">
      <c r="A211" s="591"/>
      <c r="B211" s="134"/>
      <c r="C211" s="591"/>
      <c r="D211" s="591"/>
      <c r="E211" s="591"/>
      <c r="F211" s="591"/>
      <c r="G211" s="591"/>
      <c r="H211" s="591"/>
      <c r="I211" s="591"/>
      <c r="J211" s="129"/>
      <c r="K211" s="591"/>
      <c r="L211" s="591"/>
      <c r="M211" s="591"/>
      <c r="N211" s="591"/>
      <c r="O211" s="591"/>
      <c r="P211" s="591"/>
      <c r="Q211" s="591"/>
      <c r="R211" s="591"/>
      <c r="S211" s="591"/>
      <c r="T211" s="591"/>
      <c r="U211" s="591"/>
      <c r="V211" s="591"/>
      <c r="W211" s="591"/>
      <c r="X211" s="591"/>
      <c r="Y211" s="591"/>
      <c r="Z211" s="591"/>
      <c r="AA211" s="591"/>
      <c r="AB211" s="591"/>
      <c r="AC211" s="591"/>
      <c r="AD211" s="591"/>
      <c r="AE211" s="591"/>
      <c r="AF211" s="591"/>
      <c r="AG211" s="591"/>
      <c r="AH211" s="591"/>
      <c r="AI211" s="591"/>
      <c r="AJ211" s="591"/>
      <c r="AK211" s="591"/>
      <c r="AL211" s="591"/>
      <c r="AM211" s="591"/>
      <c r="AN211" s="140"/>
      <c r="AO211" s="140"/>
      <c r="AP211" s="140"/>
      <c r="AQ211" s="140"/>
      <c r="AR211" s="140"/>
      <c r="AS211" s="140"/>
      <c r="AT211" s="140"/>
      <c r="AU211" s="137"/>
      <c r="AV211" s="138"/>
      <c r="AW211" s="138"/>
      <c r="AX211" s="138"/>
      <c r="AY211" s="138"/>
      <c r="AZ211" s="138"/>
      <c r="BA211" s="138"/>
      <c r="BB211" s="138"/>
      <c r="BC211" s="139" t="str">
        <f>IFERROR(VLOOKUP(AV211,[3]Formulas!$AN$5:$AO$20,2,),"")</f>
        <v/>
      </c>
      <c r="BD211" s="139" t="str">
        <f>IFERROR(VLOOKUP(AW211,[3]Formulas!$AN$5:$AO$20,2,),"")</f>
        <v/>
      </c>
      <c r="BE211" s="139" t="str">
        <f>IFERROR(VLOOKUP(AX211,[3]Formulas!$AN$5:$AO$20,2,),"")</f>
        <v/>
      </c>
      <c r="BF211" s="139" t="str">
        <f>IFERROR(VLOOKUP(AY211,[3]Formulas!$AN$5:$AO$20,2,),"")</f>
        <v/>
      </c>
      <c r="BG211" s="139" t="str">
        <f>IFERROR(VLOOKUP(AZ211,[3]Formulas!$AN$5:$AO$20,2,),"")</f>
        <v/>
      </c>
      <c r="BH211" s="139" t="str">
        <f>IFERROR(VLOOKUP(BA211,[3]Formulas!$AN$5:$AO$20,2,),"")</f>
        <v/>
      </c>
      <c r="BI211" s="139" t="str">
        <f>IFERROR(VLOOKUP(BB211,[3]Formulas!$AN$5:$AO$20,2,),"")</f>
        <v/>
      </c>
      <c r="BJ211" s="139">
        <f t="shared" si="53"/>
        <v>0</v>
      </c>
      <c r="BK211" s="139" t="str">
        <f t="shared" si="54"/>
        <v>Débil</v>
      </c>
      <c r="BL211" s="139"/>
      <c r="BM211" s="139" t="str">
        <f>IFERROR(VLOOKUP(CONCATENATE(BK211,"+",BL211),[3]Formulas!$AB$5:$AC$13,2,),"")</f>
        <v/>
      </c>
      <c r="BN211" s="139" t="str">
        <f>IFERROR(VLOOKUP(BM211,[3]Formulas!$AC$5:$AD$13,2,),"")</f>
        <v/>
      </c>
      <c r="BO211" s="591"/>
      <c r="BP211" s="591"/>
      <c r="BQ211" s="591"/>
      <c r="BR211" s="591"/>
      <c r="BS211" s="591"/>
      <c r="BT211" s="591"/>
      <c r="BU211" s="591"/>
      <c r="BV211" s="591"/>
      <c r="BW211" s="591"/>
      <c r="BX211" s="601"/>
      <c r="BY211" s="591"/>
      <c r="BZ211" s="130"/>
      <c r="CA211" s="130"/>
      <c r="CB211" s="130"/>
    </row>
    <row r="212" spans="1:80" ht="23.25" hidden="1" customHeight="1" x14ac:dyDescent="0.3">
      <c r="A212" s="591"/>
      <c r="B212" s="134"/>
      <c r="C212" s="591"/>
      <c r="D212" s="591"/>
      <c r="E212" s="591"/>
      <c r="F212" s="591"/>
      <c r="G212" s="591"/>
      <c r="H212" s="591"/>
      <c r="I212" s="591"/>
      <c r="J212" s="129"/>
      <c r="K212" s="591"/>
      <c r="L212" s="591"/>
      <c r="M212" s="591"/>
      <c r="N212" s="591"/>
      <c r="O212" s="591"/>
      <c r="P212" s="591"/>
      <c r="Q212" s="591"/>
      <c r="R212" s="591"/>
      <c r="S212" s="591"/>
      <c r="T212" s="591"/>
      <c r="U212" s="591"/>
      <c r="V212" s="591"/>
      <c r="W212" s="591"/>
      <c r="X212" s="591"/>
      <c r="Y212" s="591"/>
      <c r="Z212" s="591"/>
      <c r="AA212" s="591"/>
      <c r="AB212" s="591"/>
      <c r="AC212" s="591"/>
      <c r="AD212" s="591"/>
      <c r="AE212" s="591"/>
      <c r="AF212" s="591"/>
      <c r="AG212" s="591"/>
      <c r="AH212" s="591"/>
      <c r="AI212" s="591"/>
      <c r="AJ212" s="591"/>
      <c r="AK212" s="591"/>
      <c r="AL212" s="591"/>
      <c r="AM212" s="591"/>
      <c r="AN212" s="140"/>
      <c r="AO212" s="140"/>
      <c r="AP212" s="140"/>
      <c r="AQ212" s="140"/>
      <c r="AR212" s="140"/>
      <c r="AS212" s="140"/>
      <c r="AT212" s="140"/>
      <c r="AU212" s="137"/>
      <c r="AV212" s="138"/>
      <c r="AW212" s="138"/>
      <c r="AX212" s="138"/>
      <c r="AY212" s="138"/>
      <c r="AZ212" s="138"/>
      <c r="BA212" s="138"/>
      <c r="BB212" s="138"/>
      <c r="BC212" s="139" t="str">
        <f>IFERROR(VLOOKUP(AV212,[3]Formulas!$AN$5:$AO$20,2,),"")</f>
        <v/>
      </c>
      <c r="BD212" s="139" t="str">
        <f>IFERROR(VLOOKUP(AW212,[3]Formulas!$AN$5:$AO$20,2,),"")</f>
        <v/>
      </c>
      <c r="BE212" s="139" t="str">
        <f>IFERROR(VLOOKUP(AX212,[3]Formulas!$AN$5:$AO$20,2,),"")</f>
        <v/>
      </c>
      <c r="BF212" s="139" t="str">
        <f>IFERROR(VLOOKUP(AY212,[3]Formulas!$AN$5:$AO$20,2,),"")</f>
        <v/>
      </c>
      <c r="BG212" s="139" t="str">
        <f>IFERROR(VLOOKUP(AZ212,[3]Formulas!$AN$5:$AO$20,2,),"")</f>
        <v/>
      </c>
      <c r="BH212" s="139" t="str">
        <f>IFERROR(VLOOKUP(BA212,[3]Formulas!$AN$5:$AO$20,2,),"")</f>
        <v/>
      </c>
      <c r="BI212" s="139" t="str">
        <f>IFERROR(VLOOKUP(BB212,[3]Formulas!$AN$5:$AO$20,2,),"")</f>
        <v/>
      </c>
      <c r="BJ212" s="139">
        <f t="shared" si="53"/>
        <v>0</v>
      </c>
      <c r="BK212" s="139" t="str">
        <f t="shared" si="54"/>
        <v>Débil</v>
      </c>
      <c r="BL212" s="139"/>
      <c r="BM212" s="139" t="str">
        <f>IFERROR(VLOOKUP(CONCATENATE(BK212,"+",BL212),[3]Formulas!$AB$5:$AC$13,2,),"")</f>
        <v/>
      </c>
      <c r="BN212" s="139" t="str">
        <f>IFERROR(VLOOKUP(BM212,[3]Formulas!$AC$5:$AD$13,2,),"")</f>
        <v/>
      </c>
      <c r="BO212" s="591"/>
      <c r="BP212" s="591"/>
      <c r="BQ212" s="591"/>
      <c r="BR212" s="591"/>
      <c r="BS212" s="591"/>
      <c r="BT212" s="591"/>
      <c r="BU212" s="591"/>
      <c r="BV212" s="591"/>
      <c r="BW212" s="591"/>
      <c r="BX212" s="601"/>
      <c r="BY212" s="591"/>
      <c r="BZ212" s="130"/>
      <c r="CA212" s="130"/>
      <c r="CB212" s="130"/>
    </row>
    <row r="213" spans="1:80" ht="23.25" hidden="1" customHeight="1" x14ac:dyDescent="0.3">
      <c r="A213" s="591"/>
      <c r="B213" s="134"/>
      <c r="C213" s="591"/>
      <c r="D213" s="591"/>
      <c r="E213" s="591"/>
      <c r="F213" s="591"/>
      <c r="G213" s="591"/>
      <c r="H213" s="591"/>
      <c r="I213" s="591"/>
      <c r="J213" s="129"/>
      <c r="K213" s="591"/>
      <c r="L213" s="591"/>
      <c r="M213" s="591"/>
      <c r="N213" s="591"/>
      <c r="O213" s="591"/>
      <c r="P213" s="591"/>
      <c r="Q213" s="591"/>
      <c r="R213" s="591"/>
      <c r="S213" s="591"/>
      <c r="T213" s="591"/>
      <c r="U213" s="591"/>
      <c r="V213" s="591"/>
      <c r="W213" s="591"/>
      <c r="X213" s="591"/>
      <c r="Y213" s="591"/>
      <c r="Z213" s="591"/>
      <c r="AA213" s="591"/>
      <c r="AB213" s="591"/>
      <c r="AC213" s="591"/>
      <c r="AD213" s="591"/>
      <c r="AE213" s="591"/>
      <c r="AF213" s="591"/>
      <c r="AG213" s="591"/>
      <c r="AH213" s="591"/>
      <c r="AI213" s="591"/>
      <c r="AJ213" s="591"/>
      <c r="AK213" s="591"/>
      <c r="AL213" s="591"/>
      <c r="AM213" s="591"/>
      <c r="AN213" s="140"/>
      <c r="AO213" s="140"/>
      <c r="AP213" s="140"/>
      <c r="AQ213" s="140"/>
      <c r="AR213" s="140"/>
      <c r="AS213" s="140"/>
      <c r="AT213" s="140"/>
      <c r="AU213" s="137"/>
      <c r="AV213" s="138"/>
      <c r="AW213" s="138"/>
      <c r="AX213" s="138"/>
      <c r="AY213" s="138"/>
      <c r="AZ213" s="138"/>
      <c r="BA213" s="138"/>
      <c r="BB213" s="138"/>
      <c r="BC213" s="139" t="str">
        <f>IFERROR(VLOOKUP(AV213,[3]Formulas!$AN$5:$AO$20,2,),"")</f>
        <v/>
      </c>
      <c r="BD213" s="139" t="str">
        <f>IFERROR(VLOOKUP(AW213,[3]Formulas!$AN$5:$AO$20,2,),"")</f>
        <v/>
      </c>
      <c r="BE213" s="139" t="str">
        <f>IFERROR(VLOOKUP(AX213,[3]Formulas!$AN$5:$AO$20,2,),"")</f>
        <v/>
      </c>
      <c r="BF213" s="139" t="str">
        <f>IFERROR(VLOOKUP(AY213,[3]Formulas!$AN$5:$AO$20,2,),"")</f>
        <v/>
      </c>
      <c r="BG213" s="139" t="str">
        <f>IFERROR(VLOOKUP(AZ213,[3]Formulas!$AN$5:$AO$20,2,),"")</f>
        <v/>
      </c>
      <c r="BH213" s="139" t="str">
        <f>IFERROR(VLOOKUP(BA213,[3]Formulas!$AN$5:$AO$20,2,),"")</f>
        <v/>
      </c>
      <c r="BI213" s="139" t="str">
        <f>IFERROR(VLOOKUP(BB213,[3]Formulas!$AN$5:$AO$20,2,),"")</f>
        <v/>
      </c>
      <c r="BJ213" s="139">
        <f t="shared" si="53"/>
        <v>0</v>
      </c>
      <c r="BK213" s="139" t="str">
        <f t="shared" si="54"/>
        <v>Débil</v>
      </c>
      <c r="BL213" s="139"/>
      <c r="BM213" s="139" t="str">
        <f>IFERROR(VLOOKUP(CONCATENATE(BK213,"+",BL213),[3]Formulas!$AB$5:$AC$13,2,),"")</f>
        <v/>
      </c>
      <c r="BN213" s="139" t="str">
        <f>IFERROR(VLOOKUP(BM213,[3]Formulas!$AC$5:$AD$13,2,),"")</f>
        <v/>
      </c>
      <c r="BO213" s="591"/>
      <c r="BP213" s="591"/>
      <c r="BQ213" s="591"/>
      <c r="BR213" s="591"/>
      <c r="BS213" s="591"/>
      <c r="BT213" s="591"/>
      <c r="BU213" s="591"/>
      <c r="BV213" s="591"/>
      <c r="BW213" s="591"/>
      <c r="BX213" s="601"/>
      <c r="BY213" s="591"/>
      <c r="BZ213" s="130"/>
      <c r="CA213" s="130"/>
      <c r="CB213" s="130"/>
    </row>
    <row r="214" spans="1:80" ht="23.25" hidden="1" customHeight="1" x14ac:dyDescent="0.3">
      <c r="A214" s="591"/>
      <c r="B214" s="134"/>
      <c r="C214" s="591"/>
      <c r="D214" s="591"/>
      <c r="E214" s="591"/>
      <c r="F214" s="591"/>
      <c r="G214" s="591"/>
      <c r="H214" s="591"/>
      <c r="I214" s="591"/>
      <c r="J214" s="129"/>
      <c r="K214" s="591"/>
      <c r="L214" s="591"/>
      <c r="M214" s="591"/>
      <c r="N214" s="591"/>
      <c r="O214" s="591"/>
      <c r="P214" s="591"/>
      <c r="Q214" s="591"/>
      <c r="R214" s="591"/>
      <c r="S214" s="591"/>
      <c r="T214" s="591"/>
      <c r="U214" s="591"/>
      <c r="V214" s="591"/>
      <c r="W214" s="591"/>
      <c r="X214" s="591"/>
      <c r="Y214" s="591"/>
      <c r="Z214" s="591"/>
      <c r="AA214" s="591"/>
      <c r="AB214" s="591"/>
      <c r="AC214" s="591"/>
      <c r="AD214" s="591"/>
      <c r="AE214" s="591"/>
      <c r="AF214" s="591"/>
      <c r="AG214" s="591"/>
      <c r="AH214" s="591"/>
      <c r="AI214" s="591"/>
      <c r="AJ214" s="591"/>
      <c r="AK214" s="591"/>
      <c r="AL214" s="591"/>
      <c r="AM214" s="591"/>
      <c r="AN214" s="140"/>
      <c r="AO214" s="140"/>
      <c r="AP214" s="140"/>
      <c r="AQ214" s="140"/>
      <c r="AR214" s="140"/>
      <c r="AS214" s="140"/>
      <c r="AT214" s="140"/>
      <c r="AU214" s="137"/>
      <c r="AV214" s="138"/>
      <c r="AW214" s="138"/>
      <c r="AX214" s="138"/>
      <c r="AY214" s="138"/>
      <c r="AZ214" s="138"/>
      <c r="BA214" s="138"/>
      <c r="BB214" s="138"/>
      <c r="BC214" s="139" t="str">
        <f>IFERROR(VLOOKUP(AV214,[3]Formulas!$AN$5:$AO$20,2,),"")</f>
        <v/>
      </c>
      <c r="BD214" s="139" t="str">
        <f>IFERROR(VLOOKUP(AW214,[3]Formulas!$AN$5:$AO$20,2,),"")</f>
        <v/>
      </c>
      <c r="BE214" s="139" t="str">
        <f>IFERROR(VLOOKUP(AX214,[3]Formulas!$AN$5:$AO$20,2,),"")</f>
        <v/>
      </c>
      <c r="BF214" s="139" t="str">
        <f>IFERROR(VLOOKUP(AY214,[3]Formulas!$AN$5:$AO$20,2,),"")</f>
        <v/>
      </c>
      <c r="BG214" s="139" t="str">
        <f>IFERROR(VLOOKUP(AZ214,[3]Formulas!$AN$5:$AO$20,2,),"")</f>
        <v/>
      </c>
      <c r="BH214" s="139" t="str">
        <f>IFERROR(VLOOKUP(BA214,[3]Formulas!$AN$5:$AO$20,2,),"")</f>
        <v/>
      </c>
      <c r="BI214" s="139" t="str">
        <f>IFERROR(VLOOKUP(BB214,[3]Formulas!$AN$5:$AO$20,2,),"")</f>
        <v/>
      </c>
      <c r="BJ214" s="139">
        <f t="shared" si="53"/>
        <v>0</v>
      </c>
      <c r="BK214" s="139" t="str">
        <f t="shared" si="54"/>
        <v>Débil</v>
      </c>
      <c r="BL214" s="139"/>
      <c r="BM214" s="139" t="str">
        <f>IFERROR(VLOOKUP(CONCATENATE(BK214,"+",BL214),[3]Formulas!$AB$5:$AC$13,2,),"")</f>
        <v/>
      </c>
      <c r="BN214" s="139" t="str">
        <f>IFERROR(VLOOKUP(BM214,[3]Formulas!$AC$5:$AD$13,2,),"")</f>
        <v/>
      </c>
      <c r="BO214" s="591"/>
      <c r="BP214" s="591"/>
      <c r="BQ214" s="591"/>
      <c r="BR214" s="591"/>
      <c r="BS214" s="591"/>
      <c r="BT214" s="591"/>
      <c r="BU214" s="591"/>
      <c r="BV214" s="591"/>
      <c r="BW214" s="591"/>
      <c r="BX214" s="601"/>
      <c r="BY214" s="591"/>
      <c r="BZ214" s="130"/>
      <c r="CA214" s="130"/>
      <c r="CB214" s="130"/>
    </row>
    <row r="215" spans="1:80" ht="23.25" hidden="1" customHeight="1" x14ac:dyDescent="0.3">
      <c r="A215" s="591"/>
      <c r="B215" s="134"/>
      <c r="C215" s="591"/>
      <c r="D215" s="591"/>
      <c r="E215" s="591"/>
      <c r="F215" s="591"/>
      <c r="G215" s="591"/>
      <c r="H215" s="591"/>
      <c r="I215" s="591"/>
      <c r="J215" s="129"/>
      <c r="K215" s="591"/>
      <c r="L215" s="591"/>
      <c r="M215" s="591"/>
      <c r="N215" s="591"/>
      <c r="O215" s="591"/>
      <c r="P215" s="591"/>
      <c r="Q215" s="591"/>
      <c r="R215" s="591"/>
      <c r="S215" s="591"/>
      <c r="T215" s="591"/>
      <c r="U215" s="591"/>
      <c r="V215" s="591"/>
      <c r="W215" s="591"/>
      <c r="X215" s="591"/>
      <c r="Y215" s="591"/>
      <c r="Z215" s="591"/>
      <c r="AA215" s="591"/>
      <c r="AB215" s="591"/>
      <c r="AC215" s="591"/>
      <c r="AD215" s="591"/>
      <c r="AE215" s="591"/>
      <c r="AF215" s="591"/>
      <c r="AG215" s="591"/>
      <c r="AH215" s="591"/>
      <c r="AI215" s="591"/>
      <c r="AJ215" s="591"/>
      <c r="AK215" s="591"/>
      <c r="AL215" s="591"/>
      <c r="AM215" s="591"/>
      <c r="AN215" s="140"/>
      <c r="AO215" s="140"/>
      <c r="AP215" s="140"/>
      <c r="AQ215" s="140"/>
      <c r="AR215" s="140"/>
      <c r="AS215" s="140"/>
      <c r="AT215" s="140"/>
      <c r="AU215" s="137"/>
      <c r="AV215" s="138"/>
      <c r="AW215" s="138"/>
      <c r="AX215" s="138"/>
      <c r="AY215" s="138"/>
      <c r="AZ215" s="138"/>
      <c r="BA215" s="138"/>
      <c r="BB215" s="138"/>
      <c r="BC215" s="139" t="str">
        <f>IFERROR(VLOOKUP(AV215,[3]Formulas!$AN$5:$AO$20,2,),"")</f>
        <v/>
      </c>
      <c r="BD215" s="139" t="str">
        <f>IFERROR(VLOOKUP(AW215,[3]Formulas!$AN$5:$AO$20,2,),"")</f>
        <v/>
      </c>
      <c r="BE215" s="139" t="str">
        <f>IFERROR(VLOOKUP(AX215,[3]Formulas!$AN$5:$AO$20,2,),"")</f>
        <v/>
      </c>
      <c r="BF215" s="139" t="str">
        <f>IFERROR(VLOOKUP(AY215,[3]Formulas!$AN$5:$AO$20,2,),"")</f>
        <v/>
      </c>
      <c r="BG215" s="139" t="str">
        <f>IFERROR(VLOOKUP(AZ215,[3]Formulas!$AN$5:$AO$20,2,),"")</f>
        <v/>
      </c>
      <c r="BH215" s="139" t="str">
        <f>IFERROR(VLOOKUP(BA215,[3]Formulas!$AN$5:$AO$20,2,),"")</f>
        <v/>
      </c>
      <c r="BI215" s="139" t="str">
        <f>IFERROR(VLOOKUP(BB215,[3]Formulas!$AN$5:$AO$20,2,),"")</f>
        <v/>
      </c>
      <c r="BJ215" s="139">
        <f t="shared" si="53"/>
        <v>0</v>
      </c>
      <c r="BK215" s="139" t="str">
        <f t="shared" si="54"/>
        <v>Débil</v>
      </c>
      <c r="BL215" s="139"/>
      <c r="BM215" s="139" t="str">
        <f>IFERROR(VLOOKUP(CONCATENATE(BK215,"+",BL215),[3]Formulas!$AB$5:$AC$13,2,),"")</f>
        <v/>
      </c>
      <c r="BN215" s="139" t="str">
        <f>IFERROR(VLOOKUP(BM215,[3]Formulas!$AC$5:$AD$13,2,),"")</f>
        <v/>
      </c>
      <c r="BO215" s="591"/>
      <c r="BP215" s="591"/>
      <c r="BQ215" s="591"/>
      <c r="BR215" s="591"/>
      <c r="BS215" s="591"/>
      <c r="BT215" s="591"/>
      <c r="BU215" s="591"/>
      <c r="BV215" s="591"/>
      <c r="BW215" s="591"/>
      <c r="BX215" s="601"/>
      <c r="BY215" s="591"/>
      <c r="BZ215" s="130"/>
      <c r="CA215" s="130"/>
      <c r="CB215" s="130"/>
    </row>
    <row r="216" spans="1:80" ht="23.25" hidden="1" customHeight="1" x14ac:dyDescent="0.3">
      <c r="A216" s="591"/>
      <c r="B216" s="134"/>
      <c r="C216" s="591"/>
      <c r="D216" s="591"/>
      <c r="E216" s="591"/>
      <c r="F216" s="591"/>
      <c r="G216" s="591"/>
      <c r="H216" s="591"/>
      <c r="I216" s="591"/>
      <c r="J216" s="129"/>
      <c r="K216" s="591"/>
      <c r="L216" s="591"/>
      <c r="M216" s="591"/>
      <c r="N216" s="591"/>
      <c r="O216" s="591"/>
      <c r="P216" s="591"/>
      <c r="Q216" s="591"/>
      <c r="R216" s="591"/>
      <c r="S216" s="591"/>
      <c r="T216" s="591"/>
      <c r="U216" s="591"/>
      <c r="V216" s="591"/>
      <c r="W216" s="591"/>
      <c r="X216" s="591"/>
      <c r="Y216" s="591"/>
      <c r="Z216" s="591"/>
      <c r="AA216" s="591"/>
      <c r="AB216" s="591"/>
      <c r="AC216" s="591"/>
      <c r="AD216" s="591"/>
      <c r="AE216" s="591"/>
      <c r="AF216" s="591"/>
      <c r="AG216" s="591"/>
      <c r="AH216" s="591"/>
      <c r="AI216" s="591"/>
      <c r="AJ216" s="591"/>
      <c r="AK216" s="591"/>
      <c r="AL216" s="591"/>
      <c r="AM216" s="591"/>
      <c r="AN216" s="140"/>
      <c r="AO216" s="140"/>
      <c r="AP216" s="140"/>
      <c r="AQ216" s="140"/>
      <c r="AR216" s="140"/>
      <c r="AS216" s="140"/>
      <c r="AT216" s="140"/>
      <c r="AU216" s="137"/>
      <c r="AV216" s="138"/>
      <c r="AW216" s="138"/>
      <c r="AX216" s="138"/>
      <c r="AY216" s="138"/>
      <c r="AZ216" s="138"/>
      <c r="BA216" s="138"/>
      <c r="BB216" s="138"/>
      <c r="BC216" s="139" t="str">
        <f>IFERROR(VLOOKUP(AV216,[3]Formulas!$AN$5:$AO$20,2,),"")</f>
        <v/>
      </c>
      <c r="BD216" s="139" t="str">
        <f>IFERROR(VLOOKUP(AW216,[3]Formulas!$AN$5:$AO$20,2,),"")</f>
        <v/>
      </c>
      <c r="BE216" s="139" t="str">
        <f>IFERROR(VLOOKUP(AX216,[3]Formulas!$AN$5:$AO$20,2,),"")</f>
        <v/>
      </c>
      <c r="BF216" s="139" t="str">
        <f>IFERROR(VLOOKUP(AY216,[3]Formulas!$AN$5:$AO$20,2,),"")</f>
        <v/>
      </c>
      <c r="BG216" s="139" t="str">
        <f>IFERROR(VLOOKUP(AZ216,[3]Formulas!$AN$5:$AO$20,2,),"")</f>
        <v/>
      </c>
      <c r="BH216" s="139" t="str">
        <f>IFERROR(VLOOKUP(BA216,[3]Formulas!$AN$5:$AO$20,2,),"")</f>
        <v/>
      </c>
      <c r="BI216" s="139" t="str">
        <f>IFERROR(VLOOKUP(BB216,[3]Formulas!$AN$5:$AO$20,2,),"")</f>
        <v/>
      </c>
      <c r="BJ216" s="139">
        <f t="shared" si="53"/>
        <v>0</v>
      </c>
      <c r="BK216" s="139" t="str">
        <f t="shared" si="54"/>
        <v>Débil</v>
      </c>
      <c r="BL216" s="139"/>
      <c r="BM216" s="139" t="str">
        <f>IFERROR(VLOOKUP(CONCATENATE(BK216,"+",BL216),[3]Formulas!$AB$5:$AC$13,2,),"")</f>
        <v/>
      </c>
      <c r="BN216" s="139" t="str">
        <f>IFERROR(VLOOKUP(BM216,[3]Formulas!$AC$5:$AD$13,2,),"")</f>
        <v/>
      </c>
      <c r="BO216" s="591"/>
      <c r="BP216" s="591"/>
      <c r="BQ216" s="591"/>
      <c r="BR216" s="591"/>
      <c r="BS216" s="591"/>
      <c r="BT216" s="591"/>
      <c r="BU216" s="591"/>
      <c r="BV216" s="591"/>
      <c r="BW216" s="591"/>
      <c r="BX216" s="601"/>
      <c r="BY216" s="591"/>
      <c r="BZ216" s="130"/>
      <c r="CA216" s="130"/>
      <c r="CB216" s="130"/>
    </row>
    <row r="217" spans="1:80" ht="23.25" hidden="1" customHeight="1" x14ac:dyDescent="0.3">
      <c r="A217" s="592"/>
      <c r="B217" s="141"/>
      <c r="C217" s="592"/>
      <c r="D217" s="592"/>
      <c r="E217" s="592"/>
      <c r="F217" s="592"/>
      <c r="G217" s="592"/>
      <c r="H217" s="592"/>
      <c r="I217" s="592"/>
      <c r="J217" s="154"/>
      <c r="K217" s="592"/>
      <c r="L217" s="592"/>
      <c r="M217" s="592"/>
      <c r="N217" s="592"/>
      <c r="O217" s="592"/>
      <c r="P217" s="592"/>
      <c r="Q217" s="592"/>
      <c r="R217" s="592"/>
      <c r="S217" s="592"/>
      <c r="T217" s="592"/>
      <c r="U217" s="592"/>
      <c r="V217" s="592"/>
      <c r="W217" s="592"/>
      <c r="X217" s="592"/>
      <c r="Y217" s="592"/>
      <c r="Z217" s="592"/>
      <c r="AA217" s="592"/>
      <c r="AB217" s="592"/>
      <c r="AC217" s="592"/>
      <c r="AD217" s="592"/>
      <c r="AE217" s="592"/>
      <c r="AF217" s="592"/>
      <c r="AG217" s="592"/>
      <c r="AH217" s="592"/>
      <c r="AI217" s="592"/>
      <c r="AJ217" s="592"/>
      <c r="AK217" s="592"/>
      <c r="AL217" s="592"/>
      <c r="AM217" s="592"/>
      <c r="AN217" s="143"/>
      <c r="AO217" s="143"/>
      <c r="AP217" s="143"/>
      <c r="AQ217" s="143"/>
      <c r="AR217" s="143"/>
      <c r="AS217" s="143"/>
      <c r="AT217" s="143"/>
      <c r="AU217" s="144"/>
      <c r="AV217" s="145"/>
      <c r="AW217" s="145"/>
      <c r="AX217" s="145"/>
      <c r="AY217" s="145"/>
      <c r="AZ217" s="145"/>
      <c r="BA217" s="145"/>
      <c r="BB217" s="145"/>
      <c r="BC217" s="146" t="str">
        <f>IFERROR(VLOOKUP(AV217,[3]Formulas!$AN$5:$AO$20,2,),"")</f>
        <v/>
      </c>
      <c r="BD217" s="146" t="str">
        <f>IFERROR(VLOOKUP(AW217,[3]Formulas!$AN$5:$AO$20,2,),"")</f>
        <v/>
      </c>
      <c r="BE217" s="146" t="str">
        <f>IFERROR(VLOOKUP(AX217,[3]Formulas!$AN$5:$AO$20,2,),"")</f>
        <v/>
      </c>
      <c r="BF217" s="146" t="str">
        <f>IFERROR(VLOOKUP(AY217,[3]Formulas!$AN$5:$AO$20,2,),"")</f>
        <v/>
      </c>
      <c r="BG217" s="146" t="str">
        <f>IFERROR(VLOOKUP(AZ217,[3]Formulas!$AN$5:$AO$20,2,),"")</f>
        <v/>
      </c>
      <c r="BH217" s="146" t="str">
        <f>IFERROR(VLOOKUP(BA217,[3]Formulas!$AN$5:$AO$20,2,),"")</f>
        <v/>
      </c>
      <c r="BI217" s="146" t="str">
        <f>IFERROR(VLOOKUP(BB217,[3]Formulas!$AN$5:$AO$20,2,),"")</f>
        <v/>
      </c>
      <c r="BJ217" s="146">
        <f t="shared" si="53"/>
        <v>0</v>
      </c>
      <c r="BK217" s="146" t="str">
        <f t="shared" si="54"/>
        <v>Débil</v>
      </c>
      <c r="BL217" s="146"/>
      <c r="BM217" s="146" t="str">
        <f>IFERROR(VLOOKUP(CONCATENATE(BK217,"+",BL217),[3]Formulas!$AB$5:$AC$13,2,),"")</f>
        <v/>
      </c>
      <c r="BN217" s="146" t="str">
        <f>IFERROR(VLOOKUP(BM217,[3]Formulas!$AC$5:$AD$13,2,),"")</f>
        <v/>
      </c>
      <c r="BO217" s="592"/>
      <c r="BP217" s="592"/>
      <c r="BQ217" s="592"/>
      <c r="BR217" s="592"/>
      <c r="BS217" s="592"/>
      <c r="BT217" s="592"/>
      <c r="BU217" s="592"/>
      <c r="BV217" s="592"/>
      <c r="BW217" s="592"/>
      <c r="BX217" s="602"/>
      <c r="BY217" s="592"/>
      <c r="BZ217" s="147"/>
      <c r="CA217" s="147"/>
      <c r="CB217" s="147"/>
    </row>
    <row r="218" spans="1:80" ht="23.25" hidden="1" customHeight="1" x14ac:dyDescent="0.4">
      <c r="A218" s="155"/>
      <c r="B218" s="155"/>
      <c r="C218" s="155"/>
      <c r="D218" s="155"/>
      <c r="E218" s="155"/>
      <c r="F218" s="155"/>
      <c r="G218" s="155"/>
      <c r="H218" s="155"/>
      <c r="I218" s="155"/>
      <c r="J218" s="156"/>
      <c r="K218" s="156"/>
      <c r="L218" s="156"/>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H218" s="157"/>
      <c r="AI218" s="157"/>
      <c r="AJ218" s="157"/>
      <c r="AK218" s="157"/>
      <c r="AL218" s="157"/>
      <c r="AM218" s="155"/>
      <c r="AN218" s="158"/>
      <c r="AO218" s="158"/>
      <c r="AP218" s="158"/>
      <c r="AQ218" s="158"/>
      <c r="AR218" s="158"/>
      <c r="AS218" s="158"/>
      <c r="AT218" s="158"/>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9"/>
      <c r="BY218" s="159"/>
      <c r="BZ218" s="159"/>
      <c r="CA218" s="159"/>
      <c r="CB218" s="159"/>
    </row>
  </sheetData>
  <mergeCells count="959">
    <mergeCell ref="AN9:AN10"/>
    <mergeCell ref="AO9:AO10"/>
    <mergeCell ref="A9:A12"/>
    <mergeCell ref="CA9:CA10"/>
    <mergeCell ref="CB9:CB10"/>
    <mergeCell ref="B9:B11"/>
    <mergeCell ref="C9:C11"/>
    <mergeCell ref="BZ9:BZ10"/>
    <mergeCell ref="BV208:BV217"/>
    <mergeCell ref="BW208:BW217"/>
    <mergeCell ref="BX208:BX217"/>
    <mergeCell ref="BY208:BY217"/>
    <mergeCell ref="BP208:BP217"/>
    <mergeCell ref="BQ208:BQ217"/>
    <mergeCell ref="BR208:BR217"/>
    <mergeCell ref="BS208:BS217"/>
    <mergeCell ref="BT208:BT217"/>
    <mergeCell ref="BU208:BU217"/>
    <mergeCell ref="AI208:AI217"/>
    <mergeCell ref="AJ208:AJ217"/>
    <mergeCell ref="AK208:AK217"/>
    <mergeCell ref="AL208:AL217"/>
    <mergeCell ref="AM208:AM217"/>
    <mergeCell ref="W208:W217"/>
    <mergeCell ref="X208:X217"/>
    <mergeCell ref="Y208:Y217"/>
    <mergeCell ref="Z208:Z217"/>
    <mergeCell ref="AA208:AA217"/>
    <mergeCell ref="AB208:AB217"/>
    <mergeCell ref="Q208:Q217"/>
    <mergeCell ref="R208:R217"/>
    <mergeCell ref="S208:S217"/>
    <mergeCell ref="T208:T217"/>
    <mergeCell ref="U208:U217"/>
    <mergeCell ref="V208:V217"/>
    <mergeCell ref="AI197:AI206"/>
    <mergeCell ref="AJ197:AJ206"/>
    <mergeCell ref="BO208:BO217"/>
    <mergeCell ref="AC208:AC217"/>
    <mergeCell ref="AD208:AD217"/>
    <mergeCell ref="AE208:AE217"/>
    <mergeCell ref="AF208:AF217"/>
    <mergeCell ref="AG208:AG217"/>
    <mergeCell ref="AH208:AH217"/>
    <mergeCell ref="BT197:BT206"/>
    <mergeCell ref="BU197:BU206"/>
    <mergeCell ref="BV197:BV206"/>
    <mergeCell ref="BW197:BW206"/>
    <mergeCell ref="BX197:BX206"/>
    <mergeCell ref="BY197:BY206"/>
    <mergeCell ref="AM197:AM206"/>
    <mergeCell ref="BO197:BO206"/>
    <mergeCell ref="BP197:BP206"/>
    <mergeCell ref="BQ197:BQ206"/>
    <mergeCell ref="BR197:BR206"/>
    <mergeCell ref="BS197:BS206"/>
    <mergeCell ref="K208:K217"/>
    <mergeCell ref="L208:L217"/>
    <mergeCell ref="M208:M217"/>
    <mergeCell ref="N208:N217"/>
    <mergeCell ref="O208:O217"/>
    <mergeCell ref="P208:P217"/>
    <mergeCell ref="A208:A217"/>
    <mergeCell ref="C208:C217"/>
    <mergeCell ref="D208:D217"/>
    <mergeCell ref="E208:E217"/>
    <mergeCell ref="F208:F217"/>
    <mergeCell ref="G208:G217"/>
    <mergeCell ref="H208:H217"/>
    <mergeCell ref="I208:I217"/>
    <mergeCell ref="BY186:BY195"/>
    <mergeCell ref="W186:W195"/>
    <mergeCell ref="X186:X195"/>
    <mergeCell ref="Y186:Y195"/>
    <mergeCell ref="Z186:Z195"/>
    <mergeCell ref="AA186:AA195"/>
    <mergeCell ref="AB186:AB195"/>
    <mergeCell ref="Q186:Q195"/>
    <mergeCell ref="R186:R195"/>
    <mergeCell ref="S186:S195"/>
    <mergeCell ref="T186:T195"/>
    <mergeCell ref="U186:U195"/>
    <mergeCell ref="V186:V195"/>
    <mergeCell ref="A197:A206"/>
    <mergeCell ref="C197:C206"/>
    <mergeCell ref="D197:D206"/>
    <mergeCell ref="E197:E206"/>
    <mergeCell ref="F197:F206"/>
    <mergeCell ref="G197:G206"/>
    <mergeCell ref="BV186:BV195"/>
    <mergeCell ref="BW186:BW195"/>
    <mergeCell ref="BX186:BX195"/>
    <mergeCell ref="K186:K195"/>
    <mergeCell ref="L186:L195"/>
    <mergeCell ref="M186:M195"/>
    <mergeCell ref="AK197:AK206"/>
    <mergeCell ref="AL197:AL206"/>
    <mergeCell ref="AA197:AA206"/>
    <mergeCell ref="AB197:AB206"/>
    <mergeCell ref="AC197:AC206"/>
    <mergeCell ref="AD197:AD206"/>
    <mergeCell ref="AE197:AE206"/>
    <mergeCell ref="AF197:AF206"/>
    <mergeCell ref="U197:U206"/>
    <mergeCell ref="V197:V206"/>
    <mergeCell ref="W197:W206"/>
    <mergeCell ref="X197:X206"/>
    <mergeCell ref="AC186:AC195"/>
    <mergeCell ref="AD186:AD195"/>
    <mergeCell ref="AE186:AE195"/>
    <mergeCell ref="AF186:AF195"/>
    <mergeCell ref="AG186:AG195"/>
    <mergeCell ref="AH186:AH195"/>
    <mergeCell ref="H197:H206"/>
    <mergeCell ref="I197:I206"/>
    <mergeCell ref="K197:K206"/>
    <mergeCell ref="L197:L206"/>
    <mergeCell ref="M197:M206"/>
    <mergeCell ref="N197:N206"/>
    <mergeCell ref="Y197:Y206"/>
    <mergeCell ref="Z197:Z206"/>
    <mergeCell ref="O197:O206"/>
    <mergeCell ref="P197:P206"/>
    <mergeCell ref="Q197:Q206"/>
    <mergeCell ref="R197:R206"/>
    <mergeCell ref="S197:S206"/>
    <mergeCell ref="T197:T206"/>
    <mergeCell ref="AG197:AG206"/>
    <mergeCell ref="AH197:AH206"/>
    <mergeCell ref="BP186:BP195"/>
    <mergeCell ref="BQ186:BQ195"/>
    <mergeCell ref="BR186:BR195"/>
    <mergeCell ref="BS186:BS195"/>
    <mergeCell ref="BT186:BT195"/>
    <mergeCell ref="BU186:BU195"/>
    <mergeCell ref="AI186:AI195"/>
    <mergeCell ref="AJ186:AJ195"/>
    <mergeCell ref="AK186:AK195"/>
    <mergeCell ref="AL186:AL195"/>
    <mergeCell ref="AM186:AM195"/>
    <mergeCell ref="BO186:BO195"/>
    <mergeCell ref="W175:W184"/>
    <mergeCell ref="X175:X184"/>
    <mergeCell ref="Y175:Y184"/>
    <mergeCell ref="Z175:Z184"/>
    <mergeCell ref="O175:O184"/>
    <mergeCell ref="P175:P184"/>
    <mergeCell ref="Q175:Q184"/>
    <mergeCell ref="R175:R184"/>
    <mergeCell ref="S175:S184"/>
    <mergeCell ref="T175:T184"/>
    <mergeCell ref="AG175:AG184"/>
    <mergeCell ref="AH175:AH184"/>
    <mergeCell ref="AI175:AI184"/>
    <mergeCell ref="AJ175:AJ184"/>
    <mergeCell ref="AK175:AK184"/>
    <mergeCell ref="AL175:AL184"/>
    <mergeCell ref="AA175:AA184"/>
    <mergeCell ref="AB175:AB184"/>
    <mergeCell ref="AC175:AC184"/>
    <mergeCell ref="AD175:AD184"/>
    <mergeCell ref="AE175:AE184"/>
    <mergeCell ref="AF175:AF184"/>
    <mergeCell ref="BT175:BT184"/>
    <mergeCell ref="BU175:BU184"/>
    <mergeCell ref="BV175:BV184"/>
    <mergeCell ref="BW175:BW184"/>
    <mergeCell ref="BX175:BX184"/>
    <mergeCell ref="BY175:BY184"/>
    <mergeCell ref="AM175:AM184"/>
    <mergeCell ref="BO175:BO184"/>
    <mergeCell ref="BP175:BP184"/>
    <mergeCell ref="BQ175:BQ184"/>
    <mergeCell ref="BR175:BR184"/>
    <mergeCell ref="BS175:BS184"/>
    <mergeCell ref="U164:U173"/>
    <mergeCell ref="V164:V173"/>
    <mergeCell ref="K164:K173"/>
    <mergeCell ref="L164:L173"/>
    <mergeCell ref="M164:M173"/>
    <mergeCell ref="A186:A195"/>
    <mergeCell ref="C186:C195"/>
    <mergeCell ref="D186:D195"/>
    <mergeCell ref="E186:E195"/>
    <mergeCell ref="F186:F195"/>
    <mergeCell ref="G186:G195"/>
    <mergeCell ref="H186:H195"/>
    <mergeCell ref="I186:I195"/>
    <mergeCell ref="N186:N195"/>
    <mergeCell ref="O186:O195"/>
    <mergeCell ref="P186:P195"/>
    <mergeCell ref="U175:U184"/>
    <mergeCell ref="V175:V184"/>
    <mergeCell ref="BV164:BV173"/>
    <mergeCell ref="BW164:BW173"/>
    <mergeCell ref="BX164:BX173"/>
    <mergeCell ref="BY164:BY173"/>
    <mergeCell ref="W164:W173"/>
    <mergeCell ref="X164:X173"/>
    <mergeCell ref="Y164:Y173"/>
    <mergeCell ref="Z164:Z173"/>
    <mergeCell ref="AA164:AA173"/>
    <mergeCell ref="AB164:AB173"/>
    <mergeCell ref="H175:H184"/>
    <mergeCell ref="I175:I184"/>
    <mergeCell ref="K175:K184"/>
    <mergeCell ref="L175:L184"/>
    <mergeCell ref="M175:M184"/>
    <mergeCell ref="N175:N184"/>
    <mergeCell ref="A175:A184"/>
    <mergeCell ref="C175:C184"/>
    <mergeCell ref="D175:D184"/>
    <mergeCell ref="E175:E184"/>
    <mergeCell ref="F175:F184"/>
    <mergeCell ref="G175:G184"/>
    <mergeCell ref="BU164:BU173"/>
    <mergeCell ref="AI164:AI173"/>
    <mergeCell ref="AJ164:AJ173"/>
    <mergeCell ref="AK164:AK173"/>
    <mergeCell ref="AL164:AL173"/>
    <mergeCell ref="AM164:AM173"/>
    <mergeCell ref="BO164:BO173"/>
    <mergeCell ref="AC164:AC173"/>
    <mergeCell ref="AD164:AD173"/>
    <mergeCell ref="AE164:AE173"/>
    <mergeCell ref="AF164:AF173"/>
    <mergeCell ref="AG164:AG173"/>
    <mergeCell ref="AH164:AH173"/>
    <mergeCell ref="BU153:BU162"/>
    <mergeCell ref="BV153:BV162"/>
    <mergeCell ref="BW153:BW162"/>
    <mergeCell ref="BX153:BX162"/>
    <mergeCell ref="BY153:BY162"/>
    <mergeCell ref="AM153:AM162"/>
    <mergeCell ref="BO153:BO162"/>
    <mergeCell ref="BP153:BP162"/>
    <mergeCell ref="BQ153:BQ162"/>
    <mergeCell ref="BR153:BR162"/>
    <mergeCell ref="BS153:BS162"/>
    <mergeCell ref="A164:A173"/>
    <mergeCell ref="C164:C173"/>
    <mergeCell ref="D164:D173"/>
    <mergeCell ref="E164:E173"/>
    <mergeCell ref="F164:F173"/>
    <mergeCell ref="G164:G173"/>
    <mergeCell ref="H164:H173"/>
    <mergeCell ref="I164:I173"/>
    <mergeCell ref="BT153:BT162"/>
    <mergeCell ref="AG153:AG162"/>
    <mergeCell ref="AH153:AH162"/>
    <mergeCell ref="AI153:AI162"/>
    <mergeCell ref="AJ153:AJ162"/>
    <mergeCell ref="AK153:AK162"/>
    <mergeCell ref="AL153:AL162"/>
    <mergeCell ref="AA153:AA162"/>
    <mergeCell ref="BP164:BP173"/>
    <mergeCell ref="BQ164:BQ173"/>
    <mergeCell ref="BR164:BR173"/>
    <mergeCell ref="BS164:BS173"/>
    <mergeCell ref="BT164:BT173"/>
    <mergeCell ref="Q164:Q173"/>
    <mergeCell ref="R164:R173"/>
    <mergeCell ref="S164:S173"/>
    <mergeCell ref="O153:O162"/>
    <mergeCell ref="P153:P162"/>
    <mergeCell ref="Q153:Q162"/>
    <mergeCell ref="R153:R162"/>
    <mergeCell ref="S153:S162"/>
    <mergeCell ref="T153:T162"/>
    <mergeCell ref="N164:N173"/>
    <mergeCell ref="O164:O173"/>
    <mergeCell ref="P164:P173"/>
    <mergeCell ref="T164:T173"/>
    <mergeCell ref="AB153:AB162"/>
    <mergeCell ref="AC153:AC162"/>
    <mergeCell ref="AD153:AD162"/>
    <mergeCell ref="AE153:AE162"/>
    <mergeCell ref="AF153:AF162"/>
    <mergeCell ref="U153:U162"/>
    <mergeCell ref="V153:V162"/>
    <mergeCell ref="W153:W162"/>
    <mergeCell ref="X153:X162"/>
    <mergeCell ref="Y153:Y162"/>
    <mergeCell ref="Z153:Z162"/>
    <mergeCell ref="Q142:Q151"/>
    <mergeCell ref="R142:R151"/>
    <mergeCell ref="S142:S151"/>
    <mergeCell ref="T142:T151"/>
    <mergeCell ref="U142:U151"/>
    <mergeCell ref="V142:V151"/>
    <mergeCell ref="K142:K151"/>
    <mergeCell ref="L142:L151"/>
    <mergeCell ref="M142:M151"/>
    <mergeCell ref="BV142:BV151"/>
    <mergeCell ref="BW142:BW151"/>
    <mergeCell ref="BX142:BX151"/>
    <mergeCell ref="BY142:BY151"/>
    <mergeCell ref="W142:W151"/>
    <mergeCell ref="X142:X151"/>
    <mergeCell ref="Y142:Y151"/>
    <mergeCell ref="Z142:Z151"/>
    <mergeCell ref="AA142:AA151"/>
    <mergeCell ref="AB142:AB151"/>
    <mergeCell ref="H153:H162"/>
    <mergeCell ref="I153:I162"/>
    <mergeCell ref="K153:K162"/>
    <mergeCell ref="L153:L162"/>
    <mergeCell ref="M153:M162"/>
    <mergeCell ref="N153:N162"/>
    <mergeCell ref="A153:A162"/>
    <mergeCell ref="C153:C162"/>
    <mergeCell ref="D153:D162"/>
    <mergeCell ref="E153:E162"/>
    <mergeCell ref="F153:F162"/>
    <mergeCell ref="G153:G162"/>
    <mergeCell ref="BR142:BR151"/>
    <mergeCell ref="BS142:BS151"/>
    <mergeCell ref="BT142:BT151"/>
    <mergeCell ref="BU142:BU151"/>
    <mergeCell ref="AI142:AI151"/>
    <mergeCell ref="AJ142:AJ151"/>
    <mergeCell ref="AK142:AK151"/>
    <mergeCell ref="AL142:AL151"/>
    <mergeCell ref="AM142:AM151"/>
    <mergeCell ref="BO142:BO151"/>
    <mergeCell ref="AG131:AG140"/>
    <mergeCell ref="AH131:AH140"/>
    <mergeCell ref="AI131:AI140"/>
    <mergeCell ref="AJ131:AJ140"/>
    <mergeCell ref="AK131:AK140"/>
    <mergeCell ref="AL131:AL140"/>
    <mergeCell ref="AA131:AA140"/>
    <mergeCell ref="BP142:BP151"/>
    <mergeCell ref="BQ142:BQ151"/>
    <mergeCell ref="AC142:AC151"/>
    <mergeCell ref="AD142:AD151"/>
    <mergeCell ref="AE142:AE151"/>
    <mergeCell ref="AF142:AF151"/>
    <mergeCell ref="AG142:AG151"/>
    <mergeCell ref="AH142:AH151"/>
    <mergeCell ref="BT131:BT140"/>
    <mergeCell ref="BU131:BU140"/>
    <mergeCell ref="BV131:BV140"/>
    <mergeCell ref="BW131:BW140"/>
    <mergeCell ref="BX131:BX140"/>
    <mergeCell ref="BY131:BY140"/>
    <mergeCell ref="AM131:AM140"/>
    <mergeCell ref="BO131:BO140"/>
    <mergeCell ref="BP131:BP140"/>
    <mergeCell ref="BQ131:BQ140"/>
    <mergeCell ref="BR131:BR140"/>
    <mergeCell ref="BS131:BS140"/>
    <mergeCell ref="N142:N151"/>
    <mergeCell ref="O142:O151"/>
    <mergeCell ref="P142:P151"/>
    <mergeCell ref="A142:A151"/>
    <mergeCell ref="C142:C151"/>
    <mergeCell ref="D142:D151"/>
    <mergeCell ref="E142:E151"/>
    <mergeCell ref="F142:F151"/>
    <mergeCell ref="G142:G151"/>
    <mergeCell ref="H142:H151"/>
    <mergeCell ref="I142:I151"/>
    <mergeCell ref="AF131:AF140"/>
    <mergeCell ref="U131:U140"/>
    <mergeCell ref="V131:V140"/>
    <mergeCell ref="W131:W140"/>
    <mergeCell ref="X131:X140"/>
    <mergeCell ref="Y131:Y140"/>
    <mergeCell ref="Z131:Z140"/>
    <mergeCell ref="O131:O140"/>
    <mergeCell ref="P131:P140"/>
    <mergeCell ref="Q131:Q140"/>
    <mergeCell ref="R131:R140"/>
    <mergeCell ref="S131:S140"/>
    <mergeCell ref="T131:T140"/>
    <mergeCell ref="U120:U129"/>
    <mergeCell ref="V120:V129"/>
    <mergeCell ref="K120:K129"/>
    <mergeCell ref="L120:L129"/>
    <mergeCell ref="M120:M129"/>
    <mergeCell ref="AB131:AB140"/>
    <mergeCell ref="AC131:AC140"/>
    <mergeCell ref="AD131:AD140"/>
    <mergeCell ref="AE131:AE140"/>
    <mergeCell ref="BV120:BV129"/>
    <mergeCell ref="BW120:BW129"/>
    <mergeCell ref="BX120:BX129"/>
    <mergeCell ref="BY120:BY129"/>
    <mergeCell ref="W120:W129"/>
    <mergeCell ref="X120:X129"/>
    <mergeCell ref="Y120:Y129"/>
    <mergeCell ref="Z120:Z129"/>
    <mergeCell ref="AA120:AA129"/>
    <mergeCell ref="AB120:AB129"/>
    <mergeCell ref="H131:H140"/>
    <mergeCell ref="I131:I140"/>
    <mergeCell ref="K131:K140"/>
    <mergeCell ref="L131:L140"/>
    <mergeCell ref="M131:M140"/>
    <mergeCell ref="N131:N140"/>
    <mergeCell ref="A131:A140"/>
    <mergeCell ref="C131:C140"/>
    <mergeCell ref="D131:D140"/>
    <mergeCell ref="E131:E140"/>
    <mergeCell ref="F131:F140"/>
    <mergeCell ref="G131:G140"/>
    <mergeCell ref="BU120:BU129"/>
    <mergeCell ref="AI120:AI129"/>
    <mergeCell ref="AJ120:AJ129"/>
    <mergeCell ref="AK120:AK129"/>
    <mergeCell ref="AL120:AL129"/>
    <mergeCell ref="AM120:AM129"/>
    <mergeCell ref="BO120:BO129"/>
    <mergeCell ref="AC120:AC129"/>
    <mergeCell ref="AD120:AD129"/>
    <mergeCell ref="AE120:AE129"/>
    <mergeCell ref="AF120:AF129"/>
    <mergeCell ref="AG120:AG129"/>
    <mergeCell ref="AH120:AH129"/>
    <mergeCell ref="BU109:BU118"/>
    <mergeCell ref="BV109:BV118"/>
    <mergeCell ref="BW109:BW118"/>
    <mergeCell ref="BX109:BX118"/>
    <mergeCell ref="BY109:BY118"/>
    <mergeCell ref="AM109:AM118"/>
    <mergeCell ref="BO109:BO118"/>
    <mergeCell ref="BP109:BP118"/>
    <mergeCell ref="BQ109:BQ118"/>
    <mergeCell ref="BR109:BR118"/>
    <mergeCell ref="BS109:BS118"/>
    <mergeCell ref="A120:A129"/>
    <mergeCell ref="C120:C129"/>
    <mergeCell ref="D120:D129"/>
    <mergeCell ref="E120:E129"/>
    <mergeCell ref="F120:F129"/>
    <mergeCell ref="G120:G129"/>
    <mergeCell ref="H120:H129"/>
    <mergeCell ref="I120:I129"/>
    <mergeCell ref="BT109:BT118"/>
    <mergeCell ref="AG109:AG118"/>
    <mergeCell ref="AH109:AH118"/>
    <mergeCell ref="AI109:AI118"/>
    <mergeCell ref="AJ109:AJ118"/>
    <mergeCell ref="AK109:AK118"/>
    <mergeCell ref="AL109:AL118"/>
    <mergeCell ref="AA109:AA118"/>
    <mergeCell ref="BP120:BP129"/>
    <mergeCell ref="BQ120:BQ129"/>
    <mergeCell ref="BR120:BR129"/>
    <mergeCell ref="BS120:BS129"/>
    <mergeCell ref="BT120:BT129"/>
    <mergeCell ref="Q120:Q129"/>
    <mergeCell ref="R120:R129"/>
    <mergeCell ref="S120:S129"/>
    <mergeCell ref="O109:O118"/>
    <mergeCell ref="P109:P118"/>
    <mergeCell ref="Q109:Q118"/>
    <mergeCell ref="R109:R118"/>
    <mergeCell ref="S109:S118"/>
    <mergeCell ref="T109:T118"/>
    <mergeCell ref="N120:N129"/>
    <mergeCell ref="O120:O129"/>
    <mergeCell ref="P120:P129"/>
    <mergeCell ref="T120:T129"/>
    <mergeCell ref="AB109:AB118"/>
    <mergeCell ref="AC109:AC118"/>
    <mergeCell ref="AD109:AD118"/>
    <mergeCell ref="AE109:AE118"/>
    <mergeCell ref="AF109:AF118"/>
    <mergeCell ref="U109:U118"/>
    <mergeCell ref="V109:V118"/>
    <mergeCell ref="W109:W118"/>
    <mergeCell ref="X109:X118"/>
    <mergeCell ref="Y109:Y118"/>
    <mergeCell ref="Z109:Z118"/>
    <mergeCell ref="Q98:Q107"/>
    <mergeCell ref="R98:R107"/>
    <mergeCell ref="S98:S107"/>
    <mergeCell ref="T98:T107"/>
    <mergeCell ref="U98:U107"/>
    <mergeCell ref="V98:V107"/>
    <mergeCell ref="K98:K107"/>
    <mergeCell ref="L98:L107"/>
    <mergeCell ref="M98:M107"/>
    <mergeCell ref="BV98:BV107"/>
    <mergeCell ref="BW98:BW107"/>
    <mergeCell ref="BX98:BX107"/>
    <mergeCell ref="BY98:BY107"/>
    <mergeCell ref="W98:W107"/>
    <mergeCell ref="X98:X107"/>
    <mergeCell ref="Y98:Y107"/>
    <mergeCell ref="Z98:Z107"/>
    <mergeCell ref="AA98:AA107"/>
    <mergeCell ref="AB98:AB107"/>
    <mergeCell ref="H109:H118"/>
    <mergeCell ref="I109:I118"/>
    <mergeCell ref="K109:K118"/>
    <mergeCell ref="L109:L118"/>
    <mergeCell ref="M109:M118"/>
    <mergeCell ref="N109:N118"/>
    <mergeCell ref="A109:A118"/>
    <mergeCell ref="C109:C118"/>
    <mergeCell ref="D109:D118"/>
    <mergeCell ref="E109:E118"/>
    <mergeCell ref="F109:F118"/>
    <mergeCell ref="G109:G118"/>
    <mergeCell ref="BR98:BR107"/>
    <mergeCell ref="BS98:BS107"/>
    <mergeCell ref="BT98:BT107"/>
    <mergeCell ref="BU98:BU107"/>
    <mergeCell ref="AI98:AI107"/>
    <mergeCell ref="AJ98:AJ107"/>
    <mergeCell ref="AK98:AK107"/>
    <mergeCell ref="AL98:AL107"/>
    <mergeCell ref="AM98:AM107"/>
    <mergeCell ref="BO98:BO107"/>
    <mergeCell ref="AG87:AG96"/>
    <mergeCell ref="AH87:AH96"/>
    <mergeCell ref="AI87:AI96"/>
    <mergeCell ref="AJ87:AJ96"/>
    <mergeCell ref="AK87:AK96"/>
    <mergeCell ref="AL87:AL96"/>
    <mergeCell ref="AA87:AA96"/>
    <mergeCell ref="BP98:BP107"/>
    <mergeCell ref="BQ98:BQ107"/>
    <mergeCell ref="AC98:AC107"/>
    <mergeCell ref="AD98:AD107"/>
    <mergeCell ref="AE98:AE107"/>
    <mergeCell ref="AF98:AF107"/>
    <mergeCell ref="AG98:AG107"/>
    <mergeCell ref="AH98:AH107"/>
    <mergeCell ref="BT87:BT96"/>
    <mergeCell ref="BU87:BU96"/>
    <mergeCell ref="BV87:BV96"/>
    <mergeCell ref="BW87:BW96"/>
    <mergeCell ref="BX87:BX96"/>
    <mergeCell ref="BY87:BY96"/>
    <mergeCell ref="AM87:AM96"/>
    <mergeCell ref="BO87:BO96"/>
    <mergeCell ref="BP87:BP96"/>
    <mergeCell ref="BQ87:BQ96"/>
    <mergeCell ref="BR87:BR96"/>
    <mergeCell ref="BS87:BS96"/>
    <mergeCell ref="N98:N107"/>
    <mergeCell ref="O98:O107"/>
    <mergeCell ref="P98:P107"/>
    <mergeCell ref="A98:A107"/>
    <mergeCell ref="C98:C107"/>
    <mergeCell ref="D98:D107"/>
    <mergeCell ref="E98:E107"/>
    <mergeCell ref="F98:F107"/>
    <mergeCell ref="G98:G107"/>
    <mergeCell ref="H98:H107"/>
    <mergeCell ref="I98:I107"/>
    <mergeCell ref="AF87:AF96"/>
    <mergeCell ref="U87:U96"/>
    <mergeCell ref="V87:V96"/>
    <mergeCell ref="W87:W96"/>
    <mergeCell ref="X87:X96"/>
    <mergeCell ref="Y87:Y96"/>
    <mergeCell ref="Z87:Z96"/>
    <mergeCell ref="O87:O96"/>
    <mergeCell ref="P87:P96"/>
    <mergeCell ref="Q87:Q96"/>
    <mergeCell ref="R87:R96"/>
    <mergeCell ref="S87:S96"/>
    <mergeCell ref="T87:T96"/>
    <mergeCell ref="U76:U85"/>
    <mergeCell ref="V76:V85"/>
    <mergeCell ref="K76:K85"/>
    <mergeCell ref="L76:L85"/>
    <mergeCell ref="M76:M85"/>
    <mergeCell ref="AB87:AB96"/>
    <mergeCell ref="AC87:AC96"/>
    <mergeCell ref="AD87:AD96"/>
    <mergeCell ref="AE87:AE96"/>
    <mergeCell ref="BV76:BV85"/>
    <mergeCell ref="BW76:BW85"/>
    <mergeCell ref="BX76:BX85"/>
    <mergeCell ref="BY76:BY85"/>
    <mergeCell ref="W76:W85"/>
    <mergeCell ref="X76:X85"/>
    <mergeCell ref="Y76:Y85"/>
    <mergeCell ref="Z76:Z85"/>
    <mergeCell ref="AA76:AA85"/>
    <mergeCell ref="AB76:AB85"/>
    <mergeCell ref="H87:H96"/>
    <mergeCell ref="I87:I96"/>
    <mergeCell ref="K87:K96"/>
    <mergeCell ref="L87:L96"/>
    <mergeCell ref="M87:M96"/>
    <mergeCell ref="N87:N96"/>
    <mergeCell ref="A87:A96"/>
    <mergeCell ref="C87:C96"/>
    <mergeCell ref="D87:D96"/>
    <mergeCell ref="E87:E96"/>
    <mergeCell ref="F87:F96"/>
    <mergeCell ref="G87:G96"/>
    <mergeCell ref="BU76:BU85"/>
    <mergeCell ref="AI76:AI85"/>
    <mergeCell ref="AJ76:AJ85"/>
    <mergeCell ref="AK76:AK85"/>
    <mergeCell ref="AL76:AL85"/>
    <mergeCell ref="AM76:AM85"/>
    <mergeCell ref="BO76:BO85"/>
    <mergeCell ref="AC76:AC85"/>
    <mergeCell ref="AD76:AD85"/>
    <mergeCell ref="AE76:AE85"/>
    <mergeCell ref="AF76:AF85"/>
    <mergeCell ref="AG76:AG85"/>
    <mergeCell ref="AH76:AH85"/>
    <mergeCell ref="BU65:BU74"/>
    <mergeCell ref="BV65:BV74"/>
    <mergeCell ref="BW65:BW74"/>
    <mergeCell ref="BX65:BX74"/>
    <mergeCell ref="BY65:BY74"/>
    <mergeCell ref="AM65:AM74"/>
    <mergeCell ref="BO65:BO74"/>
    <mergeCell ref="BP65:BP74"/>
    <mergeCell ref="BQ65:BQ74"/>
    <mergeCell ref="BR65:BR74"/>
    <mergeCell ref="BS65:BS74"/>
    <mergeCell ref="A76:A85"/>
    <mergeCell ref="C76:C85"/>
    <mergeCell ref="D76:D85"/>
    <mergeCell ref="E76:E85"/>
    <mergeCell ref="F76:F85"/>
    <mergeCell ref="G76:G85"/>
    <mergeCell ref="H76:H85"/>
    <mergeCell ref="I76:I85"/>
    <mergeCell ref="BT65:BT74"/>
    <mergeCell ref="AG65:AG74"/>
    <mergeCell ref="AH65:AH74"/>
    <mergeCell ref="AI65:AI74"/>
    <mergeCell ref="AJ65:AJ74"/>
    <mergeCell ref="AK65:AK74"/>
    <mergeCell ref="AL65:AL74"/>
    <mergeCell ref="AA65:AA74"/>
    <mergeCell ref="BP76:BP85"/>
    <mergeCell ref="BQ76:BQ85"/>
    <mergeCell ref="BR76:BR85"/>
    <mergeCell ref="BS76:BS85"/>
    <mergeCell ref="BT76:BT85"/>
    <mergeCell ref="Q76:Q85"/>
    <mergeCell ref="R76:R85"/>
    <mergeCell ref="S76:S85"/>
    <mergeCell ref="O65:O74"/>
    <mergeCell ref="P65:P74"/>
    <mergeCell ref="Q65:Q74"/>
    <mergeCell ref="R65:R74"/>
    <mergeCell ref="S65:S74"/>
    <mergeCell ref="T65:T74"/>
    <mergeCell ref="N76:N85"/>
    <mergeCell ref="O76:O85"/>
    <mergeCell ref="P76:P85"/>
    <mergeCell ref="T76:T85"/>
    <mergeCell ref="AB65:AB74"/>
    <mergeCell ref="AC65:AC74"/>
    <mergeCell ref="AD65:AD74"/>
    <mergeCell ref="AE65:AE74"/>
    <mergeCell ref="AF65:AF74"/>
    <mergeCell ref="U65:U74"/>
    <mergeCell ref="V65:V74"/>
    <mergeCell ref="W65:W74"/>
    <mergeCell ref="X65:X74"/>
    <mergeCell ref="Y65:Y74"/>
    <mergeCell ref="Z65:Z74"/>
    <mergeCell ref="Q54:Q63"/>
    <mergeCell ref="R54:R63"/>
    <mergeCell ref="S54:S63"/>
    <mergeCell ref="T54:T63"/>
    <mergeCell ref="U54:U63"/>
    <mergeCell ref="V54:V63"/>
    <mergeCell ref="K54:K63"/>
    <mergeCell ref="L54:L63"/>
    <mergeCell ref="M54:M63"/>
    <mergeCell ref="BV54:BV63"/>
    <mergeCell ref="BW54:BW63"/>
    <mergeCell ref="BX54:BX63"/>
    <mergeCell ref="BY54:BY63"/>
    <mergeCell ref="W54:W63"/>
    <mergeCell ref="X54:X63"/>
    <mergeCell ref="Y54:Y63"/>
    <mergeCell ref="Z54:Z63"/>
    <mergeCell ref="AA54:AA63"/>
    <mergeCell ref="AB54:AB63"/>
    <mergeCell ref="H65:H74"/>
    <mergeCell ref="I65:I74"/>
    <mergeCell ref="K65:K74"/>
    <mergeCell ref="L65:L74"/>
    <mergeCell ref="M65:M74"/>
    <mergeCell ref="N65:N74"/>
    <mergeCell ref="A65:A74"/>
    <mergeCell ref="C65:C74"/>
    <mergeCell ref="D65:D74"/>
    <mergeCell ref="E65:E74"/>
    <mergeCell ref="F65:F74"/>
    <mergeCell ref="G65:G74"/>
    <mergeCell ref="BR54:BR63"/>
    <mergeCell ref="BS54:BS63"/>
    <mergeCell ref="BT54:BT63"/>
    <mergeCell ref="BU54:BU63"/>
    <mergeCell ref="AI54:AI63"/>
    <mergeCell ref="AJ54:AJ63"/>
    <mergeCell ref="AK54:AK63"/>
    <mergeCell ref="AL54:AL63"/>
    <mergeCell ref="AM54:AM63"/>
    <mergeCell ref="BO54:BO63"/>
    <mergeCell ref="AG43:AG52"/>
    <mergeCell ref="AH43:AH52"/>
    <mergeCell ref="AI43:AI52"/>
    <mergeCell ref="AJ43:AJ52"/>
    <mergeCell ref="AK43:AK52"/>
    <mergeCell ref="AL43:AL52"/>
    <mergeCell ref="AA43:AA52"/>
    <mergeCell ref="BP54:BP63"/>
    <mergeCell ref="BQ54:BQ63"/>
    <mergeCell ref="AC54:AC63"/>
    <mergeCell ref="AD54:AD63"/>
    <mergeCell ref="AE54:AE63"/>
    <mergeCell ref="AF54:AF63"/>
    <mergeCell ref="AG54:AG63"/>
    <mergeCell ref="AH54:AH63"/>
    <mergeCell ref="BT43:BT52"/>
    <mergeCell ref="BU43:BU52"/>
    <mergeCell ref="BV43:BV52"/>
    <mergeCell ref="BW43:BW52"/>
    <mergeCell ref="BX43:BX52"/>
    <mergeCell ref="BY43:BY52"/>
    <mergeCell ref="AM43:AM52"/>
    <mergeCell ref="BO43:BO52"/>
    <mergeCell ref="BP43:BP52"/>
    <mergeCell ref="BQ43:BQ52"/>
    <mergeCell ref="BR43:BR52"/>
    <mergeCell ref="BS43:BS52"/>
    <mergeCell ref="N54:N63"/>
    <mergeCell ref="O54:O63"/>
    <mergeCell ref="P54:P63"/>
    <mergeCell ref="A54:A63"/>
    <mergeCell ref="C54:C63"/>
    <mergeCell ref="D54:D63"/>
    <mergeCell ref="E54:E63"/>
    <mergeCell ref="F54:F63"/>
    <mergeCell ref="G54:G63"/>
    <mergeCell ref="H54:H63"/>
    <mergeCell ref="I54:I63"/>
    <mergeCell ref="AF43:AF52"/>
    <mergeCell ref="U43:U52"/>
    <mergeCell ref="V43:V52"/>
    <mergeCell ref="W43:W52"/>
    <mergeCell ref="X43:X52"/>
    <mergeCell ref="Y43:Y52"/>
    <mergeCell ref="Z43:Z52"/>
    <mergeCell ref="O43:O52"/>
    <mergeCell ref="P43:P52"/>
    <mergeCell ref="Q43:Q52"/>
    <mergeCell ref="R43:R52"/>
    <mergeCell ref="S43:S52"/>
    <mergeCell ref="T43:T52"/>
    <mergeCell ref="U32:U41"/>
    <mergeCell ref="V32:V41"/>
    <mergeCell ref="K32:K41"/>
    <mergeCell ref="L32:L41"/>
    <mergeCell ref="M32:M41"/>
    <mergeCell ref="AB43:AB52"/>
    <mergeCell ref="AC43:AC52"/>
    <mergeCell ref="AD43:AD52"/>
    <mergeCell ref="AE43:AE52"/>
    <mergeCell ref="BV32:BV41"/>
    <mergeCell ref="BW32:BW41"/>
    <mergeCell ref="BX32:BX41"/>
    <mergeCell ref="BY32:BY41"/>
    <mergeCell ref="W32:W41"/>
    <mergeCell ref="X32:X41"/>
    <mergeCell ref="Y32:Y41"/>
    <mergeCell ref="Z32:Z41"/>
    <mergeCell ref="AA32:AA41"/>
    <mergeCell ref="AB32:AB41"/>
    <mergeCell ref="H43:H52"/>
    <mergeCell ref="I43:I52"/>
    <mergeCell ref="K43:K52"/>
    <mergeCell ref="L43:L52"/>
    <mergeCell ref="M43:M52"/>
    <mergeCell ref="N43:N52"/>
    <mergeCell ref="A43:A52"/>
    <mergeCell ref="C43:C52"/>
    <mergeCell ref="D43:D52"/>
    <mergeCell ref="E43:E52"/>
    <mergeCell ref="F43:F52"/>
    <mergeCell ref="G43:G52"/>
    <mergeCell ref="BR32:BR41"/>
    <mergeCell ref="BS32:BS41"/>
    <mergeCell ref="BT32:BT41"/>
    <mergeCell ref="BU32:BU41"/>
    <mergeCell ref="AI32:AI41"/>
    <mergeCell ref="AJ32:AJ41"/>
    <mergeCell ref="AK32:AK41"/>
    <mergeCell ref="AL32:AL41"/>
    <mergeCell ref="AM32:AM41"/>
    <mergeCell ref="BO32:BO41"/>
    <mergeCell ref="AG21:AG30"/>
    <mergeCell ref="AH21:AH30"/>
    <mergeCell ref="AI21:AI30"/>
    <mergeCell ref="AJ21:AJ30"/>
    <mergeCell ref="AK21:AK30"/>
    <mergeCell ref="AL21:AL30"/>
    <mergeCell ref="AA21:AA30"/>
    <mergeCell ref="BP32:BP41"/>
    <mergeCell ref="BQ32:BQ41"/>
    <mergeCell ref="AC32:AC41"/>
    <mergeCell ref="AD32:AD41"/>
    <mergeCell ref="AE32:AE41"/>
    <mergeCell ref="AF32:AF41"/>
    <mergeCell ref="AG32:AG41"/>
    <mergeCell ref="AH32:AH41"/>
    <mergeCell ref="BT21:BT30"/>
    <mergeCell ref="BU21:BU30"/>
    <mergeCell ref="BV21:BV30"/>
    <mergeCell ref="BW21:BW30"/>
    <mergeCell ref="BX21:BX30"/>
    <mergeCell ref="BY21:BY30"/>
    <mergeCell ref="AM21:AM30"/>
    <mergeCell ref="BO21:BO30"/>
    <mergeCell ref="BP21:BP30"/>
    <mergeCell ref="BQ21:BQ30"/>
    <mergeCell ref="BR21:BR30"/>
    <mergeCell ref="BS21:BS30"/>
    <mergeCell ref="P21:P30"/>
    <mergeCell ref="Q21:Q30"/>
    <mergeCell ref="R21:R30"/>
    <mergeCell ref="S21:S30"/>
    <mergeCell ref="T21:T30"/>
    <mergeCell ref="N32:N41"/>
    <mergeCell ref="O32:O41"/>
    <mergeCell ref="P32:P41"/>
    <mergeCell ref="A32:A41"/>
    <mergeCell ref="C32:C41"/>
    <mergeCell ref="D32:D41"/>
    <mergeCell ref="E32:E41"/>
    <mergeCell ref="F32:F41"/>
    <mergeCell ref="G32:G41"/>
    <mergeCell ref="H32:H41"/>
    <mergeCell ref="I32:I41"/>
    <mergeCell ref="Q32:Q41"/>
    <mergeCell ref="R32:R41"/>
    <mergeCell ref="S32:S41"/>
    <mergeCell ref="T32:T41"/>
    <mergeCell ref="A21:A30"/>
    <mergeCell ref="C21:C30"/>
    <mergeCell ref="D21:D30"/>
    <mergeCell ref="E21:E30"/>
    <mergeCell ref="F21:F30"/>
    <mergeCell ref="G21:G30"/>
    <mergeCell ref="BX9:BX10"/>
    <mergeCell ref="BY9:BY10"/>
    <mergeCell ref="BR9:BR10"/>
    <mergeCell ref="BS9:BS10"/>
    <mergeCell ref="BT9:BT10"/>
    <mergeCell ref="BU9:BU10"/>
    <mergeCell ref="BV9:BV10"/>
    <mergeCell ref="BW9:BW10"/>
    <mergeCell ref="BL9:BL10"/>
    <mergeCell ref="BM9:BM10"/>
    <mergeCell ref="BN9:BN10"/>
    <mergeCell ref="BO9:BO10"/>
    <mergeCell ref="BP9:BP10"/>
    <mergeCell ref="BQ9:BQ10"/>
    <mergeCell ref="BF9:BF10"/>
    <mergeCell ref="BG9:BG10"/>
    <mergeCell ref="BH9:BH10"/>
    <mergeCell ref="BI9:BI10"/>
    <mergeCell ref="AL9:AL10"/>
    <mergeCell ref="AM9:AM10"/>
    <mergeCell ref="AP9:AP10"/>
    <mergeCell ref="AQ9:AQ10"/>
    <mergeCell ref="AR9:AR10"/>
    <mergeCell ref="AS9:AS10"/>
    <mergeCell ref="H21:H30"/>
    <mergeCell ref="I21:I30"/>
    <mergeCell ref="K21:K30"/>
    <mergeCell ref="L21:L30"/>
    <mergeCell ref="M21:M30"/>
    <mergeCell ref="N21:N30"/>
    <mergeCell ref="AB21:AB30"/>
    <mergeCell ref="AC21:AC30"/>
    <mergeCell ref="AD21:AD30"/>
    <mergeCell ref="AE21:AE30"/>
    <mergeCell ref="AF21:AF30"/>
    <mergeCell ref="U21:U30"/>
    <mergeCell ref="V21:V30"/>
    <mergeCell ref="W21:W30"/>
    <mergeCell ref="X21:X30"/>
    <mergeCell ref="Y21:Y30"/>
    <mergeCell ref="Z21:Z30"/>
    <mergeCell ref="O21:O30"/>
    <mergeCell ref="BK9:BK10"/>
    <mergeCell ref="AZ9:AZ10"/>
    <mergeCell ref="BA9:BA10"/>
    <mergeCell ref="BB9:BB10"/>
    <mergeCell ref="BC9:BC10"/>
    <mergeCell ref="BD9:BD10"/>
    <mergeCell ref="BE9:BE10"/>
    <mergeCell ref="AT9:AT10"/>
    <mergeCell ref="AU9:AU10"/>
    <mergeCell ref="AV9:AV10"/>
    <mergeCell ref="AW9:AW10"/>
    <mergeCell ref="AX9:AX10"/>
    <mergeCell ref="AY9:AY10"/>
    <mergeCell ref="BJ9:BJ10"/>
    <mergeCell ref="D9:D10"/>
    <mergeCell ref="E9:E10"/>
    <mergeCell ref="F9:F10"/>
    <mergeCell ref="AF9:AF10"/>
    <mergeCell ref="AG9:AG10"/>
    <mergeCell ref="AH9:AH10"/>
    <mergeCell ref="AI9:AI10"/>
    <mergeCell ref="AJ9:AJ10"/>
    <mergeCell ref="AK9:AK10"/>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G9:G10"/>
    <mergeCell ref="H9:H10"/>
    <mergeCell ref="I9:I10"/>
    <mergeCell ref="K9:K10"/>
    <mergeCell ref="L9:L10"/>
    <mergeCell ref="M9:M10"/>
    <mergeCell ref="B1:BZ3"/>
    <mergeCell ref="A5:L6"/>
    <mergeCell ref="M5:AM6"/>
    <mergeCell ref="AN5:BX5"/>
    <mergeCell ref="BY5:CB5"/>
    <mergeCell ref="AN6:AU7"/>
    <mergeCell ref="AV6:BQ6"/>
    <mergeCell ref="BY6:CB6"/>
    <mergeCell ref="AV7:AW7"/>
    <mergeCell ref="A1:A3"/>
    <mergeCell ref="CA1:CB1"/>
    <mergeCell ref="CA2:CB2"/>
    <mergeCell ref="CA3:CB3"/>
    <mergeCell ref="A4:CB4"/>
    <mergeCell ref="BC7:BD7"/>
    <mergeCell ref="BY7:CB7"/>
  </mergeCells>
  <conditionalFormatting sqref="BO9:BQ10 BM19:BQ19 BK11:BQ18">
    <cfRule type="containsText" dxfId="777" priority="24" operator="containsText" text="DISMINUYE UN PUNTO">
      <formula>NOT(ISERROR(SEARCH(("DISMINUYE UN PUNTO"),(BK9))))</formula>
    </cfRule>
  </conditionalFormatting>
  <conditionalFormatting sqref="BO9:BQ10 BM19:BQ19 BK11:BQ18">
    <cfRule type="containsText" dxfId="776" priority="25" operator="containsText" text="DISMINUYE CERO PUNTOS">
      <formula>NOT(ISERROR(SEARCH(("DISMINUYE CERO PUNTOS"),(BK9))))</formula>
    </cfRule>
  </conditionalFormatting>
  <conditionalFormatting sqref="BO9:BQ10 BM19:BQ19 BK11:BQ18">
    <cfRule type="containsText" dxfId="775" priority="26" operator="containsText" text="DISMINUYE DOS PUNTOS">
      <formula>NOT(ISERROR(SEARCH(("DISMINUYE DOS PUNTOS"),(BK9))))</formula>
    </cfRule>
  </conditionalFormatting>
  <conditionalFormatting sqref="BK9 BM9:BN9">
    <cfRule type="containsText" dxfId="774" priority="27" operator="containsText" text="DISMINUYE UN PUNTO">
      <formula>NOT(ISERROR(SEARCH(("DISMINUYE UN PUNTO"),(BK9))))</formula>
    </cfRule>
  </conditionalFormatting>
  <conditionalFormatting sqref="BK9 BM9:BN9">
    <cfRule type="containsText" dxfId="773" priority="28" operator="containsText" text="DISMINUYE CERO PUNTOS">
      <formula>NOT(ISERROR(SEARCH(("DISMINUYE CERO PUNTOS"),(BK9))))</formula>
    </cfRule>
  </conditionalFormatting>
  <conditionalFormatting sqref="BK9 BM9:BN9">
    <cfRule type="containsText" dxfId="772" priority="29" operator="containsText" text="DISMINUYE DOS PUNTOS">
      <formula>NOT(ISERROR(SEARCH(("DISMINUYE DOS PUNTOS"),(BK9))))</formula>
    </cfRule>
  </conditionalFormatting>
  <conditionalFormatting sqref="BX19 AK9:AL11 AM11 BW16:BX18 AM13:AM16 AK13:AL18 AK12:AM12 BW9:BX13">
    <cfRule type="cellIs" dxfId="771" priority="30" stopIfTrue="1" operator="equal">
      <formula>"BAJO"</formula>
    </cfRule>
  </conditionalFormatting>
  <conditionalFormatting sqref="BX19 AK9:AL11 AM11 BW16:BX18 AM13:AM16 AK13:AL18 AK12:AM12 BW9:BX13">
    <cfRule type="cellIs" dxfId="770" priority="31" stopIfTrue="1" operator="equal">
      <formula>"MODERADO"</formula>
    </cfRule>
  </conditionalFormatting>
  <conditionalFormatting sqref="AL9:AL11 AM11 BX16:BX19 AM13:AM16 AL13:AL18 AL12:AM12 BX9:BX13">
    <cfRule type="cellIs" dxfId="769" priority="32" stopIfTrue="1" operator="equal">
      <formula>"ALTO"</formula>
    </cfRule>
  </conditionalFormatting>
  <conditionalFormatting sqref="BX19 AK9:AL11 AM11 BW16:BX18 AM13:AM16 AK13:AL18 AK12:AM12 BW9:BX13">
    <cfRule type="cellIs" dxfId="768" priority="33" stopIfTrue="1" operator="equal">
      <formula>"EXTREMO"</formula>
    </cfRule>
  </conditionalFormatting>
  <conditionalFormatting sqref="BW16:BW18 AK9:AK18 BW9:BW13">
    <cfRule type="cellIs" dxfId="767" priority="34" stopIfTrue="1" operator="equal">
      <formula>"ALTO"</formula>
    </cfRule>
  </conditionalFormatting>
  <conditionalFormatting sqref="AM17:AM18">
    <cfRule type="expression" dxfId="766" priority="35" stopIfTrue="1">
      <formula>IF(AI17="",AJ17="","")</formula>
    </cfRule>
  </conditionalFormatting>
  <conditionalFormatting sqref="AM17:AM18">
    <cfRule type="containsText" dxfId="765" priority="36" stopIfTrue="1" operator="containsText" text="Reducir">
      <formula>NOT(ISERROR(SEARCH(("Reducir"),(AM17))))</formula>
    </cfRule>
  </conditionalFormatting>
  <conditionalFormatting sqref="AM17:AM18">
    <cfRule type="containsText" dxfId="764" priority="37" stopIfTrue="1" operator="containsText" text="Asumir">
      <formula>NOT(ISERROR(SEARCH(("Asumir"),(AM17))))</formula>
    </cfRule>
  </conditionalFormatting>
  <conditionalFormatting sqref="AM17:AM18">
    <cfRule type="containsText" dxfId="763" priority="38" stopIfTrue="1" operator="containsText" text="Evitar">
      <formula>NOT(ISERROR(SEARCH(("Evitar"),(AM17))))</formula>
    </cfRule>
  </conditionalFormatting>
  <conditionalFormatting sqref="BL9">
    <cfRule type="containsText" dxfId="762" priority="39" operator="containsText" text="DISMINUYE UN PUNTO">
      <formula>NOT(ISERROR(SEARCH(("DISMINUYE UN PUNTO"),(BL9))))</formula>
    </cfRule>
  </conditionalFormatting>
  <conditionalFormatting sqref="BL9">
    <cfRule type="containsText" dxfId="761" priority="40" operator="containsText" text="DISMINUYE CERO PUNTOS">
      <formula>NOT(ISERROR(SEARCH(("DISMINUYE CERO PUNTOS"),(BL9))))</formula>
    </cfRule>
  </conditionalFormatting>
  <conditionalFormatting sqref="BL9">
    <cfRule type="containsText" dxfId="760" priority="41" operator="containsText" text="DISMINUYE DOS PUNTOS">
      <formula>NOT(ISERROR(SEARCH(("DISMINUYE DOS PUNTOS"),(BL9))))</formula>
    </cfRule>
  </conditionalFormatting>
  <conditionalFormatting sqref="BK19">
    <cfRule type="containsText" dxfId="759" priority="42" operator="containsText" text="DISMINUYE UN PUNTO">
      <formula>NOT(ISERROR(SEARCH(("DISMINUYE UN PUNTO"),(BK19))))</formula>
    </cfRule>
  </conditionalFormatting>
  <conditionalFormatting sqref="BK19">
    <cfRule type="containsText" dxfId="758" priority="43" operator="containsText" text="DISMINUYE CERO PUNTOS">
      <formula>NOT(ISERROR(SEARCH(("DISMINUYE CERO PUNTOS"),(BK19))))</formula>
    </cfRule>
  </conditionalFormatting>
  <conditionalFormatting sqref="BK19">
    <cfRule type="containsText" dxfId="757" priority="44" operator="containsText" text="DISMINUYE DOS PUNTOS">
      <formula>NOT(ISERROR(SEARCH(("DISMINUYE DOS PUNTOS"),(BK19))))</formula>
    </cfRule>
  </conditionalFormatting>
  <conditionalFormatting sqref="K9:K14 AF9:AF14 K17:K19 AF16:AF18">
    <cfRule type="cellIs" dxfId="756" priority="45" operator="equal">
      <formula>0</formula>
    </cfRule>
  </conditionalFormatting>
  <conditionalFormatting sqref="BL19">
    <cfRule type="containsText" dxfId="755" priority="46" operator="containsText" text="DISMINUYE UN PUNTO">
      <formula>NOT(ISERROR(SEARCH(("DISMINUYE UN PUNTO"),(BL19))))</formula>
    </cfRule>
  </conditionalFormatting>
  <conditionalFormatting sqref="BL19">
    <cfRule type="containsText" dxfId="754" priority="47" operator="containsText" text="DISMINUYE CERO PUNTOS">
      <formula>NOT(ISERROR(SEARCH(("DISMINUYE CERO PUNTOS"),(BL19))))</formula>
    </cfRule>
  </conditionalFormatting>
  <conditionalFormatting sqref="BL19">
    <cfRule type="containsText" dxfId="753" priority="48" operator="containsText" text="DISMINUYE DOS PUNTOS">
      <formula>NOT(ISERROR(SEARCH(("DISMINUYE DOS PUNTOS"),(BL19))))</formula>
    </cfRule>
  </conditionalFormatting>
  <conditionalFormatting sqref="BQ21:BQ30">
    <cfRule type="containsText" dxfId="752" priority="49" operator="containsText" text="DISMINUYE UN PUNTO">
      <formula>NOT(ISERROR(SEARCH(("DISMINUYE UN PUNTO"),(BQ21))))</formula>
    </cfRule>
  </conditionalFormatting>
  <conditionalFormatting sqref="BQ21:BQ30">
    <cfRule type="containsText" dxfId="751" priority="50" operator="containsText" text="DISMINUYE CERO PUNTOS">
      <formula>NOT(ISERROR(SEARCH(("DISMINUYE CERO PUNTOS"),(BQ21))))</formula>
    </cfRule>
  </conditionalFormatting>
  <conditionalFormatting sqref="BQ21:BQ30">
    <cfRule type="containsText" dxfId="750" priority="51" operator="containsText" text="DISMINUYE DOS PUNTOS">
      <formula>NOT(ISERROR(SEARCH(("DISMINUYE DOS PUNTOS"),(BQ21))))</formula>
    </cfRule>
  </conditionalFormatting>
  <conditionalFormatting sqref="BK21:BK29 BM21:BN30">
    <cfRule type="containsText" dxfId="749" priority="52" operator="containsText" text="DISMINUYE UN PUNTO">
      <formula>NOT(ISERROR(SEARCH(("DISMINUYE UN PUNTO"),(BK21))))</formula>
    </cfRule>
  </conditionalFormatting>
  <conditionalFormatting sqref="BK21:BK29 BM21:BN30">
    <cfRule type="containsText" dxfId="748" priority="53" operator="containsText" text="DISMINUYE CERO PUNTOS">
      <formula>NOT(ISERROR(SEARCH(("DISMINUYE CERO PUNTOS"),(BK21))))</formula>
    </cfRule>
  </conditionalFormatting>
  <conditionalFormatting sqref="BK21:BK29 BM21:BN30">
    <cfRule type="containsText" dxfId="747" priority="54" operator="containsText" text="DISMINUYE DOS PUNTOS">
      <formula>NOT(ISERROR(SEARCH(("DISMINUYE DOS PUNTOS"),(BK21))))</formula>
    </cfRule>
  </conditionalFormatting>
  <conditionalFormatting sqref="BX21:BX30">
    <cfRule type="cellIs" dxfId="746" priority="55" stopIfTrue="1" operator="equal">
      <formula>"BAJO"</formula>
    </cfRule>
  </conditionalFormatting>
  <conditionalFormatting sqref="BX21:BX30">
    <cfRule type="cellIs" dxfId="745" priority="56" stopIfTrue="1" operator="equal">
      <formula>"MODERADO"</formula>
    </cfRule>
  </conditionalFormatting>
  <conditionalFormatting sqref="BX21:BX30">
    <cfRule type="cellIs" dxfId="744" priority="57" stopIfTrue="1" operator="equal">
      <formula>"ALTO"</formula>
    </cfRule>
  </conditionalFormatting>
  <conditionalFormatting sqref="BX21:BX30">
    <cfRule type="cellIs" dxfId="743" priority="58" stopIfTrue="1" operator="equal">
      <formula>"EXTREMO"</formula>
    </cfRule>
  </conditionalFormatting>
  <conditionalFormatting sqref="BO21:BP30">
    <cfRule type="containsText" dxfId="742" priority="59" operator="containsText" text="DISMINUYE UN PUNTO">
      <formula>NOT(ISERROR(SEARCH(("DISMINUYE UN PUNTO"),(BO21))))</formula>
    </cfRule>
  </conditionalFormatting>
  <conditionalFormatting sqref="BO21:BP30">
    <cfRule type="containsText" dxfId="741" priority="60" operator="containsText" text="DISMINUYE CERO PUNTOS">
      <formula>NOT(ISERROR(SEARCH(("DISMINUYE CERO PUNTOS"),(BO21))))</formula>
    </cfRule>
  </conditionalFormatting>
  <conditionalFormatting sqref="BO21:BP30">
    <cfRule type="containsText" dxfId="740" priority="61" operator="containsText" text="DISMINUYE DOS PUNTOS">
      <formula>NOT(ISERROR(SEARCH(("DISMINUYE DOS PUNTOS"),(BO21))))</formula>
    </cfRule>
  </conditionalFormatting>
  <conditionalFormatting sqref="BK30">
    <cfRule type="containsText" dxfId="739" priority="62" operator="containsText" text="DISMINUYE UN PUNTO">
      <formula>NOT(ISERROR(SEARCH(("DISMINUYE UN PUNTO"),(BK30))))</formula>
    </cfRule>
  </conditionalFormatting>
  <conditionalFormatting sqref="BK30">
    <cfRule type="containsText" dxfId="738" priority="63" operator="containsText" text="DISMINUYE CERO PUNTOS">
      <formula>NOT(ISERROR(SEARCH(("DISMINUYE CERO PUNTOS"),(BK30))))</formula>
    </cfRule>
  </conditionalFormatting>
  <conditionalFormatting sqref="BK30">
    <cfRule type="containsText" dxfId="737" priority="64" operator="containsText" text="DISMINUYE DOS PUNTOS">
      <formula>NOT(ISERROR(SEARCH(("DISMINUYE DOS PUNTOS"),(BK30))))</formula>
    </cfRule>
  </conditionalFormatting>
  <conditionalFormatting sqref="AL21:AL29">
    <cfRule type="cellIs" dxfId="736" priority="65" stopIfTrue="1" operator="equal">
      <formula>"BAJO"</formula>
    </cfRule>
  </conditionalFormatting>
  <conditionalFormatting sqref="AL21:AL29">
    <cfRule type="cellIs" dxfId="735" priority="66" stopIfTrue="1" operator="equal">
      <formula>"MODERADO"</formula>
    </cfRule>
  </conditionalFormatting>
  <conditionalFormatting sqref="AL21:AL29">
    <cfRule type="cellIs" dxfId="734" priority="67" stopIfTrue="1" operator="equal">
      <formula>"ALTO"</formula>
    </cfRule>
  </conditionalFormatting>
  <conditionalFormatting sqref="AL21:AL29">
    <cfRule type="cellIs" dxfId="733" priority="68" stopIfTrue="1" operator="equal">
      <formula>"EXTREMO"</formula>
    </cfRule>
  </conditionalFormatting>
  <conditionalFormatting sqref="AF21:AF29">
    <cfRule type="cellIs" dxfId="732" priority="69" operator="equal">
      <formula>0</formula>
    </cfRule>
  </conditionalFormatting>
  <conditionalFormatting sqref="AM21:AM29">
    <cfRule type="expression" dxfId="731" priority="70" stopIfTrue="1">
      <formula>IF(AI21="",AJ21="","")</formula>
    </cfRule>
  </conditionalFormatting>
  <conditionalFormatting sqref="AM21:AM29">
    <cfRule type="containsText" dxfId="730" priority="71" stopIfTrue="1" operator="containsText" text="Reducir">
      <formula>NOT(ISERROR(SEARCH(("Reducir"),(AM21))))</formula>
    </cfRule>
  </conditionalFormatting>
  <conditionalFormatting sqref="AM21:AM29">
    <cfRule type="containsText" dxfId="729" priority="72" stopIfTrue="1" operator="containsText" text="Asumir">
      <formula>NOT(ISERROR(SEARCH(("Asumir"),(AM21))))</formula>
    </cfRule>
  </conditionalFormatting>
  <conditionalFormatting sqref="AM21:AM29">
    <cfRule type="containsText" dxfId="728" priority="73" stopIfTrue="1" operator="containsText" text="Evitar">
      <formula>NOT(ISERROR(SEARCH(("Evitar"),(AM21))))</formula>
    </cfRule>
  </conditionalFormatting>
  <conditionalFormatting sqref="BL21:BL29">
    <cfRule type="containsText" dxfId="727" priority="74" operator="containsText" text="DISMINUYE UN PUNTO">
      <formula>NOT(ISERROR(SEARCH(("DISMINUYE UN PUNTO"),(BL21))))</formula>
    </cfRule>
  </conditionalFormatting>
  <conditionalFormatting sqref="BL21:BL29">
    <cfRule type="containsText" dxfId="726" priority="75" operator="containsText" text="DISMINUYE CERO PUNTOS">
      <formula>NOT(ISERROR(SEARCH(("DISMINUYE CERO PUNTOS"),(BL21))))</formula>
    </cfRule>
  </conditionalFormatting>
  <conditionalFormatting sqref="BL21:BL29">
    <cfRule type="containsText" dxfId="725" priority="76" operator="containsText" text="DISMINUYE DOS PUNTOS">
      <formula>NOT(ISERROR(SEARCH(("DISMINUYE DOS PUNTOS"),(BL21))))</formula>
    </cfRule>
  </conditionalFormatting>
  <conditionalFormatting sqref="BL30">
    <cfRule type="containsText" dxfId="724" priority="77" operator="containsText" text="DISMINUYE UN PUNTO">
      <formula>NOT(ISERROR(SEARCH(("DISMINUYE UN PUNTO"),(BL30))))</formula>
    </cfRule>
  </conditionalFormatting>
  <conditionalFormatting sqref="BL30">
    <cfRule type="containsText" dxfId="723" priority="78" operator="containsText" text="DISMINUYE CERO PUNTOS">
      <formula>NOT(ISERROR(SEARCH(("DISMINUYE CERO PUNTOS"),(BL30))))</formula>
    </cfRule>
  </conditionalFormatting>
  <conditionalFormatting sqref="BL30">
    <cfRule type="containsText" dxfId="722" priority="79" operator="containsText" text="DISMINUYE DOS PUNTOS">
      <formula>NOT(ISERROR(SEARCH(("DISMINUYE DOS PUNTOS"),(BL30))))</formula>
    </cfRule>
  </conditionalFormatting>
  <conditionalFormatting sqref="BQ32:BQ41">
    <cfRule type="containsText" dxfId="721" priority="80" operator="containsText" text="DISMINUYE UN PUNTO">
      <formula>NOT(ISERROR(SEARCH(("DISMINUYE UN PUNTO"),(BQ32))))</formula>
    </cfRule>
  </conditionalFormatting>
  <conditionalFormatting sqref="BQ32:BQ41">
    <cfRule type="containsText" dxfId="720" priority="81" operator="containsText" text="DISMINUYE CERO PUNTOS">
      <formula>NOT(ISERROR(SEARCH(("DISMINUYE CERO PUNTOS"),(BQ32))))</formula>
    </cfRule>
  </conditionalFormatting>
  <conditionalFormatting sqref="BQ32:BQ41">
    <cfRule type="containsText" dxfId="719" priority="82" operator="containsText" text="DISMINUYE DOS PUNTOS">
      <formula>NOT(ISERROR(SEARCH(("DISMINUYE DOS PUNTOS"),(BQ32))))</formula>
    </cfRule>
  </conditionalFormatting>
  <conditionalFormatting sqref="BK32:BK40 BM32:BN41">
    <cfRule type="containsText" dxfId="718" priority="83" operator="containsText" text="DISMINUYE UN PUNTO">
      <formula>NOT(ISERROR(SEARCH(("DISMINUYE UN PUNTO"),(BK32))))</formula>
    </cfRule>
  </conditionalFormatting>
  <conditionalFormatting sqref="BK32:BK40 BM32:BN41">
    <cfRule type="containsText" dxfId="717" priority="84" operator="containsText" text="DISMINUYE CERO PUNTOS">
      <formula>NOT(ISERROR(SEARCH(("DISMINUYE CERO PUNTOS"),(BK32))))</formula>
    </cfRule>
  </conditionalFormatting>
  <conditionalFormatting sqref="BK32:BK40 BM32:BN41">
    <cfRule type="containsText" dxfId="716" priority="85" operator="containsText" text="DISMINUYE DOS PUNTOS">
      <formula>NOT(ISERROR(SEARCH(("DISMINUYE DOS PUNTOS"),(BK32))))</formula>
    </cfRule>
  </conditionalFormatting>
  <conditionalFormatting sqref="BX32:BX41">
    <cfRule type="cellIs" dxfId="715" priority="86" stopIfTrue="1" operator="equal">
      <formula>"BAJO"</formula>
    </cfRule>
  </conditionalFormatting>
  <conditionalFormatting sqref="BX32:BX41">
    <cfRule type="cellIs" dxfId="714" priority="87" stopIfTrue="1" operator="equal">
      <formula>"MODERADO"</formula>
    </cfRule>
  </conditionalFormatting>
  <conditionalFormatting sqref="BX32:BX41">
    <cfRule type="cellIs" dxfId="713" priority="88" stopIfTrue="1" operator="equal">
      <formula>"ALTO"</formula>
    </cfRule>
  </conditionalFormatting>
  <conditionalFormatting sqref="BX32:BX41">
    <cfRule type="cellIs" dxfId="712" priority="89" stopIfTrue="1" operator="equal">
      <formula>"EXTREMO"</formula>
    </cfRule>
  </conditionalFormatting>
  <conditionalFormatting sqref="BO32:BP41">
    <cfRule type="containsText" dxfId="711" priority="90" operator="containsText" text="DISMINUYE UN PUNTO">
      <formula>NOT(ISERROR(SEARCH(("DISMINUYE UN PUNTO"),(BO32))))</formula>
    </cfRule>
  </conditionalFormatting>
  <conditionalFormatting sqref="BO32:BP41">
    <cfRule type="containsText" dxfId="710" priority="91" operator="containsText" text="DISMINUYE CERO PUNTOS">
      <formula>NOT(ISERROR(SEARCH(("DISMINUYE CERO PUNTOS"),(BO32))))</formula>
    </cfRule>
  </conditionalFormatting>
  <conditionalFormatting sqref="BO32:BP41">
    <cfRule type="containsText" dxfId="709" priority="92" operator="containsText" text="DISMINUYE DOS PUNTOS">
      <formula>NOT(ISERROR(SEARCH(("DISMINUYE DOS PUNTOS"),(BO32))))</formula>
    </cfRule>
  </conditionalFormatting>
  <conditionalFormatting sqref="BK41">
    <cfRule type="containsText" dxfId="708" priority="93" operator="containsText" text="DISMINUYE UN PUNTO">
      <formula>NOT(ISERROR(SEARCH(("DISMINUYE UN PUNTO"),(BK41))))</formula>
    </cfRule>
  </conditionalFormatting>
  <conditionalFormatting sqref="BK41">
    <cfRule type="containsText" dxfId="707" priority="94" operator="containsText" text="DISMINUYE CERO PUNTOS">
      <formula>NOT(ISERROR(SEARCH(("DISMINUYE CERO PUNTOS"),(BK41))))</formula>
    </cfRule>
  </conditionalFormatting>
  <conditionalFormatting sqref="BK41">
    <cfRule type="containsText" dxfId="706" priority="95" operator="containsText" text="DISMINUYE DOS PUNTOS">
      <formula>NOT(ISERROR(SEARCH(("DISMINUYE DOS PUNTOS"),(BK41))))</formula>
    </cfRule>
  </conditionalFormatting>
  <conditionalFormatting sqref="AL32:AL40">
    <cfRule type="cellIs" dxfId="705" priority="96" stopIfTrue="1" operator="equal">
      <formula>"BAJO"</formula>
    </cfRule>
  </conditionalFormatting>
  <conditionalFormatting sqref="AL32:AL40">
    <cfRule type="cellIs" dxfId="704" priority="97" stopIfTrue="1" operator="equal">
      <formula>"MODERADO"</formula>
    </cfRule>
  </conditionalFormatting>
  <conditionalFormatting sqref="AL32:AL40">
    <cfRule type="cellIs" dxfId="703" priority="98" stopIfTrue="1" operator="equal">
      <formula>"ALTO"</formula>
    </cfRule>
  </conditionalFormatting>
  <conditionalFormatting sqref="AL32:AL40">
    <cfRule type="cellIs" dxfId="702" priority="99" stopIfTrue="1" operator="equal">
      <formula>"EXTREMO"</formula>
    </cfRule>
  </conditionalFormatting>
  <conditionalFormatting sqref="AF32:AF40">
    <cfRule type="cellIs" dxfId="701" priority="100" operator="equal">
      <formula>0</formula>
    </cfRule>
  </conditionalFormatting>
  <conditionalFormatting sqref="AM32:AM40">
    <cfRule type="expression" dxfId="700" priority="101" stopIfTrue="1">
      <formula>IF(AI32="",AJ32="","")</formula>
    </cfRule>
  </conditionalFormatting>
  <conditionalFormatting sqref="AM32:AM40">
    <cfRule type="containsText" dxfId="699" priority="102" stopIfTrue="1" operator="containsText" text="Reducir">
      <formula>NOT(ISERROR(SEARCH(("Reducir"),(AM32))))</formula>
    </cfRule>
  </conditionalFormatting>
  <conditionalFormatting sqref="AM32:AM40">
    <cfRule type="containsText" dxfId="698" priority="103" stopIfTrue="1" operator="containsText" text="Asumir">
      <formula>NOT(ISERROR(SEARCH(("Asumir"),(AM32))))</formula>
    </cfRule>
  </conditionalFormatting>
  <conditionalFormatting sqref="AM32:AM40">
    <cfRule type="containsText" dxfId="697" priority="104" stopIfTrue="1" operator="containsText" text="Evitar">
      <formula>NOT(ISERROR(SEARCH(("Evitar"),(AM32))))</formula>
    </cfRule>
  </conditionalFormatting>
  <conditionalFormatting sqref="BL32:BL40">
    <cfRule type="containsText" dxfId="696" priority="105" operator="containsText" text="DISMINUYE UN PUNTO">
      <formula>NOT(ISERROR(SEARCH(("DISMINUYE UN PUNTO"),(BL32))))</formula>
    </cfRule>
  </conditionalFormatting>
  <conditionalFormatting sqref="BL32:BL40">
    <cfRule type="containsText" dxfId="695" priority="106" operator="containsText" text="DISMINUYE CERO PUNTOS">
      <formula>NOT(ISERROR(SEARCH(("DISMINUYE CERO PUNTOS"),(BL32))))</formula>
    </cfRule>
  </conditionalFormatting>
  <conditionalFormatting sqref="BL32:BL40">
    <cfRule type="containsText" dxfId="694" priority="107" operator="containsText" text="DISMINUYE DOS PUNTOS">
      <formula>NOT(ISERROR(SEARCH(("DISMINUYE DOS PUNTOS"),(BL32))))</formula>
    </cfRule>
  </conditionalFormatting>
  <conditionalFormatting sqref="BL41">
    <cfRule type="containsText" dxfId="693" priority="108" operator="containsText" text="DISMINUYE UN PUNTO">
      <formula>NOT(ISERROR(SEARCH(("DISMINUYE UN PUNTO"),(BL41))))</formula>
    </cfRule>
  </conditionalFormatting>
  <conditionalFormatting sqref="BL41">
    <cfRule type="containsText" dxfId="692" priority="109" operator="containsText" text="DISMINUYE CERO PUNTOS">
      <formula>NOT(ISERROR(SEARCH(("DISMINUYE CERO PUNTOS"),(BL41))))</formula>
    </cfRule>
  </conditionalFormatting>
  <conditionalFormatting sqref="BL41">
    <cfRule type="containsText" dxfId="691" priority="110" operator="containsText" text="DISMINUYE DOS PUNTOS">
      <formula>NOT(ISERROR(SEARCH(("DISMINUYE DOS PUNTOS"),(BL41))))</formula>
    </cfRule>
  </conditionalFormatting>
  <conditionalFormatting sqref="BQ43:BQ52">
    <cfRule type="containsText" dxfId="690" priority="111" operator="containsText" text="DISMINUYE UN PUNTO">
      <formula>NOT(ISERROR(SEARCH(("DISMINUYE UN PUNTO"),(BQ43))))</formula>
    </cfRule>
  </conditionalFormatting>
  <conditionalFormatting sqref="BQ43:BQ52">
    <cfRule type="containsText" dxfId="689" priority="112" operator="containsText" text="DISMINUYE CERO PUNTOS">
      <formula>NOT(ISERROR(SEARCH(("DISMINUYE CERO PUNTOS"),(BQ43))))</formula>
    </cfRule>
  </conditionalFormatting>
  <conditionalFormatting sqref="BQ43:BQ52">
    <cfRule type="containsText" dxfId="688" priority="113" operator="containsText" text="DISMINUYE DOS PUNTOS">
      <formula>NOT(ISERROR(SEARCH(("DISMINUYE DOS PUNTOS"),(BQ43))))</formula>
    </cfRule>
  </conditionalFormatting>
  <conditionalFormatting sqref="BK43:BK51 BM43:BN52">
    <cfRule type="containsText" dxfId="687" priority="114" operator="containsText" text="DISMINUYE UN PUNTO">
      <formula>NOT(ISERROR(SEARCH(("DISMINUYE UN PUNTO"),(BK43))))</formula>
    </cfRule>
  </conditionalFormatting>
  <conditionalFormatting sqref="BK43:BK51 BM43:BN52">
    <cfRule type="containsText" dxfId="686" priority="115" operator="containsText" text="DISMINUYE CERO PUNTOS">
      <formula>NOT(ISERROR(SEARCH(("DISMINUYE CERO PUNTOS"),(BK43))))</formula>
    </cfRule>
  </conditionalFormatting>
  <conditionalFormatting sqref="BK43:BK51 BM43:BN52">
    <cfRule type="containsText" dxfId="685" priority="116" operator="containsText" text="DISMINUYE DOS PUNTOS">
      <formula>NOT(ISERROR(SEARCH(("DISMINUYE DOS PUNTOS"),(BK43))))</formula>
    </cfRule>
  </conditionalFormatting>
  <conditionalFormatting sqref="BX43:BX52">
    <cfRule type="cellIs" dxfId="684" priority="117" stopIfTrue="1" operator="equal">
      <formula>"BAJO"</formula>
    </cfRule>
  </conditionalFormatting>
  <conditionalFormatting sqref="BX43:BX52">
    <cfRule type="cellIs" dxfId="683" priority="118" stopIfTrue="1" operator="equal">
      <formula>"MODERADO"</formula>
    </cfRule>
  </conditionalFormatting>
  <conditionalFormatting sqref="BX43:BX52">
    <cfRule type="cellIs" dxfId="682" priority="119" stopIfTrue="1" operator="equal">
      <formula>"ALTO"</formula>
    </cfRule>
  </conditionalFormatting>
  <conditionalFormatting sqref="BX43:BX52">
    <cfRule type="cellIs" dxfId="681" priority="120" stopIfTrue="1" operator="equal">
      <formula>"EXTREMO"</formula>
    </cfRule>
  </conditionalFormatting>
  <conditionalFormatting sqref="BO43:BP52">
    <cfRule type="containsText" dxfId="680" priority="121" operator="containsText" text="DISMINUYE UN PUNTO">
      <formula>NOT(ISERROR(SEARCH(("DISMINUYE UN PUNTO"),(BO43))))</formula>
    </cfRule>
  </conditionalFormatting>
  <conditionalFormatting sqref="BO43:BP52">
    <cfRule type="containsText" dxfId="679" priority="122" operator="containsText" text="DISMINUYE CERO PUNTOS">
      <formula>NOT(ISERROR(SEARCH(("DISMINUYE CERO PUNTOS"),(BO43))))</formula>
    </cfRule>
  </conditionalFormatting>
  <conditionalFormatting sqref="BO43:BP52">
    <cfRule type="containsText" dxfId="678" priority="123" operator="containsText" text="DISMINUYE DOS PUNTOS">
      <formula>NOT(ISERROR(SEARCH(("DISMINUYE DOS PUNTOS"),(BO43))))</formula>
    </cfRule>
  </conditionalFormatting>
  <conditionalFormatting sqref="BK52">
    <cfRule type="containsText" dxfId="677" priority="124" operator="containsText" text="DISMINUYE UN PUNTO">
      <formula>NOT(ISERROR(SEARCH(("DISMINUYE UN PUNTO"),(BK52))))</formula>
    </cfRule>
  </conditionalFormatting>
  <conditionalFormatting sqref="BK52">
    <cfRule type="containsText" dxfId="676" priority="125" operator="containsText" text="DISMINUYE CERO PUNTOS">
      <formula>NOT(ISERROR(SEARCH(("DISMINUYE CERO PUNTOS"),(BK52))))</formula>
    </cfRule>
  </conditionalFormatting>
  <conditionalFormatting sqref="BK52">
    <cfRule type="containsText" dxfId="675" priority="126" operator="containsText" text="DISMINUYE DOS PUNTOS">
      <formula>NOT(ISERROR(SEARCH(("DISMINUYE DOS PUNTOS"),(BK52))))</formula>
    </cfRule>
  </conditionalFormatting>
  <conditionalFormatting sqref="AL43:AL51">
    <cfRule type="cellIs" dxfId="674" priority="127" stopIfTrue="1" operator="equal">
      <formula>"BAJO"</formula>
    </cfRule>
  </conditionalFormatting>
  <conditionalFormatting sqref="AL43:AL51">
    <cfRule type="cellIs" dxfId="673" priority="128" stopIfTrue="1" operator="equal">
      <formula>"MODERADO"</formula>
    </cfRule>
  </conditionalFormatting>
  <conditionalFormatting sqref="AL43:AL51">
    <cfRule type="cellIs" dxfId="672" priority="129" stopIfTrue="1" operator="equal">
      <formula>"ALTO"</formula>
    </cfRule>
  </conditionalFormatting>
  <conditionalFormatting sqref="AL43:AL51">
    <cfRule type="cellIs" dxfId="671" priority="130" stopIfTrue="1" operator="equal">
      <formula>"EXTREMO"</formula>
    </cfRule>
  </conditionalFormatting>
  <conditionalFormatting sqref="AF43:AF51">
    <cfRule type="cellIs" dxfId="670" priority="131" operator="equal">
      <formula>0</formula>
    </cfRule>
  </conditionalFormatting>
  <conditionalFormatting sqref="AM43:AM51">
    <cfRule type="expression" dxfId="669" priority="132" stopIfTrue="1">
      <formula>IF(AI43="",AJ43="","")</formula>
    </cfRule>
  </conditionalFormatting>
  <conditionalFormatting sqref="AM43:AM51">
    <cfRule type="containsText" dxfId="668" priority="133" stopIfTrue="1" operator="containsText" text="Reducir">
      <formula>NOT(ISERROR(SEARCH(("Reducir"),(AM43))))</formula>
    </cfRule>
  </conditionalFormatting>
  <conditionalFormatting sqref="AM43:AM51">
    <cfRule type="containsText" dxfId="667" priority="134" stopIfTrue="1" operator="containsText" text="Asumir">
      <formula>NOT(ISERROR(SEARCH(("Asumir"),(AM43))))</formula>
    </cfRule>
  </conditionalFormatting>
  <conditionalFormatting sqref="AM43:AM51">
    <cfRule type="containsText" dxfId="666" priority="135" stopIfTrue="1" operator="containsText" text="Evitar">
      <formula>NOT(ISERROR(SEARCH(("Evitar"),(AM43))))</formula>
    </cfRule>
  </conditionalFormatting>
  <conditionalFormatting sqref="BL43:BL51">
    <cfRule type="containsText" dxfId="665" priority="136" operator="containsText" text="DISMINUYE UN PUNTO">
      <formula>NOT(ISERROR(SEARCH(("DISMINUYE UN PUNTO"),(BL43))))</formula>
    </cfRule>
  </conditionalFormatting>
  <conditionalFormatting sqref="BL43:BL51">
    <cfRule type="containsText" dxfId="664" priority="137" operator="containsText" text="DISMINUYE CERO PUNTOS">
      <formula>NOT(ISERROR(SEARCH(("DISMINUYE CERO PUNTOS"),(BL43))))</formula>
    </cfRule>
  </conditionalFormatting>
  <conditionalFormatting sqref="BL43:BL51">
    <cfRule type="containsText" dxfId="663" priority="138" operator="containsText" text="DISMINUYE DOS PUNTOS">
      <formula>NOT(ISERROR(SEARCH(("DISMINUYE DOS PUNTOS"),(BL43))))</formula>
    </cfRule>
  </conditionalFormatting>
  <conditionalFormatting sqref="BL52">
    <cfRule type="containsText" dxfId="662" priority="139" operator="containsText" text="DISMINUYE UN PUNTO">
      <formula>NOT(ISERROR(SEARCH(("DISMINUYE UN PUNTO"),(BL52))))</formula>
    </cfRule>
  </conditionalFormatting>
  <conditionalFormatting sqref="BL52">
    <cfRule type="containsText" dxfId="661" priority="140" operator="containsText" text="DISMINUYE CERO PUNTOS">
      <formula>NOT(ISERROR(SEARCH(("DISMINUYE CERO PUNTOS"),(BL52))))</formula>
    </cfRule>
  </conditionalFormatting>
  <conditionalFormatting sqref="BL52">
    <cfRule type="containsText" dxfId="660" priority="141" operator="containsText" text="DISMINUYE DOS PUNTOS">
      <formula>NOT(ISERROR(SEARCH(("DISMINUYE DOS PUNTOS"),(BL52))))</formula>
    </cfRule>
  </conditionalFormatting>
  <conditionalFormatting sqref="BQ54:BQ63">
    <cfRule type="containsText" dxfId="659" priority="142" operator="containsText" text="DISMINUYE UN PUNTO">
      <formula>NOT(ISERROR(SEARCH(("DISMINUYE UN PUNTO"),(BQ54))))</formula>
    </cfRule>
  </conditionalFormatting>
  <conditionalFormatting sqref="BQ54:BQ63">
    <cfRule type="containsText" dxfId="658" priority="143" operator="containsText" text="DISMINUYE CERO PUNTOS">
      <formula>NOT(ISERROR(SEARCH(("DISMINUYE CERO PUNTOS"),(BQ54))))</formula>
    </cfRule>
  </conditionalFormatting>
  <conditionalFormatting sqref="BQ54:BQ63">
    <cfRule type="containsText" dxfId="657" priority="144" operator="containsText" text="DISMINUYE DOS PUNTOS">
      <formula>NOT(ISERROR(SEARCH(("DISMINUYE DOS PUNTOS"),(BQ54))))</formula>
    </cfRule>
  </conditionalFormatting>
  <conditionalFormatting sqref="BK54:BK62 BM54:BN63">
    <cfRule type="containsText" dxfId="656" priority="145" operator="containsText" text="DISMINUYE UN PUNTO">
      <formula>NOT(ISERROR(SEARCH(("DISMINUYE UN PUNTO"),(BK54))))</formula>
    </cfRule>
  </conditionalFormatting>
  <conditionalFormatting sqref="BK54:BK62 BM54:BN63">
    <cfRule type="containsText" dxfId="655" priority="146" operator="containsText" text="DISMINUYE CERO PUNTOS">
      <formula>NOT(ISERROR(SEARCH(("DISMINUYE CERO PUNTOS"),(BK54))))</formula>
    </cfRule>
  </conditionalFormatting>
  <conditionalFormatting sqref="BK54:BK62 BM54:BN63">
    <cfRule type="containsText" dxfId="654" priority="147" operator="containsText" text="DISMINUYE DOS PUNTOS">
      <formula>NOT(ISERROR(SEARCH(("DISMINUYE DOS PUNTOS"),(BK54))))</formula>
    </cfRule>
  </conditionalFormatting>
  <conditionalFormatting sqref="BX54:BX63">
    <cfRule type="cellIs" dxfId="653" priority="148" stopIfTrue="1" operator="equal">
      <formula>"BAJO"</formula>
    </cfRule>
  </conditionalFormatting>
  <conditionalFormatting sqref="BX54:BX63">
    <cfRule type="cellIs" dxfId="652" priority="149" stopIfTrue="1" operator="equal">
      <formula>"MODERADO"</formula>
    </cfRule>
  </conditionalFormatting>
  <conditionalFormatting sqref="BX54:BX63">
    <cfRule type="cellIs" dxfId="651" priority="150" stopIfTrue="1" operator="equal">
      <formula>"ALTO"</formula>
    </cfRule>
  </conditionalFormatting>
  <conditionalFormatting sqref="BX54:BX63">
    <cfRule type="cellIs" dxfId="650" priority="151" stopIfTrue="1" operator="equal">
      <formula>"EXTREMO"</formula>
    </cfRule>
  </conditionalFormatting>
  <conditionalFormatting sqref="BO54:BP63">
    <cfRule type="containsText" dxfId="649" priority="152" operator="containsText" text="DISMINUYE UN PUNTO">
      <formula>NOT(ISERROR(SEARCH(("DISMINUYE UN PUNTO"),(BO54))))</formula>
    </cfRule>
  </conditionalFormatting>
  <conditionalFormatting sqref="BO54:BP63">
    <cfRule type="containsText" dxfId="648" priority="153" operator="containsText" text="DISMINUYE CERO PUNTOS">
      <formula>NOT(ISERROR(SEARCH(("DISMINUYE CERO PUNTOS"),(BO54))))</formula>
    </cfRule>
  </conditionalFormatting>
  <conditionalFormatting sqref="BO54:BP63">
    <cfRule type="containsText" dxfId="647" priority="154" operator="containsText" text="DISMINUYE DOS PUNTOS">
      <formula>NOT(ISERROR(SEARCH(("DISMINUYE DOS PUNTOS"),(BO54))))</formula>
    </cfRule>
  </conditionalFormatting>
  <conditionalFormatting sqref="BK63">
    <cfRule type="containsText" dxfId="646" priority="155" operator="containsText" text="DISMINUYE UN PUNTO">
      <formula>NOT(ISERROR(SEARCH(("DISMINUYE UN PUNTO"),(BK63))))</formula>
    </cfRule>
  </conditionalFormatting>
  <conditionalFormatting sqref="BK63">
    <cfRule type="containsText" dxfId="645" priority="156" operator="containsText" text="DISMINUYE CERO PUNTOS">
      <formula>NOT(ISERROR(SEARCH(("DISMINUYE CERO PUNTOS"),(BK63))))</formula>
    </cfRule>
  </conditionalFormatting>
  <conditionalFormatting sqref="BK63">
    <cfRule type="containsText" dxfId="644" priority="157" operator="containsText" text="DISMINUYE DOS PUNTOS">
      <formula>NOT(ISERROR(SEARCH(("DISMINUYE DOS PUNTOS"),(BK63))))</formula>
    </cfRule>
  </conditionalFormatting>
  <conditionalFormatting sqref="AL54:AL62">
    <cfRule type="cellIs" dxfId="643" priority="158" stopIfTrue="1" operator="equal">
      <formula>"BAJO"</formula>
    </cfRule>
  </conditionalFormatting>
  <conditionalFormatting sqref="AL54:AL62">
    <cfRule type="cellIs" dxfId="642" priority="159" stopIfTrue="1" operator="equal">
      <formula>"MODERADO"</formula>
    </cfRule>
  </conditionalFormatting>
  <conditionalFormatting sqref="AL54:AL62">
    <cfRule type="cellIs" dxfId="641" priority="160" stopIfTrue="1" operator="equal">
      <formula>"ALTO"</formula>
    </cfRule>
  </conditionalFormatting>
  <conditionalFormatting sqref="AL54:AL62">
    <cfRule type="cellIs" dxfId="640" priority="161" stopIfTrue="1" operator="equal">
      <formula>"EXTREMO"</formula>
    </cfRule>
  </conditionalFormatting>
  <conditionalFormatting sqref="AF54:AF62">
    <cfRule type="cellIs" dxfId="639" priority="162" operator="equal">
      <formula>0</formula>
    </cfRule>
  </conditionalFormatting>
  <conditionalFormatting sqref="AM54:AM62">
    <cfRule type="expression" dxfId="638" priority="163" stopIfTrue="1">
      <formula>IF(AI54="",AJ54="","")</formula>
    </cfRule>
  </conditionalFormatting>
  <conditionalFormatting sqref="AM54:AM62">
    <cfRule type="containsText" dxfId="637" priority="164" stopIfTrue="1" operator="containsText" text="Reducir">
      <formula>NOT(ISERROR(SEARCH(("Reducir"),(AM54))))</formula>
    </cfRule>
  </conditionalFormatting>
  <conditionalFormatting sqref="AM54:AM62">
    <cfRule type="containsText" dxfId="636" priority="165" stopIfTrue="1" operator="containsText" text="Asumir">
      <formula>NOT(ISERROR(SEARCH(("Asumir"),(AM54))))</formula>
    </cfRule>
  </conditionalFormatting>
  <conditionalFormatting sqref="AM54:AM62">
    <cfRule type="containsText" dxfId="635" priority="166" stopIfTrue="1" operator="containsText" text="Evitar">
      <formula>NOT(ISERROR(SEARCH(("Evitar"),(AM54))))</formula>
    </cfRule>
  </conditionalFormatting>
  <conditionalFormatting sqref="BL54:BL62">
    <cfRule type="containsText" dxfId="634" priority="167" operator="containsText" text="DISMINUYE UN PUNTO">
      <formula>NOT(ISERROR(SEARCH(("DISMINUYE UN PUNTO"),(BL54))))</formula>
    </cfRule>
  </conditionalFormatting>
  <conditionalFormatting sqref="BL54:BL62">
    <cfRule type="containsText" dxfId="633" priority="168" operator="containsText" text="DISMINUYE CERO PUNTOS">
      <formula>NOT(ISERROR(SEARCH(("DISMINUYE CERO PUNTOS"),(BL54))))</formula>
    </cfRule>
  </conditionalFormatting>
  <conditionalFormatting sqref="BL54:BL62">
    <cfRule type="containsText" dxfId="632" priority="169" operator="containsText" text="DISMINUYE DOS PUNTOS">
      <formula>NOT(ISERROR(SEARCH(("DISMINUYE DOS PUNTOS"),(BL54))))</formula>
    </cfRule>
  </conditionalFormatting>
  <conditionalFormatting sqref="BL63">
    <cfRule type="containsText" dxfId="631" priority="170" operator="containsText" text="DISMINUYE UN PUNTO">
      <formula>NOT(ISERROR(SEARCH(("DISMINUYE UN PUNTO"),(BL63))))</formula>
    </cfRule>
  </conditionalFormatting>
  <conditionalFormatting sqref="BL63">
    <cfRule type="containsText" dxfId="630" priority="171" operator="containsText" text="DISMINUYE CERO PUNTOS">
      <formula>NOT(ISERROR(SEARCH(("DISMINUYE CERO PUNTOS"),(BL63))))</formula>
    </cfRule>
  </conditionalFormatting>
  <conditionalFormatting sqref="BL63">
    <cfRule type="containsText" dxfId="629" priority="172" operator="containsText" text="DISMINUYE DOS PUNTOS">
      <formula>NOT(ISERROR(SEARCH(("DISMINUYE DOS PUNTOS"),(BL63))))</formula>
    </cfRule>
  </conditionalFormatting>
  <conditionalFormatting sqref="BQ65:BQ74">
    <cfRule type="containsText" dxfId="628" priority="173" operator="containsText" text="DISMINUYE UN PUNTO">
      <formula>NOT(ISERROR(SEARCH(("DISMINUYE UN PUNTO"),(BQ65))))</formula>
    </cfRule>
  </conditionalFormatting>
  <conditionalFormatting sqref="BQ65:BQ74">
    <cfRule type="containsText" dxfId="627" priority="174" operator="containsText" text="DISMINUYE CERO PUNTOS">
      <formula>NOT(ISERROR(SEARCH(("DISMINUYE CERO PUNTOS"),(BQ65))))</formula>
    </cfRule>
  </conditionalFormatting>
  <conditionalFormatting sqref="BQ65:BQ74">
    <cfRule type="containsText" dxfId="626" priority="175" operator="containsText" text="DISMINUYE DOS PUNTOS">
      <formula>NOT(ISERROR(SEARCH(("DISMINUYE DOS PUNTOS"),(BQ65))))</formula>
    </cfRule>
  </conditionalFormatting>
  <conditionalFormatting sqref="BK65:BK73 BM65:BN74">
    <cfRule type="containsText" dxfId="625" priority="176" operator="containsText" text="DISMINUYE UN PUNTO">
      <formula>NOT(ISERROR(SEARCH(("DISMINUYE UN PUNTO"),(BK65))))</formula>
    </cfRule>
  </conditionalFormatting>
  <conditionalFormatting sqref="BK65:BK73 BM65:BN74">
    <cfRule type="containsText" dxfId="624" priority="177" operator="containsText" text="DISMINUYE CERO PUNTOS">
      <formula>NOT(ISERROR(SEARCH(("DISMINUYE CERO PUNTOS"),(BK65))))</formula>
    </cfRule>
  </conditionalFormatting>
  <conditionalFormatting sqref="BK65:BK73 BM65:BN74">
    <cfRule type="containsText" dxfId="623" priority="178" operator="containsText" text="DISMINUYE DOS PUNTOS">
      <formula>NOT(ISERROR(SEARCH(("DISMINUYE DOS PUNTOS"),(BK65))))</formula>
    </cfRule>
  </conditionalFormatting>
  <conditionalFormatting sqref="BX65:BX74">
    <cfRule type="cellIs" dxfId="622" priority="179" stopIfTrue="1" operator="equal">
      <formula>"BAJO"</formula>
    </cfRule>
  </conditionalFormatting>
  <conditionalFormatting sqref="BX65:BX74">
    <cfRule type="cellIs" dxfId="621" priority="180" stopIfTrue="1" operator="equal">
      <formula>"MODERADO"</formula>
    </cfRule>
  </conditionalFormatting>
  <conditionalFormatting sqref="BX65:BX74">
    <cfRule type="cellIs" dxfId="620" priority="181" stopIfTrue="1" operator="equal">
      <formula>"ALTO"</formula>
    </cfRule>
  </conditionalFormatting>
  <conditionalFormatting sqref="BX65:BX74">
    <cfRule type="cellIs" dxfId="619" priority="182" stopIfTrue="1" operator="equal">
      <formula>"EXTREMO"</formula>
    </cfRule>
  </conditionalFormatting>
  <conditionalFormatting sqref="K65:K74">
    <cfRule type="cellIs" dxfId="618" priority="183" operator="equal">
      <formula>0</formula>
    </cfRule>
  </conditionalFormatting>
  <conditionalFormatting sqref="BO65:BP74">
    <cfRule type="containsText" dxfId="617" priority="184" operator="containsText" text="DISMINUYE UN PUNTO">
      <formula>NOT(ISERROR(SEARCH(("DISMINUYE UN PUNTO"),(BO65))))</formula>
    </cfRule>
  </conditionalFormatting>
  <conditionalFormatting sqref="BO65:BP74">
    <cfRule type="containsText" dxfId="616" priority="185" operator="containsText" text="DISMINUYE CERO PUNTOS">
      <formula>NOT(ISERROR(SEARCH(("DISMINUYE CERO PUNTOS"),(BO65))))</formula>
    </cfRule>
  </conditionalFormatting>
  <conditionalFormatting sqref="BO65:BP74">
    <cfRule type="containsText" dxfId="615" priority="186" operator="containsText" text="DISMINUYE DOS PUNTOS">
      <formula>NOT(ISERROR(SEARCH(("DISMINUYE DOS PUNTOS"),(BO65))))</formula>
    </cfRule>
  </conditionalFormatting>
  <conditionalFormatting sqref="BK74">
    <cfRule type="containsText" dxfId="614" priority="187" operator="containsText" text="DISMINUYE UN PUNTO">
      <formula>NOT(ISERROR(SEARCH(("DISMINUYE UN PUNTO"),(BK74))))</formula>
    </cfRule>
  </conditionalFormatting>
  <conditionalFormatting sqref="BK74">
    <cfRule type="containsText" dxfId="613" priority="188" operator="containsText" text="DISMINUYE CERO PUNTOS">
      <formula>NOT(ISERROR(SEARCH(("DISMINUYE CERO PUNTOS"),(BK74))))</formula>
    </cfRule>
  </conditionalFormatting>
  <conditionalFormatting sqref="BK74">
    <cfRule type="containsText" dxfId="612" priority="189" operator="containsText" text="DISMINUYE DOS PUNTOS">
      <formula>NOT(ISERROR(SEARCH(("DISMINUYE DOS PUNTOS"),(BK74))))</formula>
    </cfRule>
  </conditionalFormatting>
  <conditionalFormatting sqref="AL65:AL73">
    <cfRule type="cellIs" dxfId="611" priority="190" stopIfTrue="1" operator="equal">
      <formula>"BAJO"</formula>
    </cfRule>
  </conditionalFormatting>
  <conditionalFormatting sqref="AL65:AL73">
    <cfRule type="cellIs" dxfId="610" priority="191" stopIfTrue="1" operator="equal">
      <formula>"MODERADO"</formula>
    </cfRule>
  </conditionalFormatting>
  <conditionalFormatting sqref="AL65:AL73">
    <cfRule type="cellIs" dxfId="609" priority="192" stopIfTrue="1" operator="equal">
      <formula>"ALTO"</formula>
    </cfRule>
  </conditionalFormatting>
  <conditionalFormatting sqref="AL65:AL73">
    <cfRule type="cellIs" dxfId="608" priority="193" stopIfTrue="1" operator="equal">
      <formula>"EXTREMO"</formula>
    </cfRule>
  </conditionalFormatting>
  <conditionalFormatting sqref="AF65:AF73">
    <cfRule type="cellIs" dxfId="607" priority="194" operator="equal">
      <formula>0</formula>
    </cfRule>
  </conditionalFormatting>
  <conditionalFormatting sqref="AM65:AM73">
    <cfRule type="expression" dxfId="606" priority="195" stopIfTrue="1">
      <formula>IF(AI65="",AJ65="","")</formula>
    </cfRule>
  </conditionalFormatting>
  <conditionalFormatting sqref="AM65:AM73">
    <cfRule type="containsText" dxfId="605" priority="196" stopIfTrue="1" operator="containsText" text="Reducir">
      <formula>NOT(ISERROR(SEARCH(("Reducir"),(AM65))))</formula>
    </cfRule>
  </conditionalFormatting>
  <conditionalFormatting sqref="AM65:AM73">
    <cfRule type="containsText" dxfId="604" priority="197" stopIfTrue="1" operator="containsText" text="Asumir">
      <formula>NOT(ISERROR(SEARCH(("Asumir"),(AM65))))</formula>
    </cfRule>
  </conditionalFormatting>
  <conditionalFormatting sqref="AM65:AM73">
    <cfRule type="containsText" dxfId="603" priority="198" stopIfTrue="1" operator="containsText" text="Evitar">
      <formula>NOT(ISERROR(SEARCH(("Evitar"),(AM65))))</formula>
    </cfRule>
  </conditionalFormatting>
  <conditionalFormatting sqref="BL65:BL73">
    <cfRule type="containsText" dxfId="602" priority="199" operator="containsText" text="DISMINUYE UN PUNTO">
      <formula>NOT(ISERROR(SEARCH(("DISMINUYE UN PUNTO"),(BL65))))</formula>
    </cfRule>
  </conditionalFormatting>
  <conditionalFormatting sqref="BL65:BL73">
    <cfRule type="containsText" dxfId="601" priority="200" operator="containsText" text="DISMINUYE CERO PUNTOS">
      <formula>NOT(ISERROR(SEARCH(("DISMINUYE CERO PUNTOS"),(BL65))))</formula>
    </cfRule>
  </conditionalFormatting>
  <conditionalFormatting sqref="BL65:BL73">
    <cfRule type="containsText" dxfId="600" priority="201" operator="containsText" text="DISMINUYE DOS PUNTOS">
      <formula>NOT(ISERROR(SEARCH(("DISMINUYE DOS PUNTOS"),(BL65))))</formula>
    </cfRule>
  </conditionalFormatting>
  <conditionalFormatting sqref="BL74">
    <cfRule type="containsText" dxfId="599" priority="202" operator="containsText" text="DISMINUYE UN PUNTO">
      <formula>NOT(ISERROR(SEARCH(("DISMINUYE UN PUNTO"),(BL74))))</formula>
    </cfRule>
  </conditionalFormatting>
  <conditionalFormatting sqref="BL74">
    <cfRule type="containsText" dxfId="598" priority="203" operator="containsText" text="DISMINUYE CERO PUNTOS">
      <formula>NOT(ISERROR(SEARCH(("DISMINUYE CERO PUNTOS"),(BL74))))</formula>
    </cfRule>
  </conditionalFormatting>
  <conditionalFormatting sqref="BL74">
    <cfRule type="containsText" dxfId="597" priority="204" operator="containsText" text="DISMINUYE DOS PUNTOS">
      <formula>NOT(ISERROR(SEARCH(("DISMINUYE DOS PUNTOS"),(BL74))))</formula>
    </cfRule>
  </conditionalFormatting>
  <conditionalFormatting sqref="BQ76:BQ85">
    <cfRule type="containsText" dxfId="596" priority="205" operator="containsText" text="DISMINUYE UN PUNTO">
      <formula>NOT(ISERROR(SEARCH(("DISMINUYE UN PUNTO"),(BQ76))))</formula>
    </cfRule>
  </conditionalFormatting>
  <conditionalFormatting sqref="BQ76:BQ85">
    <cfRule type="containsText" dxfId="595" priority="206" operator="containsText" text="DISMINUYE CERO PUNTOS">
      <formula>NOT(ISERROR(SEARCH(("DISMINUYE CERO PUNTOS"),(BQ76))))</formula>
    </cfRule>
  </conditionalFormatting>
  <conditionalFormatting sqref="BQ76:BQ85">
    <cfRule type="containsText" dxfId="594" priority="207" operator="containsText" text="DISMINUYE DOS PUNTOS">
      <formula>NOT(ISERROR(SEARCH(("DISMINUYE DOS PUNTOS"),(BQ76))))</formula>
    </cfRule>
  </conditionalFormatting>
  <conditionalFormatting sqref="BK76:BK84 BM76:BN85">
    <cfRule type="containsText" dxfId="593" priority="208" operator="containsText" text="DISMINUYE UN PUNTO">
      <formula>NOT(ISERROR(SEARCH(("DISMINUYE UN PUNTO"),(BK76))))</formula>
    </cfRule>
  </conditionalFormatting>
  <conditionalFormatting sqref="BK76:BK84 BM76:BN85">
    <cfRule type="containsText" dxfId="592" priority="209" operator="containsText" text="DISMINUYE CERO PUNTOS">
      <formula>NOT(ISERROR(SEARCH(("DISMINUYE CERO PUNTOS"),(BK76))))</formula>
    </cfRule>
  </conditionalFormatting>
  <conditionalFormatting sqref="BK76:BK84 BM76:BN85">
    <cfRule type="containsText" dxfId="591" priority="210" operator="containsText" text="DISMINUYE DOS PUNTOS">
      <formula>NOT(ISERROR(SEARCH(("DISMINUYE DOS PUNTOS"),(BK76))))</formula>
    </cfRule>
  </conditionalFormatting>
  <conditionalFormatting sqref="BX76:BX85">
    <cfRule type="cellIs" dxfId="590" priority="211" stopIfTrue="1" operator="equal">
      <formula>"BAJO"</formula>
    </cfRule>
  </conditionalFormatting>
  <conditionalFormatting sqref="BX76:BX85">
    <cfRule type="cellIs" dxfId="589" priority="212" stopIfTrue="1" operator="equal">
      <formula>"MODERADO"</formula>
    </cfRule>
  </conditionalFormatting>
  <conditionalFormatting sqref="BX76:BX85">
    <cfRule type="cellIs" dxfId="588" priority="213" stopIfTrue="1" operator="equal">
      <formula>"ALTO"</formula>
    </cfRule>
  </conditionalFormatting>
  <conditionalFormatting sqref="BX76:BX85">
    <cfRule type="cellIs" dxfId="587" priority="214" stopIfTrue="1" operator="equal">
      <formula>"EXTREMO"</formula>
    </cfRule>
  </conditionalFormatting>
  <conditionalFormatting sqref="K76:K85">
    <cfRule type="cellIs" dxfId="586" priority="215" operator="equal">
      <formula>0</formula>
    </cfRule>
  </conditionalFormatting>
  <conditionalFormatting sqref="BO76:BP85">
    <cfRule type="containsText" dxfId="585" priority="216" operator="containsText" text="DISMINUYE UN PUNTO">
      <formula>NOT(ISERROR(SEARCH(("DISMINUYE UN PUNTO"),(BO76))))</formula>
    </cfRule>
  </conditionalFormatting>
  <conditionalFormatting sqref="BO76:BP85">
    <cfRule type="containsText" dxfId="584" priority="217" operator="containsText" text="DISMINUYE CERO PUNTOS">
      <formula>NOT(ISERROR(SEARCH(("DISMINUYE CERO PUNTOS"),(BO76))))</formula>
    </cfRule>
  </conditionalFormatting>
  <conditionalFormatting sqref="BO76:BP85">
    <cfRule type="containsText" dxfId="583" priority="218" operator="containsText" text="DISMINUYE DOS PUNTOS">
      <formula>NOT(ISERROR(SEARCH(("DISMINUYE DOS PUNTOS"),(BO76))))</formula>
    </cfRule>
  </conditionalFormatting>
  <conditionalFormatting sqref="BK85">
    <cfRule type="containsText" dxfId="582" priority="219" operator="containsText" text="DISMINUYE UN PUNTO">
      <formula>NOT(ISERROR(SEARCH(("DISMINUYE UN PUNTO"),(BK85))))</formula>
    </cfRule>
  </conditionalFormatting>
  <conditionalFormatting sqref="BK85">
    <cfRule type="containsText" dxfId="581" priority="220" operator="containsText" text="DISMINUYE CERO PUNTOS">
      <formula>NOT(ISERROR(SEARCH(("DISMINUYE CERO PUNTOS"),(BK85))))</formula>
    </cfRule>
  </conditionalFormatting>
  <conditionalFormatting sqref="BK85">
    <cfRule type="containsText" dxfId="580" priority="221" operator="containsText" text="DISMINUYE DOS PUNTOS">
      <formula>NOT(ISERROR(SEARCH(("DISMINUYE DOS PUNTOS"),(BK85))))</formula>
    </cfRule>
  </conditionalFormatting>
  <conditionalFormatting sqref="AL76:AL84">
    <cfRule type="cellIs" dxfId="579" priority="222" stopIfTrue="1" operator="equal">
      <formula>"BAJO"</formula>
    </cfRule>
  </conditionalFormatting>
  <conditionalFormatting sqref="AL76:AL84">
    <cfRule type="cellIs" dxfId="578" priority="223" stopIfTrue="1" operator="equal">
      <formula>"MODERADO"</formula>
    </cfRule>
  </conditionalFormatting>
  <conditionalFormatting sqref="AL76:AL84">
    <cfRule type="cellIs" dxfId="577" priority="224" stopIfTrue="1" operator="equal">
      <formula>"ALTO"</formula>
    </cfRule>
  </conditionalFormatting>
  <conditionalFormatting sqref="AL76:AL84">
    <cfRule type="cellIs" dxfId="576" priority="225" stopIfTrue="1" operator="equal">
      <formula>"EXTREMO"</formula>
    </cfRule>
  </conditionalFormatting>
  <conditionalFormatting sqref="AF76:AF84">
    <cfRule type="cellIs" dxfId="575" priority="226" operator="equal">
      <formula>0</formula>
    </cfRule>
  </conditionalFormatting>
  <conditionalFormatting sqref="AM76:AM84">
    <cfRule type="expression" dxfId="574" priority="227" stopIfTrue="1">
      <formula>IF(AI76="",AJ76="","")</formula>
    </cfRule>
  </conditionalFormatting>
  <conditionalFormatting sqref="AM76:AM84">
    <cfRule type="containsText" dxfId="573" priority="228" stopIfTrue="1" operator="containsText" text="Reducir">
      <formula>NOT(ISERROR(SEARCH(("Reducir"),(AM76))))</formula>
    </cfRule>
  </conditionalFormatting>
  <conditionalFormatting sqref="AM76:AM84">
    <cfRule type="containsText" dxfId="572" priority="229" stopIfTrue="1" operator="containsText" text="Asumir">
      <formula>NOT(ISERROR(SEARCH(("Asumir"),(AM76))))</formula>
    </cfRule>
  </conditionalFormatting>
  <conditionalFormatting sqref="AM76:AM84">
    <cfRule type="containsText" dxfId="571" priority="230" stopIfTrue="1" operator="containsText" text="Evitar">
      <formula>NOT(ISERROR(SEARCH(("Evitar"),(AM76))))</formula>
    </cfRule>
  </conditionalFormatting>
  <conditionalFormatting sqref="BL76:BL84">
    <cfRule type="containsText" dxfId="570" priority="231" operator="containsText" text="DISMINUYE UN PUNTO">
      <formula>NOT(ISERROR(SEARCH(("DISMINUYE UN PUNTO"),(BL76))))</formula>
    </cfRule>
  </conditionalFormatting>
  <conditionalFormatting sqref="BL76:BL84">
    <cfRule type="containsText" dxfId="569" priority="232" operator="containsText" text="DISMINUYE CERO PUNTOS">
      <formula>NOT(ISERROR(SEARCH(("DISMINUYE CERO PUNTOS"),(BL76))))</formula>
    </cfRule>
  </conditionalFormatting>
  <conditionalFormatting sqref="BL76:BL84">
    <cfRule type="containsText" dxfId="568" priority="233" operator="containsText" text="DISMINUYE DOS PUNTOS">
      <formula>NOT(ISERROR(SEARCH(("DISMINUYE DOS PUNTOS"),(BL76))))</formula>
    </cfRule>
  </conditionalFormatting>
  <conditionalFormatting sqref="BL85">
    <cfRule type="containsText" dxfId="567" priority="234" operator="containsText" text="DISMINUYE UN PUNTO">
      <formula>NOT(ISERROR(SEARCH(("DISMINUYE UN PUNTO"),(BL85))))</formula>
    </cfRule>
  </conditionalFormatting>
  <conditionalFormatting sqref="BL85">
    <cfRule type="containsText" dxfId="566" priority="235" operator="containsText" text="DISMINUYE CERO PUNTOS">
      <formula>NOT(ISERROR(SEARCH(("DISMINUYE CERO PUNTOS"),(BL85))))</formula>
    </cfRule>
  </conditionalFormatting>
  <conditionalFormatting sqref="BL85">
    <cfRule type="containsText" dxfId="565" priority="236" operator="containsText" text="DISMINUYE DOS PUNTOS">
      <formula>NOT(ISERROR(SEARCH(("DISMINUYE DOS PUNTOS"),(BL85))))</formula>
    </cfRule>
  </conditionalFormatting>
  <conditionalFormatting sqref="BQ87:BQ96">
    <cfRule type="containsText" dxfId="564" priority="237" operator="containsText" text="DISMINUYE UN PUNTO">
      <formula>NOT(ISERROR(SEARCH(("DISMINUYE UN PUNTO"),(BQ87))))</formula>
    </cfRule>
  </conditionalFormatting>
  <conditionalFormatting sqref="BQ87:BQ96">
    <cfRule type="containsText" dxfId="563" priority="238" operator="containsText" text="DISMINUYE CERO PUNTOS">
      <formula>NOT(ISERROR(SEARCH(("DISMINUYE CERO PUNTOS"),(BQ87))))</formula>
    </cfRule>
  </conditionalFormatting>
  <conditionalFormatting sqref="BQ87:BQ96">
    <cfRule type="containsText" dxfId="562" priority="239" operator="containsText" text="DISMINUYE DOS PUNTOS">
      <formula>NOT(ISERROR(SEARCH(("DISMINUYE DOS PUNTOS"),(BQ87))))</formula>
    </cfRule>
  </conditionalFormatting>
  <conditionalFormatting sqref="BK87:BK95 BM87:BN96">
    <cfRule type="containsText" dxfId="561" priority="240" operator="containsText" text="DISMINUYE UN PUNTO">
      <formula>NOT(ISERROR(SEARCH(("DISMINUYE UN PUNTO"),(BK87))))</formula>
    </cfRule>
  </conditionalFormatting>
  <conditionalFormatting sqref="BK87:BK95 BM87:BN96">
    <cfRule type="containsText" dxfId="560" priority="241" operator="containsText" text="DISMINUYE CERO PUNTOS">
      <formula>NOT(ISERROR(SEARCH(("DISMINUYE CERO PUNTOS"),(BK87))))</formula>
    </cfRule>
  </conditionalFormatting>
  <conditionalFormatting sqref="BK87:BK95 BM87:BN96">
    <cfRule type="containsText" dxfId="559" priority="242" operator="containsText" text="DISMINUYE DOS PUNTOS">
      <formula>NOT(ISERROR(SEARCH(("DISMINUYE DOS PUNTOS"),(BK87))))</formula>
    </cfRule>
  </conditionalFormatting>
  <conditionalFormatting sqref="BX87:BX96">
    <cfRule type="cellIs" dxfId="558" priority="243" stopIfTrue="1" operator="equal">
      <formula>"BAJO"</formula>
    </cfRule>
  </conditionalFormatting>
  <conditionalFormatting sqref="BX87:BX96">
    <cfRule type="cellIs" dxfId="557" priority="244" stopIfTrue="1" operator="equal">
      <formula>"MODERADO"</formula>
    </cfRule>
  </conditionalFormatting>
  <conditionalFormatting sqref="BX87:BX96">
    <cfRule type="cellIs" dxfId="556" priority="245" stopIfTrue="1" operator="equal">
      <formula>"ALTO"</formula>
    </cfRule>
  </conditionalFormatting>
  <conditionalFormatting sqref="BX87:BX96">
    <cfRule type="cellIs" dxfId="555" priority="246" stopIfTrue="1" operator="equal">
      <formula>"EXTREMO"</formula>
    </cfRule>
  </conditionalFormatting>
  <conditionalFormatting sqref="K87:K96">
    <cfRule type="cellIs" dxfId="554" priority="247" operator="equal">
      <formula>0</formula>
    </cfRule>
  </conditionalFormatting>
  <conditionalFormatting sqref="BO87:BP96">
    <cfRule type="containsText" dxfId="553" priority="248" operator="containsText" text="DISMINUYE UN PUNTO">
      <formula>NOT(ISERROR(SEARCH(("DISMINUYE UN PUNTO"),(BO87))))</formula>
    </cfRule>
  </conditionalFormatting>
  <conditionalFormatting sqref="BO87:BP96">
    <cfRule type="containsText" dxfId="552" priority="249" operator="containsText" text="DISMINUYE CERO PUNTOS">
      <formula>NOT(ISERROR(SEARCH(("DISMINUYE CERO PUNTOS"),(BO87))))</formula>
    </cfRule>
  </conditionalFormatting>
  <conditionalFormatting sqref="BO87:BP96">
    <cfRule type="containsText" dxfId="551" priority="250" operator="containsText" text="DISMINUYE DOS PUNTOS">
      <formula>NOT(ISERROR(SEARCH(("DISMINUYE DOS PUNTOS"),(BO87))))</formula>
    </cfRule>
  </conditionalFormatting>
  <conditionalFormatting sqref="BK96">
    <cfRule type="containsText" dxfId="550" priority="251" operator="containsText" text="DISMINUYE UN PUNTO">
      <formula>NOT(ISERROR(SEARCH(("DISMINUYE UN PUNTO"),(BK96))))</formula>
    </cfRule>
  </conditionalFormatting>
  <conditionalFormatting sqref="BK96">
    <cfRule type="containsText" dxfId="549" priority="252" operator="containsText" text="DISMINUYE CERO PUNTOS">
      <formula>NOT(ISERROR(SEARCH(("DISMINUYE CERO PUNTOS"),(BK96))))</formula>
    </cfRule>
  </conditionalFormatting>
  <conditionalFormatting sqref="BK96">
    <cfRule type="containsText" dxfId="548" priority="253" operator="containsText" text="DISMINUYE DOS PUNTOS">
      <formula>NOT(ISERROR(SEARCH(("DISMINUYE DOS PUNTOS"),(BK96))))</formula>
    </cfRule>
  </conditionalFormatting>
  <conditionalFormatting sqref="AL87:AL95">
    <cfRule type="cellIs" dxfId="547" priority="254" stopIfTrue="1" operator="equal">
      <formula>"BAJO"</formula>
    </cfRule>
  </conditionalFormatting>
  <conditionalFormatting sqref="AL87:AL95">
    <cfRule type="cellIs" dxfId="546" priority="255" stopIfTrue="1" operator="equal">
      <formula>"MODERADO"</formula>
    </cfRule>
  </conditionalFormatting>
  <conditionalFormatting sqref="AL87:AL95">
    <cfRule type="cellIs" dxfId="545" priority="256" stopIfTrue="1" operator="equal">
      <formula>"ALTO"</formula>
    </cfRule>
  </conditionalFormatting>
  <conditionalFormatting sqref="AL87:AL95">
    <cfRule type="cellIs" dxfId="544" priority="257" stopIfTrue="1" operator="equal">
      <formula>"EXTREMO"</formula>
    </cfRule>
  </conditionalFormatting>
  <conditionalFormatting sqref="AF87:AF95">
    <cfRule type="cellIs" dxfId="543" priority="258" operator="equal">
      <formula>0</formula>
    </cfRule>
  </conditionalFormatting>
  <conditionalFormatting sqref="AM87:AM95">
    <cfRule type="expression" dxfId="542" priority="259" stopIfTrue="1">
      <formula>IF(AI87="",AJ87="","")</formula>
    </cfRule>
  </conditionalFormatting>
  <conditionalFormatting sqref="AM87:AM95">
    <cfRule type="containsText" dxfId="541" priority="260" stopIfTrue="1" operator="containsText" text="Reducir">
      <formula>NOT(ISERROR(SEARCH(("Reducir"),(AM87))))</formula>
    </cfRule>
  </conditionalFormatting>
  <conditionalFormatting sqref="AM87:AM95">
    <cfRule type="containsText" dxfId="540" priority="261" stopIfTrue="1" operator="containsText" text="Asumir">
      <formula>NOT(ISERROR(SEARCH(("Asumir"),(AM87))))</formula>
    </cfRule>
  </conditionalFormatting>
  <conditionalFormatting sqref="AM87:AM95">
    <cfRule type="containsText" dxfId="539" priority="262" stopIfTrue="1" operator="containsText" text="Evitar">
      <formula>NOT(ISERROR(SEARCH(("Evitar"),(AM87))))</formula>
    </cfRule>
  </conditionalFormatting>
  <conditionalFormatting sqref="BL87:BL95">
    <cfRule type="containsText" dxfId="538" priority="263" operator="containsText" text="DISMINUYE UN PUNTO">
      <formula>NOT(ISERROR(SEARCH(("DISMINUYE UN PUNTO"),(BL87))))</formula>
    </cfRule>
  </conditionalFormatting>
  <conditionalFormatting sqref="BL87:BL95">
    <cfRule type="containsText" dxfId="537" priority="264" operator="containsText" text="DISMINUYE CERO PUNTOS">
      <formula>NOT(ISERROR(SEARCH(("DISMINUYE CERO PUNTOS"),(BL87))))</formula>
    </cfRule>
  </conditionalFormatting>
  <conditionalFormatting sqref="BL87:BL95">
    <cfRule type="containsText" dxfId="536" priority="265" operator="containsText" text="DISMINUYE DOS PUNTOS">
      <formula>NOT(ISERROR(SEARCH(("DISMINUYE DOS PUNTOS"),(BL87))))</formula>
    </cfRule>
  </conditionalFormatting>
  <conditionalFormatting sqref="BL96">
    <cfRule type="containsText" dxfId="535" priority="266" operator="containsText" text="DISMINUYE UN PUNTO">
      <formula>NOT(ISERROR(SEARCH(("DISMINUYE UN PUNTO"),(BL96))))</formula>
    </cfRule>
  </conditionalFormatting>
  <conditionalFormatting sqref="BL96">
    <cfRule type="containsText" dxfId="534" priority="267" operator="containsText" text="DISMINUYE CERO PUNTOS">
      <formula>NOT(ISERROR(SEARCH(("DISMINUYE CERO PUNTOS"),(BL96))))</formula>
    </cfRule>
  </conditionalFormatting>
  <conditionalFormatting sqref="BL96">
    <cfRule type="containsText" dxfId="533" priority="268" operator="containsText" text="DISMINUYE DOS PUNTOS">
      <formula>NOT(ISERROR(SEARCH(("DISMINUYE DOS PUNTOS"),(BL96))))</formula>
    </cfRule>
  </conditionalFormatting>
  <conditionalFormatting sqref="BQ98:BQ107">
    <cfRule type="containsText" dxfId="532" priority="269" operator="containsText" text="DISMINUYE UN PUNTO">
      <formula>NOT(ISERROR(SEARCH(("DISMINUYE UN PUNTO"),(BQ98))))</formula>
    </cfRule>
  </conditionalFormatting>
  <conditionalFormatting sqref="BQ98:BQ107">
    <cfRule type="containsText" dxfId="531" priority="270" operator="containsText" text="DISMINUYE CERO PUNTOS">
      <formula>NOT(ISERROR(SEARCH(("DISMINUYE CERO PUNTOS"),(BQ98))))</formula>
    </cfRule>
  </conditionalFormatting>
  <conditionalFormatting sqref="BQ98:BQ107">
    <cfRule type="containsText" dxfId="530" priority="271" operator="containsText" text="DISMINUYE DOS PUNTOS">
      <formula>NOT(ISERROR(SEARCH(("DISMINUYE DOS PUNTOS"),(BQ98))))</formula>
    </cfRule>
  </conditionalFormatting>
  <conditionalFormatting sqref="BK98:BK106 BM98:BN107">
    <cfRule type="containsText" dxfId="529" priority="272" operator="containsText" text="DISMINUYE UN PUNTO">
      <formula>NOT(ISERROR(SEARCH(("DISMINUYE UN PUNTO"),(BK98))))</formula>
    </cfRule>
  </conditionalFormatting>
  <conditionalFormatting sqref="BK98:BK106 BM98:BN107">
    <cfRule type="containsText" dxfId="528" priority="273" operator="containsText" text="DISMINUYE CERO PUNTOS">
      <formula>NOT(ISERROR(SEARCH(("DISMINUYE CERO PUNTOS"),(BK98))))</formula>
    </cfRule>
  </conditionalFormatting>
  <conditionalFormatting sqref="BK98:BK106 BM98:BN107">
    <cfRule type="containsText" dxfId="527" priority="274" operator="containsText" text="DISMINUYE DOS PUNTOS">
      <formula>NOT(ISERROR(SEARCH(("DISMINUYE DOS PUNTOS"),(BK98))))</formula>
    </cfRule>
  </conditionalFormatting>
  <conditionalFormatting sqref="BX98:BX107">
    <cfRule type="cellIs" dxfId="526" priority="275" stopIfTrue="1" operator="equal">
      <formula>"BAJO"</formula>
    </cfRule>
  </conditionalFormatting>
  <conditionalFormatting sqref="BX98:BX107">
    <cfRule type="cellIs" dxfId="525" priority="276" stopIfTrue="1" operator="equal">
      <formula>"MODERADO"</formula>
    </cfRule>
  </conditionalFormatting>
  <conditionalFormatting sqref="BX98:BX107">
    <cfRule type="cellIs" dxfId="524" priority="277" stopIfTrue="1" operator="equal">
      <formula>"ALTO"</formula>
    </cfRule>
  </conditionalFormatting>
  <conditionalFormatting sqref="BX98:BX107">
    <cfRule type="cellIs" dxfId="523" priority="278" stopIfTrue="1" operator="equal">
      <formula>"EXTREMO"</formula>
    </cfRule>
  </conditionalFormatting>
  <conditionalFormatting sqref="K98:K107">
    <cfRule type="cellIs" dxfId="522" priority="279" operator="equal">
      <formula>0</formula>
    </cfRule>
  </conditionalFormatting>
  <conditionalFormatting sqref="BO98:BP107">
    <cfRule type="containsText" dxfId="521" priority="280" operator="containsText" text="DISMINUYE UN PUNTO">
      <formula>NOT(ISERROR(SEARCH(("DISMINUYE UN PUNTO"),(BO98))))</formula>
    </cfRule>
  </conditionalFormatting>
  <conditionalFormatting sqref="BO98:BP107">
    <cfRule type="containsText" dxfId="520" priority="281" operator="containsText" text="DISMINUYE CERO PUNTOS">
      <formula>NOT(ISERROR(SEARCH(("DISMINUYE CERO PUNTOS"),(BO98))))</formula>
    </cfRule>
  </conditionalFormatting>
  <conditionalFormatting sqref="BO98:BP107">
    <cfRule type="containsText" dxfId="519" priority="282" operator="containsText" text="DISMINUYE DOS PUNTOS">
      <formula>NOT(ISERROR(SEARCH(("DISMINUYE DOS PUNTOS"),(BO98))))</formula>
    </cfRule>
  </conditionalFormatting>
  <conditionalFormatting sqref="BK107">
    <cfRule type="containsText" dxfId="518" priority="283" operator="containsText" text="DISMINUYE UN PUNTO">
      <formula>NOT(ISERROR(SEARCH(("DISMINUYE UN PUNTO"),(BK107))))</formula>
    </cfRule>
  </conditionalFormatting>
  <conditionalFormatting sqref="BK107">
    <cfRule type="containsText" dxfId="517" priority="284" operator="containsText" text="DISMINUYE CERO PUNTOS">
      <formula>NOT(ISERROR(SEARCH(("DISMINUYE CERO PUNTOS"),(BK107))))</formula>
    </cfRule>
  </conditionalFormatting>
  <conditionalFormatting sqref="BK107">
    <cfRule type="containsText" dxfId="516" priority="285" operator="containsText" text="DISMINUYE DOS PUNTOS">
      <formula>NOT(ISERROR(SEARCH(("DISMINUYE DOS PUNTOS"),(BK107))))</formula>
    </cfRule>
  </conditionalFormatting>
  <conditionalFormatting sqref="AL98:AL106">
    <cfRule type="cellIs" dxfId="515" priority="286" stopIfTrue="1" operator="equal">
      <formula>"BAJO"</formula>
    </cfRule>
  </conditionalFormatting>
  <conditionalFormatting sqref="AL98:AL106">
    <cfRule type="cellIs" dxfId="514" priority="287" stopIfTrue="1" operator="equal">
      <formula>"MODERADO"</formula>
    </cfRule>
  </conditionalFormatting>
  <conditionalFormatting sqref="AL98:AL106">
    <cfRule type="cellIs" dxfId="513" priority="288" stopIfTrue="1" operator="equal">
      <formula>"ALTO"</formula>
    </cfRule>
  </conditionalFormatting>
  <conditionalFormatting sqref="AL98:AL106">
    <cfRule type="cellIs" dxfId="512" priority="289" stopIfTrue="1" operator="equal">
      <formula>"EXTREMO"</formula>
    </cfRule>
  </conditionalFormatting>
  <conditionalFormatting sqref="AF98:AF106">
    <cfRule type="cellIs" dxfId="511" priority="290" operator="equal">
      <formula>0</formula>
    </cfRule>
  </conditionalFormatting>
  <conditionalFormatting sqref="AM98:AM106">
    <cfRule type="expression" dxfId="510" priority="291" stopIfTrue="1">
      <formula>IF(AI98="",AJ98="","")</formula>
    </cfRule>
  </conditionalFormatting>
  <conditionalFormatting sqref="AM98:AM106">
    <cfRule type="containsText" dxfId="509" priority="292" stopIfTrue="1" operator="containsText" text="Reducir">
      <formula>NOT(ISERROR(SEARCH(("Reducir"),(AM98))))</formula>
    </cfRule>
  </conditionalFormatting>
  <conditionalFormatting sqref="AM98:AM106">
    <cfRule type="containsText" dxfId="508" priority="293" stopIfTrue="1" operator="containsText" text="Asumir">
      <formula>NOT(ISERROR(SEARCH(("Asumir"),(AM98))))</formula>
    </cfRule>
  </conditionalFormatting>
  <conditionalFormatting sqref="AM98:AM106">
    <cfRule type="containsText" dxfId="507" priority="294" stopIfTrue="1" operator="containsText" text="Evitar">
      <formula>NOT(ISERROR(SEARCH(("Evitar"),(AM98))))</formula>
    </cfRule>
  </conditionalFormatting>
  <conditionalFormatting sqref="BL98:BL106">
    <cfRule type="containsText" dxfId="506" priority="295" operator="containsText" text="DISMINUYE UN PUNTO">
      <formula>NOT(ISERROR(SEARCH(("DISMINUYE UN PUNTO"),(BL98))))</formula>
    </cfRule>
  </conditionalFormatting>
  <conditionalFormatting sqref="BL98:BL106">
    <cfRule type="containsText" dxfId="505" priority="296" operator="containsText" text="DISMINUYE CERO PUNTOS">
      <formula>NOT(ISERROR(SEARCH(("DISMINUYE CERO PUNTOS"),(BL98))))</formula>
    </cfRule>
  </conditionalFormatting>
  <conditionalFormatting sqref="BL98:BL106">
    <cfRule type="containsText" dxfId="504" priority="297" operator="containsText" text="DISMINUYE DOS PUNTOS">
      <formula>NOT(ISERROR(SEARCH(("DISMINUYE DOS PUNTOS"),(BL98))))</formula>
    </cfRule>
  </conditionalFormatting>
  <conditionalFormatting sqref="BL107">
    <cfRule type="containsText" dxfId="503" priority="298" operator="containsText" text="DISMINUYE UN PUNTO">
      <formula>NOT(ISERROR(SEARCH(("DISMINUYE UN PUNTO"),(BL107))))</formula>
    </cfRule>
  </conditionalFormatting>
  <conditionalFormatting sqref="BL107">
    <cfRule type="containsText" dxfId="502" priority="299" operator="containsText" text="DISMINUYE CERO PUNTOS">
      <formula>NOT(ISERROR(SEARCH(("DISMINUYE CERO PUNTOS"),(BL107))))</formula>
    </cfRule>
  </conditionalFormatting>
  <conditionalFormatting sqref="BL107">
    <cfRule type="containsText" dxfId="501" priority="300" operator="containsText" text="DISMINUYE DOS PUNTOS">
      <formula>NOT(ISERROR(SEARCH(("DISMINUYE DOS PUNTOS"),(BL107))))</formula>
    </cfRule>
  </conditionalFormatting>
  <conditionalFormatting sqref="AK21:AK29">
    <cfRule type="cellIs" dxfId="500" priority="301" stopIfTrue="1" operator="equal">
      <formula>"BAJO"</formula>
    </cfRule>
  </conditionalFormatting>
  <conditionalFormatting sqref="AK21:AK29">
    <cfRule type="cellIs" dxfId="499" priority="302" stopIfTrue="1" operator="equal">
      <formula>"MODERADO"</formula>
    </cfRule>
  </conditionalFormatting>
  <conditionalFormatting sqref="AK21:AK29">
    <cfRule type="cellIs" dxfId="498" priority="303" stopIfTrue="1" operator="equal">
      <formula>"ALTO"</formula>
    </cfRule>
  </conditionalFormatting>
  <conditionalFormatting sqref="AK21:AK29">
    <cfRule type="cellIs" dxfId="497" priority="304" stopIfTrue="1" operator="equal">
      <formula>"EXTREMO"</formula>
    </cfRule>
  </conditionalFormatting>
  <conditionalFormatting sqref="AK32:AK40">
    <cfRule type="cellIs" dxfId="496" priority="305" stopIfTrue="1" operator="equal">
      <formula>"BAJO"</formula>
    </cfRule>
  </conditionalFormatting>
  <conditionalFormatting sqref="AK32:AK40">
    <cfRule type="cellIs" dxfId="495" priority="306" stopIfTrue="1" operator="equal">
      <formula>"MODERADO"</formula>
    </cfRule>
  </conditionalFormatting>
  <conditionalFormatting sqref="AK32:AK40">
    <cfRule type="cellIs" dxfId="494" priority="307" stopIfTrue="1" operator="equal">
      <formula>"ALTO"</formula>
    </cfRule>
  </conditionalFormatting>
  <conditionalFormatting sqref="AK32:AK40">
    <cfRule type="cellIs" dxfId="493" priority="308" stopIfTrue="1" operator="equal">
      <formula>"EXTREMO"</formula>
    </cfRule>
  </conditionalFormatting>
  <conditionalFormatting sqref="AK43:AK51">
    <cfRule type="cellIs" dxfId="492" priority="309" stopIfTrue="1" operator="equal">
      <formula>"BAJO"</formula>
    </cfRule>
  </conditionalFormatting>
  <conditionalFormatting sqref="AK43:AK51">
    <cfRule type="cellIs" dxfId="491" priority="310" stopIfTrue="1" operator="equal">
      <formula>"MODERADO"</formula>
    </cfRule>
  </conditionalFormatting>
  <conditionalFormatting sqref="AK43:AK51">
    <cfRule type="cellIs" dxfId="490" priority="311" stopIfTrue="1" operator="equal">
      <formula>"ALTO"</formula>
    </cfRule>
  </conditionalFormatting>
  <conditionalFormatting sqref="AK43:AK51">
    <cfRule type="cellIs" dxfId="489" priority="312" stopIfTrue="1" operator="equal">
      <formula>"EXTREMO"</formula>
    </cfRule>
  </conditionalFormatting>
  <conditionalFormatting sqref="AK54:AK62">
    <cfRule type="cellIs" dxfId="488" priority="313" stopIfTrue="1" operator="equal">
      <formula>"BAJO"</formula>
    </cfRule>
  </conditionalFormatting>
  <conditionalFormatting sqref="AK54:AK62">
    <cfRule type="cellIs" dxfId="487" priority="314" stopIfTrue="1" operator="equal">
      <formula>"MODERADO"</formula>
    </cfRule>
  </conditionalFormatting>
  <conditionalFormatting sqref="AK54:AK62">
    <cfRule type="cellIs" dxfId="486" priority="315" stopIfTrue="1" operator="equal">
      <formula>"ALTO"</formula>
    </cfRule>
  </conditionalFormatting>
  <conditionalFormatting sqref="AK54:AK62">
    <cfRule type="cellIs" dxfId="485" priority="316" stopIfTrue="1" operator="equal">
      <formula>"EXTREMO"</formula>
    </cfRule>
  </conditionalFormatting>
  <conditionalFormatting sqref="AK65:AK73">
    <cfRule type="cellIs" dxfId="484" priority="317" stopIfTrue="1" operator="equal">
      <formula>"BAJO"</formula>
    </cfRule>
  </conditionalFormatting>
  <conditionalFormatting sqref="AK65:AK73">
    <cfRule type="cellIs" dxfId="483" priority="318" stopIfTrue="1" operator="equal">
      <formula>"MODERADO"</formula>
    </cfRule>
  </conditionalFormatting>
  <conditionalFormatting sqref="AK65:AK73">
    <cfRule type="cellIs" dxfId="482" priority="319" stopIfTrue="1" operator="equal">
      <formula>"ALTO"</formula>
    </cfRule>
  </conditionalFormatting>
  <conditionalFormatting sqref="AK65:AK73">
    <cfRule type="cellIs" dxfId="481" priority="320" stopIfTrue="1" operator="equal">
      <formula>"EXTREMO"</formula>
    </cfRule>
  </conditionalFormatting>
  <conditionalFormatting sqref="AK76:AK84">
    <cfRule type="cellIs" dxfId="480" priority="321" stopIfTrue="1" operator="equal">
      <formula>"BAJO"</formula>
    </cfRule>
  </conditionalFormatting>
  <conditionalFormatting sqref="AK76:AK84">
    <cfRule type="cellIs" dxfId="479" priority="322" stopIfTrue="1" operator="equal">
      <formula>"MODERADO"</formula>
    </cfRule>
  </conditionalFormatting>
  <conditionalFormatting sqref="AK76:AK84">
    <cfRule type="cellIs" dxfId="478" priority="323" stopIfTrue="1" operator="equal">
      <formula>"ALTO"</formula>
    </cfRule>
  </conditionalFormatting>
  <conditionalFormatting sqref="AK76:AK84">
    <cfRule type="cellIs" dxfId="477" priority="324" stopIfTrue="1" operator="equal">
      <formula>"EXTREMO"</formula>
    </cfRule>
  </conditionalFormatting>
  <conditionalFormatting sqref="AK87:AK95">
    <cfRule type="cellIs" dxfId="476" priority="325" stopIfTrue="1" operator="equal">
      <formula>"BAJO"</formula>
    </cfRule>
  </conditionalFormatting>
  <conditionalFormatting sqref="AK87:AK95">
    <cfRule type="cellIs" dxfId="475" priority="326" stopIfTrue="1" operator="equal">
      <formula>"MODERADO"</formula>
    </cfRule>
  </conditionalFormatting>
  <conditionalFormatting sqref="AK87:AK95">
    <cfRule type="cellIs" dxfId="474" priority="327" stopIfTrue="1" operator="equal">
      <formula>"ALTO"</formula>
    </cfRule>
  </conditionalFormatting>
  <conditionalFormatting sqref="AK87:AK95">
    <cfRule type="cellIs" dxfId="473" priority="328" stopIfTrue="1" operator="equal">
      <formula>"EXTREMO"</formula>
    </cfRule>
  </conditionalFormatting>
  <conditionalFormatting sqref="AK98:AK106">
    <cfRule type="cellIs" dxfId="472" priority="329" stopIfTrue="1" operator="equal">
      <formula>"BAJO"</formula>
    </cfRule>
  </conditionalFormatting>
  <conditionalFormatting sqref="AK98:AK106">
    <cfRule type="cellIs" dxfId="471" priority="330" stopIfTrue="1" operator="equal">
      <formula>"MODERADO"</formula>
    </cfRule>
  </conditionalFormatting>
  <conditionalFormatting sqref="AK98:AK106">
    <cfRule type="cellIs" dxfId="470" priority="331" stopIfTrue="1" operator="equal">
      <formula>"ALTO"</formula>
    </cfRule>
  </conditionalFormatting>
  <conditionalFormatting sqref="AK98:AK106">
    <cfRule type="cellIs" dxfId="469" priority="332" stopIfTrue="1" operator="equal">
      <formula>"EXTREMO"</formula>
    </cfRule>
  </conditionalFormatting>
  <conditionalFormatting sqref="BW21:BW29">
    <cfRule type="cellIs" dxfId="468" priority="333" stopIfTrue="1" operator="equal">
      <formula>"BAJO"</formula>
    </cfRule>
  </conditionalFormatting>
  <conditionalFormatting sqref="BW21:BW29">
    <cfRule type="cellIs" dxfId="467" priority="334" stopIfTrue="1" operator="equal">
      <formula>"MODERADO"</formula>
    </cfRule>
  </conditionalFormatting>
  <conditionalFormatting sqref="BW21:BW29">
    <cfRule type="cellIs" dxfId="466" priority="335" stopIfTrue="1" operator="equal">
      <formula>"ALTO"</formula>
    </cfRule>
  </conditionalFormatting>
  <conditionalFormatting sqref="BW21:BW29">
    <cfRule type="cellIs" dxfId="465" priority="336" stopIfTrue="1" operator="equal">
      <formula>"EXTREMO"</formula>
    </cfRule>
  </conditionalFormatting>
  <conditionalFormatting sqref="BW32:BW40">
    <cfRule type="cellIs" dxfId="464" priority="337" stopIfTrue="1" operator="equal">
      <formula>"BAJO"</formula>
    </cfRule>
  </conditionalFormatting>
  <conditionalFormatting sqref="BW32:BW40">
    <cfRule type="cellIs" dxfId="463" priority="338" stopIfTrue="1" operator="equal">
      <formula>"MODERADO"</formula>
    </cfRule>
  </conditionalFormatting>
  <conditionalFormatting sqref="BW32:BW40">
    <cfRule type="cellIs" dxfId="462" priority="339" stopIfTrue="1" operator="equal">
      <formula>"ALTO"</formula>
    </cfRule>
  </conditionalFormatting>
  <conditionalFormatting sqref="BW32:BW40">
    <cfRule type="cellIs" dxfId="461" priority="340" stopIfTrue="1" operator="equal">
      <formula>"EXTREMO"</formula>
    </cfRule>
  </conditionalFormatting>
  <conditionalFormatting sqref="BW43:BW51">
    <cfRule type="cellIs" dxfId="460" priority="341" stopIfTrue="1" operator="equal">
      <formula>"BAJO"</formula>
    </cfRule>
  </conditionalFormatting>
  <conditionalFormatting sqref="BW43:BW51">
    <cfRule type="cellIs" dxfId="459" priority="342" stopIfTrue="1" operator="equal">
      <formula>"MODERADO"</formula>
    </cfRule>
  </conditionalFormatting>
  <conditionalFormatting sqref="BW43:BW51">
    <cfRule type="cellIs" dxfId="458" priority="343" stopIfTrue="1" operator="equal">
      <formula>"ALTO"</formula>
    </cfRule>
  </conditionalFormatting>
  <conditionalFormatting sqref="BW43:BW51">
    <cfRule type="cellIs" dxfId="457" priority="344" stopIfTrue="1" operator="equal">
      <formula>"EXTREMO"</formula>
    </cfRule>
  </conditionalFormatting>
  <conditionalFormatting sqref="BW54:BW62">
    <cfRule type="cellIs" dxfId="456" priority="345" stopIfTrue="1" operator="equal">
      <formula>"BAJO"</formula>
    </cfRule>
  </conditionalFormatting>
  <conditionalFormatting sqref="BW54:BW62">
    <cfRule type="cellIs" dxfId="455" priority="346" stopIfTrue="1" operator="equal">
      <formula>"MODERADO"</formula>
    </cfRule>
  </conditionalFormatting>
  <conditionalFormatting sqref="BW54:BW62">
    <cfRule type="cellIs" dxfId="454" priority="347" stopIfTrue="1" operator="equal">
      <formula>"ALTO"</formula>
    </cfRule>
  </conditionalFormatting>
  <conditionalFormatting sqref="BW54:BW62">
    <cfRule type="cellIs" dxfId="453" priority="348" stopIfTrue="1" operator="equal">
      <formula>"EXTREMO"</formula>
    </cfRule>
  </conditionalFormatting>
  <conditionalFormatting sqref="BW65:BW73">
    <cfRule type="cellIs" dxfId="452" priority="349" stopIfTrue="1" operator="equal">
      <formula>"BAJO"</formula>
    </cfRule>
  </conditionalFormatting>
  <conditionalFormatting sqref="BW65:BW73">
    <cfRule type="cellIs" dxfId="451" priority="350" stopIfTrue="1" operator="equal">
      <formula>"MODERADO"</formula>
    </cfRule>
  </conditionalFormatting>
  <conditionalFormatting sqref="BW65:BW73">
    <cfRule type="cellIs" dxfId="450" priority="351" stopIfTrue="1" operator="equal">
      <formula>"ALTO"</formula>
    </cfRule>
  </conditionalFormatting>
  <conditionalFormatting sqref="BW65:BW73">
    <cfRule type="cellIs" dxfId="449" priority="352" stopIfTrue="1" operator="equal">
      <formula>"EXTREMO"</formula>
    </cfRule>
  </conditionalFormatting>
  <conditionalFormatting sqref="BW76:BW84">
    <cfRule type="cellIs" dxfId="448" priority="353" stopIfTrue="1" operator="equal">
      <formula>"BAJO"</formula>
    </cfRule>
  </conditionalFormatting>
  <conditionalFormatting sqref="BW76:BW84">
    <cfRule type="cellIs" dxfId="447" priority="354" stopIfTrue="1" operator="equal">
      <formula>"MODERADO"</formula>
    </cfRule>
  </conditionalFormatting>
  <conditionalFormatting sqref="BW76:BW84">
    <cfRule type="cellIs" dxfId="446" priority="355" stopIfTrue="1" operator="equal">
      <formula>"ALTO"</formula>
    </cfRule>
  </conditionalFormatting>
  <conditionalFormatting sqref="BW76:BW84">
    <cfRule type="cellIs" dxfId="445" priority="356" stopIfTrue="1" operator="equal">
      <formula>"EXTREMO"</formula>
    </cfRule>
  </conditionalFormatting>
  <conditionalFormatting sqref="BW87:BW95">
    <cfRule type="cellIs" dxfId="444" priority="357" stopIfTrue="1" operator="equal">
      <formula>"BAJO"</formula>
    </cfRule>
  </conditionalFormatting>
  <conditionalFormatting sqref="BW87:BW95">
    <cfRule type="cellIs" dxfId="443" priority="358" stopIfTrue="1" operator="equal">
      <formula>"MODERADO"</formula>
    </cfRule>
  </conditionalFormatting>
  <conditionalFormatting sqref="BW87:BW95">
    <cfRule type="cellIs" dxfId="442" priority="359" stopIfTrue="1" operator="equal">
      <formula>"ALTO"</formula>
    </cfRule>
  </conditionalFormatting>
  <conditionalFormatting sqref="BW87:BW95">
    <cfRule type="cellIs" dxfId="441" priority="360" stopIfTrue="1" operator="equal">
      <formula>"EXTREMO"</formula>
    </cfRule>
  </conditionalFormatting>
  <conditionalFormatting sqref="BW98:BW106">
    <cfRule type="cellIs" dxfId="440" priority="361" stopIfTrue="1" operator="equal">
      <formula>"BAJO"</formula>
    </cfRule>
  </conditionalFormatting>
  <conditionalFormatting sqref="BW98:BW106">
    <cfRule type="cellIs" dxfId="439" priority="362" stopIfTrue="1" operator="equal">
      <formula>"MODERADO"</formula>
    </cfRule>
  </conditionalFormatting>
  <conditionalFormatting sqref="BW98:BW106">
    <cfRule type="cellIs" dxfId="438" priority="363" stopIfTrue="1" operator="equal">
      <formula>"ALTO"</formula>
    </cfRule>
  </conditionalFormatting>
  <conditionalFormatting sqref="BW98:BW106">
    <cfRule type="cellIs" dxfId="437" priority="364" stopIfTrue="1" operator="equal">
      <formula>"EXTREMO"</formula>
    </cfRule>
  </conditionalFormatting>
  <conditionalFormatting sqref="BQ109:BQ118">
    <cfRule type="containsText" dxfId="436" priority="365" operator="containsText" text="DISMINUYE UN PUNTO">
      <formula>NOT(ISERROR(SEARCH(("DISMINUYE UN PUNTO"),(BQ109))))</formula>
    </cfRule>
  </conditionalFormatting>
  <conditionalFormatting sqref="BQ109:BQ118">
    <cfRule type="containsText" dxfId="435" priority="366" operator="containsText" text="DISMINUYE CERO PUNTOS">
      <formula>NOT(ISERROR(SEARCH(("DISMINUYE CERO PUNTOS"),(BQ109))))</formula>
    </cfRule>
  </conditionalFormatting>
  <conditionalFormatting sqref="BQ109:BQ118">
    <cfRule type="containsText" dxfId="434" priority="367" operator="containsText" text="DISMINUYE DOS PUNTOS">
      <formula>NOT(ISERROR(SEARCH(("DISMINUYE DOS PUNTOS"),(BQ109))))</formula>
    </cfRule>
  </conditionalFormatting>
  <conditionalFormatting sqref="BK109:BK117 BM109:BN118">
    <cfRule type="containsText" dxfId="433" priority="368" operator="containsText" text="DISMINUYE UN PUNTO">
      <formula>NOT(ISERROR(SEARCH(("DISMINUYE UN PUNTO"),(BK109))))</formula>
    </cfRule>
  </conditionalFormatting>
  <conditionalFormatting sqref="BK109:BK117 BM109:BN118">
    <cfRule type="containsText" dxfId="432" priority="369" operator="containsText" text="DISMINUYE CERO PUNTOS">
      <formula>NOT(ISERROR(SEARCH(("DISMINUYE CERO PUNTOS"),(BK109))))</formula>
    </cfRule>
  </conditionalFormatting>
  <conditionalFormatting sqref="BK109:BK117 BM109:BN118">
    <cfRule type="containsText" dxfId="431" priority="370" operator="containsText" text="DISMINUYE DOS PUNTOS">
      <formula>NOT(ISERROR(SEARCH(("DISMINUYE DOS PUNTOS"),(BK109))))</formula>
    </cfRule>
  </conditionalFormatting>
  <conditionalFormatting sqref="BX109:BX118">
    <cfRule type="cellIs" dxfId="430" priority="371" stopIfTrue="1" operator="equal">
      <formula>"BAJO"</formula>
    </cfRule>
  </conditionalFormatting>
  <conditionalFormatting sqref="BX109:BX118">
    <cfRule type="cellIs" dxfId="429" priority="372" stopIfTrue="1" operator="equal">
      <formula>"MODERADO"</formula>
    </cfRule>
  </conditionalFormatting>
  <conditionalFormatting sqref="BX109:BX118">
    <cfRule type="cellIs" dxfId="428" priority="373" stopIfTrue="1" operator="equal">
      <formula>"ALTO"</formula>
    </cfRule>
  </conditionalFormatting>
  <conditionalFormatting sqref="BX109:BX118">
    <cfRule type="cellIs" dxfId="427" priority="374" stopIfTrue="1" operator="equal">
      <formula>"EXTREMO"</formula>
    </cfRule>
  </conditionalFormatting>
  <conditionalFormatting sqref="K109:K118">
    <cfRule type="cellIs" dxfId="426" priority="375" operator="equal">
      <formula>0</formula>
    </cfRule>
  </conditionalFormatting>
  <conditionalFormatting sqref="BO109:BP118">
    <cfRule type="containsText" dxfId="425" priority="376" operator="containsText" text="DISMINUYE UN PUNTO">
      <formula>NOT(ISERROR(SEARCH(("DISMINUYE UN PUNTO"),(BO109))))</formula>
    </cfRule>
  </conditionalFormatting>
  <conditionalFormatting sqref="BO109:BP118">
    <cfRule type="containsText" dxfId="424" priority="377" operator="containsText" text="DISMINUYE CERO PUNTOS">
      <formula>NOT(ISERROR(SEARCH(("DISMINUYE CERO PUNTOS"),(BO109))))</formula>
    </cfRule>
  </conditionalFormatting>
  <conditionalFormatting sqref="BO109:BP118">
    <cfRule type="containsText" dxfId="423" priority="378" operator="containsText" text="DISMINUYE DOS PUNTOS">
      <formula>NOT(ISERROR(SEARCH(("DISMINUYE DOS PUNTOS"),(BO109))))</formula>
    </cfRule>
  </conditionalFormatting>
  <conditionalFormatting sqref="BK118">
    <cfRule type="containsText" dxfId="422" priority="379" operator="containsText" text="DISMINUYE UN PUNTO">
      <formula>NOT(ISERROR(SEARCH(("DISMINUYE UN PUNTO"),(BK118))))</formula>
    </cfRule>
  </conditionalFormatting>
  <conditionalFormatting sqref="BK118">
    <cfRule type="containsText" dxfId="421" priority="380" operator="containsText" text="DISMINUYE CERO PUNTOS">
      <formula>NOT(ISERROR(SEARCH(("DISMINUYE CERO PUNTOS"),(BK118))))</formula>
    </cfRule>
  </conditionalFormatting>
  <conditionalFormatting sqref="BK118">
    <cfRule type="containsText" dxfId="420" priority="381" operator="containsText" text="DISMINUYE DOS PUNTOS">
      <formula>NOT(ISERROR(SEARCH(("DISMINUYE DOS PUNTOS"),(BK118))))</formula>
    </cfRule>
  </conditionalFormatting>
  <conditionalFormatting sqref="AL109:AL117">
    <cfRule type="cellIs" dxfId="419" priority="382" stopIfTrue="1" operator="equal">
      <formula>"BAJO"</formula>
    </cfRule>
  </conditionalFormatting>
  <conditionalFormatting sqref="AL109:AL117">
    <cfRule type="cellIs" dxfId="418" priority="383" stopIfTrue="1" operator="equal">
      <formula>"MODERADO"</formula>
    </cfRule>
  </conditionalFormatting>
  <conditionalFormatting sqref="AL109:AL117">
    <cfRule type="cellIs" dxfId="417" priority="384" stopIfTrue="1" operator="equal">
      <formula>"ALTO"</formula>
    </cfRule>
  </conditionalFormatting>
  <conditionalFormatting sqref="AL109:AL117">
    <cfRule type="cellIs" dxfId="416" priority="385" stopIfTrue="1" operator="equal">
      <formula>"EXTREMO"</formula>
    </cfRule>
  </conditionalFormatting>
  <conditionalFormatting sqref="AK109:AK117">
    <cfRule type="cellIs" dxfId="415" priority="386" stopIfTrue="1" operator="equal">
      <formula>"BAJO"</formula>
    </cfRule>
  </conditionalFormatting>
  <conditionalFormatting sqref="AK109:AK117">
    <cfRule type="cellIs" dxfId="414" priority="387" stopIfTrue="1" operator="equal">
      <formula>"MODERADO"</formula>
    </cfRule>
  </conditionalFormatting>
  <conditionalFormatting sqref="AK109:AK117">
    <cfRule type="cellIs" dxfId="413" priority="388" stopIfTrue="1" operator="equal">
      <formula>"ALTO"</formula>
    </cfRule>
  </conditionalFormatting>
  <conditionalFormatting sqref="AK109:AK117">
    <cfRule type="cellIs" dxfId="412" priority="389" stopIfTrue="1" operator="equal">
      <formula>"EXTREMO"</formula>
    </cfRule>
  </conditionalFormatting>
  <conditionalFormatting sqref="AM109:AM117">
    <cfRule type="expression" dxfId="411" priority="390" stopIfTrue="1">
      <formula>IF(AI109="",AJ109="","")</formula>
    </cfRule>
  </conditionalFormatting>
  <conditionalFormatting sqref="AM109:AM117">
    <cfRule type="containsText" dxfId="410" priority="391" stopIfTrue="1" operator="containsText" text="Reducir">
      <formula>NOT(ISERROR(SEARCH(("Reducir"),(AM109))))</formula>
    </cfRule>
  </conditionalFormatting>
  <conditionalFormatting sqref="AM109:AM117">
    <cfRule type="containsText" dxfId="409" priority="392" stopIfTrue="1" operator="containsText" text="Asumir">
      <formula>NOT(ISERROR(SEARCH(("Asumir"),(AM109))))</formula>
    </cfRule>
  </conditionalFormatting>
  <conditionalFormatting sqref="AM109:AM117">
    <cfRule type="containsText" dxfId="408" priority="393" stopIfTrue="1" operator="containsText" text="Evitar">
      <formula>NOT(ISERROR(SEARCH(("Evitar"),(AM109))))</formula>
    </cfRule>
  </conditionalFormatting>
  <conditionalFormatting sqref="BL109:BL117">
    <cfRule type="containsText" dxfId="407" priority="394" operator="containsText" text="DISMINUYE UN PUNTO">
      <formula>NOT(ISERROR(SEARCH(("DISMINUYE UN PUNTO"),(BL109))))</formula>
    </cfRule>
  </conditionalFormatting>
  <conditionalFormatting sqref="BL109:BL117">
    <cfRule type="containsText" dxfId="406" priority="395" operator="containsText" text="DISMINUYE CERO PUNTOS">
      <formula>NOT(ISERROR(SEARCH(("DISMINUYE CERO PUNTOS"),(BL109))))</formula>
    </cfRule>
  </conditionalFormatting>
  <conditionalFormatting sqref="BL109:BL117">
    <cfRule type="containsText" dxfId="405" priority="396" operator="containsText" text="DISMINUYE DOS PUNTOS">
      <formula>NOT(ISERROR(SEARCH(("DISMINUYE DOS PUNTOS"),(BL109))))</formula>
    </cfRule>
  </conditionalFormatting>
  <conditionalFormatting sqref="BL118">
    <cfRule type="containsText" dxfId="404" priority="397" operator="containsText" text="DISMINUYE UN PUNTO">
      <formula>NOT(ISERROR(SEARCH(("DISMINUYE UN PUNTO"),(BL118))))</formula>
    </cfRule>
  </conditionalFormatting>
  <conditionalFormatting sqref="BL118">
    <cfRule type="containsText" dxfId="403" priority="398" operator="containsText" text="DISMINUYE CERO PUNTOS">
      <formula>NOT(ISERROR(SEARCH(("DISMINUYE CERO PUNTOS"),(BL118))))</formula>
    </cfRule>
  </conditionalFormatting>
  <conditionalFormatting sqref="BL118">
    <cfRule type="containsText" dxfId="402" priority="399" operator="containsText" text="DISMINUYE DOS PUNTOS">
      <formula>NOT(ISERROR(SEARCH(("DISMINUYE DOS PUNTOS"),(BL118))))</formula>
    </cfRule>
  </conditionalFormatting>
  <conditionalFormatting sqref="BQ120:BQ129">
    <cfRule type="containsText" dxfId="401" priority="400" operator="containsText" text="DISMINUYE UN PUNTO">
      <formula>NOT(ISERROR(SEARCH(("DISMINUYE UN PUNTO"),(BQ120))))</formula>
    </cfRule>
  </conditionalFormatting>
  <conditionalFormatting sqref="BQ120:BQ129">
    <cfRule type="containsText" dxfId="400" priority="401" operator="containsText" text="DISMINUYE CERO PUNTOS">
      <formula>NOT(ISERROR(SEARCH(("DISMINUYE CERO PUNTOS"),(BQ120))))</formula>
    </cfRule>
  </conditionalFormatting>
  <conditionalFormatting sqref="BQ120:BQ129">
    <cfRule type="containsText" dxfId="399" priority="402" operator="containsText" text="DISMINUYE DOS PUNTOS">
      <formula>NOT(ISERROR(SEARCH(("DISMINUYE DOS PUNTOS"),(BQ120))))</formula>
    </cfRule>
  </conditionalFormatting>
  <conditionalFormatting sqref="BK120:BK128 BM120:BN129">
    <cfRule type="containsText" dxfId="398" priority="403" operator="containsText" text="DISMINUYE UN PUNTO">
      <formula>NOT(ISERROR(SEARCH(("DISMINUYE UN PUNTO"),(BK120))))</formula>
    </cfRule>
  </conditionalFormatting>
  <conditionalFormatting sqref="BK120:BK128 BM120:BN129">
    <cfRule type="containsText" dxfId="397" priority="404" operator="containsText" text="DISMINUYE CERO PUNTOS">
      <formula>NOT(ISERROR(SEARCH(("DISMINUYE CERO PUNTOS"),(BK120))))</formula>
    </cfRule>
  </conditionalFormatting>
  <conditionalFormatting sqref="BK120:BK128 BM120:BN129">
    <cfRule type="containsText" dxfId="396" priority="405" operator="containsText" text="DISMINUYE DOS PUNTOS">
      <formula>NOT(ISERROR(SEARCH(("DISMINUYE DOS PUNTOS"),(BK120))))</formula>
    </cfRule>
  </conditionalFormatting>
  <conditionalFormatting sqref="BX120:BX129">
    <cfRule type="cellIs" dxfId="395" priority="406" stopIfTrue="1" operator="equal">
      <formula>"BAJO"</formula>
    </cfRule>
  </conditionalFormatting>
  <conditionalFormatting sqref="BX120:BX129">
    <cfRule type="cellIs" dxfId="394" priority="407" stopIfTrue="1" operator="equal">
      <formula>"MODERADO"</formula>
    </cfRule>
  </conditionalFormatting>
  <conditionalFormatting sqref="BX120:BX129">
    <cfRule type="cellIs" dxfId="393" priority="408" stopIfTrue="1" operator="equal">
      <formula>"ALTO"</formula>
    </cfRule>
  </conditionalFormatting>
  <conditionalFormatting sqref="BX120:BX129">
    <cfRule type="cellIs" dxfId="392" priority="409" stopIfTrue="1" operator="equal">
      <formula>"EXTREMO"</formula>
    </cfRule>
  </conditionalFormatting>
  <conditionalFormatting sqref="K120:K129">
    <cfRule type="cellIs" dxfId="391" priority="410" operator="equal">
      <formula>0</formula>
    </cfRule>
  </conditionalFormatting>
  <conditionalFormatting sqref="BO120:BP129">
    <cfRule type="containsText" dxfId="390" priority="411" operator="containsText" text="DISMINUYE UN PUNTO">
      <formula>NOT(ISERROR(SEARCH(("DISMINUYE UN PUNTO"),(BO120))))</formula>
    </cfRule>
  </conditionalFormatting>
  <conditionalFormatting sqref="BO120:BP129">
    <cfRule type="containsText" dxfId="389" priority="412" operator="containsText" text="DISMINUYE CERO PUNTOS">
      <formula>NOT(ISERROR(SEARCH(("DISMINUYE CERO PUNTOS"),(BO120))))</formula>
    </cfRule>
  </conditionalFormatting>
  <conditionalFormatting sqref="BO120:BP129">
    <cfRule type="containsText" dxfId="388" priority="413" operator="containsText" text="DISMINUYE DOS PUNTOS">
      <formula>NOT(ISERROR(SEARCH(("DISMINUYE DOS PUNTOS"),(BO120))))</formula>
    </cfRule>
  </conditionalFormatting>
  <conditionalFormatting sqref="BK129">
    <cfRule type="containsText" dxfId="387" priority="414" operator="containsText" text="DISMINUYE UN PUNTO">
      <formula>NOT(ISERROR(SEARCH(("DISMINUYE UN PUNTO"),(BK129))))</formula>
    </cfRule>
  </conditionalFormatting>
  <conditionalFormatting sqref="BK129">
    <cfRule type="containsText" dxfId="386" priority="415" operator="containsText" text="DISMINUYE CERO PUNTOS">
      <formula>NOT(ISERROR(SEARCH(("DISMINUYE CERO PUNTOS"),(BK129))))</formula>
    </cfRule>
  </conditionalFormatting>
  <conditionalFormatting sqref="BK129">
    <cfRule type="containsText" dxfId="385" priority="416" operator="containsText" text="DISMINUYE DOS PUNTOS">
      <formula>NOT(ISERROR(SEARCH(("DISMINUYE DOS PUNTOS"),(BK129))))</formula>
    </cfRule>
  </conditionalFormatting>
  <conditionalFormatting sqref="AL120:AL128">
    <cfRule type="cellIs" dxfId="384" priority="417" stopIfTrue="1" operator="equal">
      <formula>"BAJO"</formula>
    </cfRule>
  </conditionalFormatting>
  <conditionalFormatting sqref="AL120:AL128">
    <cfRule type="cellIs" dxfId="383" priority="418" stopIfTrue="1" operator="equal">
      <formula>"MODERADO"</formula>
    </cfRule>
  </conditionalFormatting>
  <conditionalFormatting sqref="AL120:AL128">
    <cfRule type="cellIs" dxfId="382" priority="419" stopIfTrue="1" operator="equal">
      <formula>"ALTO"</formula>
    </cfRule>
  </conditionalFormatting>
  <conditionalFormatting sqref="AL120:AL128">
    <cfRule type="cellIs" dxfId="381" priority="420" stopIfTrue="1" operator="equal">
      <formula>"EXTREMO"</formula>
    </cfRule>
  </conditionalFormatting>
  <conditionalFormatting sqref="AF120:AF128">
    <cfRule type="cellIs" dxfId="380" priority="421" operator="equal">
      <formula>0</formula>
    </cfRule>
  </conditionalFormatting>
  <conditionalFormatting sqref="AM120:AM128">
    <cfRule type="expression" dxfId="379" priority="422" stopIfTrue="1">
      <formula>IF(AI120="",AJ120="","")</formula>
    </cfRule>
  </conditionalFormatting>
  <conditionalFormatting sqref="AM120:AM128">
    <cfRule type="containsText" dxfId="378" priority="423" stopIfTrue="1" operator="containsText" text="Reducir">
      <formula>NOT(ISERROR(SEARCH(("Reducir"),(AM120))))</formula>
    </cfRule>
  </conditionalFormatting>
  <conditionalFormatting sqref="AM120:AM128">
    <cfRule type="containsText" dxfId="377" priority="424" stopIfTrue="1" operator="containsText" text="Asumir">
      <formula>NOT(ISERROR(SEARCH(("Asumir"),(AM120))))</formula>
    </cfRule>
  </conditionalFormatting>
  <conditionalFormatting sqref="AM120:AM128">
    <cfRule type="containsText" dxfId="376" priority="425" stopIfTrue="1" operator="containsText" text="Evitar">
      <formula>NOT(ISERROR(SEARCH(("Evitar"),(AM120))))</formula>
    </cfRule>
  </conditionalFormatting>
  <conditionalFormatting sqref="BL120:BL128">
    <cfRule type="containsText" dxfId="375" priority="426" operator="containsText" text="DISMINUYE UN PUNTO">
      <formula>NOT(ISERROR(SEARCH(("DISMINUYE UN PUNTO"),(BL120))))</formula>
    </cfRule>
  </conditionalFormatting>
  <conditionalFormatting sqref="BL120:BL128">
    <cfRule type="containsText" dxfId="374" priority="427" operator="containsText" text="DISMINUYE CERO PUNTOS">
      <formula>NOT(ISERROR(SEARCH(("DISMINUYE CERO PUNTOS"),(BL120))))</formula>
    </cfRule>
  </conditionalFormatting>
  <conditionalFormatting sqref="BL120:BL128">
    <cfRule type="containsText" dxfId="373" priority="428" operator="containsText" text="DISMINUYE DOS PUNTOS">
      <formula>NOT(ISERROR(SEARCH(("DISMINUYE DOS PUNTOS"),(BL120))))</formula>
    </cfRule>
  </conditionalFormatting>
  <conditionalFormatting sqref="BL129">
    <cfRule type="containsText" dxfId="372" priority="429" operator="containsText" text="DISMINUYE UN PUNTO">
      <formula>NOT(ISERROR(SEARCH(("DISMINUYE UN PUNTO"),(BL129))))</formula>
    </cfRule>
  </conditionalFormatting>
  <conditionalFormatting sqref="BL129">
    <cfRule type="containsText" dxfId="371" priority="430" operator="containsText" text="DISMINUYE CERO PUNTOS">
      <formula>NOT(ISERROR(SEARCH(("DISMINUYE CERO PUNTOS"),(BL129))))</formula>
    </cfRule>
  </conditionalFormatting>
  <conditionalFormatting sqref="BL129">
    <cfRule type="containsText" dxfId="370" priority="431" operator="containsText" text="DISMINUYE DOS PUNTOS">
      <formula>NOT(ISERROR(SEARCH(("DISMINUYE DOS PUNTOS"),(BL129))))</formula>
    </cfRule>
  </conditionalFormatting>
  <conditionalFormatting sqref="BQ131:BQ140">
    <cfRule type="containsText" dxfId="369" priority="432" operator="containsText" text="DISMINUYE UN PUNTO">
      <formula>NOT(ISERROR(SEARCH(("DISMINUYE UN PUNTO"),(BQ131))))</formula>
    </cfRule>
  </conditionalFormatting>
  <conditionalFormatting sqref="BQ131:BQ140">
    <cfRule type="containsText" dxfId="368" priority="433" operator="containsText" text="DISMINUYE CERO PUNTOS">
      <formula>NOT(ISERROR(SEARCH(("DISMINUYE CERO PUNTOS"),(BQ131))))</formula>
    </cfRule>
  </conditionalFormatting>
  <conditionalFormatting sqref="BQ131:BQ140">
    <cfRule type="containsText" dxfId="367" priority="434" operator="containsText" text="DISMINUYE DOS PUNTOS">
      <formula>NOT(ISERROR(SEARCH(("DISMINUYE DOS PUNTOS"),(BQ131))))</formula>
    </cfRule>
  </conditionalFormatting>
  <conditionalFormatting sqref="BK131:BK139 BM131:BN140">
    <cfRule type="containsText" dxfId="366" priority="435" operator="containsText" text="DISMINUYE UN PUNTO">
      <formula>NOT(ISERROR(SEARCH(("DISMINUYE UN PUNTO"),(BK131))))</formula>
    </cfRule>
  </conditionalFormatting>
  <conditionalFormatting sqref="BK131:BK139 BM131:BN140">
    <cfRule type="containsText" dxfId="365" priority="436" operator="containsText" text="DISMINUYE CERO PUNTOS">
      <formula>NOT(ISERROR(SEARCH(("DISMINUYE CERO PUNTOS"),(BK131))))</formula>
    </cfRule>
  </conditionalFormatting>
  <conditionalFormatting sqref="BK131:BK139 BM131:BN140">
    <cfRule type="containsText" dxfId="364" priority="437" operator="containsText" text="DISMINUYE DOS PUNTOS">
      <formula>NOT(ISERROR(SEARCH(("DISMINUYE DOS PUNTOS"),(BK131))))</formula>
    </cfRule>
  </conditionalFormatting>
  <conditionalFormatting sqref="BX131:BX140">
    <cfRule type="cellIs" dxfId="363" priority="438" stopIfTrue="1" operator="equal">
      <formula>"BAJO"</formula>
    </cfRule>
  </conditionalFormatting>
  <conditionalFormatting sqref="BX131:BX140">
    <cfRule type="cellIs" dxfId="362" priority="439" stopIfTrue="1" operator="equal">
      <formula>"MODERADO"</formula>
    </cfRule>
  </conditionalFormatting>
  <conditionalFormatting sqref="BX131:BX140">
    <cfRule type="cellIs" dxfId="361" priority="440" stopIfTrue="1" operator="equal">
      <formula>"ALTO"</formula>
    </cfRule>
  </conditionalFormatting>
  <conditionalFormatting sqref="BX131:BX140">
    <cfRule type="cellIs" dxfId="360" priority="441" stopIfTrue="1" operator="equal">
      <formula>"EXTREMO"</formula>
    </cfRule>
  </conditionalFormatting>
  <conditionalFormatting sqref="K131:K140">
    <cfRule type="cellIs" dxfId="359" priority="442" operator="equal">
      <formula>0</formula>
    </cfRule>
  </conditionalFormatting>
  <conditionalFormatting sqref="BO131:BP140">
    <cfRule type="containsText" dxfId="358" priority="443" operator="containsText" text="DISMINUYE UN PUNTO">
      <formula>NOT(ISERROR(SEARCH(("DISMINUYE UN PUNTO"),(BO131))))</formula>
    </cfRule>
  </conditionalFormatting>
  <conditionalFormatting sqref="BO131:BP140">
    <cfRule type="containsText" dxfId="357" priority="444" operator="containsText" text="DISMINUYE CERO PUNTOS">
      <formula>NOT(ISERROR(SEARCH(("DISMINUYE CERO PUNTOS"),(BO131))))</formula>
    </cfRule>
  </conditionalFormatting>
  <conditionalFormatting sqref="BO131:BP140">
    <cfRule type="containsText" dxfId="356" priority="445" operator="containsText" text="DISMINUYE DOS PUNTOS">
      <formula>NOT(ISERROR(SEARCH(("DISMINUYE DOS PUNTOS"),(BO131))))</formula>
    </cfRule>
  </conditionalFormatting>
  <conditionalFormatting sqref="BK140">
    <cfRule type="containsText" dxfId="355" priority="446" operator="containsText" text="DISMINUYE UN PUNTO">
      <formula>NOT(ISERROR(SEARCH(("DISMINUYE UN PUNTO"),(BK140))))</formula>
    </cfRule>
  </conditionalFormatting>
  <conditionalFormatting sqref="BK140">
    <cfRule type="containsText" dxfId="354" priority="447" operator="containsText" text="DISMINUYE CERO PUNTOS">
      <formula>NOT(ISERROR(SEARCH(("DISMINUYE CERO PUNTOS"),(BK140))))</formula>
    </cfRule>
  </conditionalFormatting>
  <conditionalFormatting sqref="BK140">
    <cfRule type="containsText" dxfId="353" priority="448" operator="containsText" text="DISMINUYE DOS PUNTOS">
      <formula>NOT(ISERROR(SEARCH(("DISMINUYE DOS PUNTOS"),(BK140))))</formula>
    </cfRule>
  </conditionalFormatting>
  <conditionalFormatting sqref="AL131:AL139">
    <cfRule type="cellIs" dxfId="352" priority="449" stopIfTrue="1" operator="equal">
      <formula>"BAJO"</formula>
    </cfRule>
  </conditionalFormatting>
  <conditionalFormatting sqref="AL131:AL139">
    <cfRule type="cellIs" dxfId="351" priority="450" stopIfTrue="1" operator="equal">
      <formula>"MODERADO"</formula>
    </cfRule>
  </conditionalFormatting>
  <conditionalFormatting sqref="AL131:AL139">
    <cfRule type="cellIs" dxfId="350" priority="451" stopIfTrue="1" operator="equal">
      <formula>"ALTO"</formula>
    </cfRule>
  </conditionalFormatting>
  <conditionalFormatting sqref="AL131:AL139">
    <cfRule type="cellIs" dxfId="349" priority="452" stopIfTrue="1" operator="equal">
      <formula>"EXTREMO"</formula>
    </cfRule>
  </conditionalFormatting>
  <conditionalFormatting sqref="AF131:AF139">
    <cfRule type="cellIs" dxfId="348" priority="453" operator="equal">
      <formula>0</formula>
    </cfRule>
  </conditionalFormatting>
  <conditionalFormatting sqref="AM131:AM139">
    <cfRule type="expression" dxfId="347" priority="454" stopIfTrue="1">
      <formula>IF(AI131="",AJ131="","")</formula>
    </cfRule>
  </conditionalFormatting>
  <conditionalFormatting sqref="AM131:AM139">
    <cfRule type="containsText" dxfId="346" priority="455" stopIfTrue="1" operator="containsText" text="Reducir">
      <formula>NOT(ISERROR(SEARCH(("Reducir"),(AM131))))</formula>
    </cfRule>
  </conditionalFormatting>
  <conditionalFormatting sqref="AM131:AM139">
    <cfRule type="containsText" dxfId="345" priority="456" stopIfTrue="1" operator="containsText" text="Asumir">
      <formula>NOT(ISERROR(SEARCH(("Asumir"),(AM131))))</formula>
    </cfRule>
  </conditionalFormatting>
  <conditionalFormatting sqref="AM131:AM139">
    <cfRule type="containsText" dxfId="344" priority="457" stopIfTrue="1" operator="containsText" text="Evitar">
      <formula>NOT(ISERROR(SEARCH(("Evitar"),(AM131))))</formula>
    </cfRule>
  </conditionalFormatting>
  <conditionalFormatting sqref="BL131:BL139">
    <cfRule type="containsText" dxfId="343" priority="458" operator="containsText" text="DISMINUYE UN PUNTO">
      <formula>NOT(ISERROR(SEARCH(("DISMINUYE UN PUNTO"),(BL131))))</formula>
    </cfRule>
  </conditionalFormatting>
  <conditionalFormatting sqref="BL131:BL139">
    <cfRule type="containsText" dxfId="342" priority="459" operator="containsText" text="DISMINUYE CERO PUNTOS">
      <formula>NOT(ISERROR(SEARCH(("DISMINUYE CERO PUNTOS"),(BL131))))</formula>
    </cfRule>
  </conditionalFormatting>
  <conditionalFormatting sqref="BL131:BL139">
    <cfRule type="containsText" dxfId="341" priority="460" operator="containsText" text="DISMINUYE DOS PUNTOS">
      <formula>NOT(ISERROR(SEARCH(("DISMINUYE DOS PUNTOS"),(BL131))))</formula>
    </cfRule>
  </conditionalFormatting>
  <conditionalFormatting sqref="BL140">
    <cfRule type="containsText" dxfId="340" priority="461" operator="containsText" text="DISMINUYE UN PUNTO">
      <formula>NOT(ISERROR(SEARCH(("DISMINUYE UN PUNTO"),(BL140))))</formula>
    </cfRule>
  </conditionalFormatting>
  <conditionalFormatting sqref="BL140">
    <cfRule type="containsText" dxfId="339" priority="462" operator="containsText" text="DISMINUYE CERO PUNTOS">
      <formula>NOT(ISERROR(SEARCH(("DISMINUYE CERO PUNTOS"),(BL140))))</formula>
    </cfRule>
  </conditionalFormatting>
  <conditionalFormatting sqref="BL140">
    <cfRule type="containsText" dxfId="338" priority="463" operator="containsText" text="DISMINUYE DOS PUNTOS">
      <formula>NOT(ISERROR(SEARCH(("DISMINUYE DOS PUNTOS"),(BL140))))</formula>
    </cfRule>
  </conditionalFormatting>
  <conditionalFormatting sqref="BQ142:BQ151">
    <cfRule type="containsText" dxfId="337" priority="464" operator="containsText" text="DISMINUYE UN PUNTO">
      <formula>NOT(ISERROR(SEARCH(("DISMINUYE UN PUNTO"),(BQ142))))</formula>
    </cfRule>
  </conditionalFormatting>
  <conditionalFormatting sqref="BQ142:BQ151">
    <cfRule type="containsText" dxfId="336" priority="465" operator="containsText" text="DISMINUYE CERO PUNTOS">
      <formula>NOT(ISERROR(SEARCH(("DISMINUYE CERO PUNTOS"),(BQ142))))</formula>
    </cfRule>
  </conditionalFormatting>
  <conditionalFormatting sqref="BQ142:BQ151">
    <cfRule type="containsText" dxfId="335" priority="466" operator="containsText" text="DISMINUYE DOS PUNTOS">
      <formula>NOT(ISERROR(SEARCH(("DISMINUYE DOS PUNTOS"),(BQ142))))</formula>
    </cfRule>
  </conditionalFormatting>
  <conditionalFormatting sqref="BK142:BK150 BM142:BN151">
    <cfRule type="containsText" dxfId="334" priority="467" operator="containsText" text="DISMINUYE UN PUNTO">
      <formula>NOT(ISERROR(SEARCH(("DISMINUYE UN PUNTO"),(BK142))))</formula>
    </cfRule>
  </conditionalFormatting>
  <conditionalFormatting sqref="BK142:BK150 BM142:BN151">
    <cfRule type="containsText" dxfId="333" priority="468" operator="containsText" text="DISMINUYE CERO PUNTOS">
      <formula>NOT(ISERROR(SEARCH(("DISMINUYE CERO PUNTOS"),(BK142))))</formula>
    </cfRule>
  </conditionalFormatting>
  <conditionalFormatting sqref="BK142:BK150 BM142:BN151">
    <cfRule type="containsText" dxfId="332" priority="469" operator="containsText" text="DISMINUYE DOS PUNTOS">
      <formula>NOT(ISERROR(SEARCH(("DISMINUYE DOS PUNTOS"),(BK142))))</formula>
    </cfRule>
  </conditionalFormatting>
  <conditionalFormatting sqref="BX142:BX151">
    <cfRule type="cellIs" dxfId="331" priority="470" stopIfTrue="1" operator="equal">
      <formula>"BAJO"</formula>
    </cfRule>
  </conditionalFormatting>
  <conditionalFormatting sqref="BX142:BX151">
    <cfRule type="cellIs" dxfId="330" priority="471" stopIfTrue="1" operator="equal">
      <formula>"MODERADO"</formula>
    </cfRule>
  </conditionalFormatting>
  <conditionalFormatting sqref="BX142:BX151">
    <cfRule type="cellIs" dxfId="329" priority="472" stopIfTrue="1" operator="equal">
      <formula>"ALTO"</formula>
    </cfRule>
  </conditionalFormatting>
  <conditionalFormatting sqref="BX142:BX151">
    <cfRule type="cellIs" dxfId="328" priority="473" stopIfTrue="1" operator="equal">
      <formula>"EXTREMO"</formula>
    </cfRule>
  </conditionalFormatting>
  <conditionalFormatting sqref="K142:K151">
    <cfRule type="cellIs" dxfId="327" priority="474" operator="equal">
      <formula>0</formula>
    </cfRule>
  </conditionalFormatting>
  <conditionalFormatting sqref="BO142:BP151">
    <cfRule type="containsText" dxfId="326" priority="475" operator="containsText" text="DISMINUYE UN PUNTO">
      <formula>NOT(ISERROR(SEARCH(("DISMINUYE UN PUNTO"),(BO142))))</formula>
    </cfRule>
  </conditionalFormatting>
  <conditionalFormatting sqref="BO142:BP151">
    <cfRule type="containsText" dxfId="325" priority="476" operator="containsText" text="DISMINUYE CERO PUNTOS">
      <formula>NOT(ISERROR(SEARCH(("DISMINUYE CERO PUNTOS"),(BO142))))</formula>
    </cfRule>
  </conditionalFormatting>
  <conditionalFormatting sqref="BO142:BP151">
    <cfRule type="containsText" dxfId="324" priority="477" operator="containsText" text="DISMINUYE DOS PUNTOS">
      <formula>NOT(ISERROR(SEARCH(("DISMINUYE DOS PUNTOS"),(BO142))))</formula>
    </cfRule>
  </conditionalFormatting>
  <conditionalFormatting sqref="BK151">
    <cfRule type="containsText" dxfId="323" priority="478" operator="containsText" text="DISMINUYE UN PUNTO">
      <formula>NOT(ISERROR(SEARCH(("DISMINUYE UN PUNTO"),(BK151))))</formula>
    </cfRule>
  </conditionalFormatting>
  <conditionalFormatting sqref="BK151">
    <cfRule type="containsText" dxfId="322" priority="479" operator="containsText" text="DISMINUYE CERO PUNTOS">
      <formula>NOT(ISERROR(SEARCH(("DISMINUYE CERO PUNTOS"),(BK151))))</formula>
    </cfRule>
  </conditionalFormatting>
  <conditionalFormatting sqref="BK151">
    <cfRule type="containsText" dxfId="321" priority="480" operator="containsText" text="DISMINUYE DOS PUNTOS">
      <formula>NOT(ISERROR(SEARCH(("DISMINUYE DOS PUNTOS"),(BK151))))</formula>
    </cfRule>
  </conditionalFormatting>
  <conditionalFormatting sqref="AL142:AL150">
    <cfRule type="cellIs" dxfId="320" priority="481" stopIfTrue="1" operator="equal">
      <formula>"BAJO"</formula>
    </cfRule>
  </conditionalFormatting>
  <conditionalFormatting sqref="AL142:AL150">
    <cfRule type="cellIs" dxfId="319" priority="482" stopIfTrue="1" operator="equal">
      <formula>"MODERADO"</formula>
    </cfRule>
  </conditionalFormatting>
  <conditionalFormatting sqref="AL142:AL150">
    <cfRule type="cellIs" dxfId="318" priority="483" stopIfTrue="1" operator="equal">
      <formula>"ALTO"</formula>
    </cfRule>
  </conditionalFormatting>
  <conditionalFormatting sqref="AL142:AL150">
    <cfRule type="cellIs" dxfId="317" priority="484" stopIfTrue="1" operator="equal">
      <formula>"EXTREMO"</formula>
    </cfRule>
  </conditionalFormatting>
  <conditionalFormatting sqref="AF142:AF150">
    <cfRule type="cellIs" dxfId="316" priority="485" operator="equal">
      <formula>0</formula>
    </cfRule>
  </conditionalFormatting>
  <conditionalFormatting sqref="AM142:AM150">
    <cfRule type="expression" dxfId="315" priority="486" stopIfTrue="1">
      <formula>IF(AI142="",AJ142="","")</formula>
    </cfRule>
  </conditionalFormatting>
  <conditionalFormatting sqref="AM142:AM150">
    <cfRule type="containsText" dxfId="314" priority="487" stopIfTrue="1" operator="containsText" text="Reducir">
      <formula>NOT(ISERROR(SEARCH(("Reducir"),(AM142))))</formula>
    </cfRule>
  </conditionalFormatting>
  <conditionalFormatting sqref="AM142:AM150">
    <cfRule type="containsText" dxfId="313" priority="488" stopIfTrue="1" operator="containsText" text="Asumir">
      <formula>NOT(ISERROR(SEARCH(("Asumir"),(AM142))))</formula>
    </cfRule>
  </conditionalFormatting>
  <conditionalFormatting sqref="AM142:AM150">
    <cfRule type="containsText" dxfId="312" priority="489" stopIfTrue="1" operator="containsText" text="Evitar">
      <formula>NOT(ISERROR(SEARCH(("Evitar"),(AM142))))</formula>
    </cfRule>
  </conditionalFormatting>
  <conditionalFormatting sqref="BL142:BL150">
    <cfRule type="containsText" dxfId="311" priority="490" operator="containsText" text="DISMINUYE UN PUNTO">
      <formula>NOT(ISERROR(SEARCH(("DISMINUYE UN PUNTO"),(BL142))))</formula>
    </cfRule>
  </conditionalFormatting>
  <conditionalFormatting sqref="BL142:BL150">
    <cfRule type="containsText" dxfId="310" priority="491" operator="containsText" text="DISMINUYE CERO PUNTOS">
      <formula>NOT(ISERROR(SEARCH(("DISMINUYE CERO PUNTOS"),(BL142))))</formula>
    </cfRule>
  </conditionalFormatting>
  <conditionalFormatting sqref="BL142:BL150">
    <cfRule type="containsText" dxfId="309" priority="492" operator="containsText" text="DISMINUYE DOS PUNTOS">
      <formula>NOT(ISERROR(SEARCH(("DISMINUYE DOS PUNTOS"),(BL142))))</formula>
    </cfRule>
  </conditionalFormatting>
  <conditionalFormatting sqref="BL151">
    <cfRule type="containsText" dxfId="308" priority="493" operator="containsText" text="DISMINUYE UN PUNTO">
      <formula>NOT(ISERROR(SEARCH(("DISMINUYE UN PUNTO"),(BL151))))</formula>
    </cfRule>
  </conditionalFormatting>
  <conditionalFormatting sqref="BL151">
    <cfRule type="containsText" dxfId="307" priority="494" operator="containsText" text="DISMINUYE CERO PUNTOS">
      <formula>NOT(ISERROR(SEARCH(("DISMINUYE CERO PUNTOS"),(BL151))))</formula>
    </cfRule>
  </conditionalFormatting>
  <conditionalFormatting sqref="BL151">
    <cfRule type="containsText" dxfId="306" priority="495" operator="containsText" text="DISMINUYE DOS PUNTOS">
      <formula>NOT(ISERROR(SEARCH(("DISMINUYE DOS PUNTOS"),(BL151))))</formula>
    </cfRule>
  </conditionalFormatting>
  <conditionalFormatting sqref="BQ153:BQ162">
    <cfRule type="containsText" dxfId="305" priority="496" operator="containsText" text="DISMINUYE UN PUNTO">
      <formula>NOT(ISERROR(SEARCH(("DISMINUYE UN PUNTO"),(BQ153))))</formula>
    </cfRule>
  </conditionalFormatting>
  <conditionalFormatting sqref="BQ153:BQ162">
    <cfRule type="containsText" dxfId="304" priority="497" operator="containsText" text="DISMINUYE CERO PUNTOS">
      <formula>NOT(ISERROR(SEARCH(("DISMINUYE CERO PUNTOS"),(BQ153))))</formula>
    </cfRule>
  </conditionalFormatting>
  <conditionalFormatting sqref="BQ153:BQ162">
    <cfRule type="containsText" dxfId="303" priority="498" operator="containsText" text="DISMINUYE DOS PUNTOS">
      <formula>NOT(ISERROR(SEARCH(("DISMINUYE DOS PUNTOS"),(BQ153))))</formula>
    </cfRule>
  </conditionalFormatting>
  <conditionalFormatting sqref="BK153:BK161 BM153:BN162">
    <cfRule type="containsText" dxfId="302" priority="499" operator="containsText" text="DISMINUYE UN PUNTO">
      <formula>NOT(ISERROR(SEARCH(("DISMINUYE UN PUNTO"),(BK153))))</formula>
    </cfRule>
  </conditionalFormatting>
  <conditionalFormatting sqref="BK153:BK161 BM153:BN162">
    <cfRule type="containsText" dxfId="301" priority="500" operator="containsText" text="DISMINUYE CERO PUNTOS">
      <formula>NOT(ISERROR(SEARCH(("DISMINUYE CERO PUNTOS"),(BK153))))</formula>
    </cfRule>
  </conditionalFormatting>
  <conditionalFormatting sqref="BK153:BK161 BM153:BN162">
    <cfRule type="containsText" dxfId="300" priority="501" operator="containsText" text="DISMINUYE DOS PUNTOS">
      <formula>NOT(ISERROR(SEARCH(("DISMINUYE DOS PUNTOS"),(BK153))))</formula>
    </cfRule>
  </conditionalFormatting>
  <conditionalFormatting sqref="BX153:BX162">
    <cfRule type="cellIs" dxfId="299" priority="502" stopIfTrue="1" operator="equal">
      <formula>"BAJO"</formula>
    </cfRule>
  </conditionalFormatting>
  <conditionalFormatting sqref="BX153:BX162">
    <cfRule type="cellIs" dxfId="298" priority="503" stopIfTrue="1" operator="equal">
      <formula>"MODERADO"</formula>
    </cfRule>
  </conditionalFormatting>
  <conditionalFormatting sqref="BX153:BX162">
    <cfRule type="cellIs" dxfId="297" priority="504" stopIfTrue="1" operator="equal">
      <formula>"ALTO"</formula>
    </cfRule>
  </conditionalFormatting>
  <conditionalFormatting sqref="BX153:BX162">
    <cfRule type="cellIs" dxfId="296" priority="505" stopIfTrue="1" operator="equal">
      <formula>"EXTREMO"</formula>
    </cfRule>
  </conditionalFormatting>
  <conditionalFormatting sqref="K153:K162">
    <cfRule type="cellIs" dxfId="295" priority="506" operator="equal">
      <formula>0</formula>
    </cfRule>
  </conditionalFormatting>
  <conditionalFormatting sqref="BO153:BP162">
    <cfRule type="containsText" dxfId="294" priority="507" operator="containsText" text="DISMINUYE UN PUNTO">
      <formula>NOT(ISERROR(SEARCH(("DISMINUYE UN PUNTO"),(BO153))))</formula>
    </cfRule>
  </conditionalFormatting>
  <conditionalFormatting sqref="BO153:BP162">
    <cfRule type="containsText" dxfId="293" priority="508" operator="containsText" text="DISMINUYE CERO PUNTOS">
      <formula>NOT(ISERROR(SEARCH(("DISMINUYE CERO PUNTOS"),(BO153))))</formula>
    </cfRule>
  </conditionalFormatting>
  <conditionalFormatting sqref="BO153:BP162">
    <cfRule type="containsText" dxfId="292" priority="509" operator="containsText" text="DISMINUYE DOS PUNTOS">
      <formula>NOT(ISERROR(SEARCH(("DISMINUYE DOS PUNTOS"),(BO153))))</formula>
    </cfRule>
  </conditionalFormatting>
  <conditionalFormatting sqref="BK162">
    <cfRule type="containsText" dxfId="291" priority="510" operator="containsText" text="DISMINUYE UN PUNTO">
      <formula>NOT(ISERROR(SEARCH(("DISMINUYE UN PUNTO"),(BK162))))</formula>
    </cfRule>
  </conditionalFormatting>
  <conditionalFormatting sqref="BK162">
    <cfRule type="containsText" dxfId="290" priority="511" operator="containsText" text="DISMINUYE CERO PUNTOS">
      <formula>NOT(ISERROR(SEARCH(("DISMINUYE CERO PUNTOS"),(BK162))))</formula>
    </cfRule>
  </conditionalFormatting>
  <conditionalFormatting sqref="BK162">
    <cfRule type="containsText" dxfId="289" priority="512" operator="containsText" text="DISMINUYE DOS PUNTOS">
      <formula>NOT(ISERROR(SEARCH(("DISMINUYE DOS PUNTOS"),(BK162))))</formula>
    </cfRule>
  </conditionalFormatting>
  <conditionalFormatting sqref="AL153:AL161">
    <cfRule type="cellIs" dxfId="288" priority="513" stopIfTrue="1" operator="equal">
      <formula>"BAJO"</formula>
    </cfRule>
  </conditionalFormatting>
  <conditionalFormatting sqref="AL153:AL161">
    <cfRule type="cellIs" dxfId="287" priority="514" stopIfTrue="1" operator="equal">
      <formula>"MODERADO"</formula>
    </cfRule>
  </conditionalFormatting>
  <conditionalFormatting sqref="AL153:AL161">
    <cfRule type="cellIs" dxfId="286" priority="515" stopIfTrue="1" operator="equal">
      <formula>"ALTO"</formula>
    </cfRule>
  </conditionalFormatting>
  <conditionalFormatting sqref="AL153:AL161">
    <cfRule type="cellIs" dxfId="285" priority="516" stopIfTrue="1" operator="equal">
      <formula>"EXTREMO"</formula>
    </cfRule>
  </conditionalFormatting>
  <conditionalFormatting sqref="AF153:AF161">
    <cfRule type="cellIs" dxfId="284" priority="517" operator="equal">
      <formula>0</formula>
    </cfRule>
  </conditionalFormatting>
  <conditionalFormatting sqref="AM153:AM161">
    <cfRule type="expression" dxfId="283" priority="518" stopIfTrue="1">
      <formula>IF(AI153="",AJ153="","")</formula>
    </cfRule>
  </conditionalFormatting>
  <conditionalFormatting sqref="AM153:AM161">
    <cfRule type="containsText" dxfId="282" priority="519" stopIfTrue="1" operator="containsText" text="Reducir">
      <formula>NOT(ISERROR(SEARCH(("Reducir"),(AM153))))</formula>
    </cfRule>
  </conditionalFormatting>
  <conditionalFormatting sqref="AM153:AM161">
    <cfRule type="containsText" dxfId="281" priority="520" stopIfTrue="1" operator="containsText" text="Asumir">
      <formula>NOT(ISERROR(SEARCH(("Asumir"),(AM153))))</formula>
    </cfRule>
  </conditionalFormatting>
  <conditionalFormatting sqref="AM153:AM161">
    <cfRule type="containsText" dxfId="280" priority="521" stopIfTrue="1" operator="containsText" text="Evitar">
      <formula>NOT(ISERROR(SEARCH(("Evitar"),(AM153))))</formula>
    </cfRule>
  </conditionalFormatting>
  <conditionalFormatting sqref="BL153:BL161">
    <cfRule type="containsText" dxfId="279" priority="522" operator="containsText" text="DISMINUYE UN PUNTO">
      <formula>NOT(ISERROR(SEARCH(("DISMINUYE UN PUNTO"),(BL153))))</formula>
    </cfRule>
  </conditionalFormatting>
  <conditionalFormatting sqref="BL153:BL161">
    <cfRule type="containsText" dxfId="278" priority="523" operator="containsText" text="DISMINUYE CERO PUNTOS">
      <formula>NOT(ISERROR(SEARCH(("DISMINUYE CERO PUNTOS"),(BL153))))</formula>
    </cfRule>
  </conditionalFormatting>
  <conditionalFormatting sqref="BL153:BL161">
    <cfRule type="containsText" dxfId="277" priority="524" operator="containsText" text="DISMINUYE DOS PUNTOS">
      <formula>NOT(ISERROR(SEARCH(("DISMINUYE DOS PUNTOS"),(BL153))))</formula>
    </cfRule>
  </conditionalFormatting>
  <conditionalFormatting sqref="BL162">
    <cfRule type="containsText" dxfId="276" priority="525" operator="containsText" text="DISMINUYE UN PUNTO">
      <formula>NOT(ISERROR(SEARCH(("DISMINUYE UN PUNTO"),(BL162))))</formula>
    </cfRule>
  </conditionalFormatting>
  <conditionalFormatting sqref="BL162">
    <cfRule type="containsText" dxfId="275" priority="526" operator="containsText" text="DISMINUYE CERO PUNTOS">
      <formula>NOT(ISERROR(SEARCH(("DISMINUYE CERO PUNTOS"),(BL162))))</formula>
    </cfRule>
  </conditionalFormatting>
  <conditionalFormatting sqref="BL162">
    <cfRule type="containsText" dxfId="274" priority="527" operator="containsText" text="DISMINUYE DOS PUNTOS">
      <formula>NOT(ISERROR(SEARCH(("DISMINUYE DOS PUNTOS"),(BL162))))</formula>
    </cfRule>
  </conditionalFormatting>
  <conditionalFormatting sqref="BQ164:BQ173">
    <cfRule type="containsText" dxfId="273" priority="528" operator="containsText" text="DISMINUYE UN PUNTO">
      <formula>NOT(ISERROR(SEARCH(("DISMINUYE UN PUNTO"),(BQ164))))</formula>
    </cfRule>
  </conditionalFormatting>
  <conditionalFormatting sqref="BQ164:BQ173">
    <cfRule type="containsText" dxfId="272" priority="529" operator="containsText" text="DISMINUYE CERO PUNTOS">
      <formula>NOT(ISERROR(SEARCH(("DISMINUYE CERO PUNTOS"),(BQ164))))</formula>
    </cfRule>
  </conditionalFormatting>
  <conditionalFormatting sqref="BQ164:BQ173">
    <cfRule type="containsText" dxfId="271" priority="530" operator="containsText" text="DISMINUYE DOS PUNTOS">
      <formula>NOT(ISERROR(SEARCH(("DISMINUYE DOS PUNTOS"),(BQ164))))</formula>
    </cfRule>
  </conditionalFormatting>
  <conditionalFormatting sqref="BK164:BK172 BM164:BN173">
    <cfRule type="containsText" dxfId="270" priority="531" operator="containsText" text="DISMINUYE UN PUNTO">
      <formula>NOT(ISERROR(SEARCH(("DISMINUYE UN PUNTO"),(BK164))))</formula>
    </cfRule>
  </conditionalFormatting>
  <conditionalFormatting sqref="BK164:BK172 BM164:BN173">
    <cfRule type="containsText" dxfId="269" priority="532" operator="containsText" text="DISMINUYE CERO PUNTOS">
      <formula>NOT(ISERROR(SEARCH(("DISMINUYE CERO PUNTOS"),(BK164))))</formula>
    </cfRule>
  </conditionalFormatting>
  <conditionalFormatting sqref="BK164:BK172 BM164:BN173">
    <cfRule type="containsText" dxfId="268" priority="533" operator="containsText" text="DISMINUYE DOS PUNTOS">
      <formula>NOT(ISERROR(SEARCH(("DISMINUYE DOS PUNTOS"),(BK164))))</formula>
    </cfRule>
  </conditionalFormatting>
  <conditionalFormatting sqref="BX164:BX173">
    <cfRule type="cellIs" dxfId="267" priority="534" stopIfTrue="1" operator="equal">
      <formula>"BAJO"</formula>
    </cfRule>
  </conditionalFormatting>
  <conditionalFormatting sqref="BX164:BX173">
    <cfRule type="cellIs" dxfId="266" priority="535" stopIfTrue="1" operator="equal">
      <formula>"MODERADO"</formula>
    </cfRule>
  </conditionalFormatting>
  <conditionalFormatting sqref="BX164:BX173">
    <cfRule type="cellIs" dxfId="265" priority="536" stopIfTrue="1" operator="equal">
      <formula>"ALTO"</formula>
    </cfRule>
  </conditionalFormatting>
  <conditionalFormatting sqref="BX164:BX173">
    <cfRule type="cellIs" dxfId="264" priority="537" stopIfTrue="1" operator="equal">
      <formula>"EXTREMO"</formula>
    </cfRule>
  </conditionalFormatting>
  <conditionalFormatting sqref="K164:K173">
    <cfRule type="cellIs" dxfId="263" priority="538" operator="equal">
      <formula>0</formula>
    </cfRule>
  </conditionalFormatting>
  <conditionalFormatting sqref="BO164:BP173">
    <cfRule type="containsText" dxfId="262" priority="539" operator="containsText" text="DISMINUYE UN PUNTO">
      <formula>NOT(ISERROR(SEARCH(("DISMINUYE UN PUNTO"),(BO164))))</formula>
    </cfRule>
  </conditionalFormatting>
  <conditionalFormatting sqref="BO164:BP173">
    <cfRule type="containsText" dxfId="261" priority="540" operator="containsText" text="DISMINUYE CERO PUNTOS">
      <formula>NOT(ISERROR(SEARCH(("DISMINUYE CERO PUNTOS"),(BO164))))</formula>
    </cfRule>
  </conditionalFormatting>
  <conditionalFormatting sqref="BO164:BP173">
    <cfRule type="containsText" dxfId="260" priority="541" operator="containsText" text="DISMINUYE DOS PUNTOS">
      <formula>NOT(ISERROR(SEARCH(("DISMINUYE DOS PUNTOS"),(BO164))))</formula>
    </cfRule>
  </conditionalFormatting>
  <conditionalFormatting sqref="BK173">
    <cfRule type="containsText" dxfId="259" priority="542" operator="containsText" text="DISMINUYE UN PUNTO">
      <formula>NOT(ISERROR(SEARCH(("DISMINUYE UN PUNTO"),(BK173))))</formula>
    </cfRule>
  </conditionalFormatting>
  <conditionalFormatting sqref="BK173">
    <cfRule type="containsText" dxfId="258" priority="543" operator="containsText" text="DISMINUYE CERO PUNTOS">
      <formula>NOT(ISERROR(SEARCH(("DISMINUYE CERO PUNTOS"),(BK173))))</formula>
    </cfRule>
  </conditionalFormatting>
  <conditionalFormatting sqref="BK173">
    <cfRule type="containsText" dxfId="257" priority="544" operator="containsText" text="DISMINUYE DOS PUNTOS">
      <formula>NOT(ISERROR(SEARCH(("DISMINUYE DOS PUNTOS"),(BK173))))</formula>
    </cfRule>
  </conditionalFormatting>
  <conditionalFormatting sqref="AL164:AL172">
    <cfRule type="cellIs" dxfId="256" priority="545" stopIfTrue="1" operator="equal">
      <formula>"BAJO"</formula>
    </cfRule>
  </conditionalFormatting>
  <conditionalFormatting sqref="AL164:AL172">
    <cfRule type="cellIs" dxfId="255" priority="546" stopIfTrue="1" operator="equal">
      <formula>"MODERADO"</formula>
    </cfRule>
  </conditionalFormatting>
  <conditionalFormatting sqref="AL164:AL172">
    <cfRule type="cellIs" dxfId="254" priority="547" stopIfTrue="1" operator="equal">
      <formula>"ALTO"</formula>
    </cfRule>
  </conditionalFormatting>
  <conditionalFormatting sqref="AL164:AL172">
    <cfRule type="cellIs" dxfId="253" priority="548" stopIfTrue="1" operator="equal">
      <formula>"EXTREMO"</formula>
    </cfRule>
  </conditionalFormatting>
  <conditionalFormatting sqref="AF164:AF172">
    <cfRule type="cellIs" dxfId="252" priority="549" operator="equal">
      <formula>0</formula>
    </cfRule>
  </conditionalFormatting>
  <conditionalFormatting sqref="AM164:AM172">
    <cfRule type="expression" dxfId="251" priority="550" stopIfTrue="1">
      <formula>IF(AI164="",AJ164="","")</formula>
    </cfRule>
  </conditionalFormatting>
  <conditionalFormatting sqref="AM164:AM172">
    <cfRule type="containsText" dxfId="250" priority="551" stopIfTrue="1" operator="containsText" text="Reducir">
      <formula>NOT(ISERROR(SEARCH(("Reducir"),(AM164))))</formula>
    </cfRule>
  </conditionalFormatting>
  <conditionalFormatting sqref="AM164:AM172">
    <cfRule type="containsText" dxfId="249" priority="552" stopIfTrue="1" operator="containsText" text="Asumir">
      <formula>NOT(ISERROR(SEARCH(("Asumir"),(AM164))))</formula>
    </cfRule>
  </conditionalFormatting>
  <conditionalFormatting sqref="AM164:AM172">
    <cfRule type="containsText" dxfId="248" priority="553" stopIfTrue="1" operator="containsText" text="Evitar">
      <formula>NOT(ISERROR(SEARCH(("Evitar"),(AM164))))</formula>
    </cfRule>
  </conditionalFormatting>
  <conditionalFormatting sqref="BL164:BL172">
    <cfRule type="containsText" dxfId="247" priority="554" operator="containsText" text="DISMINUYE UN PUNTO">
      <formula>NOT(ISERROR(SEARCH(("DISMINUYE UN PUNTO"),(BL164))))</formula>
    </cfRule>
  </conditionalFormatting>
  <conditionalFormatting sqref="BL164:BL172">
    <cfRule type="containsText" dxfId="246" priority="555" operator="containsText" text="DISMINUYE CERO PUNTOS">
      <formula>NOT(ISERROR(SEARCH(("DISMINUYE CERO PUNTOS"),(BL164))))</formula>
    </cfRule>
  </conditionalFormatting>
  <conditionalFormatting sqref="BL164:BL172">
    <cfRule type="containsText" dxfId="245" priority="556" operator="containsText" text="DISMINUYE DOS PUNTOS">
      <formula>NOT(ISERROR(SEARCH(("DISMINUYE DOS PUNTOS"),(BL164))))</formula>
    </cfRule>
  </conditionalFormatting>
  <conditionalFormatting sqref="BL173">
    <cfRule type="containsText" dxfId="244" priority="557" operator="containsText" text="DISMINUYE UN PUNTO">
      <formula>NOT(ISERROR(SEARCH(("DISMINUYE UN PUNTO"),(BL173))))</formula>
    </cfRule>
  </conditionalFormatting>
  <conditionalFormatting sqref="BL173">
    <cfRule type="containsText" dxfId="243" priority="558" operator="containsText" text="DISMINUYE CERO PUNTOS">
      <formula>NOT(ISERROR(SEARCH(("DISMINUYE CERO PUNTOS"),(BL173))))</formula>
    </cfRule>
  </conditionalFormatting>
  <conditionalFormatting sqref="BL173">
    <cfRule type="containsText" dxfId="242" priority="559" operator="containsText" text="DISMINUYE DOS PUNTOS">
      <formula>NOT(ISERROR(SEARCH(("DISMINUYE DOS PUNTOS"),(BL173))))</formula>
    </cfRule>
  </conditionalFormatting>
  <conditionalFormatting sqref="BQ175:BQ184">
    <cfRule type="containsText" dxfId="241" priority="560" operator="containsText" text="DISMINUYE UN PUNTO">
      <formula>NOT(ISERROR(SEARCH(("DISMINUYE UN PUNTO"),(BQ175))))</formula>
    </cfRule>
  </conditionalFormatting>
  <conditionalFormatting sqref="BQ175:BQ184">
    <cfRule type="containsText" dxfId="240" priority="561" operator="containsText" text="DISMINUYE CERO PUNTOS">
      <formula>NOT(ISERROR(SEARCH(("DISMINUYE CERO PUNTOS"),(BQ175))))</formula>
    </cfRule>
  </conditionalFormatting>
  <conditionalFormatting sqref="BQ175:BQ184">
    <cfRule type="containsText" dxfId="239" priority="562" operator="containsText" text="DISMINUYE DOS PUNTOS">
      <formula>NOT(ISERROR(SEARCH(("DISMINUYE DOS PUNTOS"),(BQ175))))</formula>
    </cfRule>
  </conditionalFormatting>
  <conditionalFormatting sqref="BK175:BK183 BM175:BN184">
    <cfRule type="containsText" dxfId="238" priority="563" operator="containsText" text="DISMINUYE UN PUNTO">
      <formula>NOT(ISERROR(SEARCH(("DISMINUYE UN PUNTO"),(BK175))))</formula>
    </cfRule>
  </conditionalFormatting>
  <conditionalFormatting sqref="BK175:BK183 BM175:BN184">
    <cfRule type="containsText" dxfId="237" priority="564" operator="containsText" text="DISMINUYE CERO PUNTOS">
      <formula>NOT(ISERROR(SEARCH(("DISMINUYE CERO PUNTOS"),(BK175))))</formula>
    </cfRule>
  </conditionalFormatting>
  <conditionalFormatting sqref="BK175:BK183 BM175:BN184">
    <cfRule type="containsText" dxfId="236" priority="565" operator="containsText" text="DISMINUYE DOS PUNTOS">
      <formula>NOT(ISERROR(SEARCH(("DISMINUYE DOS PUNTOS"),(BK175))))</formula>
    </cfRule>
  </conditionalFormatting>
  <conditionalFormatting sqref="BX175:BX184">
    <cfRule type="cellIs" dxfId="235" priority="566" stopIfTrue="1" operator="equal">
      <formula>"BAJO"</formula>
    </cfRule>
  </conditionalFormatting>
  <conditionalFormatting sqref="BX175:BX184">
    <cfRule type="cellIs" dxfId="234" priority="567" stopIfTrue="1" operator="equal">
      <formula>"MODERADO"</formula>
    </cfRule>
  </conditionalFormatting>
  <conditionalFormatting sqref="BX175:BX184">
    <cfRule type="cellIs" dxfId="233" priority="568" stopIfTrue="1" operator="equal">
      <formula>"ALTO"</formula>
    </cfRule>
  </conditionalFormatting>
  <conditionalFormatting sqref="BX175:BX184">
    <cfRule type="cellIs" dxfId="232" priority="569" stopIfTrue="1" operator="equal">
      <formula>"EXTREMO"</formula>
    </cfRule>
  </conditionalFormatting>
  <conditionalFormatting sqref="K175:K184">
    <cfRule type="cellIs" dxfId="231" priority="570" operator="equal">
      <formula>0</formula>
    </cfRule>
  </conditionalFormatting>
  <conditionalFormatting sqref="BO175:BP184">
    <cfRule type="containsText" dxfId="230" priority="571" operator="containsText" text="DISMINUYE UN PUNTO">
      <formula>NOT(ISERROR(SEARCH(("DISMINUYE UN PUNTO"),(BO175))))</formula>
    </cfRule>
  </conditionalFormatting>
  <conditionalFormatting sqref="BO175:BP184">
    <cfRule type="containsText" dxfId="229" priority="572" operator="containsText" text="DISMINUYE CERO PUNTOS">
      <formula>NOT(ISERROR(SEARCH(("DISMINUYE CERO PUNTOS"),(BO175))))</formula>
    </cfRule>
  </conditionalFormatting>
  <conditionalFormatting sqref="BO175:BP184">
    <cfRule type="containsText" dxfId="228" priority="573" operator="containsText" text="DISMINUYE DOS PUNTOS">
      <formula>NOT(ISERROR(SEARCH(("DISMINUYE DOS PUNTOS"),(BO175))))</formula>
    </cfRule>
  </conditionalFormatting>
  <conditionalFormatting sqref="BK184">
    <cfRule type="containsText" dxfId="227" priority="574" operator="containsText" text="DISMINUYE UN PUNTO">
      <formula>NOT(ISERROR(SEARCH(("DISMINUYE UN PUNTO"),(BK184))))</formula>
    </cfRule>
  </conditionalFormatting>
  <conditionalFormatting sqref="BK184">
    <cfRule type="containsText" dxfId="226" priority="575" operator="containsText" text="DISMINUYE CERO PUNTOS">
      <formula>NOT(ISERROR(SEARCH(("DISMINUYE CERO PUNTOS"),(BK184))))</formula>
    </cfRule>
  </conditionalFormatting>
  <conditionalFormatting sqref="BK184">
    <cfRule type="containsText" dxfId="225" priority="576" operator="containsText" text="DISMINUYE DOS PUNTOS">
      <formula>NOT(ISERROR(SEARCH(("DISMINUYE DOS PUNTOS"),(BK184))))</formula>
    </cfRule>
  </conditionalFormatting>
  <conditionalFormatting sqref="AL175:AL183">
    <cfRule type="cellIs" dxfId="224" priority="577" stopIfTrue="1" operator="equal">
      <formula>"BAJO"</formula>
    </cfRule>
  </conditionalFormatting>
  <conditionalFormatting sqref="AL175:AL183">
    <cfRule type="cellIs" dxfId="223" priority="578" stopIfTrue="1" operator="equal">
      <formula>"MODERADO"</formula>
    </cfRule>
  </conditionalFormatting>
  <conditionalFormatting sqref="AL175:AL183">
    <cfRule type="cellIs" dxfId="222" priority="579" stopIfTrue="1" operator="equal">
      <formula>"ALTO"</formula>
    </cfRule>
  </conditionalFormatting>
  <conditionalFormatting sqref="AL175:AL183">
    <cfRule type="cellIs" dxfId="221" priority="580" stopIfTrue="1" operator="equal">
      <formula>"EXTREMO"</formula>
    </cfRule>
  </conditionalFormatting>
  <conditionalFormatting sqref="AF175:AF183">
    <cfRule type="cellIs" dxfId="220" priority="581" operator="equal">
      <formula>0</formula>
    </cfRule>
  </conditionalFormatting>
  <conditionalFormatting sqref="AM175:AM183">
    <cfRule type="expression" dxfId="219" priority="582" stopIfTrue="1">
      <formula>IF(AI175="",AJ175="","")</formula>
    </cfRule>
  </conditionalFormatting>
  <conditionalFormatting sqref="AM175:AM183">
    <cfRule type="containsText" dxfId="218" priority="583" stopIfTrue="1" operator="containsText" text="Reducir">
      <formula>NOT(ISERROR(SEARCH(("Reducir"),(AM175))))</formula>
    </cfRule>
  </conditionalFormatting>
  <conditionalFormatting sqref="AM175:AM183">
    <cfRule type="containsText" dxfId="217" priority="584" stopIfTrue="1" operator="containsText" text="Asumir">
      <formula>NOT(ISERROR(SEARCH(("Asumir"),(AM175))))</formula>
    </cfRule>
  </conditionalFormatting>
  <conditionalFormatting sqref="AM175:AM183">
    <cfRule type="containsText" dxfId="216" priority="585" stopIfTrue="1" operator="containsText" text="Evitar">
      <formula>NOT(ISERROR(SEARCH(("Evitar"),(AM175))))</formula>
    </cfRule>
  </conditionalFormatting>
  <conditionalFormatting sqref="BL175:BL183">
    <cfRule type="containsText" dxfId="215" priority="586" operator="containsText" text="DISMINUYE UN PUNTO">
      <formula>NOT(ISERROR(SEARCH(("DISMINUYE UN PUNTO"),(BL175))))</formula>
    </cfRule>
  </conditionalFormatting>
  <conditionalFormatting sqref="BL175:BL183">
    <cfRule type="containsText" dxfId="214" priority="587" operator="containsText" text="DISMINUYE CERO PUNTOS">
      <formula>NOT(ISERROR(SEARCH(("DISMINUYE CERO PUNTOS"),(BL175))))</formula>
    </cfRule>
  </conditionalFormatting>
  <conditionalFormatting sqref="BL175:BL183">
    <cfRule type="containsText" dxfId="213" priority="588" operator="containsText" text="DISMINUYE DOS PUNTOS">
      <formula>NOT(ISERROR(SEARCH(("DISMINUYE DOS PUNTOS"),(BL175))))</formula>
    </cfRule>
  </conditionalFormatting>
  <conditionalFormatting sqref="BL184">
    <cfRule type="containsText" dxfId="212" priority="589" operator="containsText" text="DISMINUYE UN PUNTO">
      <formula>NOT(ISERROR(SEARCH(("DISMINUYE UN PUNTO"),(BL184))))</formula>
    </cfRule>
  </conditionalFormatting>
  <conditionalFormatting sqref="BL184">
    <cfRule type="containsText" dxfId="211" priority="590" operator="containsText" text="DISMINUYE CERO PUNTOS">
      <formula>NOT(ISERROR(SEARCH(("DISMINUYE CERO PUNTOS"),(BL184))))</formula>
    </cfRule>
  </conditionalFormatting>
  <conditionalFormatting sqref="BL184">
    <cfRule type="containsText" dxfId="210" priority="591" operator="containsText" text="DISMINUYE DOS PUNTOS">
      <formula>NOT(ISERROR(SEARCH(("DISMINUYE DOS PUNTOS"),(BL184))))</formula>
    </cfRule>
  </conditionalFormatting>
  <conditionalFormatting sqref="BQ186:BQ195">
    <cfRule type="containsText" dxfId="209" priority="592" operator="containsText" text="DISMINUYE UN PUNTO">
      <formula>NOT(ISERROR(SEARCH(("DISMINUYE UN PUNTO"),(BQ186))))</formula>
    </cfRule>
  </conditionalFormatting>
  <conditionalFormatting sqref="BQ186:BQ195">
    <cfRule type="containsText" dxfId="208" priority="593" operator="containsText" text="DISMINUYE CERO PUNTOS">
      <formula>NOT(ISERROR(SEARCH(("DISMINUYE CERO PUNTOS"),(BQ186))))</formula>
    </cfRule>
  </conditionalFormatting>
  <conditionalFormatting sqref="BQ186:BQ195">
    <cfRule type="containsText" dxfId="207" priority="594" operator="containsText" text="DISMINUYE DOS PUNTOS">
      <formula>NOT(ISERROR(SEARCH(("DISMINUYE DOS PUNTOS"),(BQ186))))</formula>
    </cfRule>
  </conditionalFormatting>
  <conditionalFormatting sqref="BK186:BK194 BM186:BN195">
    <cfRule type="containsText" dxfId="206" priority="595" operator="containsText" text="DISMINUYE UN PUNTO">
      <formula>NOT(ISERROR(SEARCH(("DISMINUYE UN PUNTO"),(BK186))))</formula>
    </cfRule>
  </conditionalFormatting>
  <conditionalFormatting sqref="BK186:BK194 BM186:BN195">
    <cfRule type="containsText" dxfId="205" priority="596" operator="containsText" text="DISMINUYE CERO PUNTOS">
      <formula>NOT(ISERROR(SEARCH(("DISMINUYE CERO PUNTOS"),(BK186))))</formula>
    </cfRule>
  </conditionalFormatting>
  <conditionalFormatting sqref="BK186:BK194 BM186:BN195">
    <cfRule type="containsText" dxfId="204" priority="597" operator="containsText" text="DISMINUYE DOS PUNTOS">
      <formula>NOT(ISERROR(SEARCH(("DISMINUYE DOS PUNTOS"),(BK186))))</formula>
    </cfRule>
  </conditionalFormatting>
  <conditionalFormatting sqref="BX186:BX195">
    <cfRule type="cellIs" dxfId="203" priority="598" stopIfTrue="1" operator="equal">
      <formula>"BAJO"</formula>
    </cfRule>
  </conditionalFormatting>
  <conditionalFormatting sqref="BX186:BX195">
    <cfRule type="cellIs" dxfId="202" priority="599" stopIfTrue="1" operator="equal">
      <formula>"MODERADO"</formula>
    </cfRule>
  </conditionalFormatting>
  <conditionalFormatting sqref="BX186:BX195">
    <cfRule type="cellIs" dxfId="201" priority="600" stopIfTrue="1" operator="equal">
      <formula>"ALTO"</formula>
    </cfRule>
  </conditionalFormatting>
  <conditionalFormatting sqref="BX186:BX195">
    <cfRule type="cellIs" dxfId="200" priority="601" stopIfTrue="1" operator="equal">
      <formula>"EXTREMO"</formula>
    </cfRule>
  </conditionalFormatting>
  <conditionalFormatting sqref="K186:K195">
    <cfRule type="cellIs" dxfId="199" priority="602" operator="equal">
      <formula>0</formula>
    </cfRule>
  </conditionalFormatting>
  <conditionalFormatting sqref="BO186:BP195">
    <cfRule type="containsText" dxfId="198" priority="603" operator="containsText" text="DISMINUYE UN PUNTO">
      <formula>NOT(ISERROR(SEARCH(("DISMINUYE UN PUNTO"),(BO186))))</formula>
    </cfRule>
  </conditionalFormatting>
  <conditionalFormatting sqref="BO186:BP195">
    <cfRule type="containsText" dxfId="197" priority="604" operator="containsText" text="DISMINUYE CERO PUNTOS">
      <formula>NOT(ISERROR(SEARCH(("DISMINUYE CERO PUNTOS"),(BO186))))</formula>
    </cfRule>
  </conditionalFormatting>
  <conditionalFormatting sqref="BO186:BP195">
    <cfRule type="containsText" dxfId="196" priority="605" operator="containsText" text="DISMINUYE DOS PUNTOS">
      <formula>NOT(ISERROR(SEARCH(("DISMINUYE DOS PUNTOS"),(BO186))))</formula>
    </cfRule>
  </conditionalFormatting>
  <conditionalFormatting sqref="BK195">
    <cfRule type="containsText" dxfId="195" priority="606" operator="containsText" text="DISMINUYE UN PUNTO">
      <formula>NOT(ISERROR(SEARCH(("DISMINUYE UN PUNTO"),(BK195))))</formula>
    </cfRule>
  </conditionalFormatting>
  <conditionalFormatting sqref="BK195">
    <cfRule type="containsText" dxfId="194" priority="607" operator="containsText" text="DISMINUYE CERO PUNTOS">
      <formula>NOT(ISERROR(SEARCH(("DISMINUYE CERO PUNTOS"),(BK195))))</formula>
    </cfRule>
  </conditionalFormatting>
  <conditionalFormatting sqref="BK195">
    <cfRule type="containsText" dxfId="193" priority="608" operator="containsText" text="DISMINUYE DOS PUNTOS">
      <formula>NOT(ISERROR(SEARCH(("DISMINUYE DOS PUNTOS"),(BK195))))</formula>
    </cfRule>
  </conditionalFormatting>
  <conditionalFormatting sqref="AL186:AL194">
    <cfRule type="cellIs" dxfId="192" priority="609" stopIfTrue="1" operator="equal">
      <formula>"BAJO"</formula>
    </cfRule>
  </conditionalFormatting>
  <conditionalFormatting sqref="AL186:AL194">
    <cfRule type="cellIs" dxfId="191" priority="610" stopIfTrue="1" operator="equal">
      <formula>"MODERADO"</formula>
    </cfRule>
  </conditionalFormatting>
  <conditionalFormatting sqref="AL186:AL194">
    <cfRule type="cellIs" dxfId="190" priority="611" stopIfTrue="1" operator="equal">
      <formula>"ALTO"</formula>
    </cfRule>
  </conditionalFormatting>
  <conditionalFormatting sqref="AL186:AL194">
    <cfRule type="cellIs" dxfId="189" priority="612" stopIfTrue="1" operator="equal">
      <formula>"EXTREMO"</formula>
    </cfRule>
  </conditionalFormatting>
  <conditionalFormatting sqref="AF186:AF194">
    <cfRule type="cellIs" dxfId="188" priority="613" operator="equal">
      <formula>0</formula>
    </cfRule>
  </conditionalFormatting>
  <conditionalFormatting sqref="AM186:AM194">
    <cfRule type="expression" dxfId="187" priority="614" stopIfTrue="1">
      <formula>IF(AI186="",AJ186="","")</formula>
    </cfRule>
  </conditionalFormatting>
  <conditionalFormatting sqref="AM186:AM194">
    <cfRule type="containsText" dxfId="186" priority="615" stopIfTrue="1" operator="containsText" text="Reducir">
      <formula>NOT(ISERROR(SEARCH(("Reducir"),(AM186))))</formula>
    </cfRule>
  </conditionalFormatting>
  <conditionalFormatting sqref="AM186:AM194">
    <cfRule type="containsText" dxfId="185" priority="616" stopIfTrue="1" operator="containsText" text="Asumir">
      <formula>NOT(ISERROR(SEARCH(("Asumir"),(AM186))))</formula>
    </cfRule>
  </conditionalFormatting>
  <conditionalFormatting sqref="AM186:AM194">
    <cfRule type="containsText" dxfId="184" priority="617" stopIfTrue="1" operator="containsText" text="Evitar">
      <formula>NOT(ISERROR(SEARCH(("Evitar"),(AM186))))</formula>
    </cfRule>
  </conditionalFormatting>
  <conditionalFormatting sqref="BL186:BL194">
    <cfRule type="containsText" dxfId="183" priority="618" operator="containsText" text="DISMINUYE UN PUNTO">
      <formula>NOT(ISERROR(SEARCH(("DISMINUYE UN PUNTO"),(BL186))))</formula>
    </cfRule>
  </conditionalFormatting>
  <conditionalFormatting sqref="BL186:BL194">
    <cfRule type="containsText" dxfId="182" priority="619" operator="containsText" text="DISMINUYE CERO PUNTOS">
      <formula>NOT(ISERROR(SEARCH(("DISMINUYE CERO PUNTOS"),(BL186))))</formula>
    </cfRule>
  </conditionalFormatting>
  <conditionalFormatting sqref="BL186:BL194">
    <cfRule type="containsText" dxfId="181" priority="620" operator="containsText" text="DISMINUYE DOS PUNTOS">
      <formula>NOT(ISERROR(SEARCH(("DISMINUYE DOS PUNTOS"),(BL186))))</formula>
    </cfRule>
  </conditionalFormatting>
  <conditionalFormatting sqref="BL195">
    <cfRule type="containsText" dxfId="180" priority="621" operator="containsText" text="DISMINUYE UN PUNTO">
      <formula>NOT(ISERROR(SEARCH(("DISMINUYE UN PUNTO"),(BL195))))</formula>
    </cfRule>
  </conditionalFormatting>
  <conditionalFormatting sqref="BL195">
    <cfRule type="containsText" dxfId="179" priority="622" operator="containsText" text="DISMINUYE CERO PUNTOS">
      <formula>NOT(ISERROR(SEARCH(("DISMINUYE CERO PUNTOS"),(BL195))))</formula>
    </cfRule>
  </conditionalFormatting>
  <conditionalFormatting sqref="BL195">
    <cfRule type="containsText" dxfId="178" priority="623" operator="containsText" text="DISMINUYE DOS PUNTOS">
      <formula>NOT(ISERROR(SEARCH(("DISMINUYE DOS PUNTOS"),(BL195))))</formula>
    </cfRule>
  </conditionalFormatting>
  <conditionalFormatting sqref="BQ197:BQ206">
    <cfRule type="containsText" dxfId="177" priority="624" operator="containsText" text="DISMINUYE UN PUNTO">
      <formula>NOT(ISERROR(SEARCH(("DISMINUYE UN PUNTO"),(BQ197))))</formula>
    </cfRule>
  </conditionalFormatting>
  <conditionalFormatting sqref="BQ197:BQ206">
    <cfRule type="containsText" dxfId="176" priority="625" operator="containsText" text="DISMINUYE CERO PUNTOS">
      <formula>NOT(ISERROR(SEARCH(("DISMINUYE CERO PUNTOS"),(BQ197))))</formula>
    </cfRule>
  </conditionalFormatting>
  <conditionalFormatting sqref="BQ197:BQ206">
    <cfRule type="containsText" dxfId="175" priority="626" operator="containsText" text="DISMINUYE DOS PUNTOS">
      <formula>NOT(ISERROR(SEARCH(("DISMINUYE DOS PUNTOS"),(BQ197))))</formula>
    </cfRule>
  </conditionalFormatting>
  <conditionalFormatting sqref="BK197:BK205 BM197:BN206">
    <cfRule type="containsText" dxfId="174" priority="627" operator="containsText" text="DISMINUYE UN PUNTO">
      <formula>NOT(ISERROR(SEARCH(("DISMINUYE UN PUNTO"),(BK197))))</formula>
    </cfRule>
  </conditionalFormatting>
  <conditionalFormatting sqref="BK197:BK205 BM197:BN206">
    <cfRule type="containsText" dxfId="173" priority="628" operator="containsText" text="DISMINUYE CERO PUNTOS">
      <formula>NOT(ISERROR(SEARCH(("DISMINUYE CERO PUNTOS"),(BK197))))</formula>
    </cfRule>
  </conditionalFormatting>
  <conditionalFormatting sqref="BK197:BK205 BM197:BN206">
    <cfRule type="containsText" dxfId="172" priority="629" operator="containsText" text="DISMINUYE DOS PUNTOS">
      <formula>NOT(ISERROR(SEARCH(("DISMINUYE DOS PUNTOS"),(BK197))))</formula>
    </cfRule>
  </conditionalFormatting>
  <conditionalFormatting sqref="BX197:BX206">
    <cfRule type="cellIs" dxfId="171" priority="630" stopIfTrue="1" operator="equal">
      <formula>"BAJO"</formula>
    </cfRule>
  </conditionalFormatting>
  <conditionalFormatting sqref="BX197:BX206">
    <cfRule type="cellIs" dxfId="170" priority="631" stopIfTrue="1" operator="equal">
      <formula>"MODERADO"</formula>
    </cfRule>
  </conditionalFormatting>
  <conditionalFormatting sqref="BX197:BX206">
    <cfRule type="cellIs" dxfId="169" priority="632" stopIfTrue="1" operator="equal">
      <formula>"ALTO"</formula>
    </cfRule>
  </conditionalFormatting>
  <conditionalFormatting sqref="BX197:BX206">
    <cfRule type="cellIs" dxfId="168" priority="633" stopIfTrue="1" operator="equal">
      <formula>"EXTREMO"</formula>
    </cfRule>
  </conditionalFormatting>
  <conditionalFormatting sqref="K197:K206">
    <cfRule type="cellIs" dxfId="167" priority="634" operator="equal">
      <formula>0</formula>
    </cfRule>
  </conditionalFormatting>
  <conditionalFormatting sqref="BO197:BP206">
    <cfRule type="containsText" dxfId="166" priority="635" operator="containsText" text="DISMINUYE UN PUNTO">
      <formula>NOT(ISERROR(SEARCH(("DISMINUYE UN PUNTO"),(BO197))))</formula>
    </cfRule>
  </conditionalFormatting>
  <conditionalFormatting sqref="BO197:BP206">
    <cfRule type="containsText" dxfId="165" priority="636" operator="containsText" text="DISMINUYE CERO PUNTOS">
      <formula>NOT(ISERROR(SEARCH(("DISMINUYE CERO PUNTOS"),(BO197))))</formula>
    </cfRule>
  </conditionalFormatting>
  <conditionalFormatting sqref="BO197:BP206">
    <cfRule type="containsText" dxfId="164" priority="637" operator="containsText" text="DISMINUYE DOS PUNTOS">
      <formula>NOT(ISERROR(SEARCH(("DISMINUYE DOS PUNTOS"),(BO197))))</formula>
    </cfRule>
  </conditionalFormatting>
  <conditionalFormatting sqref="BK206">
    <cfRule type="containsText" dxfId="163" priority="638" operator="containsText" text="DISMINUYE UN PUNTO">
      <formula>NOT(ISERROR(SEARCH(("DISMINUYE UN PUNTO"),(BK206))))</formula>
    </cfRule>
  </conditionalFormatting>
  <conditionalFormatting sqref="BK206">
    <cfRule type="containsText" dxfId="162" priority="639" operator="containsText" text="DISMINUYE CERO PUNTOS">
      <formula>NOT(ISERROR(SEARCH(("DISMINUYE CERO PUNTOS"),(BK206))))</formula>
    </cfRule>
  </conditionalFormatting>
  <conditionalFormatting sqref="BK206">
    <cfRule type="containsText" dxfId="161" priority="640" operator="containsText" text="DISMINUYE DOS PUNTOS">
      <formula>NOT(ISERROR(SEARCH(("DISMINUYE DOS PUNTOS"),(BK206))))</formula>
    </cfRule>
  </conditionalFormatting>
  <conditionalFormatting sqref="AL197:AL205">
    <cfRule type="cellIs" dxfId="160" priority="641" stopIfTrue="1" operator="equal">
      <formula>"BAJO"</formula>
    </cfRule>
  </conditionalFormatting>
  <conditionalFormatting sqref="AL197:AL205">
    <cfRule type="cellIs" dxfId="159" priority="642" stopIfTrue="1" operator="equal">
      <formula>"MODERADO"</formula>
    </cfRule>
  </conditionalFormatting>
  <conditionalFormatting sqref="AL197:AL205">
    <cfRule type="cellIs" dxfId="158" priority="643" stopIfTrue="1" operator="equal">
      <formula>"ALTO"</formula>
    </cfRule>
  </conditionalFormatting>
  <conditionalFormatting sqref="AL197:AL205">
    <cfRule type="cellIs" dxfId="157" priority="644" stopIfTrue="1" operator="equal">
      <formula>"EXTREMO"</formula>
    </cfRule>
  </conditionalFormatting>
  <conditionalFormatting sqref="AF197:AF205">
    <cfRule type="cellIs" dxfId="156" priority="645" operator="equal">
      <formula>0</formula>
    </cfRule>
  </conditionalFormatting>
  <conditionalFormatting sqref="AM197:AM205">
    <cfRule type="expression" dxfId="155" priority="646" stopIfTrue="1">
      <formula>IF(AI197="",AJ197="","")</formula>
    </cfRule>
  </conditionalFormatting>
  <conditionalFormatting sqref="AM197:AM205">
    <cfRule type="containsText" dxfId="154" priority="647" stopIfTrue="1" operator="containsText" text="Reducir">
      <formula>NOT(ISERROR(SEARCH(("Reducir"),(AM197))))</formula>
    </cfRule>
  </conditionalFormatting>
  <conditionalFormatting sqref="AM197:AM205">
    <cfRule type="containsText" dxfId="153" priority="648" stopIfTrue="1" operator="containsText" text="Asumir">
      <formula>NOT(ISERROR(SEARCH(("Asumir"),(AM197))))</formula>
    </cfRule>
  </conditionalFormatting>
  <conditionalFormatting sqref="AM197:AM205">
    <cfRule type="containsText" dxfId="152" priority="649" stopIfTrue="1" operator="containsText" text="Evitar">
      <formula>NOT(ISERROR(SEARCH(("Evitar"),(AM197))))</formula>
    </cfRule>
  </conditionalFormatting>
  <conditionalFormatting sqref="BL197:BL205">
    <cfRule type="containsText" dxfId="151" priority="650" operator="containsText" text="DISMINUYE UN PUNTO">
      <formula>NOT(ISERROR(SEARCH(("DISMINUYE UN PUNTO"),(BL197))))</formula>
    </cfRule>
  </conditionalFormatting>
  <conditionalFormatting sqref="BL197:BL205">
    <cfRule type="containsText" dxfId="150" priority="651" operator="containsText" text="DISMINUYE CERO PUNTOS">
      <formula>NOT(ISERROR(SEARCH(("DISMINUYE CERO PUNTOS"),(BL197))))</formula>
    </cfRule>
  </conditionalFormatting>
  <conditionalFormatting sqref="BL197:BL205">
    <cfRule type="containsText" dxfId="149" priority="652" operator="containsText" text="DISMINUYE DOS PUNTOS">
      <formula>NOT(ISERROR(SEARCH(("DISMINUYE DOS PUNTOS"),(BL197))))</formula>
    </cfRule>
  </conditionalFormatting>
  <conditionalFormatting sqref="BL206">
    <cfRule type="containsText" dxfId="148" priority="653" operator="containsText" text="DISMINUYE UN PUNTO">
      <formula>NOT(ISERROR(SEARCH(("DISMINUYE UN PUNTO"),(BL206))))</formula>
    </cfRule>
  </conditionalFormatting>
  <conditionalFormatting sqref="BL206">
    <cfRule type="containsText" dxfId="147" priority="654" operator="containsText" text="DISMINUYE CERO PUNTOS">
      <formula>NOT(ISERROR(SEARCH(("DISMINUYE CERO PUNTOS"),(BL206))))</formula>
    </cfRule>
  </conditionalFormatting>
  <conditionalFormatting sqref="BL206">
    <cfRule type="containsText" dxfId="146" priority="655" operator="containsText" text="DISMINUYE DOS PUNTOS">
      <formula>NOT(ISERROR(SEARCH(("DISMINUYE DOS PUNTOS"),(BL206))))</formula>
    </cfRule>
  </conditionalFormatting>
  <conditionalFormatting sqref="BQ208:BQ217">
    <cfRule type="containsText" dxfId="145" priority="656" operator="containsText" text="DISMINUYE UN PUNTO">
      <formula>NOT(ISERROR(SEARCH(("DISMINUYE UN PUNTO"),(BQ208))))</formula>
    </cfRule>
  </conditionalFormatting>
  <conditionalFormatting sqref="BQ208:BQ217">
    <cfRule type="containsText" dxfId="144" priority="657" operator="containsText" text="DISMINUYE CERO PUNTOS">
      <formula>NOT(ISERROR(SEARCH(("DISMINUYE CERO PUNTOS"),(BQ208))))</formula>
    </cfRule>
  </conditionalFormatting>
  <conditionalFormatting sqref="BQ208:BQ217">
    <cfRule type="containsText" dxfId="143" priority="658" operator="containsText" text="DISMINUYE DOS PUNTOS">
      <formula>NOT(ISERROR(SEARCH(("DISMINUYE DOS PUNTOS"),(BQ208))))</formula>
    </cfRule>
  </conditionalFormatting>
  <conditionalFormatting sqref="BK208:BK216 BM208:BN217">
    <cfRule type="containsText" dxfId="142" priority="659" operator="containsText" text="DISMINUYE UN PUNTO">
      <formula>NOT(ISERROR(SEARCH(("DISMINUYE UN PUNTO"),(BK208))))</formula>
    </cfRule>
  </conditionalFormatting>
  <conditionalFormatting sqref="BK208:BK216 BM208:BN217">
    <cfRule type="containsText" dxfId="141" priority="660" operator="containsText" text="DISMINUYE CERO PUNTOS">
      <formula>NOT(ISERROR(SEARCH(("DISMINUYE CERO PUNTOS"),(BK208))))</formula>
    </cfRule>
  </conditionalFormatting>
  <conditionalFormatting sqref="BK208:BK216 BM208:BN217">
    <cfRule type="containsText" dxfId="140" priority="661" operator="containsText" text="DISMINUYE DOS PUNTOS">
      <formula>NOT(ISERROR(SEARCH(("DISMINUYE DOS PUNTOS"),(BK208))))</formula>
    </cfRule>
  </conditionalFormatting>
  <conditionalFormatting sqref="BX208:BX217">
    <cfRule type="cellIs" dxfId="139" priority="662" stopIfTrue="1" operator="equal">
      <formula>"BAJO"</formula>
    </cfRule>
  </conditionalFormatting>
  <conditionalFormatting sqref="BX208:BX217">
    <cfRule type="cellIs" dxfId="138" priority="663" stopIfTrue="1" operator="equal">
      <formula>"MODERADO"</formula>
    </cfRule>
  </conditionalFormatting>
  <conditionalFormatting sqref="BX208:BX217">
    <cfRule type="cellIs" dxfId="137" priority="664" stopIfTrue="1" operator="equal">
      <formula>"ALTO"</formula>
    </cfRule>
  </conditionalFormatting>
  <conditionalFormatting sqref="BX208:BX217">
    <cfRule type="cellIs" dxfId="136" priority="665" stopIfTrue="1" operator="equal">
      <formula>"EXTREMO"</formula>
    </cfRule>
  </conditionalFormatting>
  <conditionalFormatting sqref="K208:K217">
    <cfRule type="cellIs" dxfId="135" priority="666" operator="equal">
      <formula>0</formula>
    </cfRule>
  </conditionalFormatting>
  <conditionalFormatting sqref="BO208:BP217">
    <cfRule type="containsText" dxfId="134" priority="667" operator="containsText" text="DISMINUYE UN PUNTO">
      <formula>NOT(ISERROR(SEARCH(("DISMINUYE UN PUNTO"),(BO208))))</formula>
    </cfRule>
  </conditionalFormatting>
  <conditionalFormatting sqref="BO208:BP217">
    <cfRule type="containsText" dxfId="133" priority="668" operator="containsText" text="DISMINUYE CERO PUNTOS">
      <formula>NOT(ISERROR(SEARCH(("DISMINUYE CERO PUNTOS"),(BO208))))</formula>
    </cfRule>
  </conditionalFormatting>
  <conditionalFormatting sqref="BO208:BP217">
    <cfRule type="containsText" dxfId="132" priority="669" operator="containsText" text="DISMINUYE DOS PUNTOS">
      <formula>NOT(ISERROR(SEARCH(("DISMINUYE DOS PUNTOS"),(BO208))))</formula>
    </cfRule>
  </conditionalFormatting>
  <conditionalFormatting sqref="BK217">
    <cfRule type="containsText" dxfId="131" priority="670" operator="containsText" text="DISMINUYE UN PUNTO">
      <formula>NOT(ISERROR(SEARCH(("DISMINUYE UN PUNTO"),(BK217))))</formula>
    </cfRule>
  </conditionalFormatting>
  <conditionalFormatting sqref="BK217">
    <cfRule type="containsText" dxfId="130" priority="671" operator="containsText" text="DISMINUYE CERO PUNTOS">
      <formula>NOT(ISERROR(SEARCH(("DISMINUYE CERO PUNTOS"),(BK217))))</formula>
    </cfRule>
  </conditionalFormatting>
  <conditionalFormatting sqref="BK217">
    <cfRule type="containsText" dxfId="129" priority="672" operator="containsText" text="DISMINUYE DOS PUNTOS">
      <formula>NOT(ISERROR(SEARCH(("DISMINUYE DOS PUNTOS"),(BK217))))</formula>
    </cfRule>
  </conditionalFormatting>
  <conditionalFormatting sqref="AL208:AL216">
    <cfRule type="cellIs" dxfId="128" priority="673" stopIfTrue="1" operator="equal">
      <formula>"BAJO"</formula>
    </cfRule>
  </conditionalFormatting>
  <conditionalFormatting sqref="AL208:AL216">
    <cfRule type="cellIs" dxfId="127" priority="674" stopIfTrue="1" operator="equal">
      <formula>"MODERADO"</formula>
    </cfRule>
  </conditionalFormatting>
  <conditionalFormatting sqref="AL208:AL216">
    <cfRule type="cellIs" dxfId="126" priority="675" stopIfTrue="1" operator="equal">
      <formula>"ALTO"</formula>
    </cfRule>
  </conditionalFormatting>
  <conditionalFormatting sqref="AL208:AL216">
    <cfRule type="cellIs" dxfId="125" priority="676" stopIfTrue="1" operator="equal">
      <formula>"EXTREMO"</formula>
    </cfRule>
  </conditionalFormatting>
  <conditionalFormatting sqref="AF208:AF216">
    <cfRule type="cellIs" dxfId="124" priority="677" operator="equal">
      <formula>0</formula>
    </cfRule>
  </conditionalFormatting>
  <conditionalFormatting sqref="AM208:AM216">
    <cfRule type="expression" dxfId="123" priority="678" stopIfTrue="1">
      <formula>IF(AI208="",AJ208="","")</formula>
    </cfRule>
  </conditionalFormatting>
  <conditionalFormatting sqref="AM208:AM216">
    <cfRule type="containsText" dxfId="122" priority="679" stopIfTrue="1" operator="containsText" text="Reducir">
      <formula>NOT(ISERROR(SEARCH(("Reducir"),(AM208))))</formula>
    </cfRule>
  </conditionalFormatting>
  <conditionalFormatting sqref="AM208:AM216">
    <cfRule type="containsText" dxfId="121" priority="680" stopIfTrue="1" operator="containsText" text="Asumir">
      <formula>NOT(ISERROR(SEARCH(("Asumir"),(AM208))))</formula>
    </cfRule>
  </conditionalFormatting>
  <conditionalFormatting sqref="AM208:AM216">
    <cfRule type="containsText" dxfId="120" priority="681" stopIfTrue="1" operator="containsText" text="Evitar">
      <formula>NOT(ISERROR(SEARCH(("Evitar"),(AM208))))</formula>
    </cfRule>
  </conditionalFormatting>
  <conditionalFormatting sqref="BL208:BL216">
    <cfRule type="containsText" dxfId="119" priority="682" operator="containsText" text="DISMINUYE UN PUNTO">
      <formula>NOT(ISERROR(SEARCH(("DISMINUYE UN PUNTO"),(BL208))))</formula>
    </cfRule>
  </conditionalFormatting>
  <conditionalFormatting sqref="BL208:BL216">
    <cfRule type="containsText" dxfId="118" priority="683" operator="containsText" text="DISMINUYE CERO PUNTOS">
      <formula>NOT(ISERROR(SEARCH(("DISMINUYE CERO PUNTOS"),(BL208))))</formula>
    </cfRule>
  </conditionalFormatting>
  <conditionalFormatting sqref="BL208:BL216">
    <cfRule type="containsText" dxfId="117" priority="684" operator="containsText" text="DISMINUYE DOS PUNTOS">
      <formula>NOT(ISERROR(SEARCH(("DISMINUYE DOS PUNTOS"),(BL208))))</formula>
    </cfRule>
  </conditionalFormatting>
  <conditionalFormatting sqref="BL217">
    <cfRule type="containsText" dxfId="116" priority="685" operator="containsText" text="DISMINUYE UN PUNTO">
      <formula>NOT(ISERROR(SEARCH(("DISMINUYE UN PUNTO"),(BL217))))</formula>
    </cfRule>
  </conditionalFormatting>
  <conditionalFormatting sqref="BL217">
    <cfRule type="containsText" dxfId="115" priority="686" operator="containsText" text="DISMINUYE CERO PUNTOS">
      <formula>NOT(ISERROR(SEARCH(("DISMINUYE CERO PUNTOS"),(BL217))))</formula>
    </cfRule>
  </conditionalFormatting>
  <conditionalFormatting sqref="BL217">
    <cfRule type="containsText" dxfId="114" priority="687" operator="containsText" text="DISMINUYE DOS PUNTOS">
      <formula>NOT(ISERROR(SEARCH(("DISMINUYE DOS PUNTOS"),(BL217))))</formula>
    </cfRule>
  </conditionalFormatting>
  <conditionalFormatting sqref="AK120:AK128">
    <cfRule type="cellIs" dxfId="113" priority="688" stopIfTrue="1" operator="equal">
      <formula>"BAJO"</formula>
    </cfRule>
  </conditionalFormatting>
  <conditionalFormatting sqref="AK120:AK128">
    <cfRule type="cellIs" dxfId="112" priority="689" stopIfTrue="1" operator="equal">
      <formula>"MODERADO"</formula>
    </cfRule>
  </conditionalFormatting>
  <conditionalFormatting sqref="AK120:AK128">
    <cfRule type="cellIs" dxfId="111" priority="690" stopIfTrue="1" operator="equal">
      <formula>"ALTO"</formula>
    </cfRule>
  </conditionalFormatting>
  <conditionalFormatting sqref="AK120:AK128">
    <cfRule type="cellIs" dxfId="110" priority="691" stopIfTrue="1" operator="equal">
      <formula>"EXTREMO"</formula>
    </cfRule>
  </conditionalFormatting>
  <conditionalFormatting sqref="AK131:AK139">
    <cfRule type="cellIs" dxfId="109" priority="692" stopIfTrue="1" operator="equal">
      <formula>"BAJO"</formula>
    </cfRule>
  </conditionalFormatting>
  <conditionalFormatting sqref="AK131:AK139">
    <cfRule type="cellIs" dxfId="108" priority="693" stopIfTrue="1" operator="equal">
      <formula>"MODERADO"</formula>
    </cfRule>
  </conditionalFormatting>
  <conditionalFormatting sqref="AK131:AK139">
    <cfRule type="cellIs" dxfId="107" priority="694" stopIfTrue="1" operator="equal">
      <formula>"ALTO"</formula>
    </cfRule>
  </conditionalFormatting>
  <conditionalFormatting sqref="AK131:AK139">
    <cfRule type="cellIs" dxfId="106" priority="695" stopIfTrue="1" operator="equal">
      <formula>"EXTREMO"</formula>
    </cfRule>
  </conditionalFormatting>
  <conditionalFormatting sqref="AK142:AK150">
    <cfRule type="cellIs" dxfId="105" priority="696" stopIfTrue="1" operator="equal">
      <formula>"BAJO"</formula>
    </cfRule>
  </conditionalFormatting>
  <conditionalFormatting sqref="AK142:AK150">
    <cfRule type="cellIs" dxfId="104" priority="697" stopIfTrue="1" operator="equal">
      <formula>"MODERADO"</formula>
    </cfRule>
  </conditionalFormatting>
  <conditionalFormatting sqref="AK142:AK150">
    <cfRule type="cellIs" dxfId="103" priority="698" stopIfTrue="1" operator="equal">
      <formula>"ALTO"</formula>
    </cfRule>
  </conditionalFormatting>
  <conditionalFormatting sqref="AK142:AK150">
    <cfRule type="cellIs" dxfId="102" priority="699" stopIfTrue="1" operator="equal">
      <formula>"EXTREMO"</formula>
    </cfRule>
  </conditionalFormatting>
  <conditionalFormatting sqref="AK153:AK161">
    <cfRule type="cellIs" dxfId="101" priority="700" stopIfTrue="1" operator="equal">
      <formula>"BAJO"</formula>
    </cfRule>
  </conditionalFormatting>
  <conditionalFormatting sqref="AK153:AK161">
    <cfRule type="cellIs" dxfId="100" priority="701" stopIfTrue="1" operator="equal">
      <formula>"MODERADO"</formula>
    </cfRule>
  </conditionalFormatting>
  <conditionalFormatting sqref="AK153:AK161">
    <cfRule type="cellIs" dxfId="99" priority="702" stopIfTrue="1" operator="equal">
      <formula>"ALTO"</formula>
    </cfRule>
  </conditionalFormatting>
  <conditionalFormatting sqref="AK153:AK161">
    <cfRule type="cellIs" dxfId="98" priority="703" stopIfTrue="1" operator="equal">
      <formula>"EXTREMO"</formula>
    </cfRule>
  </conditionalFormatting>
  <conditionalFormatting sqref="AK164:AK172">
    <cfRule type="cellIs" dxfId="97" priority="704" stopIfTrue="1" operator="equal">
      <formula>"BAJO"</formula>
    </cfRule>
  </conditionalFormatting>
  <conditionalFormatting sqref="AK164:AK172">
    <cfRule type="cellIs" dxfId="96" priority="705" stopIfTrue="1" operator="equal">
      <formula>"MODERADO"</formula>
    </cfRule>
  </conditionalFormatting>
  <conditionalFormatting sqref="AK164:AK172">
    <cfRule type="cellIs" dxfId="95" priority="706" stopIfTrue="1" operator="equal">
      <formula>"ALTO"</formula>
    </cfRule>
  </conditionalFormatting>
  <conditionalFormatting sqref="AK164:AK172">
    <cfRule type="cellIs" dxfId="94" priority="707" stopIfTrue="1" operator="equal">
      <formula>"EXTREMO"</formula>
    </cfRule>
  </conditionalFormatting>
  <conditionalFormatting sqref="AK175:AK183">
    <cfRule type="cellIs" dxfId="93" priority="708" stopIfTrue="1" operator="equal">
      <formula>"BAJO"</formula>
    </cfRule>
  </conditionalFormatting>
  <conditionalFormatting sqref="AK175:AK183">
    <cfRule type="cellIs" dxfId="92" priority="709" stopIfTrue="1" operator="equal">
      <formula>"MODERADO"</formula>
    </cfRule>
  </conditionalFormatting>
  <conditionalFormatting sqref="AK175:AK183">
    <cfRule type="cellIs" dxfId="91" priority="710" stopIfTrue="1" operator="equal">
      <formula>"ALTO"</formula>
    </cfRule>
  </conditionalFormatting>
  <conditionalFormatting sqref="AK175:AK183">
    <cfRule type="cellIs" dxfId="90" priority="711" stopIfTrue="1" operator="equal">
      <formula>"EXTREMO"</formula>
    </cfRule>
  </conditionalFormatting>
  <conditionalFormatting sqref="AK186:AK194">
    <cfRule type="cellIs" dxfId="89" priority="712" stopIfTrue="1" operator="equal">
      <formula>"BAJO"</formula>
    </cfRule>
  </conditionalFormatting>
  <conditionalFormatting sqref="AK186:AK194">
    <cfRule type="cellIs" dxfId="88" priority="713" stopIfTrue="1" operator="equal">
      <formula>"MODERADO"</formula>
    </cfRule>
  </conditionalFormatting>
  <conditionalFormatting sqref="AK186:AK194">
    <cfRule type="cellIs" dxfId="87" priority="714" stopIfTrue="1" operator="equal">
      <formula>"ALTO"</formula>
    </cfRule>
  </conditionalFormatting>
  <conditionalFormatting sqref="AK186:AK194">
    <cfRule type="cellIs" dxfId="86" priority="715" stopIfTrue="1" operator="equal">
      <formula>"EXTREMO"</formula>
    </cfRule>
  </conditionalFormatting>
  <conditionalFormatting sqref="AK197:AK205">
    <cfRule type="cellIs" dxfId="85" priority="716" stopIfTrue="1" operator="equal">
      <formula>"BAJO"</formula>
    </cfRule>
  </conditionalFormatting>
  <conditionalFormatting sqref="AK197:AK205">
    <cfRule type="cellIs" dxfId="84" priority="717" stopIfTrue="1" operator="equal">
      <formula>"MODERADO"</formula>
    </cfRule>
  </conditionalFormatting>
  <conditionalFormatting sqref="AK197:AK205">
    <cfRule type="cellIs" dxfId="83" priority="718" stopIfTrue="1" operator="equal">
      <formula>"ALTO"</formula>
    </cfRule>
  </conditionalFormatting>
  <conditionalFormatting sqref="AK197:AK205">
    <cfRule type="cellIs" dxfId="82" priority="719" stopIfTrue="1" operator="equal">
      <formula>"EXTREMO"</formula>
    </cfRule>
  </conditionalFormatting>
  <conditionalFormatting sqref="AK208:AK216">
    <cfRule type="cellIs" dxfId="81" priority="720" stopIfTrue="1" operator="equal">
      <formula>"BAJO"</formula>
    </cfRule>
  </conditionalFormatting>
  <conditionalFormatting sqref="AK208:AK216">
    <cfRule type="cellIs" dxfId="80" priority="721" stopIfTrue="1" operator="equal">
      <formula>"MODERADO"</formula>
    </cfRule>
  </conditionalFormatting>
  <conditionalFormatting sqref="AK208:AK216">
    <cfRule type="cellIs" dxfId="79" priority="722" stopIfTrue="1" operator="equal">
      <formula>"ALTO"</formula>
    </cfRule>
  </conditionalFormatting>
  <conditionalFormatting sqref="AK208:AK216">
    <cfRule type="cellIs" dxfId="78" priority="723" stopIfTrue="1" operator="equal">
      <formula>"EXTREMO"</formula>
    </cfRule>
  </conditionalFormatting>
  <conditionalFormatting sqref="BW109:BW117">
    <cfRule type="cellIs" dxfId="77" priority="724" stopIfTrue="1" operator="equal">
      <formula>"BAJO"</formula>
    </cfRule>
  </conditionalFormatting>
  <conditionalFormatting sqref="BW109:BW117">
    <cfRule type="cellIs" dxfId="76" priority="725" stopIfTrue="1" operator="equal">
      <formula>"MODERADO"</formula>
    </cfRule>
  </conditionalFormatting>
  <conditionalFormatting sqref="BW109:BW117">
    <cfRule type="cellIs" dxfId="75" priority="726" stopIfTrue="1" operator="equal">
      <formula>"ALTO"</formula>
    </cfRule>
  </conditionalFormatting>
  <conditionalFormatting sqref="BW109:BW117">
    <cfRule type="cellIs" dxfId="74" priority="727" stopIfTrue="1" operator="equal">
      <formula>"EXTREMO"</formula>
    </cfRule>
  </conditionalFormatting>
  <conditionalFormatting sqref="BW120:BW128">
    <cfRule type="cellIs" dxfId="73" priority="728" stopIfTrue="1" operator="equal">
      <formula>"BAJO"</formula>
    </cfRule>
  </conditionalFormatting>
  <conditionalFormatting sqref="BW120:BW128">
    <cfRule type="cellIs" dxfId="72" priority="729" stopIfTrue="1" operator="equal">
      <formula>"MODERADO"</formula>
    </cfRule>
  </conditionalFormatting>
  <conditionalFormatting sqref="BW120:BW128">
    <cfRule type="cellIs" dxfId="71" priority="730" stopIfTrue="1" operator="equal">
      <formula>"ALTO"</formula>
    </cfRule>
  </conditionalFormatting>
  <conditionalFormatting sqref="BW120:BW128">
    <cfRule type="cellIs" dxfId="70" priority="731" stopIfTrue="1" operator="equal">
      <formula>"EXTREMO"</formula>
    </cfRule>
  </conditionalFormatting>
  <conditionalFormatting sqref="BW131:BW139">
    <cfRule type="cellIs" dxfId="69" priority="732" stopIfTrue="1" operator="equal">
      <formula>"BAJO"</formula>
    </cfRule>
  </conditionalFormatting>
  <conditionalFormatting sqref="BW131:BW139">
    <cfRule type="cellIs" dxfId="68" priority="733" stopIfTrue="1" operator="equal">
      <formula>"MODERADO"</formula>
    </cfRule>
  </conditionalFormatting>
  <conditionalFormatting sqref="BW131:BW139">
    <cfRule type="cellIs" dxfId="67" priority="734" stopIfTrue="1" operator="equal">
      <formula>"ALTO"</formula>
    </cfRule>
  </conditionalFormatting>
  <conditionalFormatting sqref="BW131:BW139">
    <cfRule type="cellIs" dxfId="66" priority="735" stopIfTrue="1" operator="equal">
      <formula>"EXTREMO"</formula>
    </cfRule>
  </conditionalFormatting>
  <conditionalFormatting sqref="BW142:BW150">
    <cfRule type="cellIs" dxfId="65" priority="736" stopIfTrue="1" operator="equal">
      <formula>"BAJO"</formula>
    </cfRule>
  </conditionalFormatting>
  <conditionalFormatting sqref="BW142:BW150">
    <cfRule type="cellIs" dxfId="64" priority="737" stopIfTrue="1" operator="equal">
      <formula>"MODERADO"</formula>
    </cfRule>
  </conditionalFormatting>
  <conditionalFormatting sqref="BW142:BW150">
    <cfRule type="cellIs" dxfId="63" priority="738" stopIfTrue="1" operator="equal">
      <formula>"ALTO"</formula>
    </cfRule>
  </conditionalFormatting>
  <conditionalFormatting sqref="BW142:BW150">
    <cfRule type="cellIs" dxfId="62" priority="739" stopIfTrue="1" operator="equal">
      <formula>"EXTREMO"</formula>
    </cfRule>
  </conditionalFormatting>
  <conditionalFormatting sqref="BW153:BW161">
    <cfRule type="cellIs" dxfId="61" priority="740" stopIfTrue="1" operator="equal">
      <formula>"BAJO"</formula>
    </cfRule>
  </conditionalFormatting>
  <conditionalFormatting sqref="BW153:BW161">
    <cfRule type="cellIs" dxfId="60" priority="741" stopIfTrue="1" operator="equal">
      <formula>"MODERADO"</formula>
    </cfRule>
  </conditionalFormatting>
  <conditionalFormatting sqref="BW153:BW161">
    <cfRule type="cellIs" dxfId="59" priority="742" stopIfTrue="1" operator="equal">
      <formula>"ALTO"</formula>
    </cfRule>
  </conditionalFormatting>
  <conditionalFormatting sqref="BW153:BW161">
    <cfRule type="cellIs" dxfId="58" priority="743" stopIfTrue="1" operator="equal">
      <formula>"EXTREMO"</formula>
    </cfRule>
  </conditionalFormatting>
  <conditionalFormatting sqref="BW164:BW172">
    <cfRule type="cellIs" dxfId="57" priority="744" stopIfTrue="1" operator="equal">
      <formula>"BAJO"</formula>
    </cfRule>
  </conditionalFormatting>
  <conditionalFormatting sqref="BW164:BW172">
    <cfRule type="cellIs" dxfId="56" priority="745" stopIfTrue="1" operator="equal">
      <formula>"MODERADO"</formula>
    </cfRule>
  </conditionalFormatting>
  <conditionalFormatting sqref="BW164:BW172">
    <cfRule type="cellIs" dxfId="55" priority="746" stopIfTrue="1" operator="equal">
      <formula>"ALTO"</formula>
    </cfRule>
  </conditionalFormatting>
  <conditionalFormatting sqref="BW164:BW172">
    <cfRule type="cellIs" dxfId="54" priority="747" stopIfTrue="1" operator="equal">
      <formula>"EXTREMO"</formula>
    </cfRule>
  </conditionalFormatting>
  <conditionalFormatting sqref="BW175:BW183">
    <cfRule type="cellIs" dxfId="53" priority="748" stopIfTrue="1" operator="equal">
      <formula>"BAJO"</formula>
    </cfRule>
  </conditionalFormatting>
  <conditionalFormatting sqref="BW175:BW183">
    <cfRule type="cellIs" dxfId="52" priority="749" stopIfTrue="1" operator="equal">
      <formula>"MODERADO"</formula>
    </cfRule>
  </conditionalFormatting>
  <conditionalFormatting sqref="BW175:BW183">
    <cfRule type="cellIs" dxfId="51" priority="750" stopIfTrue="1" operator="equal">
      <formula>"ALTO"</formula>
    </cfRule>
  </conditionalFormatting>
  <conditionalFormatting sqref="BW175:BW183">
    <cfRule type="cellIs" dxfId="50" priority="751" stopIfTrue="1" operator="equal">
      <formula>"EXTREMO"</formula>
    </cfRule>
  </conditionalFormatting>
  <conditionalFormatting sqref="BW186:BW194">
    <cfRule type="cellIs" dxfId="49" priority="752" stopIfTrue="1" operator="equal">
      <formula>"BAJO"</formula>
    </cfRule>
  </conditionalFormatting>
  <conditionalFormatting sqref="BW186:BW194">
    <cfRule type="cellIs" dxfId="48" priority="753" stopIfTrue="1" operator="equal">
      <formula>"MODERADO"</formula>
    </cfRule>
  </conditionalFormatting>
  <conditionalFormatting sqref="BW186:BW194">
    <cfRule type="cellIs" dxfId="47" priority="754" stopIfTrue="1" operator="equal">
      <formula>"ALTO"</formula>
    </cfRule>
  </conditionalFormatting>
  <conditionalFormatting sqref="BW186:BW194">
    <cfRule type="cellIs" dxfId="46" priority="755" stopIfTrue="1" operator="equal">
      <formula>"EXTREMO"</formula>
    </cfRule>
  </conditionalFormatting>
  <conditionalFormatting sqref="BW197:BW205">
    <cfRule type="cellIs" dxfId="45" priority="756" stopIfTrue="1" operator="equal">
      <formula>"BAJO"</formula>
    </cfRule>
  </conditionalFormatting>
  <conditionalFormatting sqref="BW197:BW205">
    <cfRule type="cellIs" dxfId="44" priority="757" stopIfTrue="1" operator="equal">
      <formula>"MODERADO"</formula>
    </cfRule>
  </conditionalFormatting>
  <conditionalFormatting sqref="BW197:BW205">
    <cfRule type="cellIs" dxfId="43" priority="758" stopIfTrue="1" operator="equal">
      <formula>"ALTO"</formula>
    </cfRule>
  </conditionalFormatting>
  <conditionalFormatting sqref="BW197:BW205">
    <cfRule type="cellIs" dxfId="42" priority="759" stopIfTrue="1" operator="equal">
      <formula>"EXTREMO"</formula>
    </cfRule>
  </conditionalFormatting>
  <conditionalFormatting sqref="BW208:BW216">
    <cfRule type="cellIs" dxfId="41" priority="760" stopIfTrue="1" operator="equal">
      <formula>"BAJO"</formula>
    </cfRule>
  </conditionalFormatting>
  <conditionalFormatting sqref="BW208:BW216">
    <cfRule type="cellIs" dxfId="40" priority="761" stopIfTrue="1" operator="equal">
      <formula>"MODERADO"</formula>
    </cfRule>
  </conditionalFormatting>
  <conditionalFormatting sqref="BW208:BW216">
    <cfRule type="cellIs" dxfId="39" priority="762" stopIfTrue="1" operator="equal">
      <formula>"ALTO"</formula>
    </cfRule>
  </conditionalFormatting>
  <conditionalFormatting sqref="BW208:BW216">
    <cfRule type="cellIs" dxfId="38" priority="763" stopIfTrue="1" operator="equal">
      <formula>"EXTREMO"</formula>
    </cfRule>
  </conditionalFormatting>
  <conditionalFormatting sqref="AF109:AF117">
    <cfRule type="cellIs" dxfId="37" priority="764" operator="equal">
      <formula>0</formula>
    </cfRule>
  </conditionalFormatting>
  <conditionalFormatting sqref="K21:K30">
    <cfRule type="cellIs" dxfId="36" priority="765" operator="equal">
      <formula>0</formula>
    </cfRule>
  </conditionalFormatting>
  <conditionalFormatting sqref="K32:K41">
    <cfRule type="cellIs" dxfId="35" priority="766" operator="equal">
      <formula>0</formula>
    </cfRule>
  </conditionalFormatting>
  <conditionalFormatting sqref="K43:K52">
    <cfRule type="cellIs" dxfId="34" priority="767" operator="equal">
      <formula>0</formula>
    </cfRule>
  </conditionalFormatting>
  <conditionalFormatting sqref="K54:K63">
    <cfRule type="cellIs" dxfId="33" priority="768" operator="equal">
      <formula>0</formula>
    </cfRule>
  </conditionalFormatting>
  <conditionalFormatting sqref="AM9:AM10">
    <cfRule type="cellIs" dxfId="32" priority="20" stopIfTrue="1" operator="equal">
      <formula>"BAJO"</formula>
    </cfRule>
  </conditionalFormatting>
  <conditionalFormatting sqref="AM9:AM10">
    <cfRule type="cellIs" dxfId="31" priority="21" stopIfTrue="1" operator="equal">
      <formula>"MODERADO"</formula>
    </cfRule>
  </conditionalFormatting>
  <conditionalFormatting sqref="AM9:AM10">
    <cfRule type="cellIs" dxfId="30" priority="22" stopIfTrue="1" operator="equal">
      <formula>"ALTO"</formula>
    </cfRule>
  </conditionalFormatting>
  <conditionalFormatting sqref="AM9:AM10">
    <cfRule type="cellIs" dxfId="29" priority="23" stopIfTrue="1" operator="equal">
      <formula>"EXTREMO"</formula>
    </cfRule>
  </conditionalFormatting>
  <conditionalFormatting sqref="BW15:BX15">
    <cfRule type="cellIs" dxfId="28" priority="11" stopIfTrue="1" operator="equal">
      <formula>"BAJO"</formula>
    </cfRule>
  </conditionalFormatting>
  <conditionalFormatting sqref="BW15:BX15">
    <cfRule type="cellIs" dxfId="27" priority="12" stopIfTrue="1" operator="equal">
      <formula>"MODERADO"</formula>
    </cfRule>
  </conditionalFormatting>
  <conditionalFormatting sqref="BX15">
    <cfRule type="cellIs" dxfId="26" priority="13" stopIfTrue="1" operator="equal">
      <formula>"ALTO"</formula>
    </cfRule>
  </conditionalFormatting>
  <conditionalFormatting sqref="BW15:BX15">
    <cfRule type="cellIs" dxfId="25" priority="14" stopIfTrue="1" operator="equal">
      <formula>"EXTREMO"</formula>
    </cfRule>
  </conditionalFormatting>
  <conditionalFormatting sqref="BW15">
    <cfRule type="cellIs" dxfId="24" priority="15" stopIfTrue="1" operator="equal">
      <formula>"ALTO"</formula>
    </cfRule>
  </conditionalFormatting>
  <conditionalFormatting sqref="BW14:BX14">
    <cfRule type="cellIs" dxfId="23" priority="1" stopIfTrue="1" operator="equal">
      <formula>"BAJO"</formula>
    </cfRule>
  </conditionalFormatting>
  <conditionalFormatting sqref="BW14:BX14">
    <cfRule type="cellIs" dxfId="22" priority="2" stopIfTrue="1" operator="equal">
      <formula>"MODERADO"</formula>
    </cfRule>
  </conditionalFormatting>
  <conditionalFormatting sqref="BX14">
    <cfRule type="cellIs" dxfId="21" priority="3" stopIfTrue="1" operator="equal">
      <formula>"ALTO"</formula>
    </cfRule>
  </conditionalFormatting>
  <conditionalFormatting sqref="BW14:BX14">
    <cfRule type="cellIs" dxfId="20" priority="4" stopIfTrue="1" operator="equal">
      <formula>"EXTREMO"</formula>
    </cfRule>
  </conditionalFormatting>
  <conditionalFormatting sqref="BW14">
    <cfRule type="cellIs" dxfId="19" priority="5" stopIfTrue="1" operator="equal">
      <formula>"ALTO"</formula>
    </cfRule>
  </conditionalFormatting>
  <pageMargins left="0.70866141732283472" right="0.70866141732283472" top="0.74803149606299213" bottom="0.74803149606299213" header="0" footer="0"/>
  <pageSetup scale="30" orientation="landscape" r:id="rId1"/>
  <drawing r:id="rId2"/>
  <legacyDrawing r:id="rId3"/>
  <extLst>
    <ext xmlns:x14="http://schemas.microsoft.com/office/spreadsheetml/2009/9/main" uri="{CCE6A557-97BC-4b89-ADB6-D9C93CAAB3DF}">
      <x14:dataValidations xmlns:xm="http://schemas.microsoft.com/office/excel/2006/main" count="14">
        <x14:dataValidation type="list" allowBlank="1" showErrorMessage="1" xr:uid="{00000000-0002-0000-0100-000000000000}">
          <x14:formula1>
            <xm:f>'\Users\linamariamartinez\Library\Containers\com.microsoft.Excel\Data\Documents\G:\Unidades compartidas\Control Interno\Plan Anticorrupción 2019\Seguimiento\[RIESGOS CORRUPCIÓN 10092019.xlsx]Formulas'!#REF!</xm:f>
          </x14:formula1>
          <xm:sqref>AG142 AG175 BL13 AG153 O9 AG164 BY21 BY32 BY43 BY54 BY65 BY76 BY87 BY98 BY109 BY120 BY131 BY142 BY153 BY164 BY175 BY186 BY197 BY208 BL208:BL217 BL21:BL30 BL32:BL41 BL43:BL52 BL54:BL63 BL65:BL74 BL76:BL85 BL87:BL96 BL98:BL107 BL109:BL118 BL120:BL129 BL131:BL140 BL142:BL151 BL153:BL162 BL164:BL173 BL175:BL184 BL186:BL195 BL197:BL206 AG186 E9:H9 AU11:AU12 E208:H208 M208:AE208 E21:H21 M21:AE21 E32:H32 M32:AE32 E43:H43 M43:AE43 E54:H54 M54:AE54 E65:H65 M65:AE65 E76:H76 M76:AE76 E87:H87 M87:AE87 E98:H98 M98:AE98 E109:H109 M109:AE109 E120:H120 M120:AE120 E131:H131 M131:AE131 E142:H142 M142:AE142 E153:H153 M153:AE153 E164:H164 M164:AE164 E175:H175 M175:AE175 E186:H186 M186:AE186 E197:H197 M197:AE197 AU9 AM208 AM197 AM21 AM32 AM43 AM54 AM65 AM76 AM87 AM98 AM109 AM120 AM131 AM142 AM153 AM164 AM175 AM186 AU208:BB217 AU21:BB30 AU32:BB41 AU43:BB52 AU54:BB63 AU65:BB74 AU76:BB85 AU87:BB96 AU98:BB107 AU109:BB118 AU120:BB129 AU131:BB140 AU142:BB151 AU153:BB162 AU164:BB173 AU175:BB184 AU186:BB195 AU197:BB206 AU13:BB13 AU19:BB19 AG208 AG197 AG21 AG32 AG43 AG54 AG65 AG76 AG87 AG98 AG109 AG120 AG131 BY13 BY15</xm:sqref>
        </x14:dataValidation>
        <x14:dataValidation type="list" allowBlank="1" showErrorMessage="1" xr:uid="{00000000-0002-0000-0100-000001000000}">
          <x14:formula1>
            <xm:f>Formulas!$AF$5:$AF$6</xm:f>
          </x14:formula1>
          <xm:sqref>AV14:AV18 AV9:AV12</xm:sqref>
        </x14:dataValidation>
        <x14:dataValidation type="list" allowBlank="1" showErrorMessage="1" xr:uid="{00000000-0002-0000-0100-000002000000}">
          <x14:formula1>
            <xm:f>Formulas!$AG$5:$AG$6</xm:f>
          </x14:formula1>
          <xm:sqref>AW14:AW18 AW9:AW12</xm:sqref>
        </x14:dataValidation>
        <x14:dataValidation type="list" allowBlank="1" showErrorMessage="1" xr:uid="{00000000-0002-0000-0100-000003000000}">
          <x14:formula1>
            <xm:f>Formulas!$AH$5:$AH$6</xm:f>
          </x14:formula1>
          <xm:sqref>AX14:AX18 AX9:AX12</xm:sqref>
        </x14:dataValidation>
        <x14:dataValidation type="list" allowBlank="1" showErrorMessage="1" xr:uid="{00000000-0002-0000-0100-000004000000}">
          <x14:formula1>
            <xm:f>Formulas!$AI$5:$AI$7</xm:f>
          </x14:formula1>
          <xm:sqref>AY14:AY18 AY9:AY12</xm:sqref>
        </x14:dataValidation>
        <x14:dataValidation type="list" allowBlank="1" showErrorMessage="1" xr:uid="{00000000-0002-0000-0100-000005000000}">
          <x14:formula1>
            <xm:f>Formulas!$AJ$5:$AJ$6</xm:f>
          </x14:formula1>
          <xm:sqref>AZ14:AZ18 AZ9:AZ12</xm:sqref>
        </x14:dataValidation>
        <x14:dataValidation type="list" allowBlank="1" showErrorMessage="1" xr:uid="{00000000-0002-0000-0100-000006000000}">
          <x14:formula1>
            <xm:f>Formulas!$AK$5:$AK$6</xm:f>
          </x14:formula1>
          <xm:sqref>BA14:BA18 BA9:BA12</xm:sqref>
        </x14:dataValidation>
        <x14:dataValidation type="list" allowBlank="1" showErrorMessage="1" xr:uid="{00000000-0002-0000-0100-000007000000}">
          <x14:formula1>
            <xm:f>Formulas!$AL$5:$AL$7</xm:f>
          </x14:formula1>
          <xm:sqref>BB14:BB18 BB9:BB12</xm:sqref>
        </x14:dataValidation>
        <x14:dataValidation type="list" allowBlank="1" showErrorMessage="1" xr:uid="{00000000-0002-0000-0100-000008000000}">
          <x14:formula1>
            <xm:f>Formulas!$Q$5:$Q$6</xm:f>
          </x14:formula1>
          <xm:sqref>AU14:AU18</xm:sqref>
        </x14:dataValidation>
        <x14:dataValidation type="list" allowBlank="1" showErrorMessage="1" xr:uid="{00000000-0002-0000-0100-000009000000}">
          <x14:formula1>
            <xm:f>Formulas!$U$5:$U$7</xm:f>
          </x14:formula1>
          <xm:sqref>M11:AE19 E11:H16 BY16 BY14 BY9:BY12</xm:sqref>
        </x14:dataValidation>
        <x14:dataValidation type="list" allowBlank="1" showErrorMessage="1" xr:uid="{00000000-0002-0000-0100-00000A000000}">
          <x14:formula1>
            <xm:f>Formulas!$B$5:$B$9</xm:f>
          </x14:formula1>
          <xm:sqref>AG9:AG16</xm:sqref>
        </x14:dataValidation>
        <x14:dataValidation type="list" allowBlank="1" showErrorMessage="1" xr:uid="{00000000-0002-0000-0100-00000B000000}">
          <x14:formula1>
            <xm:f>Formulas!$S$5:$S$7</xm:f>
          </x14:formula1>
          <xm:sqref>AM9:AM16</xm:sqref>
        </x14:dataValidation>
        <x14:dataValidation type="list" allowBlank="1" showErrorMessage="1" xr:uid="{00000000-0002-0000-0100-00000C000000}">
          <x14:formula1>
            <xm:f>Formulas!$Z$5:$Z$7</xm:f>
          </x14:formula1>
          <xm:sqref>BL14:BL19 BL9:BL12</xm:sqref>
        </x14:dataValidation>
        <x14:dataValidation type="list" allowBlank="1" showErrorMessage="1" xr:uid="{00000000-0002-0000-0100-00000D000000}">
          <x14:formula1>
            <xm:f>Formulas!$U$5:$U$6</xm:f>
          </x14:formula1>
          <xm:sqref>M9:N10 P9:AE10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4E3C-F0A7-4A02-B786-E916E2F60273}">
  <dimension ref="A1:F81"/>
  <sheetViews>
    <sheetView topLeftCell="A80" zoomScale="60" zoomScaleNormal="60" workbookViewId="0">
      <selection activeCell="B80" sqref="B80:C80"/>
    </sheetView>
  </sheetViews>
  <sheetFormatPr baseColWidth="10" defaultRowHeight="14.5" x14ac:dyDescent="0.35"/>
  <cols>
    <col min="1" max="1" width="46.08984375" customWidth="1"/>
    <col min="2" max="2" width="32.6328125" customWidth="1"/>
    <col min="3" max="3" width="13.81640625" customWidth="1"/>
    <col min="4" max="4" width="30.6328125" customWidth="1"/>
    <col min="5" max="5" width="31.1796875" customWidth="1"/>
    <col min="6" max="6" width="24.453125" customWidth="1"/>
  </cols>
  <sheetData>
    <row r="1" spans="1:6" ht="15" thickBot="1" x14ac:dyDescent="0.4">
      <c r="F1" s="341" t="s">
        <v>514</v>
      </c>
    </row>
    <row r="2" spans="1:6" ht="15.5" thickBot="1" x14ac:dyDescent="0.4">
      <c r="A2" s="289" t="s">
        <v>18</v>
      </c>
      <c r="B2" s="579" t="s">
        <v>245</v>
      </c>
      <c r="C2" s="580"/>
      <c r="D2" s="580"/>
      <c r="E2" s="580"/>
    </row>
    <row r="3" spans="1:6" ht="15.5" thickBot="1" x14ac:dyDescent="0.4">
      <c r="A3" s="289" t="s">
        <v>17</v>
      </c>
      <c r="B3" s="579" t="s">
        <v>244</v>
      </c>
      <c r="C3" s="580"/>
      <c r="D3" s="580"/>
      <c r="E3" s="339"/>
    </row>
    <row r="4" spans="1:6" ht="15.5" thickBot="1" x14ac:dyDescent="0.4">
      <c r="A4" s="289" t="s">
        <v>19</v>
      </c>
      <c r="B4" s="579" t="s">
        <v>246</v>
      </c>
      <c r="C4" s="580"/>
      <c r="D4" s="580"/>
      <c r="E4" s="339"/>
    </row>
    <row r="5" spans="1:6" ht="105.5" thickBot="1" x14ac:dyDescent="0.4">
      <c r="A5" s="290" t="s">
        <v>20</v>
      </c>
      <c r="B5" s="579" t="s">
        <v>510</v>
      </c>
      <c r="C5" s="580"/>
      <c r="D5" s="312" t="s">
        <v>351</v>
      </c>
      <c r="E5" s="312" t="s">
        <v>365</v>
      </c>
    </row>
    <row r="6" spans="1:6" ht="15.5" thickBot="1" x14ac:dyDescent="0.4">
      <c r="A6" s="289" t="s">
        <v>85</v>
      </c>
      <c r="B6" s="576" t="s">
        <v>109</v>
      </c>
      <c r="C6" s="578"/>
      <c r="D6" s="313" t="s">
        <v>109</v>
      </c>
      <c r="E6" s="313" t="s">
        <v>109</v>
      </c>
    </row>
    <row r="7" spans="1:6" ht="15.5" thickBot="1" x14ac:dyDescent="0.4">
      <c r="A7" s="289" t="s">
        <v>86</v>
      </c>
      <c r="B7" s="576" t="s">
        <v>109</v>
      </c>
      <c r="C7" s="578"/>
      <c r="D7" s="313" t="s">
        <v>109</v>
      </c>
      <c r="E7" s="313" t="s">
        <v>109</v>
      </c>
    </row>
    <row r="8" spans="1:6" ht="15.5" thickBot="1" x14ac:dyDescent="0.4">
      <c r="A8" s="289" t="s">
        <v>87</v>
      </c>
      <c r="B8" s="576" t="s">
        <v>109</v>
      </c>
      <c r="C8" s="578"/>
      <c r="D8" s="313" t="s">
        <v>109</v>
      </c>
      <c r="E8" s="313" t="s">
        <v>109</v>
      </c>
    </row>
    <row r="9" spans="1:6" ht="15.5" thickBot="1" x14ac:dyDescent="0.4">
      <c r="A9" s="289" t="s">
        <v>88</v>
      </c>
      <c r="B9" s="576" t="s">
        <v>109</v>
      </c>
      <c r="C9" s="578"/>
      <c r="D9" s="313" t="s">
        <v>109</v>
      </c>
      <c r="E9" s="313" t="s">
        <v>109</v>
      </c>
    </row>
    <row r="10" spans="1:6" ht="15.5" thickBot="1" x14ac:dyDescent="0.4">
      <c r="A10" s="289" t="s">
        <v>21</v>
      </c>
      <c r="B10" s="579" t="str">
        <f>+IF(AND(B6="Si",B7="Si",B8="Si",B9="Si"),"Corrupción","No aplica para riesgo de corrupción")</f>
        <v>Corrupción</v>
      </c>
      <c r="C10" s="580"/>
      <c r="D10" s="312" t="str">
        <f>+IF(AND(D6="Si",D7="Si",D8="Si",D9="Si"),"Corrupción","No aplica para riesgo de corrupción")</f>
        <v>Corrupción</v>
      </c>
      <c r="E10" s="312" t="str">
        <f>+IF(AND(E6="Si",E7="Si",E8="Si",E9="Si"),"Corrupción","No aplica para riesgo de corrupción")</f>
        <v>Corrupción</v>
      </c>
    </row>
    <row r="11" spans="1:6" ht="90.5" thickBot="1" x14ac:dyDescent="0.4">
      <c r="A11" s="289" t="s">
        <v>22</v>
      </c>
      <c r="B11" s="305" t="s">
        <v>247</v>
      </c>
      <c r="C11" s="311" t="s">
        <v>248</v>
      </c>
      <c r="D11" s="314" t="s">
        <v>352</v>
      </c>
      <c r="E11" s="314" t="s">
        <v>372</v>
      </c>
    </row>
    <row r="12" spans="1:6" ht="75.5" thickBot="1" x14ac:dyDescent="0.4">
      <c r="A12" s="291" t="s">
        <v>23</v>
      </c>
      <c r="B12" s="579" t="s">
        <v>249</v>
      </c>
      <c r="C12" s="577"/>
      <c r="D12" s="312" t="s">
        <v>353</v>
      </c>
      <c r="E12" s="312" t="s">
        <v>373</v>
      </c>
    </row>
    <row r="13" spans="1:6" ht="240.5" thickBot="1" x14ac:dyDescent="0.4">
      <c r="A13" s="289" t="s">
        <v>24</v>
      </c>
      <c r="B13" s="579" t="s">
        <v>250</v>
      </c>
      <c r="C13" s="577"/>
      <c r="D13" s="312" t="s">
        <v>499</v>
      </c>
      <c r="E13" s="312" t="s">
        <v>374</v>
      </c>
    </row>
    <row r="14" spans="1:6" ht="30.5" thickBot="1" x14ac:dyDescent="0.4">
      <c r="A14" s="289" t="s">
        <v>89</v>
      </c>
      <c r="B14" s="576" t="s">
        <v>109</v>
      </c>
      <c r="C14" s="577"/>
      <c r="D14" s="313" t="s">
        <v>109</v>
      </c>
      <c r="E14" s="313" t="s">
        <v>109</v>
      </c>
    </row>
    <row r="15" spans="1:6" ht="30.5" thickBot="1" x14ac:dyDescent="0.4">
      <c r="A15" s="289" t="s">
        <v>90</v>
      </c>
      <c r="B15" s="576" t="s">
        <v>109</v>
      </c>
      <c r="C15" s="577"/>
      <c r="D15" s="313" t="s">
        <v>109</v>
      </c>
      <c r="E15" s="313" t="s">
        <v>109</v>
      </c>
    </row>
    <row r="16" spans="1:6" ht="30.5" thickBot="1" x14ac:dyDescent="0.4">
      <c r="A16" s="289" t="s">
        <v>91</v>
      </c>
      <c r="B16" s="576" t="s">
        <v>109</v>
      </c>
      <c r="C16" s="577"/>
      <c r="D16" s="313" t="s">
        <v>109</v>
      </c>
      <c r="E16" s="313" t="s">
        <v>109</v>
      </c>
    </row>
    <row r="17" spans="1:5" ht="45.5" thickBot="1" x14ac:dyDescent="0.4">
      <c r="A17" s="289" t="s">
        <v>92</v>
      </c>
      <c r="B17" s="576" t="s">
        <v>110</v>
      </c>
      <c r="C17" s="577"/>
      <c r="D17" s="313" t="s">
        <v>110</v>
      </c>
      <c r="E17" s="313" t="s">
        <v>109</v>
      </c>
    </row>
    <row r="18" spans="1:5" ht="30.5" thickBot="1" x14ac:dyDescent="0.4">
      <c r="A18" s="289" t="s">
        <v>93</v>
      </c>
      <c r="B18" s="576" t="s">
        <v>109</v>
      </c>
      <c r="C18" s="577"/>
      <c r="D18" s="313" t="s">
        <v>109</v>
      </c>
      <c r="E18" s="313" t="s">
        <v>109</v>
      </c>
    </row>
    <row r="19" spans="1:5" ht="30.5" thickBot="1" x14ac:dyDescent="0.4">
      <c r="A19" s="289" t="s">
        <v>94</v>
      </c>
      <c r="B19" s="576" t="s">
        <v>109</v>
      </c>
      <c r="C19" s="577"/>
      <c r="D19" s="313" t="s">
        <v>109</v>
      </c>
      <c r="E19" s="313" t="s">
        <v>109</v>
      </c>
    </row>
    <row r="20" spans="1:5" ht="30.5" thickBot="1" x14ac:dyDescent="0.4">
      <c r="A20" s="289" t="s">
        <v>95</v>
      </c>
      <c r="B20" s="576" t="s">
        <v>109</v>
      </c>
      <c r="C20" s="577"/>
      <c r="D20" s="313" t="s">
        <v>109</v>
      </c>
      <c r="E20" s="313" t="s">
        <v>109</v>
      </c>
    </row>
    <row r="21" spans="1:5" ht="60.5" thickBot="1" x14ac:dyDescent="0.4">
      <c r="A21" s="289" t="s">
        <v>96</v>
      </c>
      <c r="B21" s="576" t="s">
        <v>110</v>
      </c>
      <c r="C21" s="577"/>
      <c r="D21" s="313" t="s">
        <v>109</v>
      </c>
      <c r="E21" s="313" t="s">
        <v>110</v>
      </c>
    </row>
    <row r="22" spans="1:5" ht="30.5" thickBot="1" x14ac:dyDescent="0.4">
      <c r="A22" s="289" t="s">
        <v>97</v>
      </c>
      <c r="B22" s="576" t="s">
        <v>109</v>
      </c>
      <c r="C22" s="577"/>
      <c r="D22" s="313" t="s">
        <v>109</v>
      </c>
      <c r="E22" s="313" t="s">
        <v>110</v>
      </c>
    </row>
    <row r="23" spans="1:5" ht="45.5" thickBot="1" x14ac:dyDescent="0.4">
      <c r="A23" s="289" t="s">
        <v>98</v>
      </c>
      <c r="B23" s="576" t="s">
        <v>109</v>
      </c>
      <c r="C23" s="577"/>
      <c r="D23" s="313" t="s">
        <v>109</v>
      </c>
      <c r="E23" s="313" t="s">
        <v>109</v>
      </c>
    </row>
    <row r="24" spans="1:5" ht="30.5" thickBot="1" x14ac:dyDescent="0.4">
      <c r="A24" s="289" t="s">
        <v>99</v>
      </c>
      <c r="B24" s="576" t="s">
        <v>109</v>
      </c>
      <c r="C24" s="577"/>
      <c r="D24" s="313" t="s">
        <v>109</v>
      </c>
      <c r="E24" s="313" t="s">
        <v>109</v>
      </c>
    </row>
    <row r="25" spans="1:5" ht="30.5" thickBot="1" x14ac:dyDescent="0.4">
      <c r="A25" s="289" t="s">
        <v>100</v>
      </c>
      <c r="B25" s="576" t="s">
        <v>109</v>
      </c>
      <c r="C25" s="577"/>
      <c r="D25" s="313" t="s">
        <v>109</v>
      </c>
      <c r="E25" s="313" t="s">
        <v>109</v>
      </c>
    </row>
    <row r="26" spans="1:5" ht="16" thickBot="1" x14ac:dyDescent="0.4">
      <c r="A26" s="289" t="s">
        <v>101</v>
      </c>
      <c r="B26" s="576" t="s">
        <v>109</v>
      </c>
      <c r="C26" s="577"/>
      <c r="D26" s="313" t="s">
        <v>109</v>
      </c>
      <c r="E26" s="313" t="s">
        <v>109</v>
      </c>
    </row>
    <row r="27" spans="1:5" ht="16" thickBot="1" x14ac:dyDescent="0.4">
      <c r="A27" s="289" t="s">
        <v>102</v>
      </c>
      <c r="B27" s="576" t="s">
        <v>109</v>
      </c>
      <c r="C27" s="577"/>
      <c r="D27" s="313" t="s">
        <v>109</v>
      </c>
      <c r="E27" s="313" t="s">
        <v>109</v>
      </c>
    </row>
    <row r="28" spans="1:5" ht="30.5" thickBot="1" x14ac:dyDescent="0.4">
      <c r="A28" s="289" t="s">
        <v>103</v>
      </c>
      <c r="B28" s="576" t="s">
        <v>110</v>
      </c>
      <c r="C28" s="577"/>
      <c r="D28" s="313" t="s">
        <v>110</v>
      </c>
      <c r="E28" s="313" t="s">
        <v>110</v>
      </c>
    </row>
    <row r="29" spans="1:5" ht="30.5" thickBot="1" x14ac:dyDescent="0.4">
      <c r="A29" s="289" t="s">
        <v>104</v>
      </c>
      <c r="B29" s="576" t="s">
        <v>110</v>
      </c>
      <c r="C29" s="577"/>
      <c r="D29" s="313" t="s">
        <v>110</v>
      </c>
      <c r="E29" s="313" t="s">
        <v>110</v>
      </c>
    </row>
    <row r="30" spans="1:5" ht="16" thickBot="1" x14ac:dyDescent="0.4">
      <c r="A30" s="289" t="s">
        <v>105</v>
      </c>
      <c r="B30" s="576" t="s">
        <v>110</v>
      </c>
      <c r="C30" s="577"/>
      <c r="D30" s="313" t="s">
        <v>110</v>
      </c>
      <c r="E30" s="313" t="s">
        <v>110</v>
      </c>
    </row>
    <row r="31" spans="1:5" ht="16" thickBot="1" x14ac:dyDescent="0.4">
      <c r="A31" s="289" t="s">
        <v>106</v>
      </c>
      <c r="B31" s="576" t="s">
        <v>110</v>
      </c>
      <c r="C31" s="577"/>
      <c r="D31" s="313" t="s">
        <v>110</v>
      </c>
      <c r="E31" s="313" t="s">
        <v>110</v>
      </c>
    </row>
    <row r="32" spans="1:5" ht="16" thickBot="1" x14ac:dyDescent="0.4">
      <c r="A32" s="289" t="s">
        <v>107</v>
      </c>
      <c r="B32" s="576" t="s">
        <v>110</v>
      </c>
      <c r="C32" s="577"/>
      <c r="D32" s="313" t="s">
        <v>110</v>
      </c>
      <c r="E32" s="313" t="s">
        <v>110</v>
      </c>
    </row>
    <row r="33" spans="1:5" ht="16" thickBot="1" x14ac:dyDescent="0.4">
      <c r="A33" s="336" t="s">
        <v>108</v>
      </c>
      <c r="B33" s="584">
        <f>+COUNTIF(B14:C32,"SI")</f>
        <v>12</v>
      </c>
      <c r="C33" s="577"/>
      <c r="D33" s="315">
        <f>+COUNTIF(D14:D32,"SI")</f>
        <v>13</v>
      </c>
      <c r="E33" s="315">
        <f>+COUNTIF(E14:E32,"SI")</f>
        <v>12</v>
      </c>
    </row>
    <row r="34" spans="1:5" ht="16" thickBot="1" x14ac:dyDescent="0.4">
      <c r="A34" s="289" t="s">
        <v>25</v>
      </c>
      <c r="B34" s="579" t="s">
        <v>64</v>
      </c>
      <c r="C34" s="577"/>
      <c r="D34" s="312" t="s">
        <v>64</v>
      </c>
      <c r="E34" s="312" t="s">
        <v>64</v>
      </c>
    </row>
    <row r="35" spans="1:5" ht="16" thickBot="1" x14ac:dyDescent="0.4">
      <c r="A35" s="292" t="s">
        <v>26</v>
      </c>
      <c r="B35" s="579">
        <f>IFERROR(VLOOKUP(B34,Formulas!$B$5:$C$9,2,0),"")</f>
        <v>1</v>
      </c>
      <c r="C35" s="577"/>
      <c r="D35" s="316">
        <f>IFERROR(VLOOKUP(D34,Formulas!$B$5:$C$9,2,0),"")</f>
        <v>1</v>
      </c>
      <c r="E35" s="316">
        <f>IFERROR(VLOOKUP(E34,Formulas!$B$5:$C$9,2,0),"")</f>
        <v>1</v>
      </c>
    </row>
    <row r="36" spans="1:5" ht="16" thickBot="1" x14ac:dyDescent="0.4">
      <c r="A36" s="292" t="s">
        <v>27</v>
      </c>
      <c r="B36" s="579" t="str">
        <f>IFERROR(VLOOKUP(B33,Formulas!$W$5:$X$23,2,),"")</f>
        <v>CATASTROFICO</v>
      </c>
      <c r="C36" s="577"/>
      <c r="D36" s="316" t="str">
        <f>IFERROR(VLOOKUP(D33,Formulas!$W$5:$X$23,2,),"")</f>
        <v>CATASTROFICO</v>
      </c>
      <c r="E36" s="316" t="str">
        <f>IFERROR(VLOOKUP(E33,Formulas!$W$5:$X$23,2,),"")</f>
        <v>CATASTROFICO</v>
      </c>
    </row>
    <row r="37" spans="1:5" ht="16" thickBot="1" x14ac:dyDescent="0.4">
      <c r="A37" s="292" t="s">
        <v>28</v>
      </c>
      <c r="B37" s="579">
        <f>+IFERROR(VLOOKUP(B36,Formulas!$E$5:$F$9,2,),"")</f>
        <v>5</v>
      </c>
      <c r="C37" s="577"/>
      <c r="D37" s="316">
        <f>IFERROR(VLOOKUP(D36,Formulas!$E$5:$F$9,2,),"")</f>
        <v>5</v>
      </c>
      <c r="E37" s="316">
        <f>IFERROR(VLOOKUP(E36,Formulas!$E$5:$F$9,2,),"")</f>
        <v>5</v>
      </c>
    </row>
    <row r="38" spans="1:5" ht="16" thickBot="1" x14ac:dyDescent="0.4">
      <c r="A38" s="292" t="s">
        <v>29</v>
      </c>
      <c r="B38" s="584" t="str">
        <f>IFERROR(VLOOKUP(CONCATENATE(B35,B37),Formulas!$J$5:$K$29,2,),"")</f>
        <v>ALTO</v>
      </c>
      <c r="C38" s="577"/>
      <c r="D38" s="317" t="str">
        <f>IFERROR(VLOOKUP(CONCATENATE(D35,D37),Formulas!$J$5:$K$29,2,),"")</f>
        <v>ALTO</v>
      </c>
      <c r="E38" s="317" t="str">
        <f>IFERROR(VLOOKUP(CONCATENATE(E35,E37),Formulas!$J$5:$K$29,2,),"")</f>
        <v>ALTO</v>
      </c>
    </row>
    <row r="39" spans="1:5" ht="16" thickBot="1" x14ac:dyDescent="0.4">
      <c r="A39" s="309" t="s">
        <v>30</v>
      </c>
      <c r="B39" s="584">
        <f>IFERROR(B37*B35,"")</f>
        <v>5</v>
      </c>
      <c r="C39" s="577"/>
      <c r="D39" s="317">
        <f>IFERROR(D37*D35,"")</f>
        <v>5</v>
      </c>
      <c r="E39" s="317">
        <f>IFERROR(E37*E35,"")</f>
        <v>5</v>
      </c>
    </row>
    <row r="40" spans="1:5" ht="15.5" x14ac:dyDescent="0.35">
      <c r="A40" s="289" t="s">
        <v>31</v>
      </c>
      <c r="B40" s="584" t="s">
        <v>66</v>
      </c>
      <c r="C40" s="577"/>
      <c r="D40" s="315" t="s">
        <v>66</v>
      </c>
      <c r="E40" s="315" t="s">
        <v>66</v>
      </c>
    </row>
    <row r="41" spans="1:5" ht="30" x14ac:dyDescent="0.35">
      <c r="A41" s="290" t="s">
        <v>32</v>
      </c>
      <c r="B41" s="589" t="s">
        <v>354</v>
      </c>
      <c r="C41" s="587"/>
      <c r="D41" s="318" t="s">
        <v>354</v>
      </c>
      <c r="E41" s="337" t="s">
        <v>354</v>
      </c>
    </row>
    <row r="42" spans="1:5" ht="30" x14ac:dyDescent="0.35">
      <c r="A42" s="290" t="s">
        <v>33</v>
      </c>
      <c r="B42" s="589" t="s">
        <v>355</v>
      </c>
      <c r="C42" s="587"/>
      <c r="D42" s="318" t="s">
        <v>355</v>
      </c>
      <c r="E42" s="337" t="s">
        <v>355</v>
      </c>
    </row>
    <row r="43" spans="1:5" ht="120" x14ac:dyDescent="0.35">
      <c r="A43" s="290" t="s">
        <v>34</v>
      </c>
      <c r="B43" s="589" t="s">
        <v>252</v>
      </c>
      <c r="C43" s="587"/>
      <c r="D43" s="318" t="s">
        <v>252</v>
      </c>
      <c r="E43" s="337" t="s">
        <v>366</v>
      </c>
    </row>
    <row r="44" spans="1:5" ht="135" x14ac:dyDescent="0.35">
      <c r="A44" s="290" t="s">
        <v>35</v>
      </c>
      <c r="B44" s="589" t="s">
        <v>253</v>
      </c>
      <c r="C44" s="587"/>
      <c r="D44" s="318" t="s">
        <v>356</v>
      </c>
      <c r="E44" s="337" t="s">
        <v>501</v>
      </c>
    </row>
    <row r="45" spans="1:5" ht="60" x14ac:dyDescent="0.35">
      <c r="A45" s="290" t="s">
        <v>36</v>
      </c>
      <c r="B45" s="589" t="s">
        <v>254</v>
      </c>
      <c r="C45" s="587"/>
      <c r="D45" s="318" t="s">
        <v>357</v>
      </c>
      <c r="E45" s="337" t="s">
        <v>254</v>
      </c>
    </row>
    <row r="46" spans="1:5" ht="60" x14ac:dyDescent="0.35">
      <c r="A46" s="290" t="s">
        <v>37</v>
      </c>
      <c r="B46" s="589" t="s">
        <v>255</v>
      </c>
      <c r="C46" s="587"/>
      <c r="D46" s="318" t="s">
        <v>255</v>
      </c>
      <c r="E46" s="337" t="s">
        <v>376</v>
      </c>
    </row>
    <row r="47" spans="1:5" ht="315.5" thickBot="1" x14ac:dyDescent="0.4">
      <c r="A47" s="290" t="s">
        <v>38</v>
      </c>
      <c r="B47" s="589" t="s">
        <v>371</v>
      </c>
      <c r="C47" s="588"/>
      <c r="D47" s="318" t="s">
        <v>500</v>
      </c>
      <c r="E47" s="337" t="s">
        <v>375</v>
      </c>
    </row>
    <row r="48" spans="1:5" ht="15.5" thickBot="1" x14ac:dyDescent="0.4">
      <c r="A48" s="289" t="s">
        <v>39</v>
      </c>
      <c r="B48" s="579" t="s">
        <v>67</v>
      </c>
      <c r="C48" s="587"/>
      <c r="D48" s="305" t="s">
        <v>67</v>
      </c>
      <c r="E48" s="305" t="s">
        <v>67</v>
      </c>
    </row>
    <row r="49" spans="1:5" ht="30.5" thickBot="1" x14ac:dyDescent="0.4">
      <c r="A49" s="293" t="s">
        <v>40</v>
      </c>
      <c r="B49" s="579" t="s">
        <v>68</v>
      </c>
      <c r="C49" s="587"/>
      <c r="D49" s="338" t="s">
        <v>68</v>
      </c>
      <c r="E49" s="338" t="s">
        <v>68</v>
      </c>
    </row>
    <row r="50" spans="1:5" ht="45.5" thickBot="1" x14ac:dyDescent="0.4">
      <c r="A50" s="289" t="s">
        <v>41</v>
      </c>
      <c r="B50" s="579" t="s">
        <v>69</v>
      </c>
      <c r="C50" s="587"/>
      <c r="D50" s="338" t="s">
        <v>69</v>
      </c>
      <c r="E50" s="338" t="s">
        <v>69</v>
      </c>
    </row>
    <row r="51" spans="1:5" ht="60.5" thickBot="1" x14ac:dyDescent="0.4">
      <c r="A51" s="289" t="s">
        <v>42</v>
      </c>
      <c r="B51" s="579" t="s">
        <v>70</v>
      </c>
      <c r="C51" s="587"/>
      <c r="D51" s="338" t="s">
        <v>70</v>
      </c>
      <c r="E51" s="338" t="s">
        <v>70</v>
      </c>
    </row>
    <row r="52" spans="1:5" ht="105.5" thickBot="1" x14ac:dyDescent="0.4">
      <c r="A52" s="289" t="s">
        <v>43</v>
      </c>
      <c r="B52" s="579" t="s">
        <v>71</v>
      </c>
      <c r="C52" s="587"/>
      <c r="D52" s="338" t="s">
        <v>71</v>
      </c>
      <c r="E52" s="338" t="s">
        <v>71</v>
      </c>
    </row>
    <row r="53" spans="1:5" ht="60.5" thickBot="1" x14ac:dyDescent="0.4">
      <c r="A53" s="289" t="s">
        <v>44</v>
      </c>
      <c r="B53" s="579" t="s">
        <v>72</v>
      </c>
      <c r="C53" s="587"/>
      <c r="D53" s="338" t="s">
        <v>72</v>
      </c>
      <c r="E53" s="338" t="s">
        <v>72</v>
      </c>
    </row>
    <row r="54" spans="1:5" ht="75.5" thickBot="1" x14ac:dyDescent="0.4">
      <c r="A54" s="289" t="s">
        <v>45</v>
      </c>
      <c r="B54" s="579" t="s">
        <v>73</v>
      </c>
      <c r="C54" s="587"/>
      <c r="D54" s="338" t="s">
        <v>73</v>
      </c>
      <c r="E54" s="338" t="s">
        <v>73</v>
      </c>
    </row>
    <row r="55" spans="1:5" ht="60.5" thickBot="1" x14ac:dyDescent="0.4">
      <c r="A55" s="289" t="s">
        <v>46</v>
      </c>
      <c r="B55" s="579" t="s">
        <v>74</v>
      </c>
      <c r="C55" s="588"/>
      <c r="D55" s="338" t="s">
        <v>74</v>
      </c>
      <c r="E55" s="338" t="s">
        <v>74</v>
      </c>
    </row>
    <row r="56" spans="1:5" ht="30.5" thickBot="1" x14ac:dyDescent="0.4">
      <c r="A56" s="294" t="s">
        <v>40</v>
      </c>
      <c r="B56" s="585">
        <f>IFERROR(VLOOKUP(B49,Formulas!$AN$5:$AO$20,2,),"")</f>
        <v>15</v>
      </c>
      <c r="C56" s="586"/>
      <c r="D56" s="297">
        <f>IFERROR(VLOOKUP(D49,Formulas!$AN$5:$AO$20,2,),"")</f>
        <v>15</v>
      </c>
      <c r="E56" s="297">
        <f>IFERROR(VLOOKUP(E49,Formulas!$AN$5:$AO$20,2,),"")</f>
        <v>15</v>
      </c>
    </row>
    <row r="57" spans="1:5" ht="45.5" thickBot="1" x14ac:dyDescent="0.4">
      <c r="A57" s="294" t="s">
        <v>41</v>
      </c>
      <c r="B57" s="585">
        <f>IFERROR(VLOOKUP(B50,Formulas!$AN$5:$AO$20,2,),"")</f>
        <v>15</v>
      </c>
      <c r="C57" s="586"/>
      <c r="D57" s="297">
        <f>IFERROR(VLOOKUP(D50,Formulas!$AN$5:$AO$20,2,),"")</f>
        <v>15</v>
      </c>
      <c r="E57" s="297">
        <f>IFERROR(VLOOKUP(E50,Formulas!$AN$5:$AO$20,2,),"")</f>
        <v>15</v>
      </c>
    </row>
    <row r="58" spans="1:5" ht="60.5" thickBot="1" x14ac:dyDescent="0.4">
      <c r="A58" s="294" t="s">
        <v>42</v>
      </c>
      <c r="B58" s="585">
        <f>IFERROR(VLOOKUP(B51,Formulas!$AN$5:$AO$20,2,),"")</f>
        <v>15</v>
      </c>
      <c r="C58" s="586"/>
      <c r="D58" s="297">
        <f>IFERROR(VLOOKUP(D51,Formulas!$AN$5:$AO$20,2,),"")</f>
        <v>15</v>
      </c>
      <c r="E58" s="297">
        <f>IFERROR(VLOOKUP(E51,Formulas!$AN$5:$AO$20,2,),"")</f>
        <v>15</v>
      </c>
    </row>
    <row r="59" spans="1:5" ht="105.5" thickBot="1" x14ac:dyDescent="0.4">
      <c r="A59" s="294" t="s">
        <v>43</v>
      </c>
      <c r="B59" s="585">
        <f>IFERROR(VLOOKUP(B52,Formulas!$AN$5:$AO$20,2,),"")</f>
        <v>15</v>
      </c>
      <c r="C59" s="586"/>
      <c r="D59" s="297">
        <f>IFERROR(VLOOKUP(D52,Formulas!$AN$5:$AO$20,2,),"")</f>
        <v>15</v>
      </c>
      <c r="E59" s="297">
        <f>IFERROR(VLOOKUP(E52,Formulas!$AN$5:$AO$20,2,),"")</f>
        <v>15</v>
      </c>
    </row>
    <row r="60" spans="1:5" ht="60.5" thickBot="1" x14ac:dyDescent="0.4">
      <c r="A60" s="294" t="s">
        <v>44</v>
      </c>
      <c r="B60" s="585">
        <f>IFERROR(VLOOKUP(B53,Formulas!$AN$5:$AO$20,2,),"")</f>
        <v>15</v>
      </c>
      <c r="C60" s="586"/>
      <c r="D60" s="297">
        <f>IFERROR(VLOOKUP(D53,Formulas!$AN$5:$AO$20,2,),"")</f>
        <v>15</v>
      </c>
      <c r="E60" s="297">
        <f>IFERROR(VLOOKUP(E53,Formulas!$AN$5:$AO$20,2,),"")</f>
        <v>15</v>
      </c>
    </row>
    <row r="61" spans="1:5" ht="75.5" thickBot="1" x14ac:dyDescent="0.4">
      <c r="A61" s="294" t="s">
        <v>45</v>
      </c>
      <c r="B61" s="585">
        <f>IFERROR(VLOOKUP(B54,Formulas!$AN$5:$AO$20,2,),"")</f>
        <v>15</v>
      </c>
      <c r="C61" s="586"/>
      <c r="D61" s="297">
        <f>IFERROR(VLOOKUP(D54,Formulas!$AN$5:$AO$20,2,),"")</f>
        <v>15</v>
      </c>
      <c r="E61" s="297">
        <f>IFERROR(VLOOKUP(E54,Formulas!$AN$5:$AO$20,2,),"")</f>
        <v>15</v>
      </c>
    </row>
    <row r="62" spans="1:5" ht="60.5" thickBot="1" x14ac:dyDescent="0.4">
      <c r="A62" s="294" t="s">
        <v>46</v>
      </c>
      <c r="B62" s="585">
        <f>IFERROR(VLOOKUP(B55,Formulas!$AN$5:$AO$20,2,),"")</f>
        <v>10</v>
      </c>
      <c r="C62" s="586"/>
      <c r="D62" s="297">
        <f>IFERROR(VLOOKUP(D55,Formulas!$AN$5:$AO$20,2,),"")</f>
        <v>10</v>
      </c>
      <c r="E62" s="297">
        <f>IFERROR(VLOOKUP(E55,Formulas!$AN$5:$AO$20,2,),"")</f>
        <v>10</v>
      </c>
    </row>
    <row r="63" spans="1:5" ht="30.5" thickBot="1" x14ac:dyDescent="0.4">
      <c r="A63" s="294" t="s">
        <v>509</v>
      </c>
      <c r="B63" s="585">
        <f>+SUM(B56:B62)</f>
        <v>100</v>
      </c>
      <c r="C63" s="586"/>
      <c r="D63" s="297">
        <f>+SUM(D56:D62)</f>
        <v>100</v>
      </c>
      <c r="E63" s="297">
        <f>+SUM(E56:E62)</f>
        <v>100</v>
      </c>
    </row>
    <row r="64" spans="1:5" ht="15.5" thickBot="1" x14ac:dyDescent="0.4">
      <c r="A64" s="294" t="s">
        <v>48</v>
      </c>
      <c r="B64" s="585" t="str">
        <f>+IF(B63&gt;=96,"Fuerte",IF(AND(B63&lt;96,B63&gt;=86),"Moderado",IF(B63&lt;=85,"Débil")))</f>
        <v>Fuerte</v>
      </c>
      <c r="C64" s="586"/>
      <c r="D64" s="297" t="str">
        <f>+IF(D63&gt;=96,"Fuerte",IF(AND(D63&lt;96,D63&gt;=86),"Moderado",IF(D63&lt;=85,"Débil")))</f>
        <v>Fuerte</v>
      </c>
      <c r="E64" s="297" t="str">
        <f>+IF(E63&gt;=96,"Fuerte",IF(AND(E63&lt;96,E63&gt;=86),"Moderado",IF(E63&lt;=85,"Débil")))</f>
        <v>Fuerte</v>
      </c>
    </row>
    <row r="65" spans="1:5" ht="30.5" thickBot="1" x14ac:dyDescent="0.4">
      <c r="A65" s="289" t="s">
        <v>49</v>
      </c>
      <c r="B65" s="585" t="s">
        <v>75</v>
      </c>
      <c r="C65" s="597"/>
      <c r="D65" s="298" t="s">
        <v>75</v>
      </c>
      <c r="E65" s="298" t="s">
        <v>75</v>
      </c>
    </row>
    <row r="66" spans="1:5" ht="30.5" thickBot="1" x14ac:dyDescent="0.4">
      <c r="A66" s="294" t="s">
        <v>50</v>
      </c>
      <c r="B66" s="585" t="str">
        <f>IFERROR(VLOOKUP(CONCATENATE(B64,"+",B65),Formulas!$AB$5:$AC$13,2,),"")</f>
        <v>Fuerte</v>
      </c>
      <c r="C66" s="586"/>
      <c r="D66" s="298" t="str">
        <f>IFERROR(VLOOKUP(CONCATENATE(D64,"+",D65),Formulas!$AB$5:$AC$13,2,),"")</f>
        <v>Fuerte</v>
      </c>
      <c r="E66" s="298" t="str">
        <f>IFERROR(VLOOKUP(CONCATENATE(E64,"+",E65),Formulas!$AB$5:$AC$13,2,),"")</f>
        <v>Fuerte</v>
      </c>
    </row>
    <row r="67" spans="1:5" ht="30.5" thickBot="1" x14ac:dyDescent="0.4">
      <c r="A67" s="294" t="s">
        <v>50</v>
      </c>
      <c r="B67" s="585">
        <f>IFERROR(VLOOKUP(B66,Formulas!$AC$5:$AD$13,2,),"")</f>
        <v>100</v>
      </c>
      <c r="C67" s="586"/>
      <c r="D67" s="298">
        <f>IFERROR(VLOOKUP(D66,Formulas!$AC$5:$AD$13,2,),"")</f>
        <v>100</v>
      </c>
      <c r="E67" s="298">
        <f>IFERROR(VLOOKUP(E66,Formulas!$AC$5:$AD$13,2,),"")</f>
        <v>100</v>
      </c>
    </row>
    <row r="68" spans="1:5" ht="30.5" thickBot="1" x14ac:dyDescent="0.4">
      <c r="A68" s="294" t="s">
        <v>51</v>
      </c>
      <c r="B68" s="585">
        <f>+IFERROR(AVERAGE(B67),"")</f>
        <v>100</v>
      </c>
      <c r="C68" s="577"/>
      <c r="D68" s="298">
        <f>+IFERROR(AVERAGE(D67),"")</f>
        <v>100</v>
      </c>
      <c r="E68" s="298">
        <f>+IFERROR(AVERAGE(E67),"")</f>
        <v>100</v>
      </c>
    </row>
    <row r="69" spans="1:5" ht="30.5" thickBot="1" x14ac:dyDescent="0.4">
      <c r="A69" s="294" t="s">
        <v>52</v>
      </c>
      <c r="B69" s="585" t="str">
        <f>+IF(B68="","",IF(B68=100,"Fuerte",IF(AND(B68&lt;100,B68&gt;=50),"Moderado",IF(B68&lt;50,"Débil"))))</f>
        <v>Fuerte</v>
      </c>
      <c r="C69" s="577"/>
      <c r="D69" s="298" t="str">
        <f>+IF(D68="","",IF(D68=100,"Fuerte",IF(AND(D68&lt;100,D68&gt;=50),"Moderado",IF(D68&lt;50,"Débil"))))</f>
        <v>Fuerte</v>
      </c>
      <c r="E69" s="298" t="str">
        <f>+IF(E68="","",IF(E68=100,"Fuerte",IF(AND(E68&lt;100,E68&gt;=50),"Moderado",IF(E68&lt;50,"Débil"))))</f>
        <v>Fuerte</v>
      </c>
    </row>
    <row r="70" spans="1:5" ht="45.5" thickBot="1" x14ac:dyDescent="0.4">
      <c r="A70" s="294" t="s">
        <v>53</v>
      </c>
      <c r="B70" s="585">
        <f>+IF(B69="","",IF(B69="Fuerte",2,IF(B69="Moderado",1,IF(B69="Débil",0))))</f>
        <v>2</v>
      </c>
      <c r="C70" s="577"/>
      <c r="D70" s="298">
        <f>+IF(D69="","",IF(D69="Fuerte",2,IF(D69="Moderado",1,IF(D69="Débil",0))))</f>
        <v>2</v>
      </c>
      <c r="E70" s="298">
        <f>+IF(E69="","",IF(E69="Fuerte",2,IF(E69="Moderado",1,IF(E69="Débil",0))))</f>
        <v>2</v>
      </c>
    </row>
    <row r="71" spans="1:5" ht="16" thickBot="1" x14ac:dyDescent="0.4">
      <c r="A71" s="294" t="s">
        <v>54</v>
      </c>
      <c r="B71" s="585" t="str">
        <f>IFERROR(IF((B72-B70)&lt;=0,+B34,VLOOKUP((B72-B70),Formulas!$AQ$5:$AR$9,2,0)),"")</f>
        <v>RARA VEZ</v>
      </c>
      <c r="C71" s="577"/>
      <c r="D71" s="298" t="str">
        <f>IFERROR(IF((D72-D70)&lt;=0,+D34,VLOOKUP((D72-D70),Formulas!$AQ$5:$AR$9,2,0)),"")</f>
        <v>RARA VEZ</v>
      </c>
      <c r="E71" s="298" t="str">
        <f>IFERROR(IF((E72-E70)&lt;=0,+E34,VLOOKUP((E72-E70),Formulas!$AQ$5:$AR$9,2,0)),"")</f>
        <v>RARA VEZ</v>
      </c>
    </row>
    <row r="72" spans="1:5" ht="16" thickBot="1" x14ac:dyDescent="0.4">
      <c r="A72" s="294" t="s">
        <v>55</v>
      </c>
      <c r="B72" s="585">
        <f>+B35</f>
        <v>1</v>
      </c>
      <c r="C72" s="577"/>
      <c r="D72" s="298">
        <f>+D35</f>
        <v>1</v>
      </c>
      <c r="E72" s="298">
        <f>+E35</f>
        <v>1</v>
      </c>
    </row>
    <row r="73" spans="1:5" ht="16" thickBot="1" x14ac:dyDescent="0.4">
      <c r="A73" s="294" t="s">
        <v>26</v>
      </c>
      <c r="B73" s="585">
        <f>IFERROR(VLOOKUP(B71,Formulas!$B$5:$C$9,2,),"")</f>
        <v>1</v>
      </c>
      <c r="C73" s="577"/>
      <c r="D73" s="298">
        <f>IFERROR(VLOOKUP(D71,Formulas!$B$5:$C$9,2,),"")</f>
        <v>1</v>
      </c>
      <c r="E73" s="298">
        <f>IFERROR(VLOOKUP(E71,Formulas!$B$5:$C$9,2,),"")</f>
        <v>1</v>
      </c>
    </row>
    <row r="74" spans="1:5" ht="16" thickBot="1" x14ac:dyDescent="0.4">
      <c r="A74" s="294" t="s">
        <v>56</v>
      </c>
      <c r="B74" s="585" t="str">
        <f>+B36</f>
        <v>CATASTROFICO</v>
      </c>
      <c r="C74" s="577"/>
      <c r="D74" s="298" t="str">
        <f>+D36</f>
        <v>CATASTROFICO</v>
      </c>
      <c r="E74" s="298" t="str">
        <f>+E36</f>
        <v>CATASTROFICO</v>
      </c>
    </row>
    <row r="75" spans="1:5" ht="16" thickBot="1" x14ac:dyDescent="0.4">
      <c r="A75" s="294" t="s">
        <v>28</v>
      </c>
      <c r="B75" s="585">
        <f>IFERROR(VLOOKUP(B74,Formulas!$E$5:$F$9,2,),"")</f>
        <v>5</v>
      </c>
      <c r="C75" s="577"/>
      <c r="D75" s="298">
        <f>IFERROR(VLOOKUP(D74,Formulas!$E$5:$F$9,2,),"")</f>
        <v>5</v>
      </c>
      <c r="E75" s="298">
        <f>IFERROR(VLOOKUP(E74,Formulas!$E$5:$F$9,2,),"")</f>
        <v>5</v>
      </c>
    </row>
    <row r="76" spans="1:5" ht="16" thickBot="1" x14ac:dyDescent="0.4">
      <c r="A76" s="294" t="s">
        <v>57</v>
      </c>
      <c r="B76" s="584" t="str">
        <f>IFERROR(VLOOKUP(CONCATENATE(B73:C73,B75),Formulas!$J$5:$K$29,2,),"")</f>
        <v>ALTO</v>
      </c>
      <c r="C76" s="577"/>
      <c r="D76" s="315" t="str">
        <f>IFERROR(VLOOKUP(CONCATENATE(D73,D75),Formulas!$J$5:$K$29,2,),"")</f>
        <v>ALTO</v>
      </c>
      <c r="E76" s="315" t="str">
        <f>IFERROR(VLOOKUP(CONCATENATE(E73,E75),Formulas!$J$5:$K$29,2,),"")</f>
        <v>ALTO</v>
      </c>
    </row>
    <row r="77" spans="1:5" ht="16" thickBot="1" x14ac:dyDescent="0.4">
      <c r="A77" s="310" t="s">
        <v>30</v>
      </c>
      <c r="B77" s="595">
        <f>IFERROR(B75*B73,"")</f>
        <v>5</v>
      </c>
      <c r="C77" s="596"/>
      <c r="D77" s="319">
        <f>IFERROR(D75*D73,"")</f>
        <v>5</v>
      </c>
      <c r="E77" s="319">
        <f>IFERROR(E75*E73,"")</f>
        <v>5</v>
      </c>
    </row>
    <row r="78" spans="1:5" ht="16" thickBot="1" x14ac:dyDescent="0.4">
      <c r="A78" s="295" t="s">
        <v>58</v>
      </c>
      <c r="B78" s="585" t="s">
        <v>110</v>
      </c>
      <c r="C78" s="577"/>
      <c r="D78" s="298" t="s">
        <v>110</v>
      </c>
      <c r="E78" s="298" t="s">
        <v>110</v>
      </c>
    </row>
    <row r="79" spans="1:5" ht="30.5" thickBot="1" x14ac:dyDescent="0.4">
      <c r="A79" s="295" t="s">
        <v>59</v>
      </c>
      <c r="B79" s="585" t="s">
        <v>508</v>
      </c>
      <c r="C79" s="597"/>
      <c r="D79" s="297" t="s">
        <v>508</v>
      </c>
      <c r="E79" s="340" t="s">
        <v>508</v>
      </c>
    </row>
    <row r="80" spans="1:5" ht="345.5" thickBot="1" x14ac:dyDescent="0.4">
      <c r="A80" s="295" t="s">
        <v>60</v>
      </c>
      <c r="B80" s="585" t="s">
        <v>511</v>
      </c>
      <c r="C80" s="597"/>
      <c r="D80" s="297" t="s">
        <v>511</v>
      </c>
      <c r="E80" s="340" t="s">
        <v>511</v>
      </c>
    </row>
    <row r="81" spans="1:5" ht="165.5" thickBot="1" x14ac:dyDescent="0.4">
      <c r="A81" s="295" t="s">
        <v>61</v>
      </c>
      <c r="B81" s="585" t="s">
        <v>512</v>
      </c>
      <c r="C81" s="597"/>
      <c r="D81" s="297" t="s">
        <v>512</v>
      </c>
      <c r="E81" s="340" t="s">
        <v>512</v>
      </c>
    </row>
  </sheetData>
  <mergeCells count="79">
    <mergeCell ref="B81:C81"/>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51:C51"/>
    <mergeCell ref="B52:C52"/>
    <mergeCell ref="B53:C53"/>
    <mergeCell ref="B54:C54"/>
    <mergeCell ref="B55:C55"/>
    <mergeCell ref="B56:C56"/>
    <mergeCell ref="B57:C57"/>
    <mergeCell ref="B58:C58"/>
    <mergeCell ref="B59:C59"/>
    <mergeCell ref="B60:C60"/>
    <mergeCell ref="B61:C61"/>
    <mergeCell ref="B50:C50"/>
    <mergeCell ref="B39:C39"/>
    <mergeCell ref="B40:C40"/>
    <mergeCell ref="B41:C41"/>
    <mergeCell ref="B42:C42"/>
    <mergeCell ref="B43:C43"/>
    <mergeCell ref="B44:C44"/>
    <mergeCell ref="B45:C45"/>
    <mergeCell ref="B46:C46"/>
    <mergeCell ref="B47:C47"/>
    <mergeCell ref="B48:C48"/>
    <mergeCell ref="B49:C49"/>
    <mergeCell ref="B38:C38"/>
    <mergeCell ref="B27:C27"/>
    <mergeCell ref="B28:C28"/>
    <mergeCell ref="B29:C29"/>
    <mergeCell ref="B30:C30"/>
    <mergeCell ref="B31:C31"/>
    <mergeCell ref="B32:C32"/>
    <mergeCell ref="B33:C33"/>
    <mergeCell ref="B34:C34"/>
    <mergeCell ref="B35:C35"/>
    <mergeCell ref="B36:C36"/>
    <mergeCell ref="B37:C37"/>
    <mergeCell ref="B26:C26"/>
    <mergeCell ref="B15:C15"/>
    <mergeCell ref="B16:C16"/>
    <mergeCell ref="B17:C17"/>
    <mergeCell ref="B18:C18"/>
    <mergeCell ref="B19:C19"/>
    <mergeCell ref="B20:C20"/>
    <mergeCell ref="B21:C21"/>
    <mergeCell ref="B22:C22"/>
    <mergeCell ref="B23:C23"/>
    <mergeCell ref="B24:C24"/>
    <mergeCell ref="B25:C25"/>
    <mergeCell ref="B14:C14"/>
    <mergeCell ref="B2:E2"/>
    <mergeCell ref="B3:D3"/>
    <mergeCell ref="B4:D4"/>
    <mergeCell ref="B5:C5"/>
    <mergeCell ref="B6:C6"/>
    <mergeCell ref="B7:C7"/>
    <mergeCell ref="B8:C8"/>
    <mergeCell ref="B9:C9"/>
    <mergeCell ref="B10:C10"/>
    <mergeCell ref="B12:C12"/>
    <mergeCell ref="B13:C13"/>
  </mergeCells>
  <conditionalFormatting sqref="B68:C70 D64:E70">
    <cfRule type="containsText" dxfId="18" priority="5" operator="containsText" text="DISMINUYE UN PUNTO">
      <formula>NOT(ISERROR(SEARCH(("DISMINUYE UN PUNTO"),(B64))))</formula>
    </cfRule>
  </conditionalFormatting>
  <conditionalFormatting sqref="B68:C70 D64:E70">
    <cfRule type="containsText" dxfId="17" priority="6" operator="containsText" text="DISMINUYE CERO PUNTOS">
      <formula>NOT(ISERROR(SEARCH(("DISMINUYE CERO PUNTOS"),(B64))))</formula>
    </cfRule>
  </conditionalFormatting>
  <conditionalFormatting sqref="B68:C70 D64:E70">
    <cfRule type="containsText" dxfId="16" priority="7" operator="containsText" text="DISMINUYE DOS PUNTOS">
      <formula>NOT(ISERROR(SEARCH(("DISMINUYE DOS PUNTOS"),(B64))))</formula>
    </cfRule>
  </conditionalFormatting>
  <conditionalFormatting sqref="B64 B66:B67">
    <cfRule type="containsText" dxfId="15" priority="8" operator="containsText" text="DISMINUYE UN PUNTO">
      <formula>NOT(ISERROR(SEARCH(("DISMINUYE UN PUNTO"),(B64))))</formula>
    </cfRule>
  </conditionalFormatting>
  <conditionalFormatting sqref="B64 B66:B67">
    <cfRule type="containsText" dxfId="14" priority="9" operator="containsText" text="DISMINUYE CERO PUNTOS">
      <formula>NOT(ISERROR(SEARCH(("DISMINUYE CERO PUNTOS"),(B64))))</formula>
    </cfRule>
  </conditionalFormatting>
  <conditionalFormatting sqref="B64 B66:B67">
    <cfRule type="containsText" dxfId="13" priority="10" operator="containsText" text="DISMINUYE DOS PUNTOS">
      <formula>NOT(ISERROR(SEARCH(("DISMINUYE DOS PUNTOS"),(B64))))</formula>
    </cfRule>
  </conditionalFormatting>
  <conditionalFormatting sqref="B38:D39 D40 E38:E40 B76:E77">
    <cfRule type="cellIs" dxfId="12" priority="11" stopIfTrue="1" operator="equal">
      <formula>"BAJO"</formula>
    </cfRule>
  </conditionalFormatting>
  <conditionalFormatting sqref="B38:D39 D40 E38:E40 B76:E77">
    <cfRule type="cellIs" dxfId="11" priority="12" stopIfTrue="1" operator="equal">
      <formula>"MODERADO"</formula>
    </cfRule>
  </conditionalFormatting>
  <conditionalFormatting sqref="B39:D39 D40 E39:E40 B77:E77">
    <cfRule type="cellIs" dxfId="10" priority="13" stopIfTrue="1" operator="equal">
      <formula>"ALTO"</formula>
    </cfRule>
  </conditionalFormatting>
  <conditionalFormatting sqref="B38:D39 D40 E38:E40 B76:E77">
    <cfRule type="cellIs" dxfId="9" priority="14" stopIfTrue="1" operator="equal">
      <formula>"EXTREMO"</formula>
    </cfRule>
  </conditionalFormatting>
  <conditionalFormatting sqref="B38:E38 B76:E76">
    <cfRule type="cellIs" dxfId="8" priority="15" stopIfTrue="1" operator="equal">
      <formula>"ALTO"</formula>
    </cfRule>
  </conditionalFormatting>
  <conditionalFormatting sqref="B65">
    <cfRule type="containsText" dxfId="7" priority="16" operator="containsText" text="DISMINUYE UN PUNTO">
      <formula>NOT(ISERROR(SEARCH(("DISMINUYE UN PUNTO"),(B65))))</formula>
    </cfRule>
  </conditionalFormatting>
  <conditionalFormatting sqref="B65">
    <cfRule type="containsText" dxfId="6" priority="17" operator="containsText" text="DISMINUYE CERO PUNTOS">
      <formula>NOT(ISERROR(SEARCH(("DISMINUYE CERO PUNTOS"),(B65))))</formula>
    </cfRule>
  </conditionalFormatting>
  <conditionalFormatting sqref="B65">
    <cfRule type="containsText" dxfId="5" priority="18" operator="containsText" text="DISMINUYE DOS PUNTOS">
      <formula>NOT(ISERROR(SEARCH(("DISMINUYE DOS PUNTOS"),(B65))))</formula>
    </cfRule>
  </conditionalFormatting>
  <conditionalFormatting sqref="B12:E12 B33:E33">
    <cfRule type="cellIs" dxfId="4" priority="19" operator="equal">
      <formula>0</formula>
    </cfRule>
  </conditionalFormatting>
  <conditionalFormatting sqref="B40:C40">
    <cfRule type="cellIs" dxfId="3" priority="1" stopIfTrue="1" operator="equal">
      <formula>"BAJO"</formula>
    </cfRule>
  </conditionalFormatting>
  <conditionalFormatting sqref="B40:C40">
    <cfRule type="cellIs" dxfId="2" priority="2" stopIfTrue="1" operator="equal">
      <formula>"MODERADO"</formula>
    </cfRule>
  </conditionalFormatting>
  <conditionalFormatting sqref="B40:C40">
    <cfRule type="cellIs" dxfId="1" priority="3" stopIfTrue="1" operator="equal">
      <formula>"ALTO"</formula>
    </cfRule>
  </conditionalFormatting>
  <conditionalFormatting sqref="B40:C40">
    <cfRule type="cellIs" dxfId="0" priority="4" stopIfTrue="1" operator="equal">
      <formula>"EXTREMO"</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3">
        <x14:dataValidation type="list" allowBlank="1" showErrorMessage="1" xr:uid="{DD4E96EE-A200-4576-ACE4-E1B53B5C7705}">
          <x14:formula1>
            <xm:f>Formulas!$U$5:$U$6</xm:f>
          </x14:formula1>
          <xm:sqref>B14:C15 B17:C32</xm:sqref>
        </x14:dataValidation>
        <x14:dataValidation type="list" allowBlank="1" showErrorMessage="1" xr:uid="{49EA0B29-25CA-4625-9FB3-E43185C6F960}">
          <x14:formula1>
            <xm:f>Formulas!$Z$5:$Z$7</xm:f>
          </x14:formula1>
          <xm:sqref>B65:E65</xm:sqref>
        </x14:dataValidation>
        <x14:dataValidation type="list" allowBlank="1" showErrorMessage="1" xr:uid="{60E1727E-0309-46A5-8685-9F256CF9F295}">
          <x14:formula1>
            <xm:f>Formulas!$S$5:$S$7</xm:f>
          </x14:formula1>
          <xm:sqref>B40:E40</xm:sqref>
        </x14:dataValidation>
        <x14:dataValidation type="list" allowBlank="1" showErrorMessage="1" xr:uid="{C2F9202F-E75B-4DA8-BAC3-7462098E3486}">
          <x14:formula1>
            <xm:f>Formulas!$B$5:$B$9</xm:f>
          </x14:formula1>
          <xm:sqref>B34:E34</xm:sqref>
        </x14:dataValidation>
        <x14:dataValidation type="list" allowBlank="1" showErrorMessage="1" xr:uid="{4BEC1CDC-CF4A-4F96-B42B-566F1601B0CA}">
          <x14:formula1>
            <xm:f>Formulas!$U$5:$U$7</xm:f>
          </x14:formula1>
          <xm:sqref>D14:E32 D6:E9 B78:E78</xm:sqref>
        </x14:dataValidation>
        <x14:dataValidation type="list" allowBlank="1" showErrorMessage="1" xr:uid="{A083E647-C458-4E1F-A369-B5FFCE8131B1}">
          <x14:formula1>
            <xm:f>Formulas!$AL$5:$AL$7</xm:f>
          </x14:formula1>
          <xm:sqref>B55:E55</xm:sqref>
        </x14:dataValidation>
        <x14:dataValidation type="list" allowBlank="1" showErrorMessage="1" xr:uid="{BF2258E4-C75F-40F4-871B-55D6502ECAD6}">
          <x14:formula1>
            <xm:f>Formulas!$AK$5:$AK$6</xm:f>
          </x14:formula1>
          <xm:sqref>B54:E54</xm:sqref>
        </x14:dataValidation>
        <x14:dataValidation type="list" allowBlank="1" showErrorMessage="1" xr:uid="{33F64C96-C5C6-4670-BB0C-B101C976E3E0}">
          <x14:formula1>
            <xm:f>Formulas!$AJ$5:$AJ$6</xm:f>
          </x14:formula1>
          <xm:sqref>B53:E53</xm:sqref>
        </x14:dataValidation>
        <x14:dataValidation type="list" allowBlank="1" showErrorMessage="1" xr:uid="{79C236D6-C281-4BB6-81E7-6DC51D3A219D}">
          <x14:formula1>
            <xm:f>Formulas!$AI$5:$AI$7</xm:f>
          </x14:formula1>
          <xm:sqref>B52:E52</xm:sqref>
        </x14:dataValidation>
        <x14:dataValidation type="list" allowBlank="1" showErrorMessage="1" xr:uid="{A90CF300-4F1F-4DA2-8BBD-9E5E17EDBF57}">
          <x14:formula1>
            <xm:f>Formulas!$AH$5:$AH$6</xm:f>
          </x14:formula1>
          <xm:sqref>B51:E51</xm:sqref>
        </x14:dataValidation>
        <x14:dataValidation type="list" allowBlank="1" showErrorMessage="1" xr:uid="{AAEAA09A-54DE-4B8E-A1C6-2F502C272C56}">
          <x14:formula1>
            <xm:f>Formulas!$AG$5:$AG$6</xm:f>
          </x14:formula1>
          <xm:sqref>B50:E50</xm:sqref>
        </x14:dataValidation>
        <x14:dataValidation type="list" allowBlank="1" showErrorMessage="1" xr:uid="{48FF3AB6-C865-4478-95DF-73AAE11B158B}">
          <x14:formula1>
            <xm:f>Formulas!$AF$5:$AF$6</xm:f>
          </x14:formula1>
          <xm:sqref>B49:E49</xm:sqref>
        </x14:dataValidation>
        <x14:dataValidation type="list" allowBlank="1" showErrorMessage="1" xr:uid="{45A400AA-7372-4911-A2C7-1C1E045C832D}">
          <x14:formula1>
            <xm:f>'\Users\linamariamartinez\Library\Containers\com.microsoft.Excel\Data\Documents\G:\Unidades compartidas\Control Interno\Plan Anticorrupción 2019\Seguimiento\[RIESGOS CORRUPCIÓN 10092019.xlsx]Formulas'!#REF!</xm:f>
          </x14:formula1>
          <xm:sqref>B16 B6:B9 D48:E48 B48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AT100"/>
  <sheetViews>
    <sheetView showGridLines="0" topLeftCell="AO1" workbookViewId="0">
      <selection activeCell="AS8" sqref="AS8"/>
    </sheetView>
  </sheetViews>
  <sheetFormatPr baseColWidth="10" defaultColWidth="14.453125" defaultRowHeight="15" customHeight="1" x14ac:dyDescent="0.35"/>
  <cols>
    <col min="1" max="1" width="10.7265625" customWidth="1"/>
    <col min="2" max="2" width="12.453125" customWidth="1"/>
    <col min="3" max="3" width="10.453125" customWidth="1"/>
    <col min="4" max="4" width="10.7265625" customWidth="1"/>
    <col min="5" max="6" width="15.26953125" customWidth="1"/>
    <col min="7" max="7" width="10.7265625" customWidth="1"/>
    <col min="8" max="8" width="12.26953125" customWidth="1"/>
    <col min="9" max="9" width="8.1796875" customWidth="1"/>
    <col min="10" max="10" width="11" customWidth="1"/>
    <col min="11" max="11" width="13" customWidth="1"/>
    <col min="12" max="12" width="10.7265625" customWidth="1"/>
    <col min="13" max="13" width="21.453125" customWidth="1"/>
    <col min="14" max="14" width="10.7265625" customWidth="1"/>
    <col min="15" max="15" width="51.81640625" customWidth="1"/>
    <col min="16" max="16" width="10.7265625" customWidth="1"/>
    <col min="17" max="17" width="21" customWidth="1"/>
    <col min="18" max="18" width="10.7265625" customWidth="1"/>
    <col min="19" max="19" width="24.26953125" customWidth="1"/>
    <col min="20" max="20" width="10.7265625" customWidth="1"/>
    <col min="21" max="21" width="18.1796875" customWidth="1"/>
    <col min="22" max="23" width="10.7265625" customWidth="1"/>
    <col min="24" max="24" width="14.453125" customWidth="1"/>
    <col min="25" max="25" width="10.7265625" customWidth="1"/>
    <col min="26" max="26" width="31.7265625" customWidth="1"/>
    <col min="27" max="27" width="10.7265625" customWidth="1"/>
    <col min="28" max="28" width="20" customWidth="1"/>
    <col min="29" max="29" width="17.453125" customWidth="1"/>
    <col min="30" max="31" width="10.7265625" customWidth="1"/>
    <col min="32" max="32" width="17.453125" customWidth="1"/>
    <col min="33" max="33" width="16.7265625" customWidth="1"/>
    <col min="34" max="34" width="10.7265625" customWidth="1"/>
    <col min="35" max="35" width="15.453125" customWidth="1"/>
    <col min="36" max="36" width="13.453125" customWidth="1"/>
    <col min="37" max="37" width="15.26953125" customWidth="1"/>
    <col min="38" max="39" width="10.7265625" customWidth="1"/>
    <col min="40" max="40" width="25.26953125" customWidth="1"/>
    <col min="41" max="43" width="10.7265625" customWidth="1"/>
    <col min="44" max="44" width="12.453125" customWidth="1"/>
    <col min="45" max="45" width="10.7265625" customWidth="1"/>
    <col min="46" max="46" width="54" customWidth="1"/>
  </cols>
  <sheetData>
    <row r="3" spans="2:46" ht="14.5" x14ac:dyDescent="0.35">
      <c r="B3" s="606" t="s">
        <v>112</v>
      </c>
      <c r="C3" s="605"/>
      <c r="E3" s="607" t="s">
        <v>113</v>
      </c>
      <c r="F3" s="605"/>
      <c r="H3" s="608" t="s">
        <v>114</v>
      </c>
      <c r="I3" s="609"/>
      <c r="J3" s="609"/>
      <c r="K3" s="605"/>
      <c r="M3" s="1"/>
      <c r="N3" s="1"/>
      <c r="O3" s="1"/>
      <c r="W3" s="610" t="s">
        <v>115</v>
      </c>
      <c r="X3" s="605"/>
      <c r="AB3" s="611" t="s">
        <v>116</v>
      </c>
      <c r="AC3" s="609"/>
      <c r="AD3" s="605"/>
      <c r="AF3" s="608" t="s">
        <v>117</v>
      </c>
      <c r="AG3" s="609"/>
      <c r="AH3" s="609"/>
      <c r="AI3" s="609"/>
      <c r="AJ3" s="609"/>
      <c r="AK3" s="609"/>
      <c r="AL3" s="605"/>
      <c r="AN3" s="604" t="s">
        <v>118</v>
      </c>
      <c r="AO3" s="605"/>
      <c r="AQ3" s="606" t="s">
        <v>119</v>
      </c>
      <c r="AR3" s="605"/>
    </row>
    <row r="4" spans="2:46" ht="39" customHeight="1" x14ac:dyDescent="0.35">
      <c r="B4" s="2" t="s">
        <v>120</v>
      </c>
      <c r="C4" s="2" t="s">
        <v>121</v>
      </c>
      <c r="E4" s="3" t="s">
        <v>120</v>
      </c>
      <c r="F4" s="3" t="s">
        <v>121</v>
      </c>
      <c r="H4" s="4" t="s">
        <v>112</v>
      </c>
      <c r="I4" s="4" t="s">
        <v>113</v>
      </c>
      <c r="J4" s="4" t="s">
        <v>122</v>
      </c>
      <c r="K4" s="4" t="s">
        <v>123</v>
      </c>
      <c r="M4" s="5" t="s">
        <v>124</v>
      </c>
      <c r="O4" s="6" t="s">
        <v>125</v>
      </c>
      <c r="Q4" s="7" t="s">
        <v>126</v>
      </c>
      <c r="S4" s="8" t="s">
        <v>127</v>
      </c>
      <c r="U4" s="9" t="s">
        <v>128</v>
      </c>
      <c r="W4" s="10" t="s">
        <v>129</v>
      </c>
      <c r="X4" s="10" t="s">
        <v>130</v>
      </c>
      <c r="Z4" s="11" t="s">
        <v>131</v>
      </c>
      <c r="AB4" s="12" t="s">
        <v>132</v>
      </c>
      <c r="AC4" s="12" t="s">
        <v>133</v>
      </c>
      <c r="AD4" s="12" t="s">
        <v>134</v>
      </c>
      <c r="AF4" s="4" t="s">
        <v>40</v>
      </c>
      <c r="AG4" s="4" t="s">
        <v>41</v>
      </c>
      <c r="AH4" s="4" t="s">
        <v>42</v>
      </c>
      <c r="AI4" s="4" t="s">
        <v>43</v>
      </c>
      <c r="AJ4" s="4" t="s">
        <v>44</v>
      </c>
      <c r="AK4" s="4" t="s">
        <v>45</v>
      </c>
      <c r="AL4" s="4" t="s">
        <v>46</v>
      </c>
      <c r="AM4" s="13"/>
      <c r="AN4" s="14" t="s">
        <v>135</v>
      </c>
      <c r="AO4" s="14" t="s">
        <v>134</v>
      </c>
      <c r="AQ4" s="15" t="s">
        <v>121</v>
      </c>
      <c r="AR4" s="15" t="s">
        <v>120</v>
      </c>
      <c r="AT4" s="9" t="s">
        <v>17</v>
      </c>
    </row>
    <row r="5" spans="2:46" ht="14.5" x14ac:dyDescent="0.35">
      <c r="B5" s="16" t="s">
        <v>64</v>
      </c>
      <c r="C5" s="13">
        <v>1</v>
      </c>
      <c r="E5" s="17" t="s">
        <v>79</v>
      </c>
      <c r="F5" s="13">
        <v>1</v>
      </c>
      <c r="H5" s="13">
        <v>1</v>
      </c>
      <c r="I5" s="13">
        <v>1</v>
      </c>
      <c r="J5" s="13" t="s">
        <v>136</v>
      </c>
      <c r="K5" s="13" t="s">
        <v>137</v>
      </c>
      <c r="M5" s="13" t="s">
        <v>138</v>
      </c>
      <c r="O5" s="13" t="s">
        <v>139</v>
      </c>
      <c r="Q5" s="13" t="s">
        <v>67</v>
      </c>
      <c r="S5" s="13" t="s">
        <v>66</v>
      </c>
      <c r="U5" s="13" t="s">
        <v>109</v>
      </c>
      <c r="W5" s="13">
        <v>1</v>
      </c>
      <c r="X5" s="17" t="s">
        <v>82</v>
      </c>
      <c r="Z5" s="13" t="s">
        <v>75</v>
      </c>
      <c r="AB5" s="18" t="s">
        <v>140</v>
      </c>
      <c r="AC5" s="18" t="s">
        <v>75</v>
      </c>
      <c r="AD5" s="13">
        <v>100</v>
      </c>
      <c r="AF5" s="13" t="s">
        <v>68</v>
      </c>
      <c r="AG5" s="13" t="s">
        <v>69</v>
      </c>
      <c r="AH5" s="13" t="s">
        <v>70</v>
      </c>
      <c r="AI5" s="13" t="s">
        <v>71</v>
      </c>
      <c r="AJ5" s="13" t="s">
        <v>72</v>
      </c>
      <c r="AK5" s="13" t="s">
        <v>73</v>
      </c>
      <c r="AL5" s="13" t="s">
        <v>74</v>
      </c>
      <c r="AN5" s="13" t="s">
        <v>68</v>
      </c>
      <c r="AO5" s="13">
        <v>15</v>
      </c>
      <c r="AQ5" s="13">
        <v>1</v>
      </c>
      <c r="AR5" s="16" t="s">
        <v>64</v>
      </c>
      <c r="AT5" s="13" t="s">
        <v>141</v>
      </c>
    </row>
    <row r="6" spans="2:46" ht="14.5" x14ac:dyDescent="0.35">
      <c r="B6" s="16" t="s">
        <v>81</v>
      </c>
      <c r="C6" s="13">
        <v>2</v>
      </c>
      <c r="E6" s="17" t="s">
        <v>65</v>
      </c>
      <c r="F6" s="13">
        <v>2</v>
      </c>
      <c r="H6" s="13">
        <v>1</v>
      </c>
      <c r="I6" s="13">
        <v>2</v>
      </c>
      <c r="J6" s="13" t="s">
        <v>142</v>
      </c>
      <c r="K6" s="13" t="s">
        <v>137</v>
      </c>
      <c r="M6" s="13" t="s">
        <v>143</v>
      </c>
      <c r="O6" s="13" t="s">
        <v>144</v>
      </c>
      <c r="Q6" s="13" t="s">
        <v>145</v>
      </c>
      <c r="S6" s="13" t="s">
        <v>111</v>
      </c>
      <c r="U6" s="13" t="s">
        <v>110</v>
      </c>
      <c r="W6" s="13">
        <v>2</v>
      </c>
      <c r="X6" s="17" t="s">
        <v>82</v>
      </c>
      <c r="Z6" s="13" t="s">
        <v>80</v>
      </c>
      <c r="AB6" s="13" t="s">
        <v>146</v>
      </c>
      <c r="AC6" s="13" t="s">
        <v>80</v>
      </c>
      <c r="AD6" s="13">
        <v>50</v>
      </c>
      <c r="AF6" s="13" t="s">
        <v>147</v>
      </c>
      <c r="AG6" s="13" t="s">
        <v>148</v>
      </c>
      <c r="AH6" s="13" t="s">
        <v>149</v>
      </c>
      <c r="AI6" s="13" t="s">
        <v>150</v>
      </c>
      <c r="AJ6" s="13" t="s">
        <v>151</v>
      </c>
      <c r="AK6" s="13" t="s">
        <v>152</v>
      </c>
      <c r="AL6" s="13" t="s">
        <v>153</v>
      </c>
      <c r="AN6" s="13" t="s">
        <v>147</v>
      </c>
      <c r="AO6" s="13">
        <v>0</v>
      </c>
      <c r="AQ6" s="13">
        <v>2</v>
      </c>
      <c r="AR6" s="16" t="s">
        <v>81</v>
      </c>
      <c r="AT6" s="13" t="s">
        <v>154</v>
      </c>
    </row>
    <row r="7" spans="2:46" ht="14.5" x14ac:dyDescent="0.35">
      <c r="B7" s="16" t="s">
        <v>76</v>
      </c>
      <c r="C7" s="13">
        <v>3</v>
      </c>
      <c r="E7" s="17" t="s">
        <v>82</v>
      </c>
      <c r="F7" s="13">
        <v>3</v>
      </c>
      <c r="H7" s="13">
        <v>1</v>
      </c>
      <c r="I7" s="13">
        <v>3</v>
      </c>
      <c r="J7" s="13" t="s">
        <v>155</v>
      </c>
      <c r="K7" s="13" t="s">
        <v>82</v>
      </c>
      <c r="M7" s="13" t="s">
        <v>156</v>
      </c>
      <c r="O7" s="13" t="s">
        <v>157</v>
      </c>
      <c r="S7" s="13" t="s">
        <v>158</v>
      </c>
      <c r="U7" s="13" t="s">
        <v>159</v>
      </c>
      <c r="W7" s="13">
        <v>3</v>
      </c>
      <c r="X7" s="17" t="s">
        <v>82</v>
      </c>
      <c r="Z7" s="13" t="s">
        <v>160</v>
      </c>
      <c r="AB7" s="13" t="s">
        <v>161</v>
      </c>
      <c r="AC7" s="13" t="s">
        <v>160</v>
      </c>
      <c r="AD7" s="13">
        <v>0</v>
      </c>
      <c r="AI7" s="13" t="s">
        <v>162</v>
      </c>
      <c r="AL7" s="13" t="s">
        <v>163</v>
      </c>
      <c r="AN7" s="13" t="s">
        <v>69</v>
      </c>
      <c r="AO7" s="13">
        <v>15</v>
      </c>
      <c r="AQ7" s="13">
        <v>3</v>
      </c>
      <c r="AR7" s="16" t="s">
        <v>76</v>
      </c>
      <c r="AT7" s="13" t="s">
        <v>164</v>
      </c>
    </row>
    <row r="8" spans="2:46" ht="14.5" x14ac:dyDescent="0.35">
      <c r="B8" s="16" t="s">
        <v>165</v>
      </c>
      <c r="C8" s="13">
        <v>4</v>
      </c>
      <c r="E8" s="17" t="s">
        <v>77</v>
      </c>
      <c r="F8" s="13">
        <v>4</v>
      </c>
      <c r="H8" s="13">
        <v>1</v>
      </c>
      <c r="I8" s="13">
        <v>4</v>
      </c>
      <c r="J8" s="13" t="s">
        <v>166</v>
      </c>
      <c r="K8" s="13" t="s">
        <v>167</v>
      </c>
      <c r="M8" s="13" t="s">
        <v>63</v>
      </c>
      <c r="O8" s="13" t="s">
        <v>168</v>
      </c>
      <c r="W8" s="13">
        <v>4</v>
      </c>
      <c r="X8" s="17" t="s">
        <v>82</v>
      </c>
      <c r="AB8" s="13" t="s">
        <v>169</v>
      </c>
      <c r="AC8" s="13" t="s">
        <v>80</v>
      </c>
      <c r="AD8" s="13">
        <v>50</v>
      </c>
      <c r="AN8" s="13" t="s">
        <v>148</v>
      </c>
      <c r="AO8" s="13">
        <v>0</v>
      </c>
      <c r="AQ8" s="13">
        <v>4</v>
      </c>
      <c r="AR8" s="16" t="s">
        <v>165</v>
      </c>
      <c r="AT8" s="13" t="s">
        <v>170</v>
      </c>
    </row>
    <row r="9" spans="2:46" ht="14.5" x14ac:dyDescent="0.35">
      <c r="B9" s="16" t="s">
        <v>78</v>
      </c>
      <c r="C9" s="13">
        <v>5</v>
      </c>
      <c r="E9" s="17" t="s">
        <v>84</v>
      </c>
      <c r="F9" s="13">
        <v>5</v>
      </c>
      <c r="H9" s="13">
        <v>1</v>
      </c>
      <c r="I9" s="13">
        <v>5</v>
      </c>
      <c r="J9" s="13" t="s">
        <v>171</v>
      </c>
      <c r="K9" s="13" t="s">
        <v>167</v>
      </c>
      <c r="M9" s="13" t="s">
        <v>172</v>
      </c>
      <c r="O9" s="13" t="s">
        <v>173</v>
      </c>
      <c r="W9" s="13">
        <v>5</v>
      </c>
      <c r="X9" s="17" t="s">
        <v>82</v>
      </c>
      <c r="AB9" s="13" t="s">
        <v>174</v>
      </c>
      <c r="AC9" s="13" t="s">
        <v>80</v>
      </c>
      <c r="AD9" s="13">
        <v>50</v>
      </c>
      <c r="AN9" s="13" t="s">
        <v>70</v>
      </c>
      <c r="AO9" s="13">
        <v>15</v>
      </c>
      <c r="AQ9" s="13">
        <v>5</v>
      </c>
      <c r="AR9" s="16" t="s">
        <v>78</v>
      </c>
      <c r="AT9" s="13" t="s">
        <v>175</v>
      </c>
    </row>
    <row r="10" spans="2:46" ht="14.5" x14ac:dyDescent="0.35">
      <c r="H10" s="13">
        <v>2</v>
      </c>
      <c r="I10" s="13">
        <v>1</v>
      </c>
      <c r="J10" s="13" t="s">
        <v>176</v>
      </c>
      <c r="K10" s="13" t="s">
        <v>137</v>
      </c>
      <c r="M10" s="13" t="s">
        <v>83</v>
      </c>
      <c r="O10" s="13" t="s">
        <v>177</v>
      </c>
      <c r="W10" s="13">
        <v>6</v>
      </c>
      <c r="X10" s="17" t="s">
        <v>77</v>
      </c>
      <c r="AB10" s="13" t="s">
        <v>178</v>
      </c>
      <c r="AC10" s="13" t="s">
        <v>160</v>
      </c>
      <c r="AD10" s="13">
        <v>0</v>
      </c>
      <c r="AN10" s="13" t="s">
        <v>149</v>
      </c>
      <c r="AO10" s="13">
        <v>0</v>
      </c>
      <c r="AT10" s="13" t="s">
        <v>62</v>
      </c>
    </row>
    <row r="11" spans="2:46" ht="14.5" x14ac:dyDescent="0.35">
      <c r="H11" s="13">
        <v>2</v>
      </c>
      <c r="I11" s="13">
        <v>2</v>
      </c>
      <c r="J11" s="13" t="s">
        <v>179</v>
      </c>
      <c r="K11" s="13" t="s">
        <v>137</v>
      </c>
      <c r="M11" s="13" t="s">
        <v>180</v>
      </c>
      <c r="O11" s="13" t="s">
        <v>181</v>
      </c>
      <c r="W11" s="13">
        <v>7</v>
      </c>
      <c r="X11" s="17" t="s">
        <v>77</v>
      </c>
      <c r="AB11" s="13" t="s">
        <v>182</v>
      </c>
      <c r="AC11" s="13" t="s">
        <v>160</v>
      </c>
      <c r="AD11" s="13">
        <v>0</v>
      </c>
      <c r="AN11" s="13" t="s">
        <v>71</v>
      </c>
      <c r="AO11" s="13">
        <v>15</v>
      </c>
      <c r="AT11" s="13" t="s">
        <v>168</v>
      </c>
    </row>
    <row r="12" spans="2:46" ht="14.5" x14ac:dyDescent="0.35">
      <c r="H12" s="13">
        <v>2</v>
      </c>
      <c r="I12" s="13">
        <v>3</v>
      </c>
      <c r="J12" s="13" t="s">
        <v>183</v>
      </c>
      <c r="K12" s="13" t="s">
        <v>82</v>
      </c>
      <c r="M12" s="13" t="s">
        <v>184</v>
      </c>
      <c r="O12" s="13" t="s">
        <v>185</v>
      </c>
      <c r="W12" s="13">
        <v>8</v>
      </c>
      <c r="X12" s="17" t="s">
        <v>77</v>
      </c>
      <c r="AB12" s="13" t="s">
        <v>186</v>
      </c>
      <c r="AC12" s="13" t="s">
        <v>160</v>
      </c>
      <c r="AD12" s="13">
        <v>0</v>
      </c>
      <c r="AN12" s="13" t="s">
        <v>150</v>
      </c>
      <c r="AO12" s="13">
        <v>10</v>
      </c>
      <c r="AT12" s="13" t="s">
        <v>187</v>
      </c>
    </row>
    <row r="13" spans="2:46" ht="14.5" x14ac:dyDescent="0.35">
      <c r="H13" s="13">
        <v>2</v>
      </c>
      <c r="I13" s="13">
        <v>4</v>
      </c>
      <c r="J13" s="13" t="s">
        <v>188</v>
      </c>
      <c r="K13" s="13" t="s">
        <v>167</v>
      </c>
      <c r="M13" s="13" t="s">
        <v>189</v>
      </c>
      <c r="O13" s="13" t="s">
        <v>190</v>
      </c>
      <c r="W13" s="13">
        <v>9</v>
      </c>
      <c r="X13" s="17" t="s">
        <v>77</v>
      </c>
      <c r="AB13" s="13" t="s">
        <v>191</v>
      </c>
      <c r="AC13" s="13" t="s">
        <v>160</v>
      </c>
      <c r="AD13" s="13">
        <v>0</v>
      </c>
      <c r="AN13" s="13" t="s">
        <v>162</v>
      </c>
      <c r="AO13" s="13">
        <v>0</v>
      </c>
      <c r="AT13" s="13" t="s">
        <v>192</v>
      </c>
    </row>
    <row r="14" spans="2:46" ht="14.5" x14ac:dyDescent="0.35">
      <c r="H14" s="13">
        <v>2</v>
      </c>
      <c r="I14" s="13">
        <v>5</v>
      </c>
      <c r="J14" s="13" t="s">
        <v>193</v>
      </c>
      <c r="K14" s="13" t="s">
        <v>194</v>
      </c>
      <c r="O14" s="13" t="s">
        <v>195</v>
      </c>
      <c r="W14" s="13">
        <v>10</v>
      </c>
      <c r="X14" s="17" t="s">
        <v>77</v>
      </c>
      <c r="AN14" s="13" t="s">
        <v>72</v>
      </c>
      <c r="AO14" s="13">
        <v>15</v>
      </c>
      <c r="AT14" s="13" t="s">
        <v>196</v>
      </c>
    </row>
    <row r="15" spans="2:46" ht="14.5" x14ac:dyDescent="0.35">
      <c r="H15" s="13">
        <v>3</v>
      </c>
      <c r="I15" s="13">
        <v>1</v>
      </c>
      <c r="J15" s="13" t="s">
        <v>197</v>
      </c>
      <c r="K15" s="13" t="s">
        <v>137</v>
      </c>
      <c r="O15" s="13" t="s">
        <v>175</v>
      </c>
      <c r="W15" s="13">
        <v>11</v>
      </c>
      <c r="X15" s="17" t="s">
        <v>77</v>
      </c>
      <c r="AN15" s="13" t="s">
        <v>151</v>
      </c>
      <c r="AO15" s="13">
        <v>0</v>
      </c>
      <c r="AT15" s="13" t="s">
        <v>198</v>
      </c>
    </row>
    <row r="16" spans="2:46" ht="14.5" x14ac:dyDescent="0.35">
      <c r="H16" s="13">
        <v>3</v>
      </c>
      <c r="I16" s="13">
        <v>2</v>
      </c>
      <c r="J16" s="13" t="s">
        <v>199</v>
      </c>
      <c r="K16" s="13" t="s">
        <v>82</v>
      </c>
      <c r="O16" s="13" t="s">
        <v>192</v>
      </c>
      <c r="W16" s="13">
        <v>12</v>
      </c>
      <c r="X16" s="17" t="s">
        <v>84</v>
      </c>
      <c r="AN16" s="13" t="s">
        <v>73</v>
      </c>
      <c r="AO16" s="13">
        <v>15</v>
      </c>
      <c r="AT16" s="13" t="s">
        <v>173</v>
      </c>
    </row>
    <row r="17" spans="8:46" ht="14.5" x14ac:dyDescent="0.35">
      <c r="H17" s="13">
        <v>3</v>
      </c>
      <c r="I17" s="13">
        <v>3</v>
      </c>
      <c r="J17" s="13" t="s">
        <v>200</v>
      </c>
      <c r="K17" s="13" t="s">
        <v>167</v>
      </c>
      <c r="O17" s="13" t="s">
        <v>201</v>
      </c>
      <c r="W17" s="13">
        <v>13</v>
      </c>
      <c r="X17" s="17" t="s">
        <v>84</v>
      </c>
      <c r="AN17" s="13" t="s">
        <v>152</v>
      </c>
      <c r="AO17" s="13">
        <v>0</v>
      </c>
      <c r="AT17" s="13" t="s">
        <v>202</v>
      </c>
    </row>
    <row r="18" spans="8:46" ht="14.5" x14ac:dyDescent="0.35">
      <c r="H18" s="13">
        <v>3</v>
      </c>
      <c r="I18" s="13">
        <v>4</v>
      </c>
      <c r="J18" s="13" t="s">
        <v>203</v>
      </c>
      <c r="K18" s="13" t="s">
        <v>194</v>
      </c>
      <c r="O18" s="13" t="s">
        <v>204</v>
      </c>
      <c r="W18" s="13">
        <v>14</v>
      </c>
      <c r="X18" s="17" t="s">
        <v>84</v>
      </c>
      <c r="AN18" s="13" t="s">
        <v>74</v>
      </c>
      <c r="AO18" s="13">
        <v>10</v>
      </c>
      <c r="AT18" s="13" t="s">
        <v>181</v>
      </c>
    </row>
    <row r="19" spans="8:46" ht="14.5" x14ac:dyDescent="0.35">
      <c r="H19" s="13">
        <v>3</v>
      </c>
      <c r="I19" s="13">
        <v>5</v>
      </c>
      <c r="J19" s="13" t="s">
        <v>205</v>
      </c>
      <c r="K19" s="13" t="s">
        <v>194</v>
      </c>
      <c r="O19" s="13" t="s">
        <v>198</v>
      </c>
      <c r="W19" s="13">
        <v>15</v>
      </c>
      <c r="X19" s="17" t="s">
        <v>84</v>
      </c>
      <c r="AN19" s="13" t="s">
        <v>153</v>
      </c>
      <c r="AO19" s="13">
        <v>5</v>
      </c>
      <c r="AT19" s="13" t="s">
        <v>157</v>
      </c>
    </row>
    <row r="20" spans="8:46" ht="14.5" x14ac:dyDescent="0.35">
      <c r="H20" s="13">
        <v>4</v>
      </c>
      <c r="I20" s="13">
        <v>1</v>
      </c>
      <c r="J20" s="13" t="s">
        <v>206</v>
      </c>
      <c r="K20" s="13" t="s">
        <v>82</v>
      </c>
      <c r="O20" s="13" t="s">
        <v>207</v>
      </c>
      <c r="W20" s="13">
        <v>16</v>
      </c>
      <c r="X20" s="17" t="s">
        <v>84</v>
      </c>
      <c r="AN20" s="13" t="s">
        <v>163</v>
      </c>
      <c r="AO20" s="13">
        <v>0</v>
      </c>
      <c r="AT20" s="13" t="s">
        <v>208</v>
      </c>
    </row>
    <row r="21" spans="8:46" ht="15.75" customHeight="1" x14ac:dyDescent="0.35">
      <c r="H21" s="13">
        <v>4</v>
      </c>
      <c r="I21" s="13">
        <v>2</v>
      </c>
      <c r="J21" s="13" t="s">
        <v>209</v>
      </c>
      <c r="K21" s="13" t="s">
        <v>167</v>
      </c>
      <c r="O21" s="13" t="s">
        <v>210</v>
      </c>
      <c r="W21" s="13">
        <v>17</v>
      </c>
      <c r="X21" s="17" t="s">
        <v>84</v>
      </c>
      <c r="AT21" s="13" t="s">
        <v>211</v>
      </c>
    </row>
    <row r="22" spans="8:46" ht="15.75" customHeight="1" x14ac:dyDescent="0.35">
      <c r="H22" s="13">
        <v>4</v>
      </c>
      <c r="I22" s="13">
        <v>3</v>
      </c>
      <c r="J22" s="13" t="s">
        <v>212</v>
      </c>
      <c r="K22" s="13" t="s">
        <v>167</v>
      </c>
      <c r="O22" s="13" t="s">
        <v>170</v>
      </c>
      <c r="W22" s="13">
        <v>18</v>
      </c>
      <c r="X22" s="17" t="s">
        <v>84</v>
      </c>
      <c r="AT22" s="13" t="s">
        <v>213</v>
      </c>
    </row>
    <row r="23" spans="8:46" ht="15.75" customHeight="1" x14ac:dyDescent="0.35">
      <c r="H23" s="13">
        <v>4</v>
      </c>
      <c r="I23" s="13">
        <v>4</v>
      </c>
      <c r="J23" s="13" t="s">
        <v>214</v>
      </c>
      <c r="K23" s="13" t="s">
        <v>194</v>
      </c>
      <c r="O23" s="13" t="s">
        <v>215</v>
      </c>
      <c r="W23" s="13">
        <v>19</v>
      </c>
      <c r="X23" s="17" t="s">
        <v>84</v>
      </c>
      <c r="AT23" s="13" t="s">
        <v>177</v>
      </c>
    </row>
    <row r="24" spans="8:46" ht="15.75" customHeight="1" x14ac:dyDescent="0.35">
      <c r="H24" s="13">
        <v>4</v>
      </c>
      <c r="I24" s="13">
        <v>5</v>
      </c>
      <c r="J24" s="13" t="s">
        <v>216</v>
      </c>
      <c r="K24" s="13" t="s">
        <v>194</v>
      </c>
      <c r="O24" s="13" t="s">
        <v>217</v>
      </c>
      <c r="AT24" s="13" t="s">
        <v>218</v>
      </c>
    </row>
    <row r="25" spans="8:46" ht="15.75" customHeight="1" x14ac:dyDescent="0.35">
      <c r="H25" s="13">
        <v>5</v>
      </c>
      <c r="I25" s="13">
        <v>1</v>
      </c>
      <c r="J25" s="13" t="s">
        <v>219</v>
      </c>
      <c r="K25" s="13" t="s">
        <v>167</v>
      </c>
      <c r="O25" s="13" t="s">
        <v>187</v>
      </c>
      <c r="AT25" s="13" t="s">
        <v>190</v>
      </c>
    </row>
    <row r="26" spans="8:46" ht="15.75" customHeight="1" x14ac:dyDescent="0.35">
      <c r="H26" s="13">
        <v>5</v>
      </c>
      <c r="I26" s="13">
        <v>2</v>
      </c>
      <c r="J26" s="13" t="s">
        <v>220</v>
      </c>
      <c r="K26" s="13" t="s">
        <v>167</v>
      </c>
      <c r="O26" s="13" t="s">
        <v>213</v>
      </c>
      <c r="AT26" s="13" t="s">
        <v>221</v>
      </c>
    </row>
    <row r="27" spans="8:46" ht="15.75" customHeight="1" x14ac:dyDescent="0.35">
      <c r="H27" s="13">
        <v>5</v>
      </c>
      <c r="I27" s="13">
        <v>3</v>
      </c>
      <c r="J27" s="13" t="s">
        <v>222</v>
      </c>
      <c r="K27" s="13" t="s">
        <v>194</v>
      </c>
      <c r="O27" s="13" t="s">
        <v>196</v>
      </c>
      <c r="AT27" s="13" t="s">
        <v>185</v>
      </c>
    </row>
    <row r="28" spans="8:46" ht="15.75" customHeight="1" x14ac:dyDescent="0.35">
      <c r="H28" s="13">
        <v>5</v>
      </c>
      <c r="I28" s="13">
        <v>4</v>
      </c>
      <c r="J28" s="13" t="s">
        <v>223</v>
      </c>
      <c r="K28" s="13" t="s">
        <v>194</v>
      </c>
      <c r="O28" s="13" t="s">
        <v>224</v>
      </c>
      <c r="AT28" s="13" t="s">
        <v>225</v>
      </c>
    </row>
    <row r="29" spans="8:46" ht="15.75" customHeight="1" x14ac:dyDescent="0.35">
      <c r="H29" s="13">
        <v>5</v>
      </c>
      <c r="I29" s="13">
        <v>5</v>
      </c>
      <c r="J29" s="13" t="s">
        <v>226</v>
      </c>
      <c r="K29" s="13" t="s">
        <v>194</v>
      </c>
      <c r="O29" s="13" t="s">
        <v>227</v>
      </c>
      <c r="AT29" s="13" t="s">
        <v>215</v>
      </c>
    </row>
    <row r="30" spans="8:46" ht="15.75" customHeight="1" x14ac:dyDescent="0.35">
      <c r="O30" s="13" t="s">
        <v>228</v>
      </c>
      <c r="AT30" s="13" t="s">
        <v>227</v>
      </c>
    </row>
    <row r="31" spans="8:46" ht="15.75" customHeight="1" x14ac:dyDescent="0.35">
      <c r="O31" s="13" t="s">
        <v>229</v>
      </c>
      <c r="AT31" s="13" t="s">
        <v>144</v>
      </c>
    </row>
    <row r="32" spans="8:46" ht="15.75" customHeight="1" x14ac:dyDescent="0.35">
      <c r="O32" s="13" t="s">
        <v>230</v>
      </c>
    </row>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8">
    <mergeCell ref="AN3:AO3"/>
    <mergeCell ref="AQ3:AR3"/>
    <mergeCell ref="B3:C3"/>
    <mergeCell ref="E3:F3"/>
    <mergeCell ref="H3:K3"/>
    <mergeCell ref="W3:X3"/>
    <mergeCell ref="AB3:AD3"/>
    <mergeCell ref="AF3:AL3"/>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1:F314"/>
  <sheetViews>
    <sheetView showGridLines="0" workbookViewId="0"/>
  </sheetViews>
  <sheetFormatPr baseColWidth="10" defaultColWidth="14.453125" defaultRowHeight="15" customHeight="1" x14ac:dyDescent="0.35"/>
  <cols>
    <col min="1" max="1" width="10.7265625" customWidth="1"/>
    <col min="2" max="2" width="18.453125" customWidth="1"/>
    <col min="3" max="4" width="71.453125" customWidth="1"/>
    <col min="5" max="5" width="20" customWidth="1"/>
    <col min="6" max="6" width="27.4531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spans="2:6" ht="15.75" customHeight="1" x14ac:dyDescent="0.35"/>
    <row r="98" spans="2:6" ht="15.75" customHeight="1" x14ac:dyDescent="0.35"/>
    <row r="99" spans="2:6" ht="15.75" customHeight="1" x14ac:dyDescent="0.35"/>
    <row r="100" spans="2:6" ht="15.75" customHeight="1" x14ac:dyDescent="0.35"/>
    <row r="101" spans="2:6" ht="15.75" customHeight="1" x14ac:dyDescent="0.35"/>
    <row r="102" spans="2:6" ht="15.75" customHeight="1" x14ac:dyDescent="0.35">
      <c r="B102" s="612" t="s">
        <v>231</v>
      </c>
      <c r="C102" s="605"/>
    </row>
    <row r="103" spans="2:6" ht="15.75" customHeight="1" x14ac:dyDescent="0.35">
      <c r="B103" s="19" t="s">
        <v>232</v>
      </c>
      <c r="C103" s="19" t="s">
        <v>233</v>
      </c>
    </row>
    <row r="104" spans="2:6" ht="119.25" customHeight="1" x14ac:dyDescent="0.35">
      <c r="B104" s="20" t="s">
        <v>234</v>
      </c>
      <c r="C104" s="21" t="s">
        <v>235</v>
      </c>
    </row>
    <row r="105" spans="2:6" ht="117" customHeight="1" x14ac:dyDescent="0.35">
      <c r="B105" s="20" t="s">
        <v>236</v>
      </c>
      <c r="C105" s="22" t="s">
        <v>237</v>
      </c>
    </row>
    <row r="106" spans="2:6" ht="113.25" customHeight="1" x14ac:dyDescent="0.35">
      <c r="B106" s="20" t="s">
        <v>80</v>
      </c>
      <c r="C106" s="21" t="s">
        <v>238</v>
      </c>
    </row>
    <row r="107" spans="2:6" ht="106.5" customHeight="1" x14ac:dyDescent="0.35">
      <c r="B107" s="20" t="s">
        <v>239</v>
      </c>
      <c r="C107" s="22" t="s">
        <v>240</v>
      </c>
    </row>
    <row r="108" spans="2:6" ht="85.5" customHeight="1" x14ac:dyDescent="0.35">
      <c r="B108" s="20" t="s">
        <v>241</v>
      </c>
      <c r="C108" s="22" t="s">
        <v>242</v>
      </c>
    </row>
    <row r="109" spans="2:6" ht="15.75" customHeight="1" x14ac:dyDescent="0.35"/>
    <row r="110" spans="2:6" ht="15.75" customHeight="1" x14ac:dyDescent="0.35"/>
    <row r="111" spans="2:6" ht="15.75" customHeight="1" x14ac:dyDescent="0.35"/>
    <row r="112" spans="2:6" ht="15.75" customHeight="1" x14ac:dyDescent="0.55000000000000004">
      <c r="E112" s="613" t="s">
        <v>243</v>
      </c>
      <c r="F112" s="614"/>
    </row>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sheetData>
  <mergeCells count="2">
    <mergeCell ref="B102:C102"/>
    <mergeCell ref="E112:F11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Riesgos Gestión APP</vt:lpstr>
      <vt:lpstr>Riesgos Corrupción </vt:lpstr>
      <vt:lpstr>Riesgo 1</vt:lpstr>
      <vt:lpstr>Formulas</vt:lpstr>
      <vt:lpstr>Conceptos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 Fredy Duque Castano</dc:creator>
  <cp:lastModifiedBy>Wilson Osorno Garcia</cp:lastModifiedBy>
  <cp:lastPrinted>2021-01-25T14:07:18Z</cp:lastPrinted>
  <dcterms:created xsi:type="dcterms:W3CDTF">2019-01-04T16:12:46Z</dcterms:created>
  <dcterms:modified xsi:type="dcterms:W3CDTF">2021-01-25T14:09:58Z</dcterms:modified>
</cp:coreProperties>
</file>