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Unidades compartidas\Control Interno\Plan Anticorrupción 2019\Seguimiento\"/>
    </mc:Choice>
  </mc:AlternateContent>
  <bookViews>
    <workbookView xWindow="0" yWindow="0" windowWidth="24000" windowHeight="7935"/>
  </bookViews>
  <sheets>
    <sheet name="Riesgos Corrupción " sheetId="1" r:id="rId1"/>
  </sheets>
  <externalReferences>
    <externalReference r:id="rId2"/>
    <externalReference r:id="rId3"/>
  </externalReferences>
  <definedNames>
    <definedName name="A_Obj1" localSheetId="0">#REF!</definedName>
    <definedName name="A_Obj1">#REF!</definedName>
    <definedName name="A_Obj2" localSheetId="0">#REF!</definedName>
    <definedName name="A_Obj2">#REF!</definedName>
    <definedName name="A_Obj3" localSheetId="0">#REF!</definedName>
    <definedName name="A_Obj3">#REF!</definedName>
    <definedName name="A_Obj4" localSheetId="0">#REF!</definedName>
    <definedName name="A_Obj4">#REF!</definedName>
    <definedName name="Acc_1" localSheetId="0">#REF!</definedName>
    <definedName name="Acc_1">#REF!</definedName>
    <definedName name="Acc_2" localSheetId="0">#REF!</definedName>
    <definedName name="Acc_2">#REF!</definedName>
    <definedName name="Acc_3" localSheetId="0">#REF!</definedName>
    <definedName name="Acc_3">#REF!</definedName>
    <definedName name="Acc_4" localSheetId="0">#REF!</definedName>
    <definedName name="Acc_4">#REF!</definedName>
    <definedName name="Acc_5" localSheetId="0">#REF!</definedName>
    <definedName name="Acc_5">#REF!</definedName>
    <definedName name="Acc_6" localSheetId="0">#REF!</definedName>
    <definedName name="Acc_6">#REF!</definedName>
    <definedName name="Acc_7" localSheetId="0">#REF!</definedName>
    <definedName name="Acc_7">#REF!</definedName>
    <definedName name="Acc_8" localSheetId="0">#REF!</definedName>
    <definedName name="Acc_8">#REF!</definedName>
    <definedName name="Acc_9" localSheetId="0">#REF!</definedName>
    <definedName name="Acc_9">#REF!</definedName>
    <definedName name="Departamentos" localSheetId="0">#REF!</definedName>
    <definedName name="Departamentos">#REF!</definedName>
    <definedName name="Fuentes" localSheetId="0">#REF!</definedName>
    <definedName name="Fuentes">#REF!</definedName>
    <definedName name="Indicadores" localSheetId="0">#REF!</definedName>
    <definedName name="Indicadores">#REF!</definedName>
    <definedName name="Objetivos" localSheetId="0">#REF!</definedName>
    <definedName name="Objetivo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217" i="1" l="1"/>
  <c r="BH217" i="1"/>
  <c r="BG217" i="1"/>
  <c r="BF217" i="1"/>
  <c r="BE217" i="1"/>
  <c r="BD217" i="1"/>
  <c r="BC217" i="1"/>
  <c r="BJ217" i="1" s="1"/>
  <c r="BK217" i="1" s="1"/>
  <c r="BM217" i="1" s="1"/>
  <c r="BN217" i="1" s="1"/>
  <c r="BI216" i="1"/>
  <c r="BH216" i="1"/>
  <c r="BG216" i="1"/>
  <c r="BF216" i="1"/>
  <c r="BE216" i="1"/>
  <c r="BD216" i="1"/>
  <c r="BC216" i="1"/>
  <c r="BJ216" i="1" s="1"/>
  <c r="BK216" i="1" s="1"/>
  <c r="BM216" i="1" s="1"/>
  <c r="BN216" i="1" s="1"/>
  <c r="BI215" i="1"/>
  <c r="BH215" i="1"/>
  <c r="BG215" i="1"/>
  <c r="BF215" i="1"/>
  <c r="BJ215" i="1" s="1"/>
  <c r="BK215" i="1" s="1"/>
  <c r="BM215" i="1" s="1"/>
  <c r="BN215" i="1" s="1"/>
  <c r="BE215" i="1"/>
  <c r="BD215" i="1"/>
  <c r="BC215" i="1"/>
  <c r="BI214" i="1"/>
  <c r="BH214" i="1"/>
  <c r="BG214" i="1"/>
  <c r="BF214" i="1"/>
  <c r="BE214" i="1"/>
  <c r="BD214" i="1"/>
  <c r="BJ214" i="1" s="1"/>
  <c r="BK214" i="1" s="1"/>
  <c r="BM214" i="1" s="1"/>
  <c r="BN214" i="1" s="1"/>
  <c r="BC214" i="1"/>
  <c r="BI213" i="1"/>
  <c r="BH213" i="1"/>
  <c r="BG213" i="1"/>
  <c r="BF213" i="1"/>
  <c r="BE213" i="1"/>
  <c r="BD213" i="1"/>
  <c r="BC213" i="1"/>
  <c r="BJ213" i="1" s="1"/>
  <c r="BK213" i="1" s="1"/>
  <c r="BM213" i="1" s="1"/>
  <c r="BN213" i="1" s="1"/>
  <c r="BI212" i="1"/>
  <c r="BH212" i="1"/>
  <c r="BG212" i="1"/>
  <c r="BF212" i="1"/>
  <c r="BE212" i="1"/>
  <c r="BD212" i="1"/>
  <c r="BC212" i="1"/>
  <c r="BJ212" i="1" s="1"/>
  <c r="BK212" i="1" s="1"/>
  <c r="BM212" i="1" s="1"/>
  <c r="BN212" i="1" s="1"/>
  <c r="BI211" i="1"/>
  <c r="BH211" i="1"/>
  <c r="BG211" i="1"/>
  <c r="BF211" i="1"/>
  <c r="BE211" i="1"/>
  <c r="BD211" i="1"/>
  <c r="BC211" i="1"/>
  <c r="BJ211" i="1" s="1"/>
  <c r="BK211" i="1" s="1"/>
  <c r="BM211" i="1" s="1"/>
  <c r="BN211" i="1" s="1"/>
  <c r="BI210" i="1"/>
  <c r="BH210" i="1"/>
  <c r="BG210" i="1"/>
  <c r="BF210" i="1"/>
  <c r="BE210" i="1"/>
  <c r="BD210" i="1"/>
  <c r="BJ210" i="1" s="1"/>
  <c r="BK210" i="1" s="1"/>
  <c r="BM210" i="1" s="1"/>
  <c r="BN210" i="1" s="1"/>
  <c r="BC210" i="1"/>
  <c r="BI209" i="1"/>
  <c r="BH209" i="1"/>
  <c r="BG209" i="1"/>
  <c r="BF209" i="1"/>
  <c r="BE209" i="1"/>
  <c r="BD209" i="1"/>
  <c r="BC209" i="1"/>
  <c r="BJ209" i="1" s="1"/>
  <c r="BK209" i="1" s="1"/>
  <c r="BM209" i="1" s="1"/>
  <c r="BN209" i="1" s="1"/>
  <c r="BI208" i="1"/>
  <c r="BH208" i="1"/>
  <c r="BG208" i="1"/>
  <c r="BF208" i="1"/>
  <c r="BE208" i="1"/>
  <c r="BD208" i="1"/>
  <c r="BJ208" i="1" s="1"/>
  <c r="BK208" i="1" s="1"/>
  <c r="BM208" i="1" s="1"/>
  <c r="BN208" i="1" s="1"/>
  <c r="BC208" i="1"/>
  <c r="AH208" i="1"/>
  <c r="BS208" i="1" s="1"/>
  <c r="AF208" i="1"/>
  <c r="AI208" i="1" s="1"/>
  <c r="I208" i="1"/>
  <c r="BI206" i="1"/>
  <c r="BH206" i="1"/>
  <c r="BG206" i="1"/>
  <c r="BF206" i="1"/>
  <c r="BE206" i="1"/>
  <c r="BD206" i="1"/>
  <c r="BC206" i="1"/>
  <c r="BJ206" i="1" s="1"/>
  <c r="BK206" i="1" s="1"/>
  <c r="BM206" i="1" s="1"/>
  <c r="BN206" i="1" s="1"/>
  <c r="BI205" i="1"/>
  <c r="BH205" i="1"/>
  <c r="BG205" i="1"/>
  <c r="BF205" i="1"/>
  <c r="BJ205" i="1" s="1"/>
  <c r="BK205" i="1" s="1"/>
  <c r="BM205" i="1" s="1"/>
  <c r="BN205" i="1" s="1"/>
  <c r="BE205" i="1"/>
  <c r="BD205" i="1"/>
  <c r="BC205" i="1"/>
  <c r="BI204" i="1"/>
  <c r="BH204" i="1"/>
  <c r="BG204" i="1"/>
  <c r="BF204" i="1"/>
  <c r="BE204" i="1"/>
  <c r="BD204" i="1"/>
  <c r="BJ204" i="1" s="1"/>
  <c r="BK204" i="1" s="1"/>
  <c r="BM204" i="1" s="1"/>
  <c r="BN204" i="1" s="1"/>
  <c r="BC204" i="1"/>
  <c r="BI203" i="1"/>
  <c r="BH203" i="1"/>
  <c r="BG203" i="1"/>
  <c r="BF203" i="1"/>
  <c r="BE203" i="1"/>
  <c r="BD203" i="1"/>
  <c r="BC203" i="1"/>
  <c r="BJ203" i="1" s="1"/>
  <c r="BK203" i="1" s="1"/>
  <c r="BM203" i="1" s="1"/>
  <c r="BN203" i="1" s="1"/>
  <c r="BI202" i="1"/>
  <c r="BH202" i="1"/>
  <c r="BG202" i="1"/>
  <c r="BF202" i="1"/>
  <c r="BE202" i="1"/>
  <c r="BD202" i="1"/>
  <c r="BC202" i="1"/>
  <c r="BJ202" i="1" s="1"/>
  <c r="BK202" i="1" s="1"/>
  <c r="BM202" i="1" s="1"/>
  <c r="BN202" i="1" s="1"/>
  <c r="BI201" i="1"/>
  <c r="BH201" i="1"/>
  <c r="BG201" i="1"/>
  <c r="BF201" i="1"/>
  <c r="BJ201" i="1" s="1"/>
  <c r="BK201" i="1" s="1"/>
  <c r="BM201" i="1" s="1"/>
  <c r="BN201" i="1" s="1"/>
  <c r="BE201" i="1"/>
  <c r="BD201" i="1"/>
  <c r="BC201" i="1"/>
  <c r="BI200" i="1"/>
  <c r="BH200" i="1"/>
  <c r="BG200" i="1"/>
  <c r="BF200" i="1"/>
  <c r="BE200" i="1"/>
  <c r="BD200" i="1"/>
  <c r="BJ200" i="1" s="1"/>
  <c r="BK200" i="1" s="1"/>
  <c r="BM200" i="1" s="1"/>
  <c r="BN200" i="1" s="1"/>
  <c r="BC200" i="1"/>
  <c r="BI199" i="1"/>
  <c r="BH199" i="1"/>
  <c r="BG199" i="1"/>
  <c r="BF199" i="1"/>
  <c r="BE199" i="1"/>
  <c r="BD199" i="1"/>
  <c r="BC199" i="1"/>
  <c r="BJ199" i="1" s="1"/>
  <c r="BK199" i="1" s="1"/>
  <c r="BM199" i="1" s="1"/>
  <c r="BN199" i="1" s="1"/>
  <c r="BI198" i="1"/>
  <c r="BH198" i="1"/>
  <c r="BG198" i="1"/>
  <c r="BF198" i="1"/>
  <c r="BE198" i="1"/>
  <c r="BD198" i="1"/>
  <c r="BC198" i="1"/>
  <c r="BJ198" i="1" s="1"/>
  <c r="BK198" i="1" s="1"/>
  <c r="BM198" i="1" s="1"/>
  <c r="BN198" i="1" s="1"/>
  <c r="BI197" i="1"/>
  <c r="BH197" i="1"/>
  <c r="BG197" i="1"/>
  <c r="BF197" i="1"/>
  <c r="BE197" i="1"/>
  <c r="BD197" i="1"/>
  <c r="BC197" i="1"/>
  <c r="BJ197" i="1" s="1"/>
  <c r="BK197" i="1" s="1"/>
  <c r="BM197" i="1" s="1"/>
  <c r="BN197" i="1" s="1"/>
  <c r="BO197" i="1" s="1"/>
  <c r="BP197" i="1" s="1"/>
  <c r="BQ197" i="1" s="1"/>
  <c r="AH197" i="1"/>
  <c r="BS197" i="1" s="1"/>
  <c r="AF197" i="1"/>
  <c r="AI197" i="1" s="1"/>
  <c r="I197" i="1"/>
  <c r="BI195" i="1"/>
  <c r="BH195" i="1"/>
  <c r="BG195" i="1"/>
  <c r="BF195" i="1"/>
  <c r="BJ195" i="1" s="1"/>
  <c r="BK195" i="1" s="1"/>
  <c r="BM195" i="1" s="1"/>
  <c r="BN195" i="1" s="1"/>
  <c r="BE195" i="1"/>
  <c r="BD195" i="1"/>
  <c r="BC195" i="1"/>
  <c r="BI194" i="1"/>
  <c r="BH194" i="1"/>
  <c r="BG194" i="1"/>
  <c r="BF194" i="1"/>
  <c r="BE194" i="1"/>
  <c r="BJ194" i="1" s="1"/>
  <c r="BK194" i="1" s="1"/>
  <c r="BM194" i="1" s="1"/>
  <c r="BN194" i="1" s="1"/>
  <c r="BD194" i="1"/>
  <c r="BC194" i="1"/>
  <c r="BI193" i="1"/>
  <c r="BH193" i="1"/>
  <c r="BG193" i="1"/>
  <c r="BF193" i="1"/>
  <c r="BE193" i="1"/>
  <c r="BD193" i="1"/>
  <c r="BC193" i="1"/>
  <c r="BJ193" i="1" s="1"/>
  <c r="BK193" i="1" s="1"/>
  <c r="BM193" i="1" s="1"/>
  <c r="BN193" i="1" s="1"/>
  <c r="BI192" i="1"/>
  <c r="BH192" i="1"/>
  <c r="BG192" i="1"/>
  <c r="BF192" i="1"/>
  <c r="BE192" i="1"/>
  <c r="BD192" i="1"/>
  <c r="BC192" i="1"/>
  <c r="BJ192" i="1" s="1"/>
  <c r="BK192" i="1" s="1"/>
  <c r="BM192" i="1" s="1"/>
  <c r="BN192" i="1" s="1"/>
  <c r="BI191" i="1"/>
  <c r="BH191" i="1"/>
  <c r="BG191" i="1"/>
  <c r="BF191" i="1"/>
  <c r="BJ191" i="1" s="1"/>
  <c r="BK191" i="1" s="1"/>
  <c r="BM191" i="1" s="1"/>
  <c r="BN191" i="1" s="1"/>
  <c r="BE191" i="1"/>
  <c r="BD191" i="1"/>
  <c r="BC191" i="1"/>
  <c r="BI190" i="1"/>
  <c r="BH190" i="1"/>
  <c r="BG190" i="1"/>
  <c r="BF190" i="1"/>
  <c r="BE190" i="1"/>
  <c r="BJ190" i="1" s="1"/>
  <c r="BK190" i="1" s="1"/>
  <c r="BM190" i="1" s="1"/>
  <c r="BN190" i="1" s="1"/>
  <c r="BD190" i="1"/>
  <c r="BC190" i="1"/>
  <c r="BI189" i="1"/>
  <c r="BH189" i="1"/>
  <c r="BG189" i="1"/>
  <c r="BF189" i="1"/>
  <c r="BE189" i="1"/>
  <c r="BD189" i="1"/>
  <c r="BC189" i="1"/>
  <c r="BJ189" i="1" s="1"/>
  <c r="BK189" i="1" s="1"/>
  <c r="BM189" i="1" s="1"/>
  <c r="BN189" i="1" s="1"/>
  <c r="BI188" i="1"/>
  <c r="BH188" i="1"/>
  <c r="BG188" i="1"/>
  <c r="BF188" i="1"/>
  <c r="BE188" i="1"/>
  <c r="BD188" i="1"/>
  <c r="BC188" i="1"/>
  <c r="BJ188" i="1" s="1"/>
  <c r="BK188" i="1" s="1"/>
  <c r="BM188" i="1" s="1"/>
  <c r="BN188" i="1" s="1"/>
  <c r="BI187" i="1"/>
  <c r="BH187" i="1"/>
  <c r="BG187" i="1"/>
  <c r="BF187" i="1"/>
  <c r="BJ187" i="1" s="1"/>
  <c r="BK187" i="1" s="1"/>
  <c r="BM187" i="1" s="1"/>
  <c r="BN187" i="1" s="1"/>
  <c r="BE187" i="1"/>
  <c r="BD187" i="1"/>
  <c r="BC187" i="1"/>
  <c r="BI186" i="1"/>
  <c r="BH186" i="1"/>
  <c r="BG186" i="1"/>
  <c r="BF186" i="1"/>
  <c r="BE186" i="1"/>
  <c r="BD186" i="1"/>
  <c r="BC186" i="1"/>
  <c r="BJ186" i="1" s="1"/>
  <c r="BK186" i="1" s="1"/>
  <c r="BM186" i="1" s="1"/>
  <c r="BN186" i="1" s="1"/>
  <c r="AI186" i="1"/>
  <c r="BU186" i="1" s="1"/>
  <c r="BV186" i="1" s="1"/>
  <c r="AH186" i="1"/>
  <c r="BS186" i="1" s="1"/>
  <c r="AF186" i="1"/>
  <c r="I186" i="1"/>
  <c r="BI184" i="1"/>
  <c r="BH184" i="1"/>
  <c r="BG184" i="1"/>
  <c r="BF184" i="1"/>
  <c r="BE184" i="1"/>
  <c r="BJ184" i="1" s="1"/>
  <c r="BK184" i="1" s="1"/>
  <c r="BM184" i="1" s="1"/>
  <c r="BN184" i="1" s="1"/>
  <c r="BD184" i="1"/>
  <c r="BC184" i="1"/>
  <c r="BI183" i="1"/>
  <c r="BH183" i="1"/>
  <c r="BG183" i="1"/>
  <c r="BF183" i="1"/>
  <c r="BE183" i="1"/>
  <c r="BD183" i="1"/>
  <c r="BJ183" i="1" s="1"/>
  <c r="BK183" i="1" s="1"/>
  <c r="BM183" i="1" s="1"/>
  <c r="BN183" i="1" s="1"/>
  <c r="BC183" i="1"/>
  <c r="BI182" i="1"/>
  <c r="BH182" i="1"/>
  <c r="BG182" i="1"/>
  <c r="BF182" i="1"/>
  <c r="BE182" i="1"/>
  <c r="BD182" i="1"/>
  <c r="BC182" i="1"/>
  <c r="BJ182" i="1" s="1"/>
  <c r="BK182" i="1" s="1"/>
  <c r="BM182" i="1" s="1"/>
  <c r="BN182" i="1" s="1"/>
  <c r="BI181" i="1"/>
  <c r="BH181" i="1"/>
  <c r="BG181" i="1"/>
  <c r="BF181" i="1"/>
  <c r="BJ181" i="1" s="1"/>
  <c r="BK181" i="1" s="1"/>
  <c r="BM181" i="1" s="1"/>
  <c r="BN181" i="1" s="1"/>
  <c r="BE181" i="1"/>
  <c r="BD181" i="1"/>
  <c r="BC181" i="1"/>
  <c r="BI180" i="1"/>
  <c r="BH180" i="1"/>
  <c r="BG180" i="1"/>
  <c r="BF180" i="1"/>
  <c r="BE180" i="1"/>
  <c r="BJ180" i="1" s="1"/>
  <c r="BK180" i="1" s="1"/>
  <c r="BM180" i="1" s="1"/>
  <c r="BN180" i="1" s="1"/>
  <c r="BD180" i="1"/>
  <c r="BC180" i="1"/>
  <c r="BI179" i="1"/>
  <c r="BH179" i="1"/>
  <c r="BG179" i="1"/>
  <c r="BF179" i="1"/>
  <c r="BE179" i="1"/>
  <c r="BD179" i="1"/>
  <c r="BJ179" i="1" s="1"/>
  <c r="BK179" i="1" s="1"/>
  <c r="BM179" i="1" s="1"/>
  <c r="BN179" i="1" s="1"/>
  <c r="BC179" i="1"/>
  <c r="BI178" i="1"/>
  <c r="BH178" i="1"/>
  <c r="BG178" i="1"/>
  <c r="BF178" i="1"/>
  <c r="BE178" i="1"/>
  <c r="BD178" i="1"/>
  <c r="BC178" i="1"/>
  <c r="BJ178" i="1" s="1"/>
  <c r="BK178" i="1" s="1"/>
  <c r="BM178" i="1" s="1"/>
  <c r="BN178" i="1" s="1"/>
  <c r="BI177" i="1"/>
  <c r="BH177" i="1"/>
  <c r="BG177" i="1"/>
  <c r="BF177" i="1"/>
  <c r="BJ177" i="1" s="1"/>
  <c r="BK177" i="1" s="1"/>
  <c r="BM177" i="1" s="1"/>
  <c r="BN177" i="1" s="1"/>
  <c r="BE177" i="1"/>
  <c r="BD177" i="1"/>
  <c r="BC177" i="1"/>
  <c r="BI176" i="1"/>
  <c r="BH176" i="1"/>
  <c r="BG176" i="1"/>
  <c r="BF176" i="1"/>
  <c r="BE176" i="1"/>
  <c r="BJ176" i="1" s="1"/>
  <c r="BK176" i="1" s="1"/>
  <c r="BM176" i="1" s="1"/>
  <c r="BN176" i="1" s="1"/>
  <c r="BD176" i="1"/>
  <c r="BC176" i="1"/>
  <c r="BI175" i="1"/>
  <c r="BH175" i="1"/>
  <c r="BG175" i="1"/>
  <c r="BF175" i="1"/>
  <c r="BJ175" i="1" s="1"/>
  <c r="BK175" i="1" s="1"/>
  <c r="BM175" i="1" s="1"/>
  <c r="BN175" i="1" s="1"/>
  <c r="BE175" i="1"/>
  <c r="BD175" i="1"/>
  <c r="BC175" i="1"/>
  <c r="AI175" i="1"/>
  <c r="BU175" i="1" s="1"/>
  <c r="BV175" i="1" s="1"/>
  <c r="AH175" i="1"/>
  <c r="BS175" i="1" s="1"/>
  <c r="AF175" i="1"/>
  <c r="I175" i="1"/>
  <c r="BI173" i="1"/>
  <c r="BH173" i="1"/>
  <c r="BG173" i="1"/>
  <c r="BF173" i="1"/>
  <c r="BE173" i="1"/>
  <c r="BD173" i="1"/>
  <c r="BJ173" i="1" s="1"/>
  <c r="BK173" i="1" s="1"/>
  <c r="BM173" i="1" s="1"/>
  <c r="BN173" i="1" s="1"/>
  <c r="BC173" i="1"/>
  <c r="BI172" i="1"/>
  <c r="BH172" i="1"/>
  <c r="BG172" i="1"/>
  <c r="BF172" i="1"/>
  <c r="BE172" i="1"/>
  <c r="BD172" i="1"/>
  <c r="BC172" i="1"/>
  <c r="BJ172" i="1" s="1"/>
  <c r="BK172" i="1" s="1"/>
  <c r="BM172" i="1" s="1"/>
  <c r="BN172" i="1" s="1"/>
  <c r="BI171" i="1"/>
  <c r="BH171" i="1"/>
  <c r="BG171" i="1"/>
  <c r="BF171" i="1"/>
  <c r="BJ171" i="1" s="1"/>
  <c r="BK171" i="1" s="1"/>
  <c r="BM171" i="1" s="1"/>
  <c r="BN171" i="1" s="1"/>
  <c r="BE171" i="1"/>
  <c r="BD171" i="1"/>
  <c r="BC171" i="1"/>
  <c r="BN170" i="1"/>
  <c r="BI170" i="1"/>
  <c r="BH170" i="1"/>
  <c r="BG170" i="1"/>
  <c r="BF170" i="1"/>
  <c r="BE170" i="1"/>
  <c r="BJ170" i="1" s="1"/>
  <c r="BK170" i="1" s="1"/>
  <c r="BM170" i="1" s="1"/>
  <c r="BD170" i="1"/>
  <c r="BC170" i="1"/>
  <c r="BI169" i="1"/>
  <c r="BH169" i="1"/>
  <c r="BG169" i="1"/>
  <c r="BF169" i="1"/>
  <c r="BE169" i="1"/>
  <c r="BD169" i="1"/>
  <c r="BJ169" i="1" s="1"/>
  <c r="BK169" i="1" s="1"/>
  <c r="BM169" i="1" s="1"/>
  <c r="BN169" i="1" s="1"/>
  <c r="BC169" i="1"/>
  <c r="BI168" i="1"/>
  <c r="BH168" i="1"/>
  <c r="BG168" i="1"/>
  <c r="BF168" i="1"/>
  <c r="BE168" i="1"/>
  <c r="BD168" i="1"/>
  <c r="BC168" i="1"/>
  <c r="BJ168" i="1" s="1"/>
  <c r="BK168" i="1" s="1"/>
  <c r="BM168" i="1" s="1"/>
  <c r="BN168" i="1" s="1"/>
  <c r="BI167" i="1"/>
  <c r="BH167" i="1"/>
  <c r="BG167" i="1"/>
  <c r="BF167" i="1"/>
  <c r="BE167" i="1"/>
  <c r="BD167" i="1"/>
  <c r="BC167" i="1"/>
  <c r="BJ167" i="1" s="1"/>
  <c r="BK167" i="1" s="1"/>
  <c r="BM167" i="1" s="1"/>
  <c r="BN167" i="1" s="1"/>
  <c r="BI166" i="1"/>
  <c r="BH166" i="1"/>
  <c r="BG166" i="1"/>
  <c r="BF166" i="1"/>
  <c r="BE166" i="1"/>
  <c r="BJ166" i="1" s="1"/>
  <c r="BK166" i="1" s="1"/>
  <c r="BM166" i="1" s="1"/>
  <c r="BN166" i="1" s="1"/>
  <c r="BD166" i="1"/>
  <c r="BC166" i="1"/>
  <c r="BI165" i="1"/>
  <c r="BH165" i="1"/>
  <c r="BG165" i="1"/>
  <c r="BF165" i="1"/>
  <c r="BE165" i="1"/>
  <c r="BD165" i="1"/>
  <c r="BC165" i="1"/>
  <c r="BI164" i="1"/>
  <c r="BH164" i="1"/>
  <c r="BG164" i="1"/>
  <c r="BF164" i="1"/>
  <c r="BE164" i="1"/>
  <c r="BJ164" i="1" s="1"/>
  <c r="BK164" i="1" s="1"/>
  <c r="BM164" i="1" s="1"/>
  <c r="BN164" i="1" s="1"/>
  <c r="BD164" i="1"/>
  <c r="BC164" i="1"/>
  <c r="AH164" i="1"/>
  <c r="AF164" i="1"/>
  <c r="AI164" i="1" s="1"/>
  <c r="I164" i="1"/>
  <c r="BK162" i="1"/>
  <c r="BM162" i="1" s="1"/>
  <c r="BN162" i="1" s="1"/>
  <c r="BI162" i="1"/>
  <c r="BH162" i="1"/>
  <c r="BG162" i="1"/>
  <c r="BF162" i="1"/>
  <c r="BE162" i="1"/>
  <c r="BD162" i="1"/>
  <c r="BC162" i="1"/>
  <c r="BJ162" i="1" s="1"/>
  <c r="BK161" i="1"/>
  <c r="BM161" i="1" s="1"/>
  <c r="BN161" i="1" s="1"/>
  <c r="BI161" i="1"/>
  <c r="BH161" i="1"/>
  <c r="BG161" i="1"/>
  <c r="BF161" i="1"/>
  <c r="BE161" i="1"/>
  <c r="BD161" i="1"/>
  <c r="BC161" i="1"/>
  <c r="BJ161" i="1" s="1"/>
  <c r="BI160" i="1"/>
  <c r="BH160" i="1"/>
  <c r="BG160" i="1"/>
  <c r="BF160" i="1"/>
  <c r="BE160" i="1"/>
  <c r="BJ160" i="1" s="1"/>
  <c r="BK160" i="1" s="1"/>
  <c r="BM160" i="1" s="1"/>
  <c r="BN160" i="1" s="1"/>
  <c r="BD160" i="1"/>
  <c r="BC160" i="1"/>
  <c r="BI159" i="1"/>
  <c r="BH159" i="1"/>
  <c r="BG159" i="1"/>
  <c r="BF159" i="1"/>
  <c r="BE159" i="1"/>
  <c r="BD159" i="1"/>
  <c r="BC159" i="1"/>
  <c r="BK158" i="1"/>
  <c r="BM158" i="1" s="1"/>
  <c r="BN158" i="1" s="1"/>
  <c r="BI158" i="1"/>
  <c r="BH158" i="1"/>
  <c r="BG158" i="1"/>
  <c r="BF158" i="1"/>
  <c r="BE158" i="1"/>
  <c r="BD158" i="1"/>
  <c r="BC158" i="1"/>
  <c r="BJ158" i="1" s="1"/>
  <c r="BI157" i="1"/>
  <c r="BH157" i="1"/>
  <c r="BG157" i="1"/>
  <c r="BF157" i="1"/>
  <c r="BE157" i="1"/>
  <c r="BD157" i="1"/>
  <c r="BC157" i="1"/>
  <c r="BJ157" i="1" s="1"/>
  <c r="BK157" i="1" s="1"/>
  <c r="BM157" i="1" s="1"/>
  <c r="BN157" i="1" s="1"/>
  <c r="BI156" i="1"/>
  <c r="BH156" i="1"/>
  <c r="BG156" i="1"/>
  <c r="BF156" i="1"/>
  <c r="BE156" i="1"/>
  <c r="BJ156" i="1" s="1"/>
  <c r="BK156" i="1" s="1"/>
  <c r="BM156" i="1" s="1"/>
  <c r="BN156" i="1" s="1"/>
  <c r="BD156" i="1"/>
  <c r="BC156" i="1"/>
  <c r="BI155" i="1"/>
  <c r="BH155" i="1"/>
  <c r="BG155" i="1"/>
  <c r="BF155" i="1"/>
  <c r="BE155" i="1"/>
  <c r="BD155" i="1"/>
  <c r="BC155" i="1"/>
  <c r="BK154" i="1"/>
  <c r="BM154" i="1" s="1"/>
  <c r="BN154" i="1" s="1"/>
  <c r="BI154" i="1"/>
  <c r="BH154" i="1"/>
  <c r="BG154" i="1"/>
  <c r="BF154" i="1"/>
  <c r="BE154" i="1"/>
  <c r="BD154" i="1"/>
  <c r="BC154" i="1"/>
  <c r="BJ154" i="1" s="1"/>
  <c r="BI153" i="1"/>
  <c r="BH153" i="1"/>
  <c r="BG153" i="1"/>
  <c r="BF153" i="1"/>
  <c r="BE153" i="1"/>
  <c r="BD153" i="1"/>
  <c r="BJ153" i="1" s="1"/>
  <c r="BK153" i="1" s="1"/>
  <c r="BM153" i="1" s="1"/>
  <c r="BN153" i="1" s="1"/>
  <c r="BC153" i="1"/>
  <c r="AJ153" i="1"/>
  <c r="AL153" i="1" s="1"/>
  <c r="AH153" i="1"/>
  <c r="AF153" i="1"/>
  <c r="AI153" i="1" s="1"/>
  <c r="BU153" i="1" s="1"/>
  <c r="BV153" i="1" s="1"/>
  <c r="I153" i="1"/>
  <c r="BI151" i="1"/>
  <c r="BH151" i="1"/>
  <c r="BG151" i="1"/>
  <c r="BF151" i="1"/>
  <c r="BE151" i="1"/>
  <c r="BD151" i="1"/>
  <c r="BC151" i="1"/>
  <c r="BJ151" i="1" s="1"/>
  <c r="BK151" i="1" s="1"/>
  <c r="BM151" i="1" s="1"/>
  <c r="BN151" i="1" s="1"/>
  <c r="BI150" i="1"/>
  <c r="BH150" i="1"/>
  <c r="BG150" i="1"/>
  <c r="BF150" i="1"/>
  <c r="BE150" i="1"/>
  <c r="BJ150" i="1" s="1"/>
  <c r="BK150" i="1" s="1"/>
  <c r="BM150" i="1" s="1"/>
  <c r="BN150" i="1" s="1"/>
  <c r="BD150" i="1"/>
  <c r="BC150" i="1"/>
  <c r="BM149" i="1"/>
  <c r="BN149" i="1" s="1"/>
  <c r="BI149" i="1"/>
  <c r="BH149" i="1"/>
  <c r="BG149" i="1"/>
  <c r="BF149" i="1"/>
  <c r="BE149" i="1"/>
  <c r="BD149" i="1"/>
  <c r="BJ149" i="1" s="1"/>
  <c r="BK149" i="1" s="1"/>
  <c r="BC149" i="1"/>
  <c r="BI148" i="1"/>
  <c r="BH148" i="1"/>
  <c r="BG148" i="1"/>
  <c r="BF148" i="1"/>
  <c r="BE148" i="1"/>
  <c r="BD148" i="1"/>
  <c r="BC148" i="1"/>
  <c r="BI147" i="1"/>
  <c r="BH147" i="1"/>
  <c r="BG147" i="1"/>
  <c r="BF147" i="1"/>
  <c r="BE147" i="1"/>
  <c r="BD147" i="1"/>
  <c r="BC147" i="1"/>
  <c r="BK146" i="1"/>
  <c r="BM146" i="1" s="1"/>
  <c r="BN146" i="1" s="1"/>
  <c r="BI146" i="1"/>
  <c r="BH146" i="1"/>
  <c r="BG146" i="1"/>
  <c r="BF146" i="1"/>
  <c r="BE146" i="1"/>
  <c r="BD146" i="1"/>
  <c r="BC146" i="1"/>
  <c r="BJ146" i="1" s="1"/>
  <c r="BI145" i="1"/>
  <c r="BH145" i="1"/>
  <c r="BG145" i="1"/>
  <c r="BF145" i="1"/>
  <c r="BJ145" i="1" s="1"/>
  <c r="BK145" i="1" s="1"/>
  <c r="BM145" i="1" s="1"/>
  <c r="BN145" i="1" s="1"/>
  <c r="BE145" i="1"/>
  <c r="BD145" i="1"/>
  <c r="BC145" i="1"/>
  <c r="BN144" i="1"/>
  <c r="BI144" i="1"/>
  <c r="BH144" i="1"/>
  <c r="BG144" i="1"/>
  <c r="BF144" i="1"/>
  <c r="BE144" i="1"/>
  <c r="BJ144" i="1" s="1"/>
  <c r="BK144" i="1" s="1"/>
  <c r="BM144" i="1" s="1"/>
  <c r="BD144" i="1"/>
  <c r="BC144" i="1"/>
  <c r="BI143" i="1"/>
  <c r="BH143" i="1"/>
  <c r="BG143" i="1"/>
  <c r="BF143" i="1"/>
  <c r="BE143" i="1"/>
  <c r="BD143" i="1"/>
  <c r="BC143" i="1"/>
  <c r="BN142" i="1"/>
  <c r="BI142" i="1"/>
  <c r="BH142" i="1"/>
  <c r="BG142" i="1"/>
  <c r="BF142" i="1"/>
  <c r="BE142" i="1"/>
  <c r="BJ142" i="1" s="1"/>
  <c r="BK142" i="1" s="1"/>
  <c r="BM142" i="1" s="1"/>
  <c r="BD142" i="1"/>
  <c r="BC142" i="1"/>
  <c r="AH142" i="1"/>
  <c r="BS142" i="1" s="1"/>
  <c r="AF142" i="1"/>
  <c r="AI142" i="1" s="1"/>
  <c r="I142" i="1"/>
  <c r="BK140" i="1"/>
  <c r="BM140" i="1" s="1"/>
  <c r="BN140" i="1" s="1"/>
  <c r="BI140" i="1"/>
  <c r="BH140" i="1"/>
  <c r="BG140" i="1"/>
  <c r="BF140" i="1"/>
  <c r="BE140" i="1"/>
  <c r="BD140" i="1"/>
  <c r="BC140" i="1"/>
  <c r="BJ140" i="1" s="1"/>
  <c r="BI139" i="1"/>
  <c r="BH139" i="1"/>
  <c r="BG139" i="1"/>
  <c r="BF139" i="1"/>
  <c r="BJ139" i="1" s="1"/>
  <c r="BK139" i="1" s="1"/>
  <c r="BM139" i="1" s="1"/>
  <c r="BN139" i="1" s="1"/>
  <c r="BE139" i="1"/>
  <c r="BD139" i="1"/>
  <c r="BC139" i="1"/>
  <c r="BN138" i="1"/>
  <c r="BI138" i="1"/>
  <c r="BH138" i="1"/>
  <c r="BG138" i="1"/>
  <c r="BF138" i="1"/>
  <c r="BE138" i="1"/>
  <c r="BJ138" i="1" s="1"/>
  <c r="BK138" i="1" s="1"/>
  <c r="BM138" i="1" s="1"/>
  <c r="BD138" i="1"/>
  <c r="BC138" i="1"/>
  <c r="BI137" i="1"/>
  <c r="BH137" i="1"/>
  <c r="BG137" i="1"/>
  <c r="BF137" i="1"/>
  <c r="BE137" i="1"/>
  <c r="BD137" i="1"/>
  <c r="BC137" i="1"/>
  <c r="BK136" i="1"/>
  <c r="BM136" i="1" s="1"/>
  <c r="BN136" i="1" s="1"/>
  <c r="BI136" i="1"/>
  <c r="BH136" i="1"/>
  <c r="BG136" i="1"/>
  <c r="BF136" i="1"/>
  <c r="BE136" i="1"/>
  <c r="BD136" i="1"/>
  <c r="BC136" i="1"/>
  <c r="BJ136" i="1" s="1"/>
  <c r="BI135" i="1"/>
  <c r="BH135" i="1"/>
  <c r="BG135" i="1"/>
  <c r="BF135" i="1"/>
  <c r="BJ135" i="1" s="1"/>
  <c r="BK135" i="1" s="1"/>
  <c r="BM135" i="1" s="1"/>
  <c r="BN135" i="1" s="1"/>
  <c r="BE135" i="1"/>
  <c r="BD135" i="1"/>
  <c r="BC135" i="1"/>
  <c r="BN134" i="1"/>
  <c r="BI134" i="1"/>
  <c r="BH134" i="1"/>
  <c r="BG134" i="1"/>
  <c r="BF134" i="1"/>
  <c r="BE134" i="1"/>
  <c r="BJ134" i="1" s="1"/>
  <c r="BK134" i="1" s="1"/>
  <c r="BM134" i="1" s="1"/>
  <c r="BD134" i="1"/>
  <c r="BC134" i="1"/>
  <c r="BI133" i="1"/>
  <c r="BH133" i="1"/>
  <c r="BG133" i="1"/>
  <c r="BF133" i="1"/>
  <c r="BE133" i="1"/>
  <c r="BD133" i="1"/>
  <c r="BC133" i="1"/>
  <c r="BK132" i="1"/>
  <c r="BM132" i="1" s="1"/>
  <c r="BN132" i="1" s="1"/>
  <c r="BI132" i="1"/>
  <c r="BH132" i="1"/>
  <c r="BG132" i="1"/>
  <c r="BF132" i="1"/>
  <c r="BE132" i="1"/>
  <c r="BD132" i="1"/>
  <c r="BC132" i="1"/>
  <c r="BJ132" i="1" s="1"/>
  <c r="BI131" i="1"/>
  <c r="BH131" i="1"/>
  <c r="BG131" i="1"/>
  <c r="BF131" i="1"/>
  <c r="BE131" i="1"/>
  <c r="BD131" i="1"/>
  <c r="BC131" i="1"/>
  <c r="AJ131" i="1"/>
  <c r="AH131" i="1"/>
  <c r="BS131" i="1" s="1"/>
  <c r="AF131" i="1"/>
  <c r="AI131" i="1" s="1"/>
  <c r="BU131" i="1" s="1"/>
  <c r="BV131" i="1" s="1"/>
  <c r="I131" i="1"/>
  <c r="BI129" i="1"/>
  <c r="BH129" i="1"/>
  <c r="BG129" i="1"/>
  <c r="BF129" i="1"/>
  <c r="BJ129" i="1" s="1"/>
  <c r="BK129" i="1" s="1"/>
  <c r="BM129" i="1" s="1"/>
  <c r="BN129" i="1" s="1"/>
  <c r="BE129" i="1"/>
  <c r="BD129" i="1"/>
  <c r="BC129" i="1"/>
  <c r="BN128" i="1"/>
  <c r="BI128" i="1"/>
  <c r="BH128" i="1"/>
  <c r="BG128" i="1"/>
  <c r="BF128" i="1"/>
  <c r="BE128" i="1"/>
  <c r="BJ128" i="1" s="1"/>
  <c r="BK128" i="1" s="1"/>
  <c r="BM128" i="1" s="1"/>
  <c r="BD128" i="1"/>
  <c r="BC128" i="1"/>
  <c r="BI127" i="1"/>
  <c r="BH127" i="1"/>
  <c r="BG127" i="1"/>
  <c r="BF127" i="1"/>
  <c r="BE127" i="1"/>
  <c r="BD127" i="1"/>
  <c r="BC127" i="1"/>
  <c r="BK126" i="1"/>
  <c r="BM126" i="1" s="1"/>
  <c r="BN126" i="1" s="1"/>
  <c r="BI126" i="1"/>
  <c r="BH126" i="1"/>
  <c r="BG126" i="1"/>
  <c r="BF126" i="1"/>
  <c r="BE126" i="1"/>
  <c r="BD126" i="1"/>
  <c r="BC126" i="1"/>
  <c r="BJ126" i="1" s="1"/>
  <c r="BI125" i="1"/>
  <c r="BH125" i="1"/>
  <c r="BG125" i="1"/>
  <c r="BF125" i="1"/>
  <c r="BJ125" i="1" s="1"/>
  <c r="BK125" i="1" s="1"/>
  <c r="BM125" i="1" s="1"/>
  <c r="BN125" i="1" s="1"/>
  <c r="BE125" i="1"/>
  <c r="BD125" i="1"/>
  <c r="BC125" i="1"/>
  <c r="BN124" i="1"/>
  <c r="BI124" i="1"/>
  <c r="BH124" i="1"/>
  <c r="BG124" i="1"/>
  <c r="BF124" i="1"/>
  <c r="BE124" i="1"/>
  <c r="BJ124" i="1" s="1"/>
  <c r="BK124" i="1" s="1"/>
  <c r="BM124" i="1" s="1"/>
  <c r="BD124" i="1"/>
  <c r="BC124" i="1"/>
  <c r="BI123" i="1"/>
  <c r="BH123" i="1"/>
  <c r="BG123" i="1"/>
  <c r="BF123" i="1"/>
  <c r="BE123" i="1"/>
  <c r="BD123" i="1"/>
  <c r="BC123" i="1"/>
  <c r="BK122" i="1"/>
  <c r="BM122" i="1" s="1"/>
  <c r="BN122" i="1" s="1"/>
  <c r="BI122" i="1"/>
  <c r="BH122" i="1"/>
  <c r="BG122" i="1"/>
  <c r="BF122" i="1"/>
  <c r="BE122" i="1"/>
  <c r="BD122" i="1"/>
  <c r="BC122" i="1"/>
  <c r="BJ122" i="1" s="1"/>
  <c r="BI121" i="1"/>
  <c r="BH121" i="1"/>
  <c r="BG121" i="1"/>
  <c r="BF121" i="1"/>
  <c r="BJ121" i="1" s="1"/>
  <c r="BK121" i="1" s="1"/>
  <c r="BM121" i="1" s="1"/>
  <c r="BN121" i="1" s="1"/>
  <c r="BE121" i="1"/>
  <c r="BD121" i="1"/>
  <c r="BC121" i="1"/>
  <c r="BS120" i="1"/>
  <c r="BI120" i="1"/>
  <c r="BH120" i="1"/>
  <c r="BG120" i="1"/>
  <c r="BF120" i="1"/>
  <c r="BE120" i="1"/>
  <c r="BD120" i="1"/>
  <c r="BJ120" i="1" s="1"/>
  <c r="BK120" i="1" s="1"/>
  <c r="BM120" i="1" s="1"/>
  <c r="BN120" i="1" s="1"/>
  <c r="BC120" i="1"/>
  <c r="AI120" i="1"/>
  <c r="BU120" i="1" s="1"/>
  <c r="BV120" i="1" s="1"/>
  <c r="AH120" i="1"/>
  <c r="AF120" i="1"/>
  <c r="I120" i="1"/>
  <c r="BI118" i="1"/>
  <c r="BH118" i="1"/>
  <c r="BG118" i="1"/>
  <c r="BF118" i="1"/>
  <c r="BE118" i="1"/>
  <c r="BD118" i="1"/>
  <c r="BJ118" i="1" s="1"/>
  <c r="BK118" i="1" s="1"/>
  <c r="BM118" i="1" s="1"/>
  <c r="BN118" i="1" s="1"/>
  <c r="BC118" i="1"/>
  <c r="BI117" i="1"/>
  <c r="BH117" i="1"/>
  <c r="BG117" i="1"/>
  <c r="BF117" i="1"/>
  <c r="BE117" i="1"/>
  <c r="BD117" i="1"/>
  <c r="BC117" i="1"/>
  <c r="BI116" i="1"/>
  <c r="BH116" i="1"/>
  <c r="BG116" i="1"/>
  <c r="BF116" i="1"/>
  <c r="BE116" i="1"/>
  <c r="BD116" i="1"/>
  <c r="BJ116" i="1" s="1"/>
  <c r="BK116" i="1" s="1"/>
  <c r="BM116" i="1" s="1"/>
  <c r="BN116" i="1" s="1"/>
  <c r="BC116" i="1"/>
  <c r="BI115" i="1"/>
  <c r="BH115" i="1"/>
  <c r="BG115" i="1"/>
  <c r="BF115" i="1"/>
  <c r="BJ115" i="1" s="1"/>
  <c r="BK115" i="1" s="1"/>
  <c r="BM115" i="1" s="1"/>
  <c r="BN115" i="1" s="1"/>
  <c r="BE115" i="1"/>
  <c r="BD115" i="1"/>
  <c r="BC115" i="1"/>
  <c r="BI114" i="1"/>
  <c r="BH114" i="1"/>
  <c r="BG114" i="1"/>
  <c r="BF114" i="1"/>
  <c r="BE114" i="1"/>
  <c r="BD114" i="1"/>
  <c r="BJ114" i="1" s="1"/>
  <c r="BK114" i="1" s="1"/>
  <c r="BM114" i="1" s="1"/>
  <c r="BN114" i="1" s="1"/>
  <c r="BC114" i="1"/>
  <c r="BI113" i="1"/>
  <c r="BH113" i="1"/>
  <c r="BG113" i="1"/>
  <c r="BF113" i="1"/>
  <c r="BE113" i="1"/>
  <c r="BD113" i="1"/>
  <c r="BC113" i="1"/>
  <c r="BI112" i="1"/>
  <c r="BH112" i="1"/>
  <c r="BG112" i="1"/>
  <c r="BF112" i="1"/>
  <c r="BE112" i="1"/>
  <c r="BD112" i="1"/>
  <c r="BJ112" i="1" s="1"/>
  <c r="BK112" i="1" s="1"/>
  <c r="BM112" i="1" s="1"/>
  <c r="BN112" i="1" s="1"/>
  <c r="BC112" i="1"/>
  <c r="BI111" i="1"/>
  <c r="BH111" i="1"/>
  <c r="BG111" i="1"/>
  <c r="BF111" i="1"/>
  <c r="BJ111" i="1" s="1"/>
  <c r="BK111" i="1" s="1"/>
  <c r="BM111" i="1" s="1"/>
  <c r="BN111" i="1" s="1"/>
  <c r="BE111" i="1"/>
  <c r="BD111" i="1"/>
  <c r="BC111" i="1"/>
  <c r="BI110" i="1"/>
  <c r="BH110" i="1"/>
  <c r="BG110" i="1"/>
  <c r="BF110" i="1"/>
  <c r="BE110" i="1"/>
  <c r="BD110" i="1"/>
  <c r="BJ110" i="1" s="1"/>
  <c r="BK110" i="1" s="1"/>
  <c r="BM110" i="1" s="1"/>
  <c r="BN110" i="1" s="1"/>
  <c r="BC110" i="1"/>
  <c r="BS109" i="1"/>
  <c r="BI109" i="1"/>
  <c r="BH109" i="1"/>
  <c r="BG109" i="1"/>
  <c r="BF109" i="1"/>
  <c r="BJ109" i="1" s="1"/>
  <c r="BK109" i="1" s="1"/>
  <c r="BM109" i="1" s="1"/>
  <c r="BN109" i="1" s="1"/>
  <c r="BE109" i="1"/>
  <c r="BD109" i="1"/>
  <c r="BC109" i="1"/>
  <c r="AH109" i="1"/>
  <c r="AF109" i="1"/>
  <c r="AI109" i="1" s="1"/>
  <c r="I109" i="1"/>
  <c r="BI107" i="1"/>
  <c r="BH107" i="1"/>
  <c r="BG107" i="1"/>
  <c r="BF107" i="1"/>
  <c r="BE107" i="1"/>
  <c r="BD107" i="1"/>
  <c r="BC107" i="1"/>
  <c r="BI106" i="1"/>
  <c r="BH106" i="1"/>
  <c r="BG106" i="1"/>
  <c r="BF106" i="1"/>
  <c r="BE106" i="1"/>
  <c r="BD106" i="1"/>
  <c r="BJ106" i="1" s="1"/>
  <c r="BK106" i="1" s="1"/>
  <c r="BM106" i="1" s="1"/>
  <c r="BN106" i="1" s="1"/>
  <c r="BC106" i="1"/>
  <c r="BI105" i="1"/>
  <c r="BH105" i="1"/>
  <c r="BG105" i="1"/>
  <c r="BF105" i="1"/>
  <c r="BJ105" i="1" s="1"/>
  <c r="BK105" i="1" s="1"/>
  <c r="BM105" i="1" s="1"/>
  <c r="BN105" i="1" s="1"/>
  <c r="BE105" i="1"/>
  <c r="BD105" i="1"/>
  <c r="BC105" i="1"/>
  <c r="BI104" i="1"/>
  <c r="BH104" i="1"/>
  <c r="BG104" i="1"/>
  <c r="BF104" i="1"/>
  <c r="BE104" i="1"/>
  <c r="BD104" i="1"/>
  <c r="BJ104" i="1" s="1"/>
  <c r="BK104" i="1" s="1"/>
  <c r="BM104" i="1" s="1"/>
  <c r="BN104" i="1" s="1"/>
  <c r="BC104" i="1"/>
  <c r="BI103" i="1"/>
  <c r="BH103" i="1"/>
  <c r="BG103" i="1"/>
  <c r="BF103" i="1"/>
  <c r="BE103" i="1"/>
  <c r="BD103" i="1"/>
  <c r="BC103" i="1"/>
  <c r="BI102" i="1"/>
  <c r="BH102" i="1"/>
  <c r="BG102" i="1"/>
  <c r="BF102" i="1"/>
  <c r="BE102" i="1"/>
  <c r="BD102" i="1"/>
  <c r="BC102" i="1"/>
  <c r="BJ102" i="1" s="1"/>
  <c r="BK102" i="1" s="1"/>
  <c r="BM102" i="1" s="1"/>
  <c r="BN102" i="1" s="1"/>
  <c r="BI101" i="1"/>
  <c r="BH101" i="1"/>
  <c r="BG101" i="1"/>
  <c r="BF101" i="1"/>
  <c r="BJ101" i="1" s="1"/>
  <c r="BK101" i="1" s="1"/>
  <c r="BM101" i="1" s="1"/>
  <c r="BN101" i="1" s="1"/>
  <c r="BE101" i="1"/>
  <c r="BD101" i="1"/>
  <c r="BC101" i="1"/>
  <c r="BI100" i="1"/>
  <c r="BH100" i="1"/>
  <c r="BG100" i="1"/>
  <c r="BF100" i="1"/>
  <c r="BE100" i="1"/>
  <c r="BD100" i="1"/>
  <c r="BJ100" i="1" s="1"/>
  <c r="BK100" i="1" s="1"/>
  <c r="BM100" i="1" s="1"/>
  <c r="BN100" i="1" s="1"/>
  <c r="BC100" i="1"/>
  <c r="BI99" i="1"/>
  <c r="BH99" i="1"/>
  <c r="BG99" i="1"/>
  <c r="BF99" i="1"/>
  <c r="BE99" i="1"/>
  <c r="BD99" i="1"/>
  <c r="BC99" i="1"/>
  <c r="BM98" i="1"/>
  <c r="BN98" i="1" s="1"/>
  <c r="BI98" i="1"/>
  <c r="BH98" i="1"/>
  <c r="BG98" i="1"/>
  <c r="BF98" i="1"/>
  <c r="BE98" i="1"/>
  <c r="BJ98" i="1" s="1"/>
  <c r="BK98" i="1" s="1"/>
  <c r="BD98" i="1"/>
  <c r="BC98" i="1"/>
  <c r="AH98" i="1"/>
  <c r="AF98" i="1"/>
  <c r="AI98" i="1" s="1"/>
  <c r="BU98" i="1" s="1"/>
  <c r="BV98" i="1" s="1"/>
  <c r="I98" i="1"/>
  <c r="BK96" i="1"/>
  <c r="BM96" i="1" s="1"/>
  <c r="BN96" i="1" s="1"/>
  <c r="BI96" i="1"/>
  <c r="BH96" i="1"/>
  <c r="BG96" i="1"/>
  <c r="BF96" i="1"/>
  <c r="BE96" i="1"/>
  <c r="BD96" i="1"/>
  <c r="BC96" i="1"/>
  <c r="BJ96" i="1" s="1"/>
  <c r="BI95" i="1"/>
  <c r="BH95" i="1"/>
  <c r="BG95" i="1"/>
  <c r="BF95" i="1"/>
  <c r="BE95" i="1"/>
  <c r="BD95" i="1"/>
  <c r="BC95" i="1"/>
  <c r="BI94" i="1"/>
  <c r="BH94" i="1"/>
  <c r="BG94" i="1"/>
  <c r="BF94" i="1"/>
  <c r="BE94" i="1"/>
  <c r="BD94" i="1"/>
  <c r="BC94" i="1"/>
  <c r="BI93" i="1"/>
  <c r="BH93" i="1"/>
  <c r="BG93" i="1"/>
  <c r="BF93" i="1"/>
  <c r="BE93" i="1"/>
  <c r="BD93" i="1"/>
  <c r="BC93" i="1"/>
  <c r="BJ93" i="1" s="1"/>
  <c r="BK93" i="1" s="1"/>
  <c r="BM93" i="1" s="1"/>
  <c r="BN93" i="1" s="1"/>
  <c r="BI92" i="1"/>
  <c r="BH92" i="1"/>
  <c r="BG92" i="1"/>
  <c r="BF92" i="1"/>
  <c r="BJ92" i="1" s="1"/>
  <c r="BK92" i="1" s="1"/>
  <c r="BM92" i="1" s="1"/>
  <c r="BN92" i="1" s="1"/>
  <c r="BE92" i="1"/>
  <c r="BD92" i="1"/>
  <c r="BC92" i="1"/>
  <c r="BI91" i="1"/>
  <c r="BH91" i="1"/>
  <c r="BG91" i="1"/>
  <c r="BF91" i="1"/>
  <c r="BE91" i="1"/>
  <c r="BD91" i="1"/>
  <c r="BC91" i="1"/>
  <c r="BI90" i="1"/>
  <c r="BH90" i="1"/>
  <c r="BG90" i="1"/>
  <c r="BF90" i="1"/>
  <c r="BE90" i="1"/>
  <c r="BD90" i="1"/>
  <c r="BC90" i="1"/>
  <c r="BI89" i="1"/>
  <c r="BH89" i="1"/>
  <c r="BG89" i="1"/>
  <c r="BF89" i="1"/>
  <c r="BE89" i="1"/>
  <c r="BD89" i="1"/>
  <c r="BC89" i="1"/>
  <c r="BJ89" i="1" s="1"/>
  <c r="BK89" i="1" s="1"/>
  <c r="BM89" i="1" s="1"/>
  <c r="BN89" i="1" s="1"/>
  <c r="BI88" i="1"/>
  <c r="BH88" i="1"/>
  <c r="BG88" i="1"/>
  <c r="BF88" i="1"/>
  <c r="BJ88" i="1" s="1"/>
  <c r="BK88" i="1" s="1"/>
  <c r="BM88" i="1" s="1"/>
  <c r="BN88" i="1" s="1"/>
  <c r="BE88" i="1"/>
  <c r="BD88" i="1"/>
  <c r="BC88" i="1"/>
  <c r="BI87" i="1"/>
  <c r="BH87" i="1"/>
  <c r="BG87" i="1"/>
  <c r="BF87" i="1"/>
  <c r="BE87" i="1"/>
  <c r="BD87" i="1"/>
  <c r="BC87" i="1"/>
  <c r="BJ87" i="1" s="1"/>
  <c r="BK87" i="1" s="1"/>
  <c r="BM87" i="1" s="1"/>
  <c r="BN87" i="1" s="1"/>
  <c r="AI87" i="1"/>
  <c r="AH87" i="1"/>
  <c r="BS87" i="1" s="1"/>
  <c r="AF87" i="1"/>
  <c r="I87" i="1"/>
  <c r="BI85" i="1"/>
  <c r="BH85" i="1"/>
  <c r="BG85" i="1"/>
  <c r="BF85" i="1"/>
  <c r="BE85" i="1"/>
  <c r="BD85" i="1"/>
  <c r="BC85" i="1"/>
  <c r="BJ85" i="1" s="1"/>
  <c r="BK85" i="1" s="1"/>
  <c r="BM85" i="1" s="1"/>
  <c r="BN85" i="1" s="1"/>
  <c r="BI84" i="1"/>
  <c r="BH84" i="1"/>
  <c r="BG84" i="1"/>
  <c r="BF84" i="1"/>
  <c r="BE84" i="1"/>
  <c r="BD84" i="1"/>
  <c r="BC84" i="1"/>
  <c r="BI83" i="1"/>
  <c r="BH83" i="1"/>
  <c r="BG83" i="1"/>
  <c r="BF83" i="1"/>
  <c r="BE83" i="1"/>
  <c r="BD83" i="1"/>
  <c r="BC83" i="1"/>
  <c r="BJ83" i="1" s="1"/>
  <c r="BK83" i="1" s="1"/>
  <c r="BM83" i="1" s="1"/>
  <c r="BN83" i="1" s="1"/>
  <c r="BI82" i="1"/>
  <c r="BH82" i="1"/>
  <c r="BG82" i="1"/>
  <c r="BF82" i="1"/>
  <c r="BJ82" i="1" s="1"/>
  <c r="BK82" i="1" s="1"/>
  <c r="BM82" i="1" s="1"/>
  <c r="BN82" i="1" s="1"/>
  <c r="BE82" i="1"/>
  <c r="BD82" i="1"/>
  <c r="BC82" i="1"/>
  <c r="BI81" i="1"/>
  <c r="BH81" i="1"/>
  <c r="BG81" i="1"/>
  <c r="BF81" i="1"/>
  <c r="BE81" i="1"/>
  <c r="BD81" i="1"/>
  <c r="BC81" i="1"/>
  <c r="BJ81" i="1" s="1"/>
  <c r="BK81" i="1" s="1"/>
  <c r="BM81" i="1" s="1"/>
  <c r="BN81" i="1" s="1"/>
  <c r="BI80" i="1"/>
  <c r="BH80" i="1"/>
  <c r="BG80" i="1"/>
  <c r="BF80" i="1"/>
  <c r="BE80" i="1"/>
  <c r="BD80" i="1"/>
  <c r="BC80" i="1"/>
  <c r="BJ80" i="1" s="1"/>
  <c r="BK80" i="1" s="1"/>
  <c r="BM80" i="1" s="1"/>
  <c r="BN80" i="1" s="1"/>
  <c r="BI79" i="1"/>
  <c r="BH79" i="1"/>
  <c r="BG79" i="1"/>
  <c r="BF79" i="1"/>
  <c r="BE79" i="1"/>
  <c r="BD79" i="1"/>
  <c r="BC79" i="1"/>
  <c r="BJ79" i="1" s="1"/>
  <c r="BK79" i="1" s="1"/>
  <c r="BM79" i="1" s="1"/>
  <c r="BN79" i="1" s="1"/>
  <c r="BI78" i="1"/>
  <c r="BH78" i="1"/>
  <c r="BG78" i="1"/>
  <c r="BF78" i="1"/>
  <c r="BJ78" i="1" s="1"/>
  <c r="BK78" i="1" s="1"/>
  <c r="BM78" i="1" s="1"/>
  <c r="BN78" i="1" s="1"/>
  <c r="BE78" i="1"/>
  <c r="BD78" i="1"/>
  <c r="BC78" i="1"/>
  <c r="BI77" i="1"/>
  <c r="BH77" i="1"/>
  <c r="BG77" i="1"/>
  <c r="BF77" i="1"/>
  <c r="BE77" i="1"/>
  <c r="BD77" i="1"/>
  <c r="BC77" i="1"/>
  <c r="BJ77" i="1" s="1"/>
  <c r="BK77" i="1" s="1"/>
  <c r="BM77" i="1" s="1"/>
  <c r="BN77" i="1" s="1"/>
  <c r="BI76" i="1"/>
  <c r="BH76" i="1"/>
  <c r="BG76" i="1"/>
  <c r="BF76" i="1"/>
  <c r="BJ76" i="1" s="1"/>
  <c r="BK76" i="1" s="1"/>
  <c r="BM76" i="1" s="1"/>
  <c r="BN76" i="1" s="1"/>
  <c r="BE76" i="1"/>
  <c r="BD76" i="1"/>
  <c r="BC76" i="1"/>
  <c r="AH76" i="1"/>
  <c r="BS76" i="1" s="1"/>
  <c r="AF76" i="1"/>
  <c r="AI76" i="1" s="1"/>
  <c r="I76" i="1"/>
  <c r="BM74" i="1"/>
  <c r="BN74" i="1" s="1"/>
  <c r="BI74" i="1"/>
  <c r="BH74" i="1"/>
  <c r="BG74" i="1"/>
  <c r="BF74" i="1"/>
  <c r="BE74" i="1"/>
  <c r="BD74" i="1"/>
  <c r="BC74" i="1"/>
  <c r="BJ74" i="1" s="1"/>
  <c r="BK74" i="1" s="1"/>
  <c r="BK73" i="1"/>
  <c r="BM73" i="1" s="1"/>
  <c r="BN73" i="1" s="1"/>
  <c r="BI73" i="1"/>
  <c r="BH73" i="1"/>
  <c r="BG73" i="1"/>
  <c r="BF73" i="1"/>
  <c r="BE73" i="1"/>
  <c r="BD73" i="1"/>
  <c r="BC73" i="1"/>
  <c r="BJ73" i="1" s="1"/>
  <c r="BI72" i="1"/>
  <c r="BH72" i="1"/>
  <c r="BG72" i="1"/>
  <c r="BF72" i="1"/>
  <c r="BJ72" i="1" s="1"/>
  <c r="BK72" i="1" s="1"/>
  <c r="BM72" i="1" s="1"/>
  <c r="BN72" i="1" s="1"/>
  <c r="BE72" i="1"/>
  <c r="BD72" i="1"/>
  <c r="BC72" i="1"/>
  <c r="BN71" i="1"/>
  <c r="BI71" i="1"/>
  <c r="BH71" i="1"/>
  <c r="BG71" i="1"/>
  <c r="BF71" i="1"/>
  <c r="BE71" i="1"/>
  <c r="BD71" i="1"/>
  <c r="BC71" i="1"/>
  <c r="BJ71" i="1" s="1"/>
  <c r="BK71" i="1" s="1"/>
  <c r="BM71" i="1" s="1"/>
  <c r="BM70" i="1"/>
  <c r="BN70" i="1" s="1"/>
  <c r="BI70" i="1"/>
  <c r="BH70" i="1"/>
  <c r="BG70" i="1"/>
  <c r="BF70" i="1"/>
  <c r="BE70" i="1"/>
  <c r="BD70" i="1"/>
  <c r="BC70" i="1"/>
  <c r="BJ70" i="1" s="1"/>
  <c r="BK70" i="1" s="1"/>
  <c r="BK69" i="1"/>
  <c r="BM69" i="1" s="1"/>
  <c r="BN69" i="1" s="1"/>
  <c r="BI69" i="1"/>
  <c r="BH69" i="1"/>
  <c r="BG69" i="1"/>
  <c r="BF69" i="1"/>
  <c r="BE69" i="1"/>
  <c r="BD69" i="1"/>
  <c r="BC69" i="1"/>
  <c r="BJ69" i="1" s="1"/>
  <c r="BI68" i="1"/>
  <c r="BH68" i="1"/>
  <c r="BG68" i="1"/>
  <c r="BF68" i="1"/>
  <c r="BJ68" i="1" s="1"/>
  <c r="BK68" i="1" s="1"/>
  <c r="BM68" i="1" s="1"/>
  <c r="BN68" i="1" s="1"/>
  <c r="BE68" i="1"/>
  <c r="BD68" i="1"/>
  <c r="BC68" i="1"/>
  <c r="BN67" i="1"/>
  <c r="BI67" i="1"/>
  <c r="BH67" i="1"/>
  <c r="BG67" i="1"/>
  <c r="BF67" i="1"/>
  <c r="BE67" i="1"/>
  <c r="BD67" i="1"/>
  <c r="BC67" i="1"/>
  <c r="BJ67" i="1" s="1"/>
  <c r="BK67" i="1" s="1"/>
  <c r="BM67" i="1" s="1"/>
  <c r="BM66" i="1"/>
  <c r="BN66" i="1" s="1"/>
  <c r="BI66" i="1"/>
  <c r="BH66" i="1"/>
  <c r="BG66" i="1"/>
  <c r="BF66" i="1"/>
  <c r="BE66" i="1"/>
  <c r="BD66" i="1"/>
  <c r="BC66" i="1"/>
  <c r="BJ66" i="1" s="1"/>
  <c r="BK66" i="1" s="1"/>
  <c r="BI65" i="1"/>
  <c r="BH65" i="1"/>
  <c r="BG65" i="1"/>
  <c r="BF65" i="1"/>
  <c r="BE65" i="1"/>
  <c r="BD65" i="1"/>
  <c r="BC65" i="1"/>
  <c r="AH65" i="1"/>
  <c r="BS65" i="1" s="1"/>
  <c r="AF65" i="1"/>
  <c r="AI65" i="1" s="1"/>
  <c r="I65" i="1"/>
  <c r="BI63" i="1"/>
  <c r="BH63" i="1"/>
  <c r="BG63" i="1"/>
  <c r="BF63" i="1"/>
  <c r="BE63" i="1"/>
  <c r="BD63" i="1"/>
  <c r="BC63" i="1"/>
  <c r="BJ63" i="1" s="1"/>
  <c r="BK63" i="1" s="1"/>
  <c r="BM63" i="1" s="1"/>
  <c r="BN63" i="1" s="1"/>
  <c r="BI62" i="1"/>
  <c r="BH62" i="1"/>
  <c r="BG62" i="1"/>
  <c r="BF62" i="1"/>
  <c r="BJ62" i="1" s="1"/>
  <c r="BK62" i="1" s="1"/>
  <c r="BM62" i="1" s="1"/>
  <c r="BN62" i="1" s="1"/>
  <c r="BE62" i="1"/>
  <c r="BD62" i="1"/>
  <c r="BC62" i="1"/>
  <c r="BI61" i="1"/>
  <c r="BH61" i="1"/>
  <c r="BG61" i="1"/>
  <c r="BF61" i="1"/>
  <c r="BE61" i="1"/>
  <c r="BD61" i="1"/>
  <c r="BC61" i="1"/>
  <c r="BI60" i="1"/>
  <c r="BH60" i="1"/>
  <c r="BG60" i="1"/>
  <c r="BF60" i="1"/>
  <c r="BE60" i="1"/>
  <c r="BD60" i="1"/>
  <c r="BC60" i="1"/>
  <c r="BI59" i="1"/>
  <c r="BH59" i="1"/>
  <c r="BG59" i="1"/>
  <c r="BF59" i="1"/>
  <c r="BJ59" i="1" s="1"/>
  <c r="BK59" i="1" s="1"/>
  <c r="BM59" i="1" s="1"/>
  <c r="BN59" i="1" s="1"/>
  <c r="BE59" i="1"/>
  <c r="BD59" i="1"/>
  <c r="BC59" i="1"/>
  <c r="BI58" i="1"/>
  <c r="BH58" i="1"/>
  <c r="BG58" i="1"/>
  <c r="BF58" i="1"/>
  <c r="BJ58" i="1" s="1"/>
  <c r="BK58" i="1" s="1"/>
  <c r="BM58" i="1" s="1"/>
  <c r="BN58" i="1" s="1"/>
  <c r="BE58" i="1"/>
  <c r="BD58" i="1"/>
  <c r="BC58" i="1"/>
  <c r="BI57" i="1"/>
  <c r="BH57" i="1"/>
  <c r="BG57" i="1"/>
  <c r="BF57" i="1"/>
  <c r="BE57" i="1"/>
  <c r="BD57" i="1"/>
  <c r="BC57" i="1"/>
  <c r="BJ57" i="1" s="1"/>
  <c r="BK57" i="1" s="1"/>
  <c r="BM57" i="1" s="1"/>
  <c r="BN57" i="1" s="1"/>
  <c r="BI56" i="1"/>
  <c r="BH56" i="1"/>
  <c r="BG56" i="1"/>
  <c r="BF56" i="1"/>
  <c r="BE56" i="1"/>
  <c r="BD56" i="1"/>
  <c r="BC56" i="1"/>
  <c r="BI55" i="1"/>
  <c r="BH55" i="1"/>
  <c r="BG55" i="1"/>
  <c r="BF55" i="1"/>
  <c r="BJ55" i="1" s="1"/>
  <c r="BK55" i="1" s="1"/>
  <c r="BM55" i="1" s="1"/>
  <c r="BN55" i="1" s="1"/>
  <c r="BE55" i="1"/>
  <c r="BD55" i="1"/>
  <c r="BC55" i="1"/>
  <c r="BS54" i="1"/>
  <c r="BI54" i="1"/>
  <c r="BH54" i="1"/>
  <c r="BG54" i="1"/>
  <c r="BF54" i="1"/>
  <c r="BE54" i="1"/>
  <c r="BD54" i="1"/>
  <c r="BC54" i="1"/>
  <c r="BJ54" i="1" s="1"/>
  <c r="BK54" i="1" s="1"/>
  <c r="BM54" i="1" s="1"/>
  <c r="BN54" i="1" s="1"/>
  <c r="AI54" i="1"/>
  <c r="AJ54" i="1" s="1"/>
  <c r="AL54" i="1" s="1"/>
  <c r="AH54" i="1"/>
  <c r="AF54" i="1"/>
  <c r="I54" i="1"/>
  <c r="BI52" i="1"/>
  <c r="BH52" i="1"/>
  <c r="BG52" i="1"/>
  <c r="BF52" i="1"/>
  <c r="BE52" i="1"/>
  <c r="BD52" i="1"/>
  <c r="BJ52" i="1" s="1"/>
  <c r="BK52" i="1" s="1"/>
  <c r="BM52" i="1" s="1"/>
  <c r="BN52" i="1" s="1"/>
  <c r="BC52" i="1"/>
  <c r="BK51" i="1"/>
  <c r="BM51" i="1" s="1"/>
  <c r="BN51" i="1" s="1"/>
  <c r="BI51" i="1"/>
  <c r="BH51" i="1"/>
  <c r="BG51" i="1"/>
  <c r="BF51" i="1"/>
  <c r="BE51" i="1"/>
  <c r="BD51" i="1"/>
  <c r="BC51" i="1"/>
  <c r="BJ51" i="1" s="1"/>
  <c r="BI50" i="1"/>
  <c r="BH50" i="1"/>
  <c r="BG50" i="1"/>
  <c r="BF50" i="1"/>
  <c r="BE50" i="1"/>
  <c r="BD50" i="1"/>
  <c r="BC50" i="1"/>
  <c r="BJ50" i="1" s="1"/>
  <c r="BK50" i="1" s="1"/>
  <c r="BM50" i="1" s="1"/>
  <c r="BN50" i="1" s="1"/>
  <c r="BI49" i="1"/>
  <c r="BH49" i="1"/>
  <c r="BG49" i="1"/>
  <c r="BF49" i="1"/>
  <c r="BJ49" i="1" s="1"/>
  <c r="BK49" i="1" s="1"/>
  <c r="BM49" i="1" s="1"/>
  <c r="BN49" i="1" s="1"/>
  <c r="BE49" i="1"/>
  <c r="BD49" i="1"/>
  <c r="BC49" i="1"/>
  <c r="BI48" i="1"/>
  <c r="BH48" i="1"/>
  <c r="BG48" i="1"/>
  <c r="BF48" i="1"/>
  <c r="BE48" i="1"/>
  <c r="BJ48" i="1" s="1"/>
  <c r="BK48" i="1" s="1"/>
  <c r="BM48" i="1" s="1"/>
  <c r="BN48" i="1" s="1"/>
  <c r="BD48" i="1"/>
  <c r="BC48" i="1"/>
  <c r="BI47" i="1"/>
  <c r="BH47" i="1"/>
  <c r="BG47" i="1"/>
  <c r="BF47" i="1"/>
  <c r="BE47" i="1"/>
  <c r="BD47" i="1"/>
  <c r="BC47" i="1"/>
  <c r="BJ47" i="1" s="1"/>
  <c r="BK47" i="1" s="1"/>
  <c r="BM47" i="1" s="1"/>
  <c r="BN47" i="1" s="1"/>
  <c r="BI46" i="1"/>
  <c r="BH46" i="1"/>
  <c r="BG46" i="1"/>
  <c r="BF46" i="1"/>
  <c r="BE46" i="1"/>
  <c r="BD46" i="1"/>
  <c r="BC46" i="1"/>
  <c r="BJ46" i="1" s="1"/>
  <c r="BK46" i="1" s="1"/>
  <c r="BM46" i="1" s="1"/>
  <c r="BN46" i="1" s="1"/>
  <c r="BI45" i="1"/>
  <c r="BH45" i="1"/>
  <c r="BG45" i="1"/>
  <c r="BF45" i="1"/>
  <c r="BJ45" i="1" s="1"/>
  <c r="BK45" i="1" s="1"/>
  <c r="BM45" i="1" s="1"/>
  <c r="BN45" i="1" s="1"/>
  <c r="BE45" i="1"/>
  <c r="BD45" i="1"/>
  <c r="BC45" i="1"/>
  <c r="BI44" i="1"/>
  <c r="BH44" i="1"/>
  <c r="BG44" i="1"/>
  <c r="BF44" i="1"/>
  <c r="BE44" i="1"/>
  <c r="BJ44" i="1" s="1"/>
  <c r="BK44" i="1" s="1"/>
  <c r="BM44" i="1" s="1"/>
  <c r="BN44" i="1" s="1"/>
  <c r="BD44" i="1"/>
  <c r="BC44" i="1"/>
  <c r="BI43" i="1"/>
  <c r="BH43" i="1"/>
  <c r="BG43" i="1"/>
  <c r="BF43" i="1"/>
  <c r="BJ43" i="1" s="1"/>
  <c r="BK43" i="1" s="1"/>
  <c r="BM43" i="1" s="1"/>
  <c r="BN43" i="1" s="1"/>
  <c r="BE43" i="1"/>
  <c r="BD43" i="1"/>
  <c r="BC43" i="1"/>
  <c r="AI43" i="1"/>
  <c r="BU43" i="1" s="1"/>
  <c r="BV43" i="1" s="1"/>
  <c r="AH43" i="1"/>
  <c r="BS43" i="1" s="1"/>
  <c r="AF43" i="1"/>
  <c r="I43" i="1"/>
  <c r="BI41" i="1"/>
  <c r="BH41" i="1"/>
  <c r="BG41" i="1"/>
  <c r="BF41" i="1"/>
  <c r="BE41" i="1"/>
  <c r="BD41" i="1"/>
  <c r="BC41" i="1"/>
  <c r="BJ41" i="1" s="1"/>
  <c r="BK41" i="1" s="1"/>
  <c r="BM41" i="1" s="1"/>
  <c r="BN41" i="1" s="1"/>
  <c r="BI40" i="1"/>
  <c r="BH40" i="1"/>
  <c r="BG40" i="1"/>
  <c r="BF40" i="1"/>
  <c r="BE40" i="1"/>
  <c r="BD40" i="1"/>
  <c r="BC40" i="1"/>
  <c r="BJ40" i="1" s="1"/>
  <c r="BK40" i="1" s="1"/>
  <c r="BM40" i="1" s="1"/>
  <c r="BN40" i="1" s="1"/>
  <c r="BI39" i="1"/>
  <c r="BH39" i="1"/>
  <c r="BG39" i="1"/>
  <c r="BF39" i="1"/>
  <c r="BJ39" i="1" s="1"/>
  <c r="BK39" i="1" s="1"/>
  <c r="BM39" i="1" s="1"/>
  <c r="BN39" i="1" s="1"/>
  <c r="BE39" i="1"/>
  <c r="BD39" i="1"/>
  <c r="BC39" i="1"/>
  <c r="BI38" i="1"/>
  <c r="BH38" i="1"/>
  <c r="BG38" i="1"/>
  <c r="BF38" i="1"/>
  <c r="BE38" i="1"/>
  <c r="BJ38" i="1" s="1"/>
  <c r="BK38" i="1" s="1"/>
  <c r="BM38" i="1" s="1"/>
  <c r="BN38" i="1" s="1"/>
  <c r="BD38" i="1"/>
  <c r="BC38" i="1"/>
  <c r="BI37" i="1"/>
  <c r="BH37" i="1"/>
  <c r="BG37" i="1"/>
  <c r="BF37" i="1"/>
  <c r="BE37" i="1"/>
  <c r="BD37" i="1"/>
  <c r="BC37" i="1"/>
  <c r="BJ37" i="1" s="1"/>
  <c r="BK37" i="1" s="1"/>
  <c r="BM37" i="1" s="1"/>
  <c r="BN37" i="1" s="1"/>
  <c r="BI36" i="1"/>
  <c r="BH36" i="1"/>
  <c r="BG36" i="1"/>
  <c r="BF36" i="1"/>
  <c r="BE36" i="1"/>
  <c r="BD36" i="1"/>
  <c r="BC36" i="1"/>
  <c r="BJ36" i="1" s="1"/>
  <c r="BK36" i="1" s="1"/>
  <c r="BM36" i="1" s="1"/>
  <c r="BN36" i="1" s="1"/>
  <c r="BI35" i="1"/>
  <c r="BH35" i="1"/>
  <c r="BG35" i="1"/>
  <c r="BF35" i="1"/>
  <c r="BJ35" i="1" s="1"/>
  <c r="BK35" i="1" s="1"/>
  <c r="BM35" i="1" s="1"/>
  <c r="BN35" i="1" s="1"/>
  <c r="BE35" i="1"/>
  <c r="BD35" i="1"/>
  <c r="BC35" i="1"/>
  <c r="BI34" i="1"/>
  <c r="BH34" i="1"/>
  <c r="BG34" i="1"/>
  <c r="BF34" i="1"/>
  <c r="BE34" i="1"/>
  <c r="BJ34" i="1" s="1"/>
  <c r="BK34" i="1" s="1"/>
  <c r="BM34" i="1" s="1"/>
  <c r="BN34" i="1" s="1"/>
  <c r="BD34" i="1"/>
  <c r="BC34" i="1"/>
  <c r="BI33" i="1"/>
  <c r="BH33" i="1"/>
  <c r="BG33" i="1"/>
  <c r="BF33" i="1"/>
  <c r="BE33" i="1"/>
  <c r="BD33" i="1"/>
  <c r="BC33" i="1"/>
  <c r="BJ33" i="1" s="1"/>
  <c r="BK33" i="1" s="1"/>
  <c r="BM33" i="1" s="1"/>
  <c r="BN33" i="1" s="1"/>
  <c r="BI32" i="1"/>
  <c r="BH32" i="1"/>
  <c r="BG32" i="1"/>
  <c r="BF32" i="1"/>
  <c r="BE32" i="1"/>
  <c r="BJ32" i="1" s="1"/>
  <c r="BK32" i="1" s="1"/>
  <c r="BM32" i="1" s="1"/>
  <c r="BN32" i="1" s="1"/>
  <c r="BD32" i="1"/>
  <c r="BC32" i="1"/>
  <c r="AH32" i="1"/>
  <c r="BS32" i="1" s="1"/>
  <c r="AF32" i="1"/>
  <c r="AI32" i="1" s="1"/>
  <c r="I32" i="1"/>
  <c r="BI30" i="1"/>
  <c r="BH30" i="1"/>
  <c r="BG30" i="1"/>
  <c r="BF30" i="1"/>
  <c r="BE30" i="1"/>
  <c r="BD30" i="1"/>
  <c r="BC30" i="1"/>
  <c r="BJ30" i="1" s="1"/>
  <c r="BK30" i="1" s="1"/>
  <c r="BM30" i="1" s="1"/>
  <c r="BN30" i="1" s="1"/>
  <c r="BI29" i="1"/>
  <c r="BH29" i="1"/>
  <c r="BG29" i="1"/>
  <c r="BF29" i="1"/>
  <c r="BJ29" i="1" s="1"/>
  <c r="BK29" i="1" s="1"/>
  <c r="BM29" i="1" s="1"/>
  <c r="BN29" i="1" s="1"/>
  <c r="BE29" i="1"/>
  <c r="BD29" i="1"/>
  <c r="BC29" i="1"/>
  <c r="BI28" i="1"/>
  <c r="BH28" i="1"/>
  <c r="BG28" i="1"/>
  <c r="BF28" i="1"/>
  <c r="BE28" i="1"/>
  <c r="BJ28" i="1" s="1"/>
  <c r="BK28" i="1" s="1"/>
  <c r="BM28" i="1" s="1"/>
  <c r="BN28" i="1" s="1"/>
  <c r="BD28" i="1"/>
  <c r="BC28" i="1"/>
  <c r="BI27" i="1"/>
  <c r="BH27" i="1"/>
  <c r="BG27" i="1"/>
  <c r="BF27" i="1"/>
  <c r="BE27" i="1"/>
  <c r="BD27" i="1"/>
  <c r="BC27" i="1"/>
  <c r="BJ27" i="1" s="1"/>
  <c r="BK27" i="1" s="1"/>
  <c r="BM27" i="1" s="1"/>
  <c r="BN27" i="1" s="1"/>
  <c r="BI26" i="1"/>
  <c r="BH26" i="1"/>
  <c r="BG26" i="1"/>
  <c r="BF26" i="1"/>
  <c r="BE26" i="1"/>
  <c r="BD26" i="1"/>
  <c r="BC26" i="1"/>
  <c r="BJ26" i="1" s="1"/>
  <c r="BK26" i="1" s="1"/>
  <c r="BM26" i="1" s="1"/>
  <c r="BN26" i="1" s="1"/>
  <c r="BI25" i="1"/>
  <c r="BH25" i="1"/>
  <c r="BG25" i="1"/>
  <c r="BF25" i="1"/>
  <c r="BJ25" i="1" s="1"/>
  <c r="BK25" i="1" s="1"/>
  <c r="BM25" i="1" s="1"/>
  <c r="BN25" i="1" s="1"/>
  <c r="BE25" i="1"/>
  <c r="BD25" i="1"/>
  <c r="BC25" i="1"/>
  <c r="BI24" i="1"/>
  <c r="BH24" i="1"/>
  <c r="BG24" i="1"/>
  <c r="BF24" i="1"/>
  <c r="BE24" i="1"/>
  <c r="BJ24" i="1" s="1"/>
  <c r="BK24" i="1" s="1"/>
  <c r="BM24" i="1" s="1"/>
  <c r="BN24" i="1" s="1"/>
  <c r="BD24" i="1"/>
  <c r="BC24" i="1"/>
  <c r="BI23" i="1"/>
  <c r="BH23" i="1"/>
  <c r="BG23" i="1"/>
  <c r="BF23" i="1"/>
  <c r="BE23" i="1"/>
  <c r="BD23" i="1"/>
  <c r="BC23" i="1"/>
  <c r="BJ23" i="1" s="1"/>
  <c r="BK23" i="1" s="1"/>
  <c r="BM23" i="1" s="1"/>
  <c r="BN23" i="1" s="1"/>
  <c r="BI22" i="1"/>
  <c r="BH22" i="1"/>
  <c r="BG22" i="1"/>
  <c r="BF22" i="1"/>
  <c r="BE22" i="1"/>
  <c r="BD22" i="1"/>
  <c r="BC22" i="1"/>
  <c r="BJ22" i="1" s="1"/>
  <c r="BK22" i="1" s="1"/>
  <c r="BM22" i="1" s="1"/>
  <c r="BN22" i="1" s="1"/>
  <c r="BI21" i="1"/>
  <c r="BH21" i="1"/>
  <c r="BG21" i="1"/>
  <c r="BF21" i="1"/>
  <c r="BE21" i="1"/>
  <c r="BD21" i="1"/>
  <c r="BC21" i="1"/>
  <c r="BJ21" i="1" s="1"/>
  <c r="BK21" i="1" s="1"/>
  <c r="BM21" i="1" s="1"/>
  <c r="BN21" i="1" s="1"/>
  <c r="BO21" i="1" s="1"/>
  <c r="BP21" i="1" s="1"/>
  <c r="BQ21" i="1" s="1"/>
  <c r="AH21" i="1"/>
  <c r="BS21" i="1" s="1"/>
  <c r="AF21" i="1"/>
  <c r="AI21" i="1" s="1"/>
  <c r="I21" i="1"/>
  <c r="BI19" i="1"/>
  <c r="BH19" i="1"/>
  <c r="BG19" i="1"/>
  <c r="BF19" i="1"/>
  <c r="BJ19" i="1" s="1"/>
  <c r="BK19" i="1" s="1"/>
  <c r="BM19" i="1" s="1"/>
  <c r="BN19" i="1" s="1"/>
  <c r="BE19" i="1"/>
  <c r="BD19" i="1"/>
  <c r="BC19" i="1"/>
  <c r="BU18" i="1"/>
  <c r="BV18" i="1" s="1"/>
  <c r="BS18" i="1"/>
  <c r="BI18" i="1"/>
  <c r="BH18" i="1"/>
  <c r="BG18" i="1"/>
  <c r="BF18" i="1"/>
  <c r="BE18" i="1"/>
  <c r="BD18" i="1"/>
  <c r="BC18" i="1"/>
  <c r="BJ18" i="1" s="1"/>
  <c r="BK18" i="1" s="1"/>
  <c r="BM18" i="1" s="1"/>
  <c r="BN18" i="1" s="1"/>
  <c r="BU17" i="1"/>
  <c r="BV17" i="1" s="1"/>
  <c r="BS17" i="1"/>
  <c r="BI17" i="1"/>
  <c r="BH17" i="1"/>
  <c r="BG17" i="1"/>
  <c r="BF17" i="1"/>
  <c r="BE17" i="1"/>
  <c r="BD17" i="1"/>
  <c r="BC17" i="1"/>
  <c r="BJ17" i="1" s="1"/>
  <c r="BK17" i="1" s="1"/>
  <c r="BM17" i="1" s="1"/>
  <c r="BN17" i="1" s="1"/>
  <c r="BO17" i="1" s="1"/>
  <c r="BP17" i="1" s="1"/>
  <c r="BQ17" i="1" s="1"/>
  <c r="BR17" i="1" s="1"/>
  <c r="BT17" i="1" s="1"/>
  <c r="BW17" i="1" s="1"/>
  <c r="BI16" i="1"/>
  <c r="BH16" i="1"/>
  <c r="BG16" i="1"/>
  <c r="BF16" i="1"/>
  <c r="BE16" i="1"/>
  <c r="BJ16" i="1" s="1"/>
  <c r="BK16" i="1" s="1"/>
  <c r="BM16" i="1" s="1"/>
  <c r="BN16" i="1" s="1"/>
  <c r="BO16" i="1" s="1"/>
  <c r="BP16" i="1" s="1"/>
  <c r="BQ16" i="1" s="1"/>
  <c r="BD16" i="1"/>
  <c r="BC16" i="1"/>
  <c r="AH16" i="1"/>
  <c r="BS16" i="1" s="1"/>
  <c r="BR16" i="1" s="1"/>
  <c r="BT16" i="1" s="1"/>
  <c r="AF16" i="1"/>
  <c r="AI16" i="1" s="1"/>
  <c r="I16" i="1"/>
  <c r="BI14" i="1"/>
  <c r="BH14" i="1"/>
  <c r="BG14" i="1"/>
  <c r="BF14" i="1"/>
  <c r="BE14" i="1"/>
  <c r="BJ14" i="1" s="1"/>
  <c r="BK14" i="1" s="1"/>
  <c r="BM14" i="1" s="1"/>
  <c r="BN14" i="1" s="1"/>
  <c r="BO14" i="1" s="1"/>
  <c r="BP14" i="1" s="1"/>
  <c r="BQ14" i="1" s="1"/>
  <c r="BD14" i="1"/>
  <c r="BC14" i="1"/>
  <c r="AH14" i="1"/>
  <c r="BS14" i="1" s="1"/>
  <c r="AF14" i="1"/>
  <c r="AI14" i="1" s="1"/>
  <c r="I14" i="1"/>
  <c r="BI13" i="1"/>
  <c r="BH13" i="1"/>
  <c r="BG13" i="1"/>
  <c r="BF13" i="1"/>
  <c r="BE13" i="1"/>
  <c r="BJ13" i="1" s="1"/>
  <c r="BK13" i="1" s="1"/>
  <c r="BM13" i="1" s="1"/>
  <c r="BN13" i="1" s="1"/>
  <c r="BD13" i="1"/>
  <c r="BC13" i="1"/>
  <c r="AH13" i="1"/>
  <c r="BS13" i="1" s="1"/>
  <c r="AF13" i="1"/>
  <c r="AI13" i="1" s="1"/>
  <c r="I13" i="1"/>
  <c r="BI12" i="1"/>
  <c r="BH12" i="1"/>
  <c r="BG12" i="1"/>
  <c r="BF12" i="1"/>
  <c r="BE12" i="1"/>
  <c r="BJ12" i="1" s="1"/>
  <c r="BK12" i="1" s="1"/>
  <c r="BM12" i="1" s="1"/>
  <c r="BN12" i="1" s="1"/>
  <c r="BO12" i="1" s="1"/>
  <c r="BP12" i="1" s="1"/>
  <c r="BQ12" i="1" s="1"/>
  <c r="BD12" i="1"/>
  <c r="BC12" i="1"/>
  <c r="AH12" i="1"/>
  <c r="BS12" i="1" s="1"/>
  <c r="AF12" i="1"/>
  <c r="AI12" i="1" s="1"/>
  <c r="I12" i="1"/>
  <c r="BI11" i="1"/>
  <c r="BH11" i="1"/>
  <c r="BG11" i="1"/>
  <c r="BF11" i="1"/>
  <c r="BE11" i="1"/>
  <c r="BJ11" i="1" s="1"/>
  <c r="BK11" i="1" s="1"/>
  <c r="BM11" i="1" s="1"/>
  <c r="BN11" i="1" s="1"/>
  <c r="BO11" i="1" s="1"/>
  <c r="BP11" i="1" s="1"/>
  <c r="BQ11" i="1" s="1"/>
  <c r="BD11" i="1"/>
  <c r="BC11" i="1"/>
  <c r="AH11" i="1"/>
  <c r="BS11" i="1" s="1"/>
  <c r="BR11" i="1" s="1"/>
  <c r="BT11" i="1" s="1"/>
  <c r="AF11" i="1"/>
  <c r="AI11" i="1" s="1"/>
  <c r="I11" i="1"/>
  <c r="BI9" i="1"/>
  <c r="BH9" i="1"/>
  <c r="BG9" i="1"/>
  <c r="BF9" i="1"/>
  <c r="BE9" i="1"/>
  <c r="BJ9" i="1" s="1"/>
  <c r="BK9" i="1" s="1"/>
  <c r="BM9" i="1" s="1"/>
  <c r="BN9" i="1" s="1"/>
  <c r="BO9" i="1" s="1"/>
  <c r="BP9" i="1" s="1"/>
  <c r="BQ9" i="1" s="1"/>
  <c r="BD9" i="1"/>
  <c r="BC9" i="1"/>
  <c r="AH9" i="1"/>
  <c r="BS9" i="1" s="1"/>
  <c r="AF9" i="1"/>
  <c r="AI9" i="1" s="1"/>
  <c r="I9" i="1"/>
  <c r="BX17" i="1" l="1"/>
  <c r="BU12" i="1"/>
  <c r="BV12" i="1" s="1"/>
  <c r="AJ12" i="1"/>
  <c r="BR9" i="1"/>
  <c r="BT9" i="1" s="1"/>
  <c r="BW9" i="1" s="1"/>
  <c r="BR12" i="1"/>
  <c r="BT12" i="1" s="1"/>
  <c r="BW12" i="1" s="1"/>
  <c r="BR14" i="1"/>
  <c r="BT14" i="1" s="1"/>
  <c r="AJ21" i="1"/>
  <c r="BU21" i="1"/>
  <c r="BV21" i="1" s="1"/>
  <c r="BX21" i="1" s="1"/>
  <c r="BO43" i="1"/>
  <c r="BP43" i="1" s="1"/>
  <c r="BQ43" i="1" s="1"/>
  <c r="BU11" i="1"/>
  <c r="BV11" i="1" s="1"/>
  <c r="BX11" i="1" s="1"/>
  <c r="AJ11" i="1"/>
  <c r="BU13" i="1"/>
  <c r="BV13" i="1" s="1"/>
  <c r="AJ13" i="1"/>
  <c r="BO13" i="1"/>
  <c r="BP13" i="1" s="1"/>
  <c r="BQ13" i="1" s="1"/>
  <c r="BR13" i="1" s="1"/>
  <c r="BT13" i="1" s="1"/>
  <c r="BW13" i="1" s="1"/>
  <c r="BU16" i="1"/>
  <c r="BV16" i="1" s="1"/>
  <c r="BX16" i="1" s="1"/>
  <c r="AJ16" i="1"/>
  <c r="BR21" i="1"/>
  <c r="BT21" i="1" s="1"/>
  <c r="BU32" i="1"/>
  <c r="BV32" i="1" s="1"/>
  <c r="AJ32" i="1"/>
  <c r="BO32" i="1"/>
  <c r="BP32" i="1" s="1"/>
  <c r="BQ32" i="1" s="1"/>
  <c r="BR32" i="1" s="1"/>
  <c r="BT32" i="1" s="1"/>
  <c r="BW32" i="1" s="1"/>
  <c r="BU9" i="1"/>
  <c r="BV9" i="1" s="1"/>
  <c r="AJ9" i="1"/>
  <c r="BU14" i="1"/>
  <c r="BV14" i="1" s="1"/>
  <c r="BX14" i="1" s="1"/>
  <c r="AJ14" i="1"/>
  <c r="BO18" i="1"/>
  <c r="BP18" i="1" s="1"/>
  <c r="BQ18" i="1" s="1"/>
  <c r="BR18" i="1" s="1"/>
  <c r="BT18" i="1" s="1"/>
  <c r="BR43" i="1"/>
  <c r="BT43" i="1" s="1"/>
  <c r="BW43" i="1" s="1"/>
  <c r="AJ43" i="1"/>
  <c r="AL43" i="1" s="1"/>
  <c r="BU54" i="1"/>
  <c r="BV54" i="1" s="1"/>
  <c r="BU76" i="1"/>
  <c r="BV76" i="1" s="1"/>
  <c r="AJ76" i="1"/>
  <c r="AL76" i="1" s="1"/>
  <c r="AK43" i="1"/>
  <c r="AK54" i="1"/>
  <c r="BJ56" i="1"/>
  <c r="BK56" i="1" s="1"/>
  <c r="BM56" i="1" s="1"/>
  <c r="BN56" i="1" s="1"/>
  <c r="BO54" i="1" s="1"/>
  <c r="BP54" i="1" s="1"/>
  <c r="BQ54" i="1" s="1"/>
  <c r="BR54" i="1" s="1"/>
  <c r="BT54" i="1" s="1"/>
  <c r="BW54" i="1" s="1"/>
  <c r="BJ60" i="1"/>
  <c r="BK60" i="1" s="1"/>
  <c r="BM60" i="1" s="1"/>
  <c r="BN60" i="1" s="1"/>
  <c r="BJ61" i="1"/>
  <c r="BK61" i="1" s="1"/>
  <c r="BM61" i="1" s="1"/>
  <c r="BN61" i="1" s="1"/>
  <c r="BJ65" i="1"/>
  <c r="BK65" i="1" s="1"/>
  <c r="BM65" i="1" s="1"/>
  <c r="BN65" i="1" s="1"/>
  <c r="BO65" i="1" s="1"/>
  <c r="BP65" i="1" s="1"/>
  <c r="BQ65" i="1" s="1"/>
  <c r="BR65" i="1" s="1"/>
  <c r="BT65" i="1" s="1"/>
  <c r="BW65" i="1" s="1"/>
  <c r="BU87" i="1"/>
  <c r="BV87" i="1" s="1"/>
  <c r="AJ87" i="1"/>
  <c r="AL87" i="1" s="1"/>
  <c r="BJ90" i="1"/>
  <c r="BK90" i="1" s="1"/>
  <c r="BM90" i="1" s="1"/>
  <c r="BN90" i="1" s="1"/>
  <c r="BO87" i="1" s="1"/>
  <c r="BP87" i="1" s="1"/>
  <c r="BQ87" i="1" s="1"/>
  <c r="BR87" i="1" s="1"/>
  <c r="BT87" i="1" s="1"/>
  <c r="BW87" i="1" s="1"/>
  <c r="BJ91" i="1"/>
  <c r="BK91" i="1" s="1"/>
  <c r="BM91" i="1" s="1"/>
  <c r="BN91" i="1" s="1"/>
  <c r="BJ94" i="1"/>
  <c r="BK94" i="1" s="1"/>
  <c r="BM94" i="1" s="1"/>
  <c r="BN94" i="1" s="1"/>
  <c r="BJ95" i="1"/>
  <c r="BK95" i="1" s="1"/>
  <c r="BM95" i="1" s="1"/>
  <c r="BN95" i="1" s="1"/>
  <c r="BU65" i="1"/>
  <c r="BV65" i="1" s="1"/>
  <c r="AJ65" i="1"/>
  <c r="BJ84" i="1"/>
  <c r="BK84" i="1" s="1"/>
  <c r="BM84" i="1" s="1"/>
  <c r="BN84" i="1" s="1"/>
  <c r="BO76" i="1" s="1"/>
  <c r="BP76" i="1" s="1"/>
  <c r="BQ76" i="1" s="1"/>
  <c r="BR76" i="1" s="1"/>
  <c r="BT76" i="1" s="1"/>
  <c r="BW76" i="1" s="1"/>
  <c r="BS98" i="1"/>
  <c r="BU109" i="1"/>
  <c r="BV109" i="1" s="1"/>
  <c r="AJ109" i="1"/>
  <c r="AK131" i="1"/>
  <c r="AL131" i="1"/>
  <c r="BU142" i="1"/>
  <c r="BV142" i="1" s="1"/>
  <c r="AJ142" i="1"/>
  <c r="AJ98" i="1"/>
  <c r="AL98" i="1" s="1"/>
  <c r="BJ99" i="1"/>
  <c r="BK99" i="1" s="1"/>
  <c r="BM99" i="1" s="1"/>
  <c r="BN99" i="1" s="1"/>
  <c r="BJ103" i="1"/>
  <c r="BK103" i="1" s="1"/>
  <c r="BM103" i="1" s="1"/>
  <c r="BN103" i="1" s="1"/>
  <c r="BO98" i="1" s="1"/>
  <c r="BP98" i="1" s="1"/>
  <c r="BQ98" i="1" s="1"/>
  <c r="BJ107" i="1"/>
  <c r="BK107" i="1" s="1"/>
  <c r="BM107" i="1" s="1"/>
  <c r="BN107" i="1" s="1"/>
  <c r="BJ113" i="1"/>
  <c r="BK113" i="1" s="1"/>
  <c r="BM113" i="1" s="1"/>
  <c r="BN113" i="1" s="1"/>
  <c r="BO109" i="1" s="1"/>
  <c r="BP109" i="1" s="1"/>
  <c r="BQ109" i="1" s="1"/>
  <c r="BR109" i="1" s="1"/>
  <c r="BT109" i="1" s="1"/>
  <c r="BW109" i="1" s="1"/>
  <c r="BJ117" i="1"/>
  <c r="BK117" i="1" s="1"/>
  <c r="BM117" i="1" s="1"/>
  <c r="BN117" i="1" s="1"/>
  <c r="AJ120" i="1"/>
  <c r="AL120" i="1" s="1"/>
  <c r="BJ123" i="1"/>
  <c r="BK123" i="1" s="1"/>
  <c r="BM123" i="1" s="1"/>
  <c r="BN123" i="1" s="1"/>
  <c r="BO120" i="1" s="1"/>
  <c r="BP120" i="1" s="1"/>
  <c r="BQ120" i="1" s="1"/>
  <c r="BR120" i="1" s="1"/>
  <c r="BT120" i="1" s="1"/>
  <c r="BJ127" i="1"/>
  <c r="BK127" i="1" s="1"/>
  <c r="BM127" i="1" s="1"/>
  <c r="BN127" i="1" s="1"/>
  <c r="BJ131" i="1"/>
  <c r="BK131" i="1" s="1"/>
  <c r="BM131" i="1" s="1"/>
  <c r="BN131" i="1" s="1"/>
  <c r="BJ143" i="1"/>
  <c r="BK143" i="1" s="1"/>
  <c r="BM143" i="1" s="1"/>
  <c r="BN143" i="1" s="1"/>
  <c r="BJ147" i="1"/>
  <c r="BK147" i="1" s="1"/>
  <c r="BM147" i="1" s="1"/>
  <c r="BN147" i="1" s="1"/>
  <c r="BO142" i="1" s="1"/>
  <c r="BP142" i="1" s="1"/>
  <c r="BQ142" i="1" s="1"/>
  <c r="BR142" i="1" s="1"/>
  <c r="BT142" i="1" s="1"/>
  <c r="BW142" i="1" s="1"/>
  <c r="BS153" i="1"/>
  <c r="AK153" i="1"/>
  <c r="AK87" i="1"/>
  <c r="AK120" i="1"/>
  <c r="BJ133" i="1"/>
  <c r="BK133" i="1" s="1"/>
  <c r="BM133" i="1" s="1"/>
  <c r="BN133" i="1" s="1"/>
  <c r="BJ137" i="1"/>
  <c r="BK137" i="1" s="1"/>
  <c r="BM137" i="1" s="1"/>
  <c r="BN137" i="1" s="1"/>
  <c r="BS164" i="1"/>
  <c r="BJ148" i="1"/>
  <c r="BK148" i="1" s="1"/>
  <c r="BM148" i="1" s="1"/>
  <c r="BN148" i="1" s="1"/>
  <c r="BJ165" i="1"/>
  <c r="BK165" i="1" s="1"/>
  <c r="BM165" i="1" s="1"/>
  <c r="BN165" i="1" s="1"/>
  <c r="BO164" i="1" s="1"/>
  <c r="BP164" i="1" s="1"/>
  <c r="BQ164" i="1" s="1"/>
  <c r="BO186" i="1"/>
  <c r="BP186" i="1" s="1"/>
  <c r="BQ186" i="1" s="1"/>
  <c r="BR197" i="1"/>
  <c r="BT197" i="1" s="1"/>
  <c r="BU208" i="1"/>
  <c r="BV208" i="1" s="1"/>
  <c r="AJ208" i="1"/>
  <c r="AL208" i="1" s="1"/>
  <c r="BJ155" i="1"/>
  <c r="BK155" i="1" s="1"/>
  <c r="BM155" i="1" s="1"/>
  <c r="BN155" i="1" s="1"/>
  <c r="BO153" i="1" s="1"/>
  <c r="BP153" i="1" s="1"/>
  <c r="BQ153" i="1" s="1"/>
  <c r="BJ159" i="1"/>
  <c r="BK159" i="1" s="1"/>
  <c r="BM159" i="1" s="1"/>
  <c r="BN159" i="1" s="1"/>
  <c r="BU164" i="1"/>
  <c r="BV164" i="1" s="1"/>
  <c r="AJ164" i="1"/>
  <c r="AL164" i="1" s="1"/>
  <c r="BO175" i="1"/>
  <c r="BP175" i="1" s="1"/>
  <c r="BQ175" i="1" s="1"/>
  <c r="BR175" i="1" s="1"/>
  <c r="BT175" i="1" s="1"/>
  <c r="BR208" i="1"/>
  <c r="BT208" i="1" s="1"/>
  <c r="BW208" i="1" s="1"/>
  <c r="BR186" i="1"/>
  <c r="BT186" i="1" s="1"/>
  <c r="BW186" i="1" s="1"/>
  <c r="BU197" i="1"/>
  <c r="BV197" i="1" s="1"/>
  <c r="BX197" i="1" s="1"/>
  <c r="AJ197" i="1"/>
  <c r="BO208" i="1"/>
  <c r="BP208" i="1" s="1"/>
  <c r="BQ208" i="1" s="1"/>
  <c r="AJ175" i="1"/>
  <c r="AL175" i="1" s="1"/>
  <c r="AK186" i="1"/>
  <c r="AK175" i="1"/>
  <c r="AK208" i="1"/>
  <c r="AJ186" i="1"/>
  <c r="AL186" i="1" s="1"/>
  <c r="BW120" i="1" l="1"/>
  <c r="BX120" i="1"/>
  <c r="BW175" i="1"/>
  <c r="BX175" i="1"/>
  <c r="BW18" i="1"/>
  <c r="BX18" i="1"/>
  <c r="BX208" i="1"/>
  <c r="BW197" i="1"/>
  <c r="BX186" i="1"/>
  <c r="BR164" i="1"/>
  <c r="BT164" i="1" s="1"/>
  <c r="BW164" i="1" s="1"/>
  <c r="BO131" i="1"/>
  <c r="BP131" i="1" s="1"/>
  <c r="BQ131" i="1" s="1"/>
  <c r="BR131" i="1" s="1"/>
  <c r="BT131" i="1" s="1"/>
  <c r="BX142" i="1"/>
  <c r="BR98" i="1"/>
  <c r="BT98" i="1" s="1"/>
  <c r="BX65" i="1"/>
  <c r="BX87" i="1"/>
  <c r="BX54" i="1"/>
  <c r="BX9" i="1"/>
  <c r="BW21" i="1"/>
  <c r="AL13" i="1"/>
  <c r="AK13" i="1"/>
  <c r="BW14" i="1"/>
  <c r="BX12" i="1"/>
  <c r="AK197" i="1"/>
  <c r="AL197" i="1"/>
  <c r="BX164" i="1"/>
  <c r="AK164" i="1"/>
  <c r="BR153" i="1"/>
  <c r="BT153" i="1" s="1"/>
  <c r="AK109" i="1"/>
  <c r="AL109" i="1"/>
  <c r="AK98" i="1"/>
  <c r="AK76" i="1"/>
  <c r="AL14" i="1"/>
  <c r="AK14" i="1"/>
  <c r="BW16" i="1"/>
  <c r="AL16" i="1"/>
  <c r="AK16" i="1"/>
  <c r="BX13" i="1"/>
  <c r="BW11" i="1"/>
  <c r="BX43" i="1"/>
  <c r="BX109" i="1"/>
  <c r="AK32" i="1"/>
  <c r="AL32" i="1"/>
  <c r="AL11" i="1"/>
  <c r="AK11" i="1"/>
  <c r="AL142" i="1"/>
  <c r="AK142" i="1"/>
  <c r="AL65" i="1"/>
  <c r="AK65" i="1"/>
  <c r="BX76" i="1"/>
  <c r="AK9" i="1"/>
  <c r="AL9" i="1"/>
  <c r="BX32" i="1"/>
  <c r="AL21" i="1"/>
  <c r="AK21" i="1"/>
  <c r="AK12" i="1"/>
  <c r="AL12" i="1"/>
  <c r="BW153" i="1" l="1"/>
  <c r="BX153" i="1"/>
  <c r="BW131" i="1"/>
  <c r="BX131" i="1"/>
  <c r="BW98" i="1"/>
  <c r="BX98" i="1"/>
</calcChain>
</file>

<file path=xl/comments1.xml><?xml version="1.0" encoding="utf-8"?>
<comments xmlns="http://schemas.openxmlformats.org/spreadsheetml/2006/main">
  <authors>
    <author/>
  </authors>
  <commentList>
    <comment ref="A8" authorId="0" shapeId="0">
      <text>
        <r>
          <rPr>
            <sz val="11"/>
            <color rgb="FF000000"/>
            <rFont val="Calibri"/>
            <family val="2"/>
          </rPr>
          <t>Registrar el objetivo que se encuentra en la ultima versión de la caracterización de cada proceso.</t>
        </r>
      </text>
    </comment>
    <comment ref="C8" authorId="0" shapeId="0">
      <text>
        <r>
          <rPr>
            <sz val="11"/>
            <color rgb="FF000000"/>
            <rFont val="Calibri"/>
            <family val="2"/>
          </rPr>
          <t>Cargo direccionador del proceso, el cual se encuentra en la caracterización del proceso como responsable(s).</t>
        </r>
      </text>
    </comment>
    <comment ref="D8" authorId="0" shapeId="0">
      <text>
        <r>
          <rPr>
            <sz val="11"/>
            <color rgb="FF000000"/>
            <rFont val="Calibri"/>
            <family val="2"/>
          </rPr>
          <t>Evitar iniciar con palabras negativas
como: “No…”, “Que no…”, o con
palabras que denoten un factor
de riesgo (causa) tales como:
“ausencia de”, “falta de”, “poco(a)”,
“escaso(a)”, “insuficiente”, “deficiente”,
“debilidades en…”
Ejemplo:
“Inoportunidad en la adquisición
de los bienes y servicios requeridos
por la entidad”.
Revisar pestaña "Conceptos"</t>
        </r>
      </text>
    </comment>
    <comment ref="I8" authorId="0" shapeId="0">
      <text>
        <r>
          <rPr>
            <sz val="11"/>
            <color rgb="FF000000"/>
            <rFont val="Calibri"/>
            <family val="2"/>
          </rPr>
          <t>Según lista desplegable, y definir según descripción de las tipologías (pestaña "Conceptos").</t>
        </r>
      </text>
    </comment>
    <comment ref="J8" authorId="0" shapeId="0">
      <text>
        <r>
          <rPr>
            <sz val="11"/>
            <color rgb="FF000000"/>
            <rFont val="Calibri"/>
            <family val="2"/>
          </rPr>
          <t>Causas del riesgo 
La causa Son los Medios, circunstancias, situaciones o agentes generadores del riesgo.  Son uno de los aspectos a eliminar o mitigar para que el riesgo no se materialice; esto se logra mediante la definición de controles efectivos. 
I M P O R TA N T E
* Para cada causa debe existir un control.
* Las causas se deben trabajar de manera separada (no
se deben combinar en una misma columna o renglón).
* Un control puede ser tan eficiente que me ayude
a mitigar varias causas, en estos casos se repite
el control, asociado de manera independiente a la
causa específica.</t>
        </r>
      </text>
    </comment>
    <comment ref="K8" authorId="0" shapeId="0">
      <text>
        <r>
          <rPr>
            <sz val="11"/>
            <color rgb="FF000000"/>
            <rFont val="Calibri"/>
            <family val="2"/>
          </rPr>
          <t>Consecuencia: 
Lo que podria ocasionar…(Efecto)
Efectos generados por la ocurrencia de un riesgo que afecta los objetivos o un proceso de la entidad. Pueden ser entre otros, una pérdida, un daño, un perjuicio, un detrimento.</t>
        </r>
      </text>
    </comment>
    <comment ref="L8" authorId="0" shapeId="0">
      <text>
        <r>
          <rPr>
            <sz val="18"/>
            <color rgb="FF000000"/>
            <rFont val="Calibri"/>
            <family val="2"/>
          </rPr>
          <t>Las preguntas claves para la identificación del riesgo permiten determinar:
¿QUÉ PUEDE SUCEDER? Identificar la afectación del cumplimiento del
objetivo estratégico o del proceso según sea el caso.
¿CÓMO PUEDE SUCEDER? Establecer las causas a partir de los factores
determinados en el contexto.
¿CUÁNDO PUEDE SUCEDER? Determinar de acuerdo con el desarrollo
del proceso.
¿QUÉ CONSECUENCIAS TENDRÍA SU MATERIALIZACIÓN? Determinar los
posibles efectos por la materialización del riesgo.</t>
        </r>
        <r>
          <rPr>
            <sz val="11"/>
            <color rgb="FF000000"/>
            <rFont val="Calibri"/>
            <family val="2"/>
          </rPr>
          <t xml:space="preserve">
La estructura de la descripción del riesgos debe ser:
Riesgo+Cuasas+Consecuencia
ver ejemplo en pestaña "Conceptos".</t>
        </r>
      </text>
    </comment>
    <comment ref="AG8" authorId="0" shapeId="0">
      <text>
        <r>
          <rPr>
            <sz val="11"/>
            <color rgb="FF000000"/>
            <rFont val="Calibri"/>
            <family val="2"/>
          </rPr>
          <t>Probabilidad
Se analiza qué tan posible es que ocurra el riesgo, se expresa en términos de frecuencia, donde frecuencia implica analizar el número de eventos en un periodo determinado, se trata de hechos que se han materializado o se cuenta con un historial de situaciones o eventos asociados al riesgo.
esta probabilidad es inherente, es decir, es la probabilidad antes de la aplicación de controles.
Revisar la tabla de frecuencia en la pestaña "Conceptos".</t>
        </r>
      </text>
    </comment>
    <comment ref="AI8" authorId="0" shapeId="0">
      <text>
        <r>
          <rPr>
            <sz val="11"/>
            <color rgb="FF000000"/>
            <rFont val="Calibri"/>
            <family val="2"/>
          </rPr>
          <t>Es la evaluacion de la consecuencia o el efecto, si el riesgo se llegara a materializar. Estes impacto es el inherente, es decir, antes de la aplicación de controles.
Revisar los criterios para calificar el impacto, los cuales se encuentran en la pestaña de "Conceptos".
PARA LOS RIESGOS DE CORRUPCIÓN EL IMPACTO SE CALCULA AUTOMATICAMENTE CON EL PUNTAJE DE LAS 19 PREGUNTAS.</t>
        </r>
      </text>
    </comment>
    <comment ref="AJ8" authorId="0" shapeId="0">
      <text>
        <r>
          <rPr>
            <sz val="11"/>
            <color rgb="FF000000"/>
            <rFont val="Calibri"/>
            <family val="2"/>
          </rPr>
          <t xml:space="preserve">campo calculado automaticamente.
Nota: no modificar manualmente.
</t>
        </r>
      </text>
    </comment>
    <comment ref="AK8" authorId="0" shapeId="0">
      <text>
        <r>
          <rPr>
            <sz val="11"/>
            <color rgb="FF000000"/>
            <rFont val="Calibri"/>
            <family val="2"/>
          </rPr>
          <t xml:space="preserve">
Ubicación del riesgo en la zona de calor, campo calculado automaticamente.
Nota: no modificar manualmente.</t>
        </r>
      </text>
    </comment>
    <comment ref="AL8" authorId="0" shapeId="0">
      <text>
        <r>
          <rPr>
            <sz val="11"/>
            <color rgb="FF000000"/>
            <rFont val="Calibri"/>
            <family val="2"/>
          </rPr>
          <t xml:space="preserve">campo calculado automaticamente.
Nota: no modificar manualmente.
</t>
        </r>
      </text>
    </comment>
    <comment ref="AN8" authorId="0" shapeId="0">
      <text>
        <r>
          <rPr>
            <sz val="11"/>
            <color rgb="FF000000"/>
            <rFont val="Calibri"/>
            <family val="2"/>
          </rPr>
          <t>Debe tener definido el responsable de llevar a cabo la actividad de control; registrar cargos, no nombres propios.</t>
        </r>
      </text>
    </comment>
    <comment ref="AO8" authorId="0" shapeId="0">
      <text>
        <r>
          <rPr>
            <sz val="11"/>
            <color rgb="FF000000"/>
            <rFont val="Calibri"/>
            <family val="2"/>
          </rPr>
          <t>Debe tener una periodicidad definida para su
ejecución.</t>
        </r>
      </text>
    </comment>
    <comment ref="AP8" authorId="0" shapeId="0">
      <text>
        <r>
          <rPr>
            <sz val="11"/>
            <color rgb="FF000000"/>
            <rFont val="Calibri"/>
            <family val="2"/>
          </rPr>
          <t xml:space="preserve">Debe indicar cuál es el propósito del control.
</t>
        </r>
      </text>
    </comment>
    <comment ref="AQ8" authorId="0" shapeId="0">
      <text>
        <r>
          <rPr>
            <sz val="11"/>
            <color rgb="FF000000"/>
            <rFont val="Calibri"/>
            <family val="2"/>
          </rPr>
          <t>Debe establecer el cómo se realiza la actividad
de control.</t>
        </r>
      </text>
    </comment>
    <comment ref="AR8" authorId="0" shapeId="0">
      <text>
        <r>
          <rPr>
            <sz val="11"/>
            <color rgb="FF000000"/>
            <rFont val="Calibri"/>
            <family val="2"/>
          </rPr>
          <t>Debe indicar qué pasa con las observaciones o
desviaciones resultantes de ejecutar el control.</t>
        </r>
      </text>
    </comment>
    <comment ref="AS8" authorId="0" shapeId="0">
      <text>
        <r>
          <rPr>
            <sz val="11"/>
            <color rgb="FF000000"/>
            <rFont val="Calibri"/>
            <family val="2"/>
          </rPr>
          <t xml:space="preserve">Debe dejar evidencia de la ejecución del control.
</t>
        </r>
      </text>
    </comment>
    <comment ref="AT8" authorId="0" shapeId="0">
      <text>
        <r>
          <rPr>
            <sz val="18"/>
            <color rgb="FF000000"/>
            <rFont val="Calibri"/>
            <family val="2"/>
          </rPr>
          <t>Acción o actividad definida para mitigar las causas de los riesgos.
la redacción de los controles debe contener:
en este campo se debe consolidar lo siguiente:
1. Responsable.
2. Periodicidad.
3. Proposito del control.
4. Como se realiza la actividad del control.
5. que pasa con las observaciones o desviaciones resultantes de ejecutar la actividad del control.
6. Evidencia de la ejecución del control.
I M P O R TA N T E
* Para cada causa debe existir un control.
* Un control puede ser tan eficiente que me ayude
a mitigar varias causas, en estos casos se repite
el control, asociado de manera independiente a la
causa específica.
Ejemplo:
Revisar pestaña "Conceptos" Valoracion de los Controles</t>
        </r>
      </text>
    </comment>
    <comment ref="AU8" authorId="0" shapeId="0">
      <text>
        <r>
          <rPr>
            <sz val="11"/>
            <color rgb="FF000000"/>
            <rFont val="Calibri"/>
            <family val="2"/>
          </rPr>
          <t xml:space="preserve">Clasificacion de las actividades de control:
1. Preventivos: Controles diseñados para evitar que se materialice el riesgo.
2. Detectivos: Buscan identificar un evento o resultado no previsto despues que se haya producido.
</t>
        </r>
      </text>
    </comment>
    <comment ref="BK8" authorId="0" shapeId="0">
      <text>
        <r>
          <rPr>
            <sz val="11"/>
            <color rgb="FF000000"/>
            <rFont val="Calibri"/>
            <family val="2"/>
          </rPr>
          <t>Calificación del Diseño
Fuerte = Calificación entre 96 y 100.
Moderado = Calificación entre 86 y 95.
Débil = Calificación entre 0 y 85.
campo calculado automaticamente.</t>
        </r>
      </text>
    </comment>
    <comment ref="BL8" authorId="0" shapeId="0">
      <text>
        <r>
          <rPr>
            <sz val="11"/>
            <color rgb="FF000000"/>
            <rFont val="Calibri"/>
            <family val="2"/>
          </rPr>
          <t xml:space="preserve">Calificación de la Ejecución.
Seleccionar de la lista:
Fuerte = El control se ejecuta de manera consistente por parte del responsable.
Moderado = El control se ejecuta algunas veces por parte del responsable.
Débil = El control no se ejecuta por parte del responsable.
</t>
        </r>
      </text>
    </comment>
    <comment ref="BM8" authorId="0" shapeId="0">
      <text>
        <r>
          <rPr>
            <sz val="11"/>
            <color rgb="FF000000"/>
            <rFont val="Calibri"/>
            <family val="2"/>
          </rPr>
          <t>Solidéz Individual del Control
Fuerte + Fuerte = Fuerte
Fuerte + Moderado = Moderado
Fuerte + Débil = Débli 
Moderado + Fuerte = Moderado
Moderado + Moderado = Moderado
Moderado + Débil = Débil
Débil + Fuerte = Débil
Débil + Moderado = Débil
Débil + Débil = Débil</t>
        </r>
      </text>
    </comment>
    <comment ref="BW8" authorId="0" shapeId="0">
      <text>
        <r>
          <rPr>
            <sz val="11"/>
            <color rgb="FF000000"/>
            <rFont val="Calibri"/>
            <family val="2"/>
          </rPr>
          <t xml:space="preserve">Elcy del Carmen Montoya Perez:
</t>
        </r>
      </text>
    </comment>
    <comment ref="BY8" authorId="0" shapeId="0">
      <text>
        <r>
          <rPr>
            <sz val="11"/>
            <color rgb="FF000000"/>
            <rFont val="Calibri"/>
            <family val="2"/>
          </rPr>
          <t xml:space="preserve">Cada cuatro neses se debe realizar el análisis del comportamiento de los riesgos. SI ó NO  se materializaron
</t>
        </r>
      </text>
    </comment>
    <comment ref="BZ8" authorId="0" shapeId="0">
      <text>
        <r>
          <rPr>
            <sz val="11"/>
            <color rgb="FF000000"/>
            <rFont val="Calibri"/>
            <family val="2"/>
          </rPr>
          <t xml:space="preserve">Se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CB8" authorId="0" shapeId="0">
      <text>
        <r>
          <rPr>
            <sz val="11"/>
            <color rgb="FF000000"/>
            <rFont val="Calibri"/>
            <family val="2"/>
          </rPr>
          <t xml:space="preserve">Registrar el número de la acción correctiva registrada en la hrramienta en Isolución, categoria de riesgos
</t>
        </r>
      </text>
    </comment>
    <comment ref="CC8" authorId="0" shapeId="0">
      <text>
        <r>
          <rPr>
            <sz val="11"/>
            <color rgb="FF000000"/>
            <rFont val="Calibri"/>
            <family val="2"/>
          </rPr>
          <t xml:space="preserve">Cada cuatro neses se debe realizar el análisis del comportamiento de los riesgos. SI ó NO  se materializaron
</t>
        </r>
      </text>
    </comment>
    <comment ref="CD8" authorId="0" shapeId="0">
      <text>
        <r>
          <rPr>
            <sz val="11"/>
            <color rgb="FF000000"/>
            <rFont val="Calibri"/>
            <family val="2"/>
          </rPr>
          <t>S</t>
        </r>
        <r>
          <rPr>
            <sz val="24"/>
            <color rgb="FF000000"/>
            <rFont val="Calibri"/>
            <family val="2"/>
          </rPr>
          <t xml:space="preserve">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CE8" authorId="0" shapeId="0">
      <text>
        <r>
          <rPr>
            <sz val="11"/>
            <color rgb="FF000000"/>
            <rFont val="Calibri"/>
            <family val="2"/>
          </rPr>
          <t>Se relacionada el actia de autoevaluación de los riesgos realizada en IsoluciOn.              
De acuerdo con el siguiente Estandar: Autoevaluación de Riesgos Periodo XX  - XX de 201X Proceso XXX</t>
        </r>
      </text>
    </comment>
    <comment ref="CF8" authorId="0" shapeId="0">
      <text>
        <r>
          <rPr>
            <sz val="11"/>
            <color rgb="FF000000"/>
            <rFont val="Calibri"/>
            <family val="2"/>
          </rPr>
          <t xml:space="preserve">Registrar el número de la acción correctiva registrada en la hrramienta en Isolución, categoria de riesgos
</t>
        </r>
      </text>
    </comment>
    <comment ref="CG8" authorId="0" shapeId="0">
      <text>
        <r>
          <rPr>
            <sz val="11"/>
            <color rgb="FF000000"/>
            <rFont val="Calibri"/>
            <family val="2"/>
          </rPr>
          <t xml:space="preserve">Cada cuatro neses se debe realizar el análisis del comportamiento de los riesgos. SI ó NO  se materializaron
</t>
        </r>
      </text>
    </comment>
    <comment ref="CH8" authorId="0" shapeId="0">
      <text>
        <r>
          <rPr>
            <sz val="11"/>
            <color rgb="FF000000"/>
            <rFont val="Calibri"/>
            <family val="2"/>
          </rPr>
          <t xml:space="preserve">Se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CI8" authorId="0" shapeId="0">
      <text>
        <r>
          <rPr>
            <sz val="11"/>
            <color rgb="FF000000"/>
            <rFont val="Calibri"/>
            <family val="2"/>
          </rPr>
          <t>Se relacionada el actia de autoevaluación de los riesgos realizada en IsoluciOn.              
De acuerdo con el siguiente Estandar: Autoevaluación de Riesgos Periodo XX  - XX de 201X Proceso XXX</t>
        </r>
      </text>
    </comment>
    <comment ref="CJ8" authorId="0" shapeId="0">
      <text>
        <r>
          <rPr>
            <sz val="11"/>
            <color rgb="FF000000"/>
            <rFont val="Calibri"/>
            <family val="2"/>
          </rPr>
          <t xml:space="preserve">Registrar el número de la acción correctiva registrada en la hrramienta en Isolución, categoria de riesgos
</t>
        </r>
      </text>
    </comment>
  </commentList>
</comments>
</file>

<file path=xl/sharedStrings.xml><?xml version="1.0" encoding="utf-8"?>
<sst xmlns="http://schemas.openxmlformats.org/spreadsheetml/2006/main" count="441" uniqueCount="169">
  <si>
    <t>MAPA Y PLAN DE TRATAMIENTO DE RIESGOS</t>
  </si>
  <si>
    <t>CÓDIGO:</t>
  </si>
  <si>
    <t>VERSIÓN:</t>
  </si>
  <si>
    <t>FECHA:</t>
  </si>
  <si>
    <t>ANALISIS DE RIESGOS</t>
  </si>
  <si>
    <t>EVALUACIÓN DE RIESGOS</t>
  </si>
  <si>
    <t>SEGUIMIENTO - AUTOEVALUACIÓN DE RIESGOS</t>
  </si>
  <si>
    <t>DISEÑO DE CONTROLES</t>
  </si>
  <si>
    <t>CRITERIOS DE EVALUACIÓN DEL CONTROL</t>
  </si>
  <si>
    <t>Primer Monitoreo y Revisión</t>
  </si>
  <si>
    <t>Segundo Monitoreo y Revisión</t>
  </si>
  <si>
    <t>Tercer Monitoreo y Revisión</t>
  </si>
  <si>
    <t>1.Responsable</t>
  </si>
  <si>
    <t>2.Periodicidad</t>
  </si>
  <si>
    <t>3. Propósito</t>
  </si>
  <si>
    <t>4. Cómo se realiza la actividad de control</t>
  </si>
  <si>
    <t>5. Qué pasa con las observaciones o desviaciones</t>
  </si>
  <si>
    <t>6. Evidencia de la ejecución del control</t>
  </si>
  <si>
    <t>Avance de monitoreo 
a 30 de abril</t>
  </si>
  <si>
    <t>Avance de monitoreo 
a 31 de agosto</t>
  </si>
  <si>
    <t>Avance de monitoreo 
a 31 de diciembre</t>
  </si>
  <si>
    <t>OBJETIVO DEL PROCESO</t>
  </si>
  <si>
    <t>PROCESO</t>
  </si>
  <si>
    <t>LÍDER DEL PROCESO</t>
  </si>
  <si>
    <t>RIESGO</t>
  </si>
  <si>
    <t>Acción y Omisión</t>
  </si>
  <si>
    <t>Uso del Poder</t>
  </si>
  <si>
    <t>Desviar la gestión de lo público</t>
  </si>
  <si>
    <t>Beneficio particular</t>
  </si>
  <si>
    <t>TIPOLOGÍA DEL RIESGO</t>
  </si>
  <si>
    <t>CAUSAS</t>
  </si>
  <si>
    <t>CONSECUENCIAS</t>
  </si>
  <si>
    <t>DESCRIPCIÓN DEL RIESGO</t>
  </si>
  <si>
    <t>1.  ¿Afectar al grupo de funcionarios del proceso?</t>
  </si>
  <si>
    <t>2.  ¿Afectar el cumplimiento de metas y objetivos de la dependencia?</t>
  </si>
  <si>
    <t>3.  ¿Afectar el cumplimiento de misión de la Entidad?</t>
  </si>
  <si>
    <t>4.  ¿Afectar el cumplimiento de la misión del sector al que pertenece la Entidad?</t>
  </si>
  <si>
    <t>5.  ¿Generar pérdida de confianza de la Entidad, afectando su reputación?</t>
  </si>
  <si>
    <t>6.  ¿Generar pérdida de recursos económicos?</t>
  </si>
  <si>
    <t>7.  ¿Afectar la generación de los productos o la prestación de servicios?</t>
  </si>
  <si>
    <t>8.  ¿Dar lugar al detrimento de calidad de vida de la comunidad por la pérdida del bien o servicios o los recursos públicos?</t>
  </si>
  <si>
    <t>9.  ¿Generar pérdida de información de la Entidad?</t>
  </si>
  <si>
    <t>10.  ¿Generar intervención de los órganos de control, de la Fiscalía, u otro ente?</t>
  </si>
  <si>
    <t>11.  ¿Dar lugar a procesos sancionatorios?</t>
  </si>
  <si>
    <t>12.  ¿Dar lugar a procesos disciplinarios?</t>
  </si>
  <si>
    <t>13.  ¿Dar lugar a procesos fiscales?</t>
  </si>
  <si>
    <t>14.  ¿Dar lugar a procesos penales?</t>
  </si>
  <si>
    <t>15.  ¿Generar pérdida de credibilidad del sector?</t>
  </si>
  <si>
    <t>16.  ¿Ocasionar lesiones físicas o pérdida de vidas humanas?</t>
  </si>
  <si>
    <t>17.  ¿Afectar la imagen regional?</t>
  </si>
  <si>
    <t>18.  ¿Afectar la imagen nacional?</t>
  </si>
  <si>
    <t>19,¿Generar daño ambiental?</t>
  </si>
  <si>
    <t>TOTAL RESPUESTAS AFIRMATIVAS</t>
  </si>
  <si>
    <t>PROBABILIDAD RIESGO INHERENTE</t>
  </si>
  <si>
    <t>Nivel P</t>
  </si>
  <si>
    <t xml:space="preserve"> IMPACTO RIESGO INHERENTE</t>
  </si>
  <si>
    <t>Nivel I</t>
  </si>
  <si>
    <t>NIVEL O ZONA DE RIESGO INHERENTE</t>
  </si>
  <si>
    <t>Valor Zona de Riesgo</t>
  </si>
  <si>
    <t>Tratamiento del Riesgo</t>
  </si>
  <si>
    <t>Responsable de Ejecutar el Control</t>
  </si>
  <si>
    <t>Periodicidad de Ejecución del Control</t>
  </si>
  <si>
    <t>Proposito del Control</t>
  </si>
  <si>
    <t>Como lo realiza</t>
  </si>
  <si>
    <t>Que se realiza con las desviaciones y observaciones resultante de la ejecución del control</t>
  </si>
  <si>
    <t>Evidencia Ejecución del Control</t>
  </si>
  <si>
    <t>DESCRIPCIÓN CONTROL</t>
  </si>
  <si>
    <t>NATURALEZA DEL CONTROL</t>
  </si>
  <si>
    <t>¿Existe un responsable asignado a la ejecución del control?</t>
  </si>
  <si>
    <t xml:space="preserve">  ¿El responsable tiene autoridad y adecuada segregación de funciones en la ejecución del control?</t>
  </si>
  <si>
    <t>¿La oportunidad en que se ejecuta el control ayuda a prevenir la mitigación del riesgo o a detectar la materialización del riesgo de manera oportuna?</t>
  </si>
  <si>
    <t xml:space="preserve">¿Las actividades que se desarrollan en el control realmente buscan por si sola prevenir o detectar las causas que
pueden dar origen al riesgo, ejemplo Verificar, Validar Cotejar, Comparar, Revisar, etc.?
</t>
  </si>
  <si>
    <t>¿La fuente de información que se utiliza en el desarrollo del control, es información confiable que permita mitigar el riesgo?</t>
  </si>
  <si>
    <t>¿Las observaciones, desviaciones o diferencias identificadas como resultados de la ejecución del control son investigadas y resueltas de manera oportuna?</t>
  </si>
  <si>
    <t>¿Se deja evidencia o rastro de la ejecución del control, que permita a cualquier tercero con la evidencia, llegar a la misma conclusión?.</t>
  </si>
  <si>
    <t>Sumatoría Puntaje Valoración de los controles</t>
  </si>
  <si>
    <t>RANGO DE CALIFICACIÓN DEL DISEÑO</t>
  </si>
  <si>
    <t>RANGO DE CALIFICACIÓN DE LA EJECUCIÓN</t>
  </si>
  <si>
    <t>SOLIDEZ INDIVIDUAL DE CADA CONTROL</t>
  </si>
  <si>
    <t>VALOR SOLIDÉZ DEL CONJUNTO DE CONTROLES</t>
  </si>
  <si>
    <t>TEXTO SOLIDÉZ DEL CONJUNTO DE CONTROLES</t>
  </si>
  <si>
    <t># DE COLUMNAS EN EL MAPA DE CALOR QUE SE DESPLAZA EN EL EJE DE LA PROBABILIDAD</t>
  </si>
  <si>
    <t>PROBABILIDAD RIESGO RESIDUAL</t>
  </si>
  <si>
    <t>Nivel P Inherente</t>
  </si>
  <si>
    <t>IMPACTO RIESGO RESIDUAL</t>
  </si>
  <si>
    <t>ZONA DE RIESGO RESIDUAL</t>
  </si>
  <si>
    <t>Materializó</t>
  </si>
  <si>
    <t>Por que</t>
  </si>
  <si>
    <t>Observación</t>
  </si>
  <si>
    <t>Acción a tomar</t>
  </si>
  <si>
    <t>Adquirir los Bienes y Servicios que la Agencia APP requiera, acatando la normatividad legal y bajo los principios de
transparencia, responsabilidad y eficiencia.</t>
  </si>
  <si>
    <t>Compras y Contratación</t>
  </si>
  <si>
    <t>Director(a) técnica(o)</t>
  </si>
  <si>
    <t>Concentrar las labores de supervisión de múltiples contratos en poco personal, con el fin obtener beneficios particulares.</t>
  </si>
  <si>
    <t>Si</t>
  </si>
  <si>
    <t>Falta de personal calificado.</t>
  </si>
  <si>
    <t>Ejecución no satisfactoria de los contratos.
Detrimento patrimonial
Investigaciones y sanciones disciplinarias.
No se cumple el objetivo del proceso.</t>
  </si>
  <si>
    <t xml:space="preserve">Quien tiene la posibilidad de ejercer presión, asigna a pocas personas la supervisión de contratos, con el fin de controlar y manipular las decisiones para obtener beneficios personales o favorecer intereses de terceros. </t>
  </si>
  <si>
    <t>No</t>
  </si>
  <si>
    <t>RARA VEZ</t>
  </si>
  <si>
    <t>Reducir</t>
  </si>
  <si>
    <t>Comité de supervisión y apoyo a la contratación</t>
  </si>
  <si>
    <t xml:space="preserve">Permanente en cada contratación. </t>
  </si>
  <si>
    <t xml:space="preserve">Verificar el cumplimiento de los procesos, procedimientos y en general las normas de contratación de tal manera que prevalezca el interés general  y se actúe con probidad en el manejo de los recursos públicos. </t>
  </si>
  <si>
    <t xml:space="preserve">En cada Comité de Contratación, los integrates verifican los requisitos de la contratación, la necesidad, la coherencia de la misma con el Plan de Desarrollo y los proyectos que la soportan., además del presupuesto. Con base en las normas contractuales vigentes. </t>
  </si>
  <si>
    <t xml:space="preserve">Se devuelve el proceso contractual para que sea ajustado por parte de los dueños de los proyectos. </t>
  </si>
  <si>
    <t xml:space="preserve">Actas de comités de contratación. </t>
  </si>
  <si>
    <t xml:space="preserve">Se revisa en cada comité de contratación el cumplimiento de los requisitos de la misma cuando surge una necesidad,  en la adjudicación de la contratación, cuando hay posibles incumplimientos. Cada uno de los integrantes de acuerdo con su rol evalua los detalles de la contratación de acuerdo con su rol y verifica el cumplimiento de los requisitos. </t>
  </si>
  <si>
    <t>Preventivo</t>
  </si>
  <si>
    <t>Asignado</t>
  </si>
  <si>
    <t>Adecuado</t>
  </si>
  <si>
    <t>Oportuna</t>
  </si>
  <si>
    <t>Prevenir</t>
  </si>
  <si>
    <t>Confiable</t>
  </si>
  <si>
    <t>Se investigan y se resuelven oportunamente</t>
  </si>
  <si>
    <t>Completa</t>
  </si>
  <si>
    <t>Fuerte</t>
  </si>
  <si>
    <t xml:space="preserve">No aplica toda toda vez que el riesgo no se materializó en el periodo evaluado. </t>
  </si>
  <si>
    <t xml:space="preserve">Deben seguirse fortaleciendo los contrales y aplicando para evitar que el riesgo se materialice. </t>
  </si>
  <si>
    <t>Alto número de contratación asignado a una sola dependencia.</t>
  </si>
  <si>
    <t>Estudios previos o de factibilidad manipulados por personal interesado en el futuro proceso de contratación.</t>
  </si>
  <si>
    <t>Interaccion indebida de terceros, como sobornos
Afinidades politicas, afinidades familiares, amiguismo, clientelismo.</t>
  </si>
  <si>
    <t>Incumplimiento del objeto de los contratos.
Detrimento patrimonial
Investigaciones penales y disciplinarias</t>
  </si>
  <si>
    <t xml:space="preserve">Imposibilidad de adquirir los bienes y/o servicios que requiera la Agencia, cumpliendo las normas y los principios de  la  contratación, dada la interacción de terceros por afinidades políticas, familiares, amiguismo, clietelismo. soborno; en los diferentes procesos de contratación. Lo que accarería  posibles incumplimientos, detrimento patrimonial, investigaciones pebales y disciplinarias. </t>
  </si>
  <si>
    <t>En cada Comité de Contratación se revisan los requisitos de la contratación, además se exige al rol Técnico la elaboración de docuementos que permitan la investigación y análisis del mercado para contar con diferentes ofertas.</t>
  </si>
  <si>
    <t>El proceso contractual debe ser ajustado conforme a las observaciones del Comité</t>
  </si>
  <si>
    <t xml:space="preserve">
Se revisa en cada comité de contratación el cumplimiento de los requisitos de contratación en los documentos de cada estudio previo.  Cada uno de los integrantes de acuerdo con su rol evalua los detalles de la contratación  y verifica el cumplimiento de los requisitos. Para las contrataciones directas queda como evuidencia además del acta del comité, el Certificado de Idoneidad y  experiencia. para las demás modalidades de contratación queda como evidencia el Informe de evaluación de requisitos habilitantes y experiencia. </t>
  </si>
  <si>
    <t xml:space="preserve">No aplica toda vez que el riesgo no se materializó en el periodo evaluado. </t>
  </si>
  <si>
    <t xml:space="preserve">
Posibilidad de actuar en la asignación indebida de rubros, fondos y proyectos en los contratos a cambio de beneficios indebidos para servidores públicos</t>
  </si>
  <si>
    <t>*Búsqueda de beneficios propios con estudios previos que buscan favorecer al contratista.</t>
  </si>
  <si>
    <t>*Afectación de la imagen institucional
*Investigaciones disciplinarias, fiscales o penales.
*Detrimento patrimonial</t>
  </si>
  <si>
    <t>Imposibilidad de adquirir los bienes y/o servicios que requiera la Agencia, cumpliendo las normas y los principios de  la  contratación, dada la posibilidad de actuar en la asignación indebidad de rubros, fondos y proyectos en los contratos, buscando beneficios propios o de contratistas ,  Lo que acarrería  posible afectación de la imagen institucional, investigaciones disciplinarias, fiscales, penales, detrimento patrimonial.</t>
  </si>
  <si>
    <t>Revisar en cada proceso de contratación la correcta asignación de rubros y fondos a cada servicio o bien a contratar</t>
  </si>
  <si>
    <t>Conforme al bien o servicio a contratar, se revisa elos fondos y rubros presupuestales correspondientes</t>
  </si>
  <si>
    <t xml:space="preserve">Actas de comités de contratación.
Certificado de Disponibilidad Presupuestal.  </t>
  </si>
  <si>
    <t xml:space="preserve">En cada comité de contratación se verifica que el proceso cuente con los recursos necesarios, la existencia del Certificado de Disponibilidad Presupuestal. </t>
  </si>
  <si>
    <t>Prevenir el daño antijurídico y realizar la representación a la Agencia APP, mediante el cumplimiento de la normativa vigente
para garantizar que la actuación de la Entidad se ajuste al Estado Social de Derecho.</t>
  </si>
  <si>
    <t>Gestión Jurídica</t>
  </si>
  <si>
    <t>Posibilidad de actuar en el marco de las competencias y en materia sancionatoria sin el fundamento legal favoreciendo intereses particulares</t>
  </si>
  <si>
    <t>Interaccion indebida de terceros, como sobornos.
Afinidades politicas, afinidades familiares, amiguismo, clientelismo.</t>
  </si>
  <si>
    <t>Responsabilidad fiscal, penal y disciplinaria.
Afectación de imagen y credibilidad de la entidad.</t>
  </si>
  <si>
    <t xml:space="preserve">Imposibilidad de Prevenir el daño antijurídico y realizar la representación a la Agencia APP, mediante el cumplimiento de la normativa vigente
para garantizar que la actuación de la Entidad se ajuste al Estado Social de Derecho. Lo anterior por una interacción indebida de terceros, como sobornos.Afinidades politicas, afinidades familiares, amiguismo, clientelismo y que pudiera sobrevenir en responsabilidades fiscales, penales, disciplinarias, afectación de la imagen y credibilidad de la Agencia. </t>
  </si>
  <si>
    <t xml:space="preserve">Comité de supervisión y apoyo a la contratación
Equipo Jurídico
Comité de Conciliación
</t>
  </si>
  <si>
    <t>Cada que se requiera</t>
  </si>
  <si>
    <t xml:space="preserve">
Evitar el favorecimiento de interéses particulares en el marco de las competencias</t>
  </si>
  <si>
    <t xml:space="preserve">
El Comité de Supervisión y Apoyo a la Contratación y el Comité de  Conciliación luego de estudiar las situaciones recomiendan a la Agencia APP las  actuaciones para evitar favorecer intereses particulares y posibilite la actuacion en el marco de las competencias y el fundamento legal</t>
  </si>
  <si>
    <t xml:space="preserve">Se realizan los ajustes a los que haya lugar en la documentación, luego del análisis por parte del equipo rsponsable. </t>
  </si>
  <si>
    <t>Actas de Comité de Supervisión y Apoyo a la Contratación y el Comité de Conciliación</t>
  </si>
  <si>
    <t xml:space="preserve">Cada que se presente una situación a analizar, en los comités respectivos, el equipo jurídico analiza la documentación y en los Comités en los que haya lugar , se deja la evidencia de la revisión y el análisis en las actas. </t>
  </si>
  <si>
    <t>Analizar, formular, definir y evaluar el Marco Estratégico, Plan Estratégico Institucional, el Modelo de Operación por Procesos,
Modelo Integrado de Planeación y Gestión de la Agencia APP.</t>
  </si>
  <si>
    <t>Direccionamiento Estratégico</t>
  </si>
  <si>
    <t>Director (a) General</t>
  </si>
  <si>
    <t>Posibilidad de plantear proyectos que no estén alineados con el plan estratégico institucional, favoreciendo intereses particulares</t>
  </si>
  <si>
    <t>Clientelismo</t>
  </si>
  <si>
    <t>1. No se logran los objetivos institucionales.</t>
  </si>
  <si>
    <t xml:space="preserve">Imposibilidad de analizar, formular, definir y evaluar el Marco Estratégico, Plan Estratégico Institucional, el Modelo de Operación por Procesos, Modelo Integrado de Planeación y Gestión de la Agencia APP, por plantear proyectos que no estén alineados con el plan estratégico institucional, favoreciendo intereses particulares, a causa del clientelismo, ocasionando incumplimiento de los objetivos intitucionales.  </t>
  </si>
  <si>
    <t>Subdirector
Comité Directivo</t>
  </si>
  <si>
    <t>Semanal</t>
  </si>
  <si>
    <t>Prevenir la posibilidad de favorecer intereses particulares</t>
  </si>
  <si>
    <t>Los proyectos previo a su contratación deben contar con un documento de anaalisis de elegibilidad donde se justifique la realizacion del mismo y adicional se relacione la alineación del proyecto con el Plan Estrategico institucional
Informe de elegibilidad es aprobado por cada Subdirector
El Acta del Comité Directivo es realizada por la Dirección General o quien se delegue.</t>
  </si>
  <si>
    <t>Se devuleve para ajustes y no se aprueban.
En caso que el proyecto no se apruebe o se devuelva, es necesario que esta información quede registrada en el acta.</t>
  </si>
  <si>
    <t>Informe e elegibilidad
Acta de los Comités Directivos</t>
  </si>
  <si>
    <t>El informe de elegibilidad es una herramienta que permite identificar la alineación de cada proyecto que se formula con el Plan de Desarrollo.</t>
  </si>
  <si>
    <t>en el periodo evaluado no se materializó el riesgo.</t>
  </si>
  <si>
    <t>N.A.</t>
  </si>
  <si>
    <t>No es un control</t>
  </si>
  <si>
    <t>Incompleta</t>
  </si>
  <si>
    <t>Compartir</t>
  </si>
  <si>
    <t>FORMATO ADAPTADO DEL MUNICIPIO DE MEDELLÍN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</si>
</sst>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rgb="FF000000"/>
      <name val="Calibri"/>
      <family val="2"/>
    </font>
    <font>
      <sz val="11"/>
      <name val="Tahoma"/>
      <family val="2"/>
    </font>
    <font>
      <b/>
      <sz val="30"/>
      <name val="Tahoma"/>
      <family val="2"/>
    </font>
    <font>
      <sz val="10"/>
      <name val="Tahoma"/>
      <family val="2"/>
    </font>
    <font>
      <sz val="11"/>
      <color rgb="FF000000"/>
      <name val="Tahoma"/>
      <family val="2"/>
    </font>
    <font>
      <b/>
      <sz val="18"/>
      <color rgb="FF000000"/>
      <name val="Tahoma"/>
      <family val="2"/>
    </font>
    <font>
      <b/>
      <sz val="25"/>
      <name val="Tahoma"/>
      <family val="2"/>
    </font>
    <font>
      <b/>
      <sz val="16"/>
      <name val="Tahoma"/>
      <family val="2"/>
    </font>
    <font>
      <b/>
      <sz val="10"/>
      <name val="Tahoma"/>
      <family val="2"/>
    </font>
    <font>
      <b/>
      <sz val="18"/>
      <name val="Tahoma"/>
      <family val="2"/>
    </font>
    <font>
      <b/>
      <sz val="14"/>
      <name val="Tahoma"/>
      <family val="2"/>
    </font>
    <font>
      <sz val="18"/>
      <name val="Tahoma"/>
      <family val="2"/>
    </font>
    <font>
      <sz val="18"/>
      <color rgb="FF000000"/>
      <name val="Tahoma"/>
      <family val="2"/>
    </font>
    <font>
      <sz val="16"/>
      <name val="Tahoma"/>
      <family val="2"/>
    </font>
    <font>
      <sz val="14"/>
      <name val="Tahoma"/>
      <family val="2"/>
    </font>
    <font>
      <sz val="18"/>
      <color rgb="FF000000"/>
      <name val="Calibri"/>
      <family val="2"/>
    </font>
    <font>
      <sz val="24"/>
      <color rgb="FF000000"/>
      <name val="Calibri"/>
      <family val="2"/>
    </font>
  </fonts>
  <fills count="17">
    <fill>
      <patternFill patternType="none"/>
    </fill>
    <fill>
      <patternFill patternType="gray125"/>
    </fill>
    <fill>
      <patternFill patternType="solid">
        <fgColor rgb="FFFEF2CB"/>
        <bgColor rgb="FFFEF2CB"/>
      </patternFill>
    </fill>
    <fill>
      <patternFill patternType="solid">
        <fgColor rgb="FFDEEAF6"/>
        <bgColor rgb="FFDEEAF6"/>
      </patternFill>
    </fill>
    <fill>
      <patternFill patternType="solid">
        <fgColor rgb="FFECECEC"/>
        <bgColor rgb="FFECECEC"/>
      </patternFill>
    </fill>
    <fill>
      <patternFill patternType="solid">
        <fgColor theme="0" tint="-0.14999847407452621"/>
        <bgColor rgb="FFE2EFD9"/>
      </patternFill>
    </fill>
    <fill>
      <patternFill patternType="solid">
        <fgColor theme="0" tint="-0.14999847407452621"/>
        <bgColor rgb="FFFEF2CB"/>
      </patternFill>
    </fill>
    <fill>
      <patternFill patternType="solid">
        <fgColor theme="0" tint="-0.14999847407452621"/>
        <bgColor rgb="FFDEEAF6"/>
      </patternFill>
    </fill>
    <fill>
      <patternFill patternType="solid">
        <fgColor theme="0" tint="-0.14999847407452621"/>
        <bgColor indexed="64"/>
      </patternFill>
    </fill>
    <fill>
      <patternFill patternType="solid">
        <fgColor theme="0" tint="-0.14999847407452621"/>
        <bgColor rgb="FFECECEC"/>
      </patternFill>
    </fill>
    <fill>
      <patternFill patternType="solid">
        <fgColor rgb="FF7DFB5B"/>
        <bgColor rgb="FF7DFB5B"/>
      </patternFill>
    </fill>
    <fill>
      <patternFill patternType="solid">
        <fgColor rgb="FFE2EFD9"/>
        <bgColor rgb="FFE2EFD9"/>
      </patternFill>
    </fill>
    <fill>
      <patternFill patternType="solid">
        <fgColor rgb="FFFFFFFF"/>
        <bgColor rgb="FFFFFFFF"/>
      </patternFill>
    </fill>
    <fill>
      <patternFill patternType="solid">
        <fgColor theme="1"/>
        <bgColor rgb="FFFFFFFF"/>
      </patternFill>
    </fill>
    <fill>
      <patternFill patternType="solid">
        <fgColor theme="1"/>
        <bgColor indexed="64"/>
      </patternFill>
    </fill>
    <fill>
      <patternFill patternType="solid">
        <fgColor rgb="FF262626"/>
        <bgColor rgb="FF262626"/>
      </patternFill>
    </fill>
    <fill>
      <patternFill patternType="solid">
        <fgColor rgb="FF000000"/>
        <bgColor rgb="FF000000"/>
      </patternFill>
    </fill>
  </fills>
  <borders count="36">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medium">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medium">
        <color rgb="FF000000"/>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thin">
        <color indexed="64"/>
      </bottom>
      <diagonal/>
    </border>
    <border>
      <left style="thin">
        <color rgb="FF000000"/>
      </left>
      <right style="medium">
        <color rgb="FF000000"/>
      </right>
      <top style="medium">
        <color rgb="FF000000"/>
      </top>
      <bottom style="medium">
        <color indexed="64"/>
      </bottom>
      <diagonal/>
    </border>
    <border>
      <left style="thin">
        <color rgb="FF000000"/>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s>
  <cellStyleXfs count="3">
    <xf numFmtId="0" fontId="0" fillId="0" borderId="0"/>
    <xf numFmtId="0" fontId="1" fillId="0" borderId="0"/>
    <xf numFmtId="0" fontId="1" fillId="0" borderId="0"/>
  </cellStyleXfs>
  <cellXfs count="172">
    <xf numFmtId="0" fontId="0" fillId="0" borderId="0" xfId="0"/>
    <xf numFmtId="0" fontId="2" fillId="0" borderId="1" xfId="1" applyFont="1" applyBorder="1" applyAlignment="1">
      <alignment horizontal="center"/>
    </xf>
    <xf numFmtId="0" fontId="3" fillId="0" borderId="1" xfId="1" applyFont="1" applyBorder="1" applyAlignment="1">
      <alignment horizontal="center" vertical="center" wrapText="1"/>
    </xf>
    <xf numFmtId="0" fontId="2" fillId="0" borderId="1" xfId="1" applyFont="1" applyBorder="1" applyAlignment="1">
      <alignment horizontal="left"/>
    </xf>
    <xf numFmtId="0" fontId="4" fillId="0" borderId="0" xfId="1" applyFont="1"/>
    <xf numFmtId="0" fontId="5" fillId="0" borderId="0" xfId="1" applyFont="1" applyAlignment="1"/>
    <xf numFmtId="0" fontId="2" fillId="0" borderId="2" xfId="1" applyFont="1" applyBorder="1"/>
    <xf numFmtId="0" fontId="2" fillId="0" borderId="3" xfId="1" applyFont="1" applyBorder="1"/>
    <xf numFmtId="0" fontId="2" fillId="0" borderId="4" xfId="1" applyFont="1" applyBorder="1"/>
    <xf numFmtId="0" fontId="6" fillId="2" borderId="5" xfId="1" applyFont="1" applyFill="1" applyBorder="1" applyAlignment="1">
      <alignment horizontal="center" vertical="center"/>
    </xf>
    <xf numFmtId="0" fontId="7" fillId="3" borderId="6" xfId="1" applyFont="1" applyFill="1" applyBorder="1" applyAlignment="1">
      <alignment horizontal="center" vertical="center"/>
    </xf>
    <xf numFmtId="0" fontId="2" fillId="0" borderId="7" xfId="1" applyFont="1" applyBorder="1"/>
    <xf numFmtId="0" fontId="2" fillId="0" borderId="8" xfId="1" applyFont="1" applyBorder="1"/>
    <xf numFmtId="0" fontId="8" fillId="4" borderId="6" xfId="1" applyFont="1" applyFill="1" applyBorder="1" applyAlignment="1">
      <alignment horizontal="center" vertical="center" wrapText="1"/>
    </xf>
    <xf numFmtId="0" fontId="9" fillId="0" borderId="0" xfId="1" applyFont="1"/>
    <xf numFmtId="0" fontId="2" fillId="0" borderId="9" xfId="1" applyFont="1" applyBorder="1"/>
    <xf numFmtId="0" fontId="2" fillId="0" borderId="10" xfId="1" applyFont="1" applyBorder="1"/>
    <xf numFmtId="0" fontId="7" fillId="3" borderId="5" xfId="1" applyFont="1" applyFill="1" applyBorder="1" applyAlignment="1">
      <alignment horizontal="center" vertical="center" wrapText="1"/>
    </xf>
    <xf numFmtId="0" fontId="10" fillId="3" borderId="6" xfId="1" applyFont="1" applyFill="1" applyBorder="1" applyAlignment="1">
      <alignment horizontal="center" vertical="center"/>
    </xf>
    <xf numFmtId="0" fontId="10" fillId="3" borderId="7" xfId="1" applyFont="1" applyFill="1" applyBorder="1" applyAlignment="1">
      <alignment vertical="center"/>
    </xf>
    <xf numFmtId="0" fontId="11" fillId="3" borderId="8" xfId="1" applyFont="1" applyFill="1" applyBorder="1" applyAlignment="1">
      <alignment vertical="center"/>
    </xf>
    <xf numFmtId="0" fontId="11" fillId="4" borderId="6" xfId="1" applyFont="1" applyFill="1" applyBorder="1" applyAlignment="1">
      <alignment horizontal="center" vertical="center" wrapText="1"/>
    </xf>
    <xf numFmtId="0" fontId="8" fillId="5" borderId="11" xfId="1" applyFont="1" applyFill="1" applyBorder="1" applyAlignment="1">
      <alignment vertical="center"/>
    </xf>
    <xf numFmtId="0" fontId="8" fillId="5" borderId="12" xfId="1" applyFont="1" applyFill="1" applyBorder="1" applyAlignment="1">
      <alignment vertical="center"/>
    </xf>
    <xf numFmtId="0" fontId="8" fillId="5" borderId="13" xfId="1" applyFont="1" applyFill="1" applyBorder="1" applyAlignment="1">
      <alignment vertical="center"/>
    </xf>
    <xf numFmtId="0" fontId="8" fillId="5" borderId="0" xfId="1" applyFont="1" applyFill="1" applyBorder="1" applyAlignment="1">
      <alignment vertical="center"/>
    </xf>
    <xf numFmtId="0" fontId="8" fillId="5" borderId="11" xfId="1" applyFont="1" applyFill="1" applyBorder="1" applyAlignment="1">
      <alignment horizontal="center" vertical="center"/>
    </xf>
    <xf numFmtId="0" fontId="8" fillId="5" borderId="14" xfId="1" applyFont="1" applyFill="1" applyBorder="1" applyAlignment="1">
      <alignment horizontal="center" vertical="center"/>
    </xf>
    <xf numFmtId="0" fontId="8" fillId="6" borderId="13" xfId="1" applyFont="1" applyFill="1" applyBorder="1" applyAlignment="1">
      <alignment vertical="center" wrapText="1"/>
    </xf>
    <xf numFmtId="0" fontId="8" fillId="6" borderId="13" xfId="1" applyFont="1" applyFill="1" applyBorder="1" applyAlignment="1">
      <alignment vertical="center"/>
    </xf>
    <xf numFmtId="0" fontId="8" fillId="6" borderId="5" xfId="1" applyFont="1" applyFill="1" applyBorder="1" applyAlignment="1">
      <alignment horizontal="center" vertical="center"/>
    </xf>
    <xf numFmtId="0" fontId="8" fillId="6" borderId="13" xfId="1" applyFont="1" applyFill="1" applyBorder="1" applyAlignment="1">
      <alignment horizontal="center" vertical="center"/>
    </xf>
    <xf numFmtId="0" fontId="8" fillId="7" borderId="10" xfId="1" applyFont="1" applyFill="1" applyBorder="1" applyAlignment="1">
      <alignment horizontal="center" vertical="center"/>
    </xf>
    <xf numFmtId="0" fontId="2" fillId="8" borderId="9" xfId="1" applyFont="1" applyFill="1" applyBorder="1"/>
    <xf numFmtId="0" fontId="8" fillId="7" borderId="15" xfId="1" applyFont="1" applyFill="1" applyBorder="1" applyAlignment="1">
      <alignment vertical="center"/>
    </xf>
    <xf numFmtId="0" fontId="8" fillId="7" borderId="15" xfId="1" applyFont="1" applyFill="1" applyBorder="1" applyAlignment="1">
      <alignment vertical="center" wrapText="1"/>
    </xf>
    <xf numFmtId="0" fontId="8" fillId="7" borderId="11" xfId="1" applyFont="1" applyFill="1" applyBorder="1" applyAlignment="1">
      <alignment vertical="center" wrapText="1"/>
    </xf>
    <xf numFmtId="0" fontId="8" fillId="7" borderId="11" xfId="1" applyFont="1" applyFill="1" applyBorder="1" applyAlignment="1">
      <alignment horizontal="center" vertical="center" wrapText="1"/>
    </xf>
    <xf numFmtId="0" fontId="8" fillId="7" borderId="12" xfId="1" applyFont="1" applyFill="1" applyBorder="1" applyAlignment="1">
      <alignment vertical="center" wrapText="1"/>
    </xf>
    <xf numFmtId="0" fontId="8" fillId="9" borderId="6" xfId="1" applyFont="1" applyFill="1" applyBorder="1" applyAlignment="1">
      <alignment horizontal="center" vertical="center"/>
    </xf>
    <xf numFmtId="0" fontId="2" fillId="8" borderId="7" xfId="1" applyFont="1" applyFill="1" applyBorder="1"/>
    <xf numFmtId="0" fontId="2" fillId="8" borderId="8" xfId="1" applyFont="1" applyFill="1" applyBorder="1"/>
    <xf numFmtId="0" fontId="8" fillId="9" borderId="6" xfId="1" applyFont="1" applyFill="1" applyBorder="1" applyAlignment="1">
      <alignment horizontal="center" vertical="center" wrapText="1"/>
    </xf>
    <xf numFmtId="0" fontId="8" fillId="8" borderId="0" xfId="1" applyFont="1" applyFill="1" applyAlignment="1">
      <alignment horizontal="center"/>
    </xf>
    <xf numFmtId="0" fontId="5" fillId="8" borderId="0" xfId="1" applyFont="1" applyFill="1" applyAlignment="1"/>
    <xf numFmtId="0" fontId="8" fillId="10" borderId="11" xfId="1" applyFont="1" applyFill="1" applyBorder="1" applyAlignment="1">
      <alignment horizontal="center" vertical="center" wrapText="1"/>
    </xf>
    <xf numFmtId="0" fontId="8" fillId="10" borderId="12" xfId="1" applyFont="1" applyFill="1" applyBorder="1" applyAlignment="1">
      <alignment horizontal="center" vertical="center" wrapText="1"/>
    </xf>
    <xf numFmtId="0" fontId="8" fillId="11" borderId="0" xfId="1" applyFont="1" applyFill="1" applyBorder="1" applyAlignment="1">
      <alignment horizontal="center" vertical="center" wrapText="1"/>
    </xf>
    <xf numFmtId="0" fontId="8" fillId="10" borderId="0" xfId="1" applyFont="1" applyFill="1" applyBorder="1" applyAlignment="1">
      <alignment horizontal="center" vertical="center" wrapText="1"/>
    </xf>
    <xf numFmtId="0" fontId="8" fillId="2" borderId="11" xfId="1" applyFont="1" applyFill="1" applyBorder="1" applyAlignment="1">
      <alignment horizontal="center" vertical="center" wrapText="1"/>
    </xf>
    <xf numFmtId="0" fontId="8" fillId="2" borderId="11" xfId="1" applyFont="1" applyFill="1" applyBorder="1" applyAlignment="1">
      <alignment vertical="center" wrapText="1"/>
    </xf>
    <xf numFmtId="0" fontId="8" fillId="2" borderId="12" xfId="1" applyFont="1" applyFill="1" applyBorder="1" applyAlignment="1">
      <alignment vertical="center" wrapText="1"/>
    </xf>
    <xf numFmtId="0" fontId="8" fillId="10" borderId="14" xfId="1" applyFont="1" applyFill="1" applyBorder="1" applyAlignment="1">
      <alignment horizontal="center" vertical="center" wrapText="1"/>
    </xf>
    <xf numFmtId="0" fontId="8" fillId="3" borderId="11" xfId="1" applyFont="1" applyFill="1" applyBorder="1" applyAlignment="1">
      <alignment horizontal="center" vertical="center" wrapText="1"/>
    </xf>
    <xf numFmtId="0" fontId="8" fillId="3" borderId="12" xfId="1" applyFont="1" applyFill="1" applyBorder="1" applyAlignment="1">
      <alignment vertical="center" wrapText="1"/>
    </xf>
    <xf numFmtId="0" fontId="8" fillId="10" borderId="13" xfId="1" applyFont="1" applyFill="1" applyBorder="1" applyAlignment="1">
      <alignment horizontal="center" vertical="center" wrapText="1"/>
    </xf>
    <xf numFmtId="0" fontId="8" fillId="0" borderId="0" xfId="1" applyFont="1"/>
    <xf numFmtId="0" fontId="12" fillId="12" borderId="16" xfId="1" applyFont="1" applyFill="1" applyBorder="1" applyAlignment="1">
      <alignment horizontal="center" vertical="center" wrapText="1"/>
    </xf>
    <xf numFmtId="0" fontId="13" fillId="12" borderId="16" xfId="1" applyFont="1" applyFill="1" applyBorder="1" applyAlignment="1">
      <alignment horizontal="center" vertical="center" wrapText="1"/>
    </xf>
    <xf numFmtId="0" fontId="12" fillId="12" borderId="17" xfId="1" applyFont="1" applyFill="1" applyBorder="1" applyAlignment="1">
      <alignment vertical="center" wrapText="1"/>
    </xf>
    <xf numFmtId="0" fontId="12" fillId="12" borderId="16" xfId="1" applyFont="1" applyFill="1" applyBorder="1" applyAlignment="1">
      <alignment vertical="center" wrapText="1"/>
    </xf>
    <xf numFmtId="0" fontId="14" fillId="12" borderId="16" xfId="1" applyFont="1" applyFill="1" applyBorder="1" applyAlignment="1">
      <alignment horizontal="left" vertical="center" wrapText="1"/>
    </xf>
    <xf numFmtId="0" fontId="10" fillId="12" borderId="16" xfId="1" applyFont="1" applyFill="1" applyBorder="1" applyAlignment="1">
      <alignment horizontal="center" vertical="center" wrapText="1"/>
    </xf>
    <xf numFmtId="0" fontId="14" fillId="12" borderId="13" xfId="1" applyFont="1" applyFill="1" applyBorder="1" applyAlignment="1">
      <alignment horizontal="center" vertical="center" wrapText="1"/>
    </xf>
    <xf numFmtId="0" fontId="12" fillId="0" borderId="16" xfId="1" applyFont="1" applyBorder="1" applyAlignment="1">
      <alignment horizontal="center" vertical="center" wrapText="1"/>
    </xf>
    <xf numFmtId="0" fontId="9" fillId="0" borderId="18" xfId="1" applyFont="1" applyBorder="1" applyAlignment="1">
      <alignment horizontal="center" vertical="center" wrapText="1"/>
    </xf>
    <xf numFmtId="0" fontId="4" fillId="0" borderId="16" xfId="1" applyFont="1" applyBorder="1" applyAlignment="1">
      <alignment horizontal="center" vertical="center" wrapText="1"/>
    </xf>
    <xf numFmtId="0" fontId="4" fillId="0" borderId="19" xfId="1" applyFont="1" applyBorder="1" applyAlignment="1">
      <alignment horizontal="center" vertical="center" wrapText="1"/>
    </xf>
    <xf numFmtId="0" fontId="12" fillId="12" borderId="11" xfId="1" applyFont="1" applyFill="1" applyBorder="1" applyAlignment="1">
      <alignment horizontal="center" vertical="center" wrapText="1"/>
    </xf>
    <xf numFmtId="0" fontId="13" fillId="12" borderId="11" xfId="1" applyFont="1" applyFill="1" applyBorder="1" applyAlignment="1">
      <alignment horizontal="center" vertical="center" wrapText="1"/>
    </xf>
    <xf numFmtId="0" fontId="12" fillId="12" borderId="20" xfId="1" applyFont="1" applyFill="1" applyBorder="1" applyAlignment="1">
      <alignment vertical="center" wrapText="1"/>
    </xf>
    <xf numFmtId="0" fontId="12" fillId="0" borderId="11" xfId="1" applyFont="1" applyBorder="1" applyAlignment="1"/>
    <xf numFmtId="0" fontId="2" fillId="0" borderId="11" xfId="1" applyFont="1" applyBorder="1"/>
    <xf numFmtId="0" fontId="14" fillId="12" borderId="15" xfId="1" applyFont="1" applyFill="1" applyBorder="1" applyAlignment="1">
      <alignment horizontal="center" vertical="center" wrapText="1"/>
    </xf>
    <xf numFmtId="0" fontId="14" fillId="12" borderId="21" xfId="1" applyFont="1" applyFill="1" applyBorder="1" applyAlignment="1">
      <alignment horizontal="center" vertical="center" wrapText="1"/>
    </xf>
    <xf numFmtId="0" fontId="12" fillId="12" borderId="15" xfId="1" applyFont="1" applyFill="1" applyBorder="1" applyAlignment="1">
      <alignment horizontal="center" vertical="center" wrapText="1"/>
    </xf>
    <xf numFmtId="0" fontId="12" fillId="12" borderId="21" xfId="1" applyFont="1" applyFill="1" applyBorder="1" applyAlignment="1">
      <alignment horizontal="center" vertical="center" wrapText="1"/>
    </xf>
    <xf numFmtId="0" fontId="12" fillId="0" borderId="15" xfId="1" applyFont="1" applyBorder="1" applyAlignment="1">
      <alignment horizontal="center" vertical="center" wrapText="1"/>
    </xf>
    <xf numFmtId="0" fontId="12" fillId="0" borderId="21" xfId="1" applyFont="1" applyBorder="1" applyAlignment="1">
      <alignment horizontal="center" vertical="center" wrapText="1"/>
    </xf>
    <xf numFmtId="0" fontId="2" fillId="0" borderId="12" xfId="1" applyFont="1" applyBorder="1"/>
    <xf numFmtId="0" fontId="4" fillId="0" borderId="21" xfId="1" applyFont="1" applyBorder="1" applyAlignment="1">
      <alignment horizontal="center" vertical="center" wrapText="1"/>
    </xf>
    <xf numFmtId="0" fontId="4" fillId="0" borderId="22" xfId="1" applyFont="1" applyBorder="1" applyAlignment="1">
      <alignment horizontal="center" vertical="center" wrapText="1"/>
    </xf>
    <xf numFmtId="0" fontId="12" fillId="12" borderId="23" xfId="1" applyFont="1" applyFill="1" applyBorder="1" applyAlignment="1">
      <alignment vertical="center" wrapText="1"/>
    </xf>
    <xf numFmtId="0" fontId="13" fillId="12" borderId="23" xfId="1" applyFont="1" applyFill="1" applyBorder="1" applyAlignment="1">
      <alignment vertical="center" wrapText="1"/>
    </xf>
    <xf numFmtId="0" fontId="12" fillId="12" borderId="24" xfId="1" applyFont="1" applyFill="1" applyBorder="1" applyAlignment="1">
      <alignment vertical="center" wrapText="1"/>
    </xf>
    <xf numFmtId="0" fontId="14" fillId="12" borderId="23" xfId="1" applyFont="1" applyFill="1" applyBorder="1" applyAlignment="1">
      <alignment vertical="center" wrapText="1"/>
    </xf>
    <xf numFmtId="0" fontId="10" fillId="12" borderId="23" xfId="1" applyFont="1" applyFill="1" applyBorder="1" applyAlignment="1">
      <alignment vertical="center" wrapText="1"/>
    </xf>
    <xf numFmtId="0" fontId="12" fillId="12" borderId="25" xfId="1" applyFont="1" applyFill="1" applyBorder="1" applyAlignment="1">
      <alignment vertical="center" wrapText="1"/>
    </xf>
    <xf numFmtId="0" fontId="10" fillId="12" borderId="25" xfId="1" applyFont="1" applyFill="1" applyBorder="1" applyAlignment="1">
      <alignment vertical="center" wrapText="1"/>
    </xf>
    <xf numFmtId="0" fontId="14" fillId="12" borderId="26" xfId="1" applyFont="1" applyFill="1" applyBorder="1" applyAlignment="1">
      <alignment horizontal="left" vertical="center" wrapText="1"/>
    </xf>
    <xf numFmtId="0" fontId="12" fillId="12" borderId="16" xfId="1" applyFont="1" applyFill="1" applyBorder="1" applyAlignment="1">
      <alignment horizontal="center" vertical="center" wrapText="1"/>
    </xf>
    <xf numFmtId="0" fontId="12" fillId="0" borderId="17" xfId="1" applyFont="1" applyBorder="1" applyAlignment="1">
      <alignment horizontal="center" vertical="center" wrapText="1"/>
    </xf>
    <xf numFmtId="0" fontId="12" fillId="0" borderId="23" xfId="1" applyFont="1" applyBorder="1" applyAlignment="1">
      <alignment horizontal="center" vertical="center" wrapText="1"/>
    </xf>
    <xf numFmtId="0" fontId="12" fillId="0" borderId="23" xfId="1" applyFont="1" applyBorder="1" applyAlignment="1">
      <alignment vertical="center" wrapText="1"/>
    </xf>
    <xf numFmtId="0" fontId="9" fillId="0" borderId="27" xfId="1" applyFont="1" applyBorder="1" applyAlignment="1">
      <alignment vertical="center" wrapText="1"/>
    </xf>
    <xf numFmtId="0" fontId="4" fillId="0" borderId="23" xfId="1" applyFont="1" applyBorder="1" applyAlignment="1">
      <alignment vertical="center" wrapText="1"/>
    </xf>
    <xf numFmtId="0" fontId="4" fillId="0" borderId="17" xfId="1" applyFont="1" applyBorder="1" applyAlignment="1">
      <alignment horizontal="center" vertical="center" wrapText="1"/>
    </xf>
    <xf numFmtId="0" fontId="4" fillId="0" borderId="25" xfId="1" applyFont="1" applyBorder="1" applyAlignment="1">
      <alignment vertical="center" wrapText="1"/>
    </xf>
    <xf numFmtId="0" fontId="4" fillId="0" borderId="25" xfId="1" applyFont="1" applyBorder="1" applyAlignment="1">
      <alignment horizontal="center" vertical="center" wrapText="1"/>
    </xf>
    <xf numFmtId="0" fontId="4" fillId="0" borderId="28" xfId="1" applyFont="1" applyBorder="1" applyAlignment="1">
      <alignment horizontal="center" vertical="center" wrapText="1"/>
    </xf>
    <xf numFmtId="0" fontId="12" fillId="12" borderId="11" xfId="1" applyFont="1" applyFill="1" applyBorder="1" applyAlignment="1">
      <alignment horizontal="center" vertical="center" wrapText="1"/>
    </xf>
    <xf numFmtId="0" fontId="14" fillId="12" borderId="15" xfId="1" applyFont="1" applyFill="1" applyBorder="1" applyAlignment="1">
      <alignment horizontal="left" vertical="center" wrapText="1"/>
    </xf>
    <xf numFmtId="0" fontId="4" fillId="0" borderId="15" xfId="1" applyFont="1" applyBorder="1" applyAlignment="1">
      <alignment horizontal="center" vertical="center" wrapText="1"/>
    </xf>
    <xf numFmtId="0" fontId="4" fillId="0" borderId="11" xfId="1" applyFont="1" applyBorder="1" applyAlignment="1">
      <alignment vertical="center" wrapText="1"/>
    </xf>
    <xf numFmtId="0" fontId="4" fillId="0" borderId="11" xfId="1" applyFont="1" applyBorder="1" applyAlignment="1">
      <alignment horizontal="center" vertical="center" wrapText="1"/>
    </xf>
    <xf numFmtId="0" fontId="4" fillId="0" borderId="29" xfId="1" applyFont="1" applyBorder="1" applyAlignment="1">
      <alignment horizontal="center" vertical="center" wrapText="1"/>
    </xf>
    <xf numFmtId="0" fontId="12" fillId="13" borderId="11" xfId="1" applyFont="1" applyFill="1" applyBorder="1" applyAlignment="1">
      <alignment vertical="center" wrapText="1"/>
    </xf>
    <xf numFmtId="0" fontId="2" fillId="14" borderId="11" xfId="1" applyFont="1" applyFill="1" applyBorder="1"/>
    <xf numFmtId="0" fontId="12" fillId="13" borderId="23" xfId="1" applyFont="1" applyFill="1" applyBorder="1" applyAlignment="1">
      <alignment vertical="center" wrapText="1"/>
    </xf>
    <xf numFmtId="0" fontId="13" fillId="13" borderId="23" xfId="1" applyFont="1" applyFill="1" applyBorder="1" applyAlignment="1">
      <alignment vertical="center" wrapText="1"/>
    </xf>
    <xf numFmtId="0" fontId="14" fillId="13" borderId="24" xfId="1" applyFont="1" applyFill="1" applyBorder="1" applyAlignment="1">
      <alignment vertical="center" wrapText="1"/>
    </xf>
    <xf numFmtId="0" fontId="14" fillId="13" borderId="23" xfId="1" applyFont="1" applyFill="1" applyBorder="1" applyAlignment="1">
      <alignment vertical="center" wrapText="1"/>
    </xf>
    <xf numFmtId="0" fontId="10" fillId="13" borderId="23" xfId="1" applyFont="1" applyFill="1" applyBorder="1" applyAlignment="1">
      <alignment vertical="center" wrapText="1"/>
    </xf>
    <xf numFmtId="0" fontId="12" fillId="13" borderId="24" xfId="1" applyFont="1" applyFill="1" applyBorder="1" applyAlignment="1">
      <alignment vertical="center" wrapText="1"/>
    </xf>
    <xf numFmtId="0" fontId="12" fillId="13" borderId="25" xfId="1" applyFont="1" applyFill="1" applyBorder="1" applyAlignment="1">
      <alignment vertical="center" wrapText="1"/>
    </xf>
    <xf numFmtId="0" fontId="10" fillId="13" borderId="24" xfId="1" applyFont="1" applyFill="1" applyBorder="1" applyAlignment="1">
      <alignment vertical="center" wrapText="1"/>
    </xf>
    <xf numFmtId="0" fontId="15" fillId="13" borderId="17" xfId="1" applyFont="1" applyFill="1" applyBorder="1" applyAlignment="1">
      <alignment horizontal="left" vertical="center" wrapText="1"/>
    </xf>
    <xf numFmtId="0" fontId="12" fillId="13" borderId="17" xfId="1" applyFont="1" applyFill="1" applyBorder="1" applyAlignment="1">
      <alignment vertical="center" wrapText="1"/>
    </xf>
    <xf numFmtId="0" fontId="12" fillId="13" borderId="17" xfId="1" applyFont="1" applyFill="1" applyBorder="1" applyAlignment="1">
      <alignment horizontal="center" vertical="center" wrapText="1"/>
    </xf>
    <xf numFmtId="0" fontId="12" fillId="14" borderId="17" xfId="1" applyFont="1" applyFill="1" applyBorder="1" applyAlignment="1">
      <alignment horizontal="center" vertical="center" wrapText="1"/>
    </xf>
    <xf numFmtId="0" fontId="12" fillId="14" borderId="23" xfId="1" applyFont="1" applyFill="1" applyBorder="1" applyAlignment="1">
      <alignment horizontal="center" vertical="center" wrapText="1"/>
    </xf>
    <xf numFmtId="0" fontId="12" fillId="14" borderId="23" xfId="1" applyFont="1" applyFill="1" applyBorder="1" applyAlignment="1">
      <alignment vertical="center" wrapText="1"/>
    </xf>
    <xf numFmtId="0" fontId="9" fillId="14" borderId="27" xfId="1" applyFont="1" applyFill="1" applyBorder="1" applyAlignment="1">
      <alignment vertical="center" wrapText="1"/>
    </xf>
    <xf numFmtId="0" fontId="4" fillId="14" borderId="23" xfId="1" applyFont="1" applyFill="1" applyBorder="1" applyAlignment="1">
      <alignment vertical="center" wrapText="1"/>
    </xf>
    <xf numFmtId="0" fontId="4" fillId="14" borderId="26" xfId="1" applyFont="1" applyFill="1" applyBorder="1" applyAlignment="1">
      <alignment horizontal="center" vertical="center" wrapText="1"/>
    </xf>
    <xf numFmtId="0" fontId="2" fillId="14" borderId="11" xfId="1" applyFont="1" applyFill="1" applyBorder="1" applyAlignment="1"/>
    <xf numFmtId="0" fontId="4" fillId="14" borderId="30" xfId="1" applyFont="1" applyFill="1" applyBorder="1" applyAlignment="1">
      <alignment horizontal="center" vertical="center" wrapText="1"/>
    </xf>
    <xf numFmtId="0" fontId="4" fillId="14" borderId="0" xfId="1" applyFont="1" applyFill="1"/>
    <xf numFmtId="0" fontId="5" fillId="14" borderId="0" xfId="1" applyFont="1" applyFill="1" applyAlignment="1"/>
    <xf numFmtId="0" fontId="10" fillId="12" borderId="24" xfId="1" applyFont="1" applyFill="1" applyBorder="1" applyAlignment="1">
      <alignment vertical="center" wrapText="1"/>
    </xf>
    <xf numFmtId="0" fontId="15" fillId="12" borderId="17" xfId="1" applyFont="1" applyFill="1" applyBorder="1" applyAlignment="1">
      <alignment horizontal="left" vertical="center" wrapText="1"/>
    </xf>
    <xf numFmtId="0" fontId="12" fillId="12" borderId="17" xfId="1" applyFont="1" applyFill="1" applyBorder="1" applyAlignment="1">
      <alignment horizontal="center" vertical="center" wrapText="1"/>
    </xf>
    <xf numFmtId="0" fontId="12" fillId="0" borderId="23" xfId="1" applyNumberFormat="1" applyFont="1" applyBorder="1" applyAlignment="1">
      <alignment vertical="center" wrapText="1"/>
    </xf>
    <xf numFmtId="0" fontId="1" fillId="0" borderId="0" xfId="2"/>
    <xf numFmtId="0" fontId="4" fillId="0" borderId="26" xfId="1" applyFont="1" applyBorder="1" applyAlignment="1">
      <alignment horizontal="center" vertical="center" wrapText="1"/>
    </xf>
    <xf numFmtId="0" fontId="2" fillId="0" borderId="11" xfId="1" applyFont="1" applyBorder="1" applyAlignment="1"/>
    <xf numFmtId="0" fontId="4" fillId="0" borderId="30" xfId="1" applyFont="1" applyBorder="1" applyAlignment="1">
      <alignment horizontal="center" vertical="center" wrapText="1"/>
    </xf>
    <xf numFmtId="0" fontId="15" fillId="13" borderId="15" xfId="1" applyFont="1" applyFill="1" applyBorder="1" applyAlignment="1">
      <alignment horizontal="left" vertical="center" wrapText="1"/>
    </xf>
    <xf numFmtId="0" fontId="4" fillId="14" borderId="11" xfId="1" applyFont="1" applyFill="1" applyBorder="1" applyAlignment="1">
      <alignment vertical="center" wrapText="1"/>
    </xf>
    <xf numFmtId="0" fontId="12" fillId="12" borderId="31" xfId="1" applyFont="1" applyFill="1" applyBorder="1" applyAlignment="1">
      <alignment vertical="center" wrapText="1"/>
    </xf>
    <xf numFmtId="0" fontId="15" fillId="12" borderId="26" xfId="1" applyFont="1" applyFill="1" applyBorder="1" applyAlignment="1">
      <alignment horizontal="left" vertical="center" wrapText="1"/>
    </xf>
    <xf numFmtId="0" fontId="12" fillId="12" borderId="11" xfId="1" applyFont="1" applyFill="1" applyBorder="1" applyAlignment="1">
      <alignment vertical="center" wrapText="1"/>
    </xf>
    <xf numFmtId="0" fontId="14" fillId="12" borderId="26" xfId="1" applyFont="1" applyFill="1" applyBorder="1" applyAlignment="1">
      <alignment vertical="center" wrapText="1"/>
    </xf>
    <xf numFmtId="0" fontId="12" fillId="12" borderId="21" xfId="1" applyFont="1" applyFill="1" applyBorder="1" applyAlignment="1">
      <alignment vertical="center" wrapText="1"/>
    </xf>
    <xf numFmtId="0" fontId="2" fillId="0" borderId="21" xfId="1" applyFont="1" applyBorder="1"/>
    <xf numFmtId="0" fontId="2" fillId="0" borderId="21" xfId="1" applyFont="1" applyBorder="1" applyAlignment="1"/>
    <xf numFmtId="0" fontId="15" fillId="12" borderId="32" xfId="1" applyFont="1" applyFill="1" applyBorder="1" applyAlignment="1">
      <alignment horizontal="left" vertical="center" wrapText="1"/>
    </xf>
    <xf numFmtId="0" fontId="12" fillId="12" borderId="32" xfId="1" applyFont="1" applyFill="1" applyBorder="1" applyAlignment="1">
      <alignment vertical="center" wrapText="1"/>
    </xf>
    <xf numFmtId="0" fontId="12" fillId="12" borderId="32" xfId="1" applyFont="1" applyFill="1" applyBorder="1" applyAlignment="1">
      <alignment horizontal="center" vertical="center" wrapText="1"/>
    </xf>
    <xf numFmtId="0" fontId="12" fillId="0" borderId="32" xfId="1" applyFont="1" applyBorder="1" applyAlignment="1">
      <alignment horizontal="center" vertical="center" wrapText="1"/>
    </xf>
    <xf numFmtId="0" fontId="2" fillId="0" borderId="33" xfId="1" applyFont="1" applyBorder="1" applyAlignment="1"/>
    <xf numFmtId="0" fontId="4" fillId="0" borderId="32" xfId="1" applyFont="1" applyBorder="1" applyAlignment="1">
      <alignment horizontal="center" vertical="center" wrapText="1"/>
    </xf>
    <xf numFmtId="0" fontId="4" fillId="0" borderId="34" xfId="1" applyFont="1" applyBorder="1" applyAlignment="1">
      <alignment horizontal="center" vertical="center" wrapText="1"/>
    </xf>
    <xf numFmtId="0" fontId="12" fillId="15" borderId="0" xfId="1" applyFont="1" applyFill="1" applyBorder="1"/>
    <xf numFmtId="0" fontId="14" fillId="15" borderId="0" xfId="1" applyFont="1" applyFill="1" applyBorder="1"/>
    <xf numFmtId="0" fontId="13" fillId="15" borderId="0" xfId="1" applyFont="1" applyFill="1" applyBorder="1"/>
    <xf numFmtId="0" fontId="15" fillId="15" borderId="0" xfId="1" applyFont="1" applyFill="1" applyBorder="1"/>
    <xf numFmtId="0" fontId="4" fillId="15" borderId="0" xfId="1" applyFont="1" applyFill="1" applyBorder="1"/>
    <xf numFmtId="0" fontId="14" fillId="12" borderId="17" xfId="1" applyFont="1" applyFill="1" applyBorder="1" applyAlignment="1">
      <alignment vertical="center" wrapText="1"/>
    </xf>
    <xf numFmtId="0" fontId="4" fillId="0" borderId="35" xfId="1" applyFont="1" applyBorder="1" applyAlignment="1">
      <alignment horizontal="center" vertical="center" wrapText="1"/>
    </xf>
    <xf numFmtId="0" fontId="2" fillId="0" borderId="11" xfId="1" applyFont="1" applyBorder="1"/>
    <xf numFmtId="0" fontId="12" fillId="12" borderId="26" xfId="1" applyFont="1" applyFill="1" applyBorder="1" applyAlignment="1">
      <alignment vertical="center" wrapText="1"/>
    </xf>
    <xf numFmtId="0" fontId="12" fillId="12" borderId="26" xfId="1" applyFont="1" applyFill="1" applyBorder="1" applyAlignment="1">
      <alignment horizontal="center" vertical="center" wrapText="1"/>
    </xf>
    <xf numFmtId="0" fontId="12" fillId="0" borderId="26" xfId="1" applyFont="1" applyBorder="1" applyAlignment="1">
      <alignment horizontal="center" vertical="center" wrapText="1"/>
    </xf>
    <xf numFmtId="0" fontId="2" fillId="0" borderId="21" xfId="1" applyFont="1" applyBorder="1"/>
    <xf numFmtId="0" fontId="14" fillId="12" borderId="32" xfId="1" applyFont="1" applyFill="1" applyBorder="1" applyAlignment="1">
      <alignment vertical="center" wrapText="1"/>
    </xf>
    <xf numFmtId="0" fontId="2" fillId="0" borderId="33" xfId="1" applyFont="1" applyBorder="1"/>
    <xf numFmtId="0" fontId="12" fillId="16" borderId="0" xfId="1" applyFont="1" applyFill="1" applyBorder="1"/>
    <xf numFmtId="0" fontId="14" fillId="16" borderId="0" xfId="1" applyFont="1" applyFill="1" applyBorder="1"/>
    <xf numFmtId="0" fontId="13" fillId="16" borderId="0" xfId="1" applyFont="1" applyFill="1" applyBorder="1"/>
    <xf numFmtId="0" fontId="15" fillId="16" borderId="0" xfId="1" applyFont="1" applyFill="1" applyBorder="1"/>
    <xf numFmtId="0" fontId="4" fillId="16" borderId="0" xfId="1" applyFont="1" applyFill="1" applyBorder="1"/>
  </cellXfs>
  <cellStyles count="3">
    <cellStyle name="Normal" xfId="0" builtinId="0"/>
    <cellStyle name="Normal 2" xfId="2"/>
    <cellStyle name="Normal 3" xfId="1"/>
  </cellStyles>
  <dxfs count="759">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1</xdr:row>
      <xdr:rowOff>0</xdr:rowOff>
    </xdr:from>
    <xdr:ext cx="304800" cy="304800"/>
    <xdr:sp macro="" textlink="">
      <xdr:nvSpPr>
        <xdr:cNvPr id="2" name="AutoShape 136" descr="https://www.medellin.gov.co/isolucion/Grafvinetas/alcald%C3%ADa%2098%20x%20610.jpg">
          <a:extLst>
            <a:ext uri="{FF2B5EF4-FFF2-40B4-BE49-F238E27FC236}">
              <a16:creationId xmlns:a16="http://schemas.microsoft.com/office/drawing/2014/main" xmlns="" id="{00000000-0008-0000-0100-000002000000}"/>
            </a:ext>
          </a:extLst>
        </xdr:cNvPr>
        <xdr:cNvSpPr>
          <a:spLocks noChangeAspect="1" noChangeArrowheads="1"/>
        </xdr:cNvSpPr>
      </xdr:nvSpPr>
      <xdr:spPr bwMode="auto">
        <a:xfrm>
          <a:off x="9496425" y="295275"/>
          <a:ext cx="304800" cy="304800"/>
        </a:xfrm>
        <a:prstGeom prst="rect">
          <a:avLst/>
        </a:prstGeom>
        <a:noFill/>
      </xdr:spPr>
    </xdr:sp>
    <xdr:clientData fLocksWithSheet="0"/>
  </xdr:oneCellAnchor>
  <xdr:twoCellAnchor editAs="oneCell">
    <xdr:from>
      <xdr:col>0</xdr:col>
      <xdr:colOff>1295400</xdr:colOff>
      <xdr:row>0</xdr:row>
      <xdr:rowOff>76200</xdr:rowOff>
    </xdr:from>
    <xdr:to>
      <xdr:col>0</xdr:col>
      <xdr:colOff>2540000</xdr:colOff>
      <xdr:row>2</xdr:row>
      <xdr:rowOff>355600</xdr:rowOff>
    </xdr:to>
    <xdr:pic>
      <xdr:nvPicPr>
        <xdr:cNvPr id="3" name="Picture 11" descr="C:\Users\catalina.vargas\Downloads\Logo APP-01 (1).png">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486" t="17606" r="9288" b="22729"/>
        <a:stretch>
          <a:fillRect/>
        </a:stretch>
      </xdr:blipFill>
      <xdr:spPr bwMode="auto">
        <a:xfrm>
          <a:off x="1295400" y="76200"/>
          <a:ext cx="1244600" cy="946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dades%20compartidas/Control%20Interno/Mapas%20de%20riesgo/20191023%20Matriz%20riesgos%20Agencia%20APP%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IESGOS%20CORRUPCI&#211;N%201009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Gestión APP"/>
      <sheetName val="Riesgos Corrupción "/>
      <sheetName val="Formulas"/>
      <sheetName val="Conceptos"/>
    </sheetNames>
    <sheetDataSet>
      <sheetData sheetId="0"/>
      <sheetData sheetId="1"/>
      <sheetData sheetId="2">
        <row r="5">
          <cell r="B5" t="str">
            <v>RARA VEZ</v>
          </cell>
          <cell r="C5">
            <v>1</v>
          </cell>
          <cell r="E5" t="str">
            <v>INSIGNIFICANTE</v>
          </cell>
          <cell r="F5">
            <v>1</v>
          </cell>
          <cell r="J5" t="str">
            <v>11</v>
          </cell>
          <cell r="K5" t="str">
            <v>BAJO</v>
          </cell>
          <cell r="W5">
            <v>1</v>
          </cell>
          <cell r="X5" t="str">
            <v>MODERADO</v>
          </cell>
          <cell r="AB5" t="str">
            <v>Fuerte+Fuerte</v>
          </cell>
          <cell r="AC5" t="str">
            <v>Fuerte</v>
          </cell>
          <cell r="AD5">
            <v>100</v>
          </cell>
          <cell r="AN5" t="str">
            <v>Asignado</v>
          </cell>
          <cell r="AO5">
            <v>15</v>
          </cell>
          <cell r="AQ5">
            <v>1</v>
          </cell>
          <cell r="AR5" t="str">
            <v>RARA VEZ</v>
          </cell>
        </row>
        <row r="6">
          <cell r="B6" t="str">
            <v>IMPROBABLE</v>
          </cell>
          <cell r="C6">
            <v>2</v>
          </cell>
          <cell r="E6" t="str">
            <v>MENOR</v>
          </cell>
          <cell r="F6">
            <v>2</v>
          </cell>
          <cell r="J6" t="str">
            <v>12</v>
          </cell>
          <cell r="K6" t="str">
            <v>BAJO</v>
          </cell>
          <cell r="W6">
            <v>2</v>
          </cell>
          <cell r="X6" t="str">
            <v>MODERADO</v>
          </cell>
          <cell r="AB6" t="str">
            <v>Fuerte+Moderado</v>
          </cell>
          <cell r="AC6" t="str">
            <v>Moderado</v>
          </cell>
          <cell r="AD6">
            <v>50</v>
          </cell>
          <cell r="AN6" t="str">
            <v>No asignado</v>
          </cell>
          <cell r="AO6">
            <v>0</v>
          </cell>
          <cell r="AQ6">
            <v>2</v>
          </cell>
          <cell r="AR6" t="str">
            <v>IMPROBABLE</v>
          </cell>
        </row>
        <row r="7">
          <cell r="B7" t="str">
            <v>POSIBLE</v>
          </cell>
          <cell r="C7">
            <v>3</v>
          </cell>
          <cell r="E7" t="str">
            <v>MODERADO</v>
          </cell>
          <cell r="F7">
            <v>3</v>
          </cell>
          <cell r="J7" t="str">
            <v>13</v>
          </cell>
          <cell r="K7" t="str">
            <v>MODERADO</v>
          </cell>
          <cell r="W7">
            <v>3</v>
          </cell>
          <cell r="X7" t="str">
            <v>MODERADO</v>
          </cell>
          <cell r="AB7" t="str">
            <v>Fuerte+Débil</v>
          </cell>
          <cell r="AC7" t="str">
            <v>Débil</v>
          </cell>
          <cell r="AD7">
            <v>0</v>
          </cell>
          <cell r="AN7" t="str">
            <v>Adecuado</v>
          </cell>
          <cell r="AO7">
            <v>15</v>
          </cell>
          <cell r="AQ7">
            <v>3</v>
          </cell>
          <cell r="AR7" t="str">
            <v>POSIBLE</v>
          </cell>
        </row>
        <row r="8">
          <cell r="B8" t="str">
            <v>PROBABLE</v>
          </cell>
          <cell r="C8">
            <v>4</v>
          </cell>
          <cell r="E8" t="str">
            <v>MAYOR</v>
          </cell>
          <cell r="F8">
            <v>4</v>
          </cell>
          <cell r="J8" t="str">
            <v>14</v>
          </cell>
          <cell r="K8" t="str">
            <v>ALTO</v>
          </cell>
          <cell r="W8">
            <v>4</v>
          </cell>
          <cell r="X8" t="str">
            <v>MODERADO</v>
          </cell>
          <cell r="AB8" t="str">
            <v>Moderado+Fuerte</v>
          </cell>
          <cell r="AC8" t="str">
            <v>Moderado</v>
          </cell>
          <cell r="AD8">
            <v>50</v>
          </cell>
          <cell r="AN8" t="str">
            <v>Inadecuado</v>
          </cell>
          <cell r="AO8">
            <v>0</v>
          </cell>
          <cell r="AQ8">
            <v>4</v>
          </cell>
          <cell r="AR8" t="str">
            <v>PROBABLE</v>
          </cell>
        </row>
        <row r="9">
          <cell r="B9" t="str">
            <v>CASI SEGURO</v>
          </cell>
          <cell r="C9">
            <v>5</v>
          </cell>
          <cell r="E9" t="str">
            <v>CATASTROFICO</v>
          </cell>
          <cell r="F9">
            <v>5</v>
          </cell>
          <cell r="J9" t="str">
            <v>15</v>
          </cell>
          <cell r="K9" t="str">
            <v>ALTO</v>
          </cell>
          <cell r="W9">
            <v>5</v>
          </cell>
          <cell r="X9" t="str">
            <v>MODERADO</v>
          </cell>
          <cell r="AB9" t="str">
            <v>Moderado+Moderado</v>
          </cell>
          <cell r="AC9" t="str">
            <v>Moderado</v>
          </cell>
          <cell r="AD9">
            <v>50</v>
          </cell>
          <cell r="AN9" t="str">
            <v>Oportuna</v>
          </cell>
          <cell r="AO9">
            <v>15</v>
          </cell>
          <cell r="AQ9">
            <v>5</v>
          </cell>
          <cell r="AR9" t="str">
            <v>CASI SEGURO</v>
          </cell>
        </row>
        <row r="10">
          <cell r="J10" t="str">
            <v>21</v>
          </cell>
          <cell r="K10" t="str">
            <v>BAJO</v>
          </cell>
          <cell r="W10">
            <v>6</v>
          </cell>
          <cell r="X10" t="str">
            <v>MAYOR</v>
          </cell>
          <cell r="AB10" t="str">
            <v>Moderado+Débil</v>
          </cell>
          <cell r="AC10" t="str">
            <v>Débil</v>
          </cell>
          <cell r="AD10">
            <v>0</v>
          </cell>
          <cell r="AN10" t="str">
            <v>Inoportuna</v>
          </cell>
          <cell r="AO10">
            <v>0</v>
          </cell>
        </row>
        <row r="11">
          <cell r="J11" t="str">
            <v>22</v>
          </cell>
          <cell r="K11" t="str">
            <v>BAJO</v>
          </cell>
          <cell r="W11">
            <v>7</v>
          </cell>
          <cell r="X11" t="str">
            <v>MAYOR</v>
          </cell>
          <cell r="AB11" t="str">
            <v>Débil+Fuerte</v>
          </cell>
          <cell r="AC11" t="str">
            <v>Débil</v>
          </cell>
          <cell r="AD11">
            <v>0</v>
          </cell>
          <cell r="AN11" t="str">
            <v>Prevenir</v>
          </cell>
          <cell r="AO11">
            <v>15</v>
          </cell>
        </row>
        <row r="12">
          <cell r="J12" t="str">
            <v>23</v>
          </cell>
          <cell r="K12" t="str">
            <v>MODERADO</v>
          </cell>
          <cell r="W12">
            <v>8</v>
          </cell>
          <cell r="X12" t="str">
            <v>MAYOR</v>
          </cell>
          <cell r="AB12" t="str">
            <v>Débil+Moderado</v>
          </cell>
          <cell r="AC12" t="str">
            <v>Débil</v>
          </cell>
          <cell r="AD12">
            <v>0</v>
          </cell>
          <cell r="AN12" t="str">
            <v>Detectar</v>
          </cell>
          <cell r="AO12">
            <v>10</v>
          </cell>
        </row>
        <row r="13">
          <cell r="J13" t="str">
            <v>24</v>
          </cell>
          <cell r="K13" t="str">
            <v>ALTO</v>
          </cell>
          <cell r="W13">
            <v>9</v>
          </cell>
          <cell r="X13" t="str">
            <v>MAYOR</v>
          </cell>
          <cell r="AB13" t="str">
            <v>Débil+Débil</v>
          </cell>
          <cell r="AC13" t="str">
            <v>Débil</v>
          </cell>
          <cell r="AD13">
            <v>0</v>
          </cell>
          <cell r="AN13" t="str">
            <v>No es un control</v>
          </cell>
          <cell r="AO13">
            <v>0</v>
          </cell>
        </row>
        <row r="14">
          <cell r="J14" t="str">
            <v>25</v>
          </cell>
          <cell r="K14" t="str">
            <v>EXTREMO</v>
          </cell>
          <cell r="W14">
            <v>10</v>
          </cell>
          <cell r="X14" t="str">
            <v>MAYOR</v>
          </cell>
          <cell r="AN14" t="str">
            <v>Confiable</v>
          </cell>
          <cell r="AO14">
            <v>15</v>
          </cell>
        </row>
        <row r="15">
          <cell r="J15" t="str">
            <v>31</v>
          </cell>
          <cell r="K15" t="str">
            <v>BAJO</v>
          </cell>
          <cell r="W15">
            <v>11</v>
          </cell>
          <cell r="X15" t="str">
            <v>MAYOR</v>
          </cell>
          <cell r="AN15" t="str">
            <v>No confiable</v>
          </cell>
          <cell r="AO15">
            <v>0</v>
          </cell>
        </row>
        <row r="16">
          <cell r="J16" t="str">
            <v>32</v>
          </cell>
          <cell r="K16" t="str">
            <v>MODERADO</v>
          </cell>
          <cell r="W16">
            <v>12</v>
          </cell>
          <cell r="X16" t="str">
            <v>CATASTROFICO</v>
          </cell>
          <cell r="AN16" t="str">
            <v>Se investigan y se resuelven oportunamente</v>
          </cell>
          <cell r="AO16">
            <v>15</v>
          </cell>
        </row>
        <row r="17">
          <cell r="J17" t="str">
            <v>33</v>
          </cell>
          <cell r="K17" t="str">
            <v>ALTO</v>
          </cell>
          <cell r="W17">
            <v>13</v>
          </cell>
          <cell r="X17" t="str">
            <v>CATASTROFICO</v>
          </cell>
          <cell r="AN17" t="str">
            <v>No se investigan y se resuelven oportunamente</v>
          </cell>
          <cell r="AO17">
            <v>0</v>
          </cell>
        </row>
        <row r="18">
          <cell r="J18" t="str">
            <v>34</v>
          </cell>
          <cell r="K18" t="str">
            <v>EXTREMO</v>
          </cell>
          <cell r="W18">
            <v>14</v>
          </cell>
          <cell r="X18" t="str">
            <v>CATASTROFICO</v>
          </cell>
          <cell r="AN18" t="str">
            <v>Completa</v>
          </cell>
          <cell r="AO18">
            <v>10</v>
          </cell>
        </row>
        <row r="19">
          <cell r="J19" t="str">
            <v>35</v>
          </cell>
          <cell r="K19" t="str">
            <v>EXTREMO</v>
          </cell>
          <cell r="W19">
            <v>15</v>
          </cell>
          <cell r="X19" t="str">
            <v>CATASTROFICO</v>
          </cell>
          <cell r="AN19" t="str">
            <v>Incompleta</v>
          </cell>
          <cell r="AO19">
            <v>5</v>
          </cell>
        </row>
        <row r="20">
          <cell r="J20" t="str">
            <v>41</v>
          </cell>
          <cell r="K20" t="str">
            <v>MODERADO</v>
          </cell>
          <cell r="W20">
            <v>16</v>
          </cell>
          <cell r="X20" t="str">
            <v>CATASTROFICO</v>
          </cell>
          <cell r="AN20" t="str">
            <v>No existe</v>
          </cell>
          <cell r="AO20">
            <v>0</v>
          </cell>
        </row>
        <row r="21">
          <cell r="J21" t="str">
            <v>42</v>
          </cell>
          <cell r="K21" t="str">
            <v>ALTO</v>
          </cell>
          <cell r="W21">
            <v>17</v>
          </cell>
          <cell r="X21" t="str">
            <v>CATASTROFICO</v>
          </cell>
        </row>
        <row r="22">
          <cell r="J22" t="str">
            <v>43</v>
          </cell>
          <cell r="K22" t="str">
            <v>ALTO</v>
          </cell>
          <cell r="W22">
            <v>18</v>
          </cell>
          <cell r="X22" t="str">
            <v>CATASTROFICO</v>
          </cell>
        </row>
        <row r="23">
          <cell r="J23" t="str">
            <v>44</v>
          </cell>
          <cell r="K23" t="str">
            <v>EXTREMO</v>
          </cell>
          <cell r="W23">
            <v>19</v>
          </cell>
          <cell r="X23" t="str">
            <v>CATASTROFICO</v>
          </cell>
        </row>
        <row r="24">
          <cell r="J24" t="str">
            <v>45</v>
          </cell>
          <cell r="K24" t="str">
            <v>EXTREMO</v>
          </cell>
        </row>
        <row r="25">
          <cell r="J25" t="str">
            <v>51</v>
          </cell>
          <cell r="K25" t="str">
            <v>ALTO</v>
          </cell>
        </row>
        <row r="26">
          <cell r="J26" t="str">
            <v>52</v>
          </cell>
          <cell r="K26" t="str">
            <v>ALTO</v>
          </cell>
        </row>
        <row r="27">
          <cell r="J27" t="str">
            <v>53</v>
          </cell>
          <cell r="K27" t="str">
            <v>EXTREMO</v>
          </cell>
        </row>
        <row r="28">
          <cell r="J28" t="str">
            <v>54</v>
          </cell>
          <cell r="K28" t="str">
            <v>EXTREMO</v>
          </cell>
        </row>
        <row r="29">
          <cell r="J29" t="str">
            <v>55</v>
          </cell>
          <cell r="K29" t="str">
            <v>EXTREMO</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Gestión APP"/>
      <sheetName val="Riesgos Corrupción"/>
      <sheetName val="Formulas"/>
      <sheetName val="Conceptos"/>
    </sheetNames>
    <sheetDataSet>
      <sheetData sheetId="0"/>
      <sheetData sheetId="1"/>
      <sheetData sheetId="2">
        <row r="5">
          <cell r="B5" t="str">
            <v>RARA VEZ</v>
          </cell>
          <cell r="C5">
            <v>1</v>
          </cell>
          <cell r="E5" t="str">
            <v>INSIGNIFICANTE</v>
          </cell>
          <cell r="F5">
            <v>1</v>
          </cell>
          <cell r="J5" t="str">
            <v>11</v>
          </cell>
          <cell r="K5" t="str">
            <v>BAJO</v>
          </cell>
          <cell r="W5">
            <v>1</v>
          </cell>
          <cell r="X5" t="str">
            <v>MODERADO</v>
          </cell>
          <cell r="AB5" t="str">
            <v>Fuerte+Fuerte</v>
          </cell>
          <cell r="AC5" t="str">
            <v>Fuerte</v>
          </cell>
          <cell r="AD5">
            <v>100</v>
          </cell>
          <cell r="AN5" t="str">
            <v>Asignado</v>
          </cell>
          <cell r="AO5">
            <v>15</v>
          </cell>
          <cell r="AQ5">
            <v>1</v>
          </cell>
          <cell r="AR5" t="str">
            <v>RARA VEZ</v>
          </cell>
        </row>
        <row r="6">
          <cell r="B6" t="str">
            <v>IMPROBABLE</v>
          </cell>
          <cell r="C6">
            <v>2</v>
          </cell>
          <cell r="E6" t="str">
            <v>MENOR</v>
          </cell>
          <cell r="F6">
            <v>2</v>
          </cell>
          <cell r="J6" t="str">
            <v>12</v>
          </cell>
          <cell r="K6" t="str">
            <v>BAJO</v>
          </cell>
          <cell r="W6">
            <v>2</v>
          </cell>
          <cell r="X6" t="str">
            <v>MODERADO</v>
          </cell>
          <cell r="AB6" t="str">
            <v>Fuerte+Moderado</v>
          </cell>
          <cell r="AC6" t="str">
            <v>Moderado</v>
          </cell>
          <cell r="AD6">
            <v>50</v>
          </cell>
          <cell r="AN6" t="str">
            <v>No asignado</v>
          </cell>
          <cell r="AO6">
            <v>0</v>
          </cell>
          <cell r="AQ6">
            <v>2</v>
          </cell>
          <cell r="AR6" t="str">
            <v>IMPROBABLE</v>
          </cell>
        </row>
        <row r="7">
          <cell r="B7" t="str">
            <v>POSIBLE</v>
          </cell>
          <cell r="C7">
            <v>3</v>
          </cell>
          <cell r="E7" t="str">
            <v>MODERADO</v>
          </cell>
          <cell r="F7">
            <v>3</v>
          </cell>
          <cell r="J7" t="str">
            <v>13</v>
          </cell>
          <cell r="K7" t="str">
            <v>MODERADO</v>
          </cell>
          <cell r="W7">
            <v>3</v>
          </cell>
          <cell r="X7" t="str">
            <v>MODERADO</v>
          </cell>
          <cell r="AB7" t="str">
            <v>Fuerte+Débil</v>
          </cell>
          <cell r="AC7" t="str">
            <v>Débil</v>
          </cell>
          <cell r="AD7">
            <v>0</v>
          </cell>
          <cell r="AN7" t="str">
            <v>Adecuado</v>
          </cell>
          <cell r="AO7">
            <v>15</v>
          </cell>
          <cell r="AQ7">
            <v>3</v>
          </cell>
          <cell r="AR7" t="str">
            <v>POSIBLE</v>
          </cell>
        </row>
        <row r="8">
          <cell r="B8" t="str">
            <v>PROBABLE</v>
          </cell>
          <cell r="C8">
            <v>4</v>
          </cell>
          <cell r="E8" t="str">
            <v>MAYOR</v>
          </cell>
          <cell r="F8">
            <v>4</v>
          </cell>
          <cell r="J8" t="str">
            <v>14</v>
          </cell>
          <cell r="K8" t="str">
            <v>ALTO</v>
          </cell>
          <cell r="W8">
            <v>4</v>
          </cell>
          <cell r="X8" t="str">
            <v>MODERADO</v>
          </cell>
          <cell r="AB8" t="str">
            <v>Moderado+Fuerte</v>
          </cell>
          <cell r="AC8" t="str">
            <v>Moderado</v>
          </cell>
          <cell r="AD8">
            <v>50</v>
          </cell>
          <cell r="AN8" t="str">
            <v>Inadecuado</v>
          </cell>
          <cell r="AO8">
            <v>0</v>
          </cell>
          <cell r="AQ8">
            <v>4</v>
          </cell>
          <cell r="AR8" t="str">
            <v>PROBABLE</v>
          </cell>
        </row>
        <row r="9">
          <cell r="B9" t="str">
            <v>CASI SEGURO</v>
          </cell>
          <cell r="C9">
            <v>5</v>
          </cell>
          <cell r="E9" t="str">
            <v>CATASTROFICO</v>
          </cell>
          <cell r="F9">
            <v>5</v>
          </cell>
          <cell r="J9" t="str">
            <v>15</v>
          </cell>
          <cell r="K9" t="str">
            <v>ALTO</v>
          </cell>
          <cell r="W9">
            <v>5</v>
          </cell>
          <cell r="X9" t="str">
            <v>MODERADO</v>
          </cell>
          <cell r="AB9" t="str">
            <v>Moderado+Moderado</v>
          </cell>
          <cell r="AC9" t="str">
            <v>Moderado</v>
          </cell>
          <cell r="AD9">
            <v>50</v>
          </cell>
          <cell r="AN9" t="str">
            <v>Oportuna</v>
          </cell>
          <cell r="AO9">
            <v>15</v>
          </cell>
          <cell r="AQ9">
            <v>5</v>
          </cell>
          <cell r="AR9" t="str">
            <v>CASI SEGURO</v>
          </cell>
        </row>
        <row r="10">
          <cell r="J10" t="str">
            <v>21</v>
          </cell>
          <cell r="K10" t="str">
            <v>BAJO</v>
          </cell>
          <cell r="W10">
            <v>6</v>
          </cell>
          <cell r="X10" t="str">
            <v>MAYOR</v>
          </cell>
          <cell r="AB10" t="str">
            <v>Moderado+Débil</v>
          </cell>
          <cell r="AC10" t="str">
            <v>Débil</v>
          </cell>
          <cell r="AD10">
            <v>0</v>
          </cell>
          <cell r="AN10" t="str">
            <v>Inoportuna</v>
          </cell>
          <cell r="AO10">
            <v>0</v>
          </cell>
        </row>
        <row r="11">
          <cell r="J11" t="str">
            <v>22</v>
          </cell>
          <cell r="K11" t="str">
            <v>BAJO</v>
          </cell>
          <cell r="W11">
            <v>7</v>
          </cell>
          <cell r="X11" t="str">
            <v>MAYOR</v>
          </cell>
          <cell r="AB11" t="str">
            <v>Débil+Fuerte</v>
          </cell>
          <cell r="AC11" t="str">
            <v>Débil</v>
          </cell>
          <cell r="AD11">
            <v>0</v>
          </cell>
          <cell r="AN11" t="str">
            <v>Prevenir</v>
          </cell>
          <cell r="AO11">
            <v>15</v>
          </cell>
        </row>
        <row r="12">
          <cell r="J12" t="str">
            <v>23</v>
          </cell>
          <cell r="K12" t="str">
            <v>MODERADO</v>
          </cell>
          <cell r="W12">
            <v>8</v>
          </cell>
          <cell r="X12" t="str">
            <v>MAYOR</v>
          </cell>
          <cell r="AB12" t="str">
            <v>Débil+Moderado</v>
          </cell>
          <cell r="AC12" t="str">
            <v>Débil</v>
          </cell>
          <cell r="AD12">
            <v>0</v>
          </cell>
          <cell r="AN12" t="str">
            <v>Detectar</v>
          </cell>
          <cell r="AO12">
            <v>10</v>
          </cell>
        </row>
        <row r="13">
          <cell r="J13" t="str">
            <v>24</v>
          </cell>
          <cell r="K13" t="str">
            <v>ALTO</v>
          </cell>
          <cell r="W13">
            <v>9</v>
          </cell>
          <cell r="X13" t="str">
            <v>MAYOR</v>
          </cell>
          <cell r="AB13" t="str">
            <v>Débil+Débil</v>
          </cell>
          <cell r="AC13" t="str">
            <v>Débil</v>
          </cell>
          <cell r="AD13">
            <v>0</v>
          </cell>
          <cell r="AN13" t="str">
            <v>No es un control</v>
          </cell>
          <cell r="AO13">
            <v>0</v>
          </cell>
        </row>
        <row r="14">
          <cell r="J14" t="str">
            <v>25</v>
          </cell>
          <cell r="K14" t="str">
            <v>EXTREMO</v>
          </cell>
          <cell r="W14">
            <v>10</v>
          </cell>
          <cell r="X14" t="str">
            <v>MAYOR</v>
          </cell>
          <cell r="AN14" t="str">
            <v>Confiable</v>
          </cell>
          <cell r="AO14">
            <v>15</v>
          </cell>
        </row>
        <row r="15">
          <cell r="J15" t="str">
            <v>31</v>
          </cell>
          <cell r="K15" t="str">
            <v>BAJO</v>
          </cell>
          <cell r="W15">
            <v>11</v>
          </cell>
          <cell r="X15" t="str">
            <v>MAYOR</v>
          </cell>
          <cell r="AN15" t="str">
            <v>No confiable</v>
          </cell>
          <cell r="AO15">
            <v>0</v>
          </cell>
        </row>
        <row r="16">
          <cell r="J16" t="str">
            <v>32</v>
          </cell>
          <cell r="K16" t="str">
            <v>MODERADO</v>
          </cell>
          <cell r="W16">
            <v>12</v>
          </cell>
          <cell r="X16" t="str">
            <v>CATASTROFICO</v>
          </cell>
          <cell r="AN16" t="str">
            <v>Se investigan y se resuelven oportunamente</v>
          </cell>
          <cell r="AO16">
            <v>15</v>
          </cell>
        </row>
        <row r="17">
          <cell r="J17" t="str">
            <v>33</v>
          </cell>
          <cell r="K17" t="str">
            <v>ALTO</v>
          </cell>
          <cell r="W17">
            <v>13</v>
          </cell>
          <cell r="X17" t="str">
            <v>CATASTROFICO</v>
          </cell>
          <cell r="AN17" t="str">
            <v>No se investigan y se resuelven oportunamente</v>
          </cell>
          <cell r="AO17">
            <v>0</v>
          </cell>
        </row>
        <row r="18">
          <cell r="J18" t="str">
            <v>34</v>
          </cell>
          <cell r="K18" t="str">
            <v>EXTREMO</v>
          </cell>
          <cell r="W18">
            <v>14</v>
          </cell>
          <cell r="X18" t="str">
            <v>CATASTROFICO</v>
          </cell>
          <cell r="AN18" t="str">
            <v>Completa</v>
          </cell>
          <cell r="AO18">
            <v>10</v>
          </cell>
        </row>
        <row r="19">
          <cell r="J19" t="str">
            <v>35</v>
          </cell>
          <cell r="K19" t="str">
            <v>EXTREMO</v>
          </cell>
          <cell r="W19">
            <v>15</v>
          </cell>
          <cell r="X19" t="str">
            <v>CATASTROFICO</v>
          </cell>
          <cell r="AN19" t="str">
            <v>Incompleta</v>
          </cell>
          <cell r="AO19">
            <v>5</v>
          </cell>
        </row>
        <row r="20">
          <cell r="J20" t="str">
            <v>41</v>
          </cell>
          <cell r="K20" t="str">
            <v>MODERADO</v>
          </cell>
          <cell r="W20">
            <v>16</v>
          </cell>
          <cell r="X20" t="str">
            <v>CATASTROFICO</v>
          </cell>
          <cell r="AN20" t="str">
            <v>No existe</v>
          </cell>
          <cell r="AO20">
            <v>0</v>
          </cell>
        </row>
        <row r="21">
          <cell r="J21" t="str">
            <v>42</v>
          </cell>
          <cell r="K21" t="str">
            <v>ALTO</v>
          </cell>
          <cell r="W21">
            <v>17</v>
          </cell>
          <cell r="X21" t="str">
            <v>CATASTROFICO</v>
          </cell>
        </row>
        <row r="22">
          <cell r="J22" t="str">
            <v>43</v>
          </cell>
          <cell r="K22" t="str">
            <v>ALTO</v>
          </cell>
          <cell r="W22">
            <v>18</v>
          </cell>
          <cell r="X22" t="str">
            <v>CATASTROFICO</v>
          </cell>
        </row>
        <row r="23">
          <cell r="J23" t="str">
            <v>44</v>
          </cell>
          <cell r="K23" t="str">
            <v>EXTREMO</v>
          </cell>
          <cell r="W23">
            <v>19</v>
          </cell>
          <cell r="X23" t="str">
            <v>CATASTROFICO</v>
          </cell>
        </row>
        <row r="24">
          <cell r="J24" t="str">
            <v>45</v>
          </cell>
          <cell r="K24" t="str">
            <v>EXTREMO</v>
          </cell>
        </row>
        <row r="25">
          <cell r="J25" t="str">
            <v>51</v>
          </cell>
          <cell r="K25" t="str">
            <v>ALTO</v>
          </cell>
        </row>
        <row r="26">
          <cell r="J26" t="str">
            <v>52</v>
          </cell>
          <cell r="K26" t="str">
            <v>ALTO</v>
          </cell>
        </row>
        <row r="27">
          <cell r="J27" t="str">
            <v>53</v>
          </cell>
          <cell r="K27" t="str">
            <v>EXTREMO</v>
          </cell>
        </row>
        <row r="28">
          <cell r="J28" t="str">
            <v>54</v>
          </cell>
          <cell r="K28" t="str">
            <v>EXTREMO</v>
          </cell>
        </row>
        <row r="29">
          <cell r="J29" t="str">
            <v>55</v>
          </cell>
          <cell r="K29" t="str">
            <v>EXTREMO</v>
          </cell>
        </row>
      </sheetData>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K220"/>
  <sheetViews>
    <sheetView showGridLines="0" tabSelected="1" view="pageBreakPreview" topLeftCell="A16" zoomScale="60" zoomScaleNormal="40" workbookViewId="0">
      <selection activeCell="A220" sqref="A220"/>
    </sheetView>
  </sheetViews>
  <sheetFormatPr baseColWidth="10" defaultColWidth="14.42578125" defaultRowHeight="15" customHeight="1" x14ac:dyDescent="0.25"/>
  <cols>
    <col min="1" max="2" width="60.28515625" customWidth="1"/>
    <col min="3" max="3" width="21.85546875" customWidth="1"/>
    <col min="4" max="4" width="40.5703125" customWidth="1"/>
    <col min="5" max="8" width="21.85546875" customWidth="1"/>
    <col min="9" max="9" width="22.28515625" customWidth="1"/>
    <col min="10" max="10" width="47.5703125" customWidth="1"/>
    <col min="11" max="11" width="58" customWidth="1"/>
    <col min="12" max="12" width="88.5703125" customWidth="1"/>
    <col min="13" max="31" width="25.7109375" customWidth="1"/>
    <col min="32" max="32" width="19.28515625" customWidth="1"/>
    <col min="33" max="33" width="29.42578125" customWidth="1"/>
    <col min="34" max="34" width="14.85546875" customWidth="1"/>
    <col min="35" max="35" width="28" customWidth="1"/>
    <col min="36" max="36" width="14.5703125" customWidth="1"/>
    <col min="37" max="37" width="21.42578125" customWidth="1"/>
    <col min="38" max="38" width="18.7109375" customWidth="1"/>
    <col min="39" max="39" width="20.28515625" customWidth="1"/>
    <col min="40" max="41" width="40.7109375" customWidth="1"/>
    <col min="42" max="42" width="59.7109375" customWidth="1"/>
    <col min="43" max="43" width="69.28515625" customWidth="1"/>
    <col min="44" max="45" width="40.7109375" customWidth="1"/>
    <col min="46" max="46" width="124.7109375" customWidth="1"/>
    <col min="47" max="52" width="25.140625" customWidth="1"/>
    <col min="53" max="53" width="29.85546875" customWidth="1"/>
    <col min="54" max="62" width="25.140625" customWidth="1"/>
    <col min="63" max="63" width="32" customWidth="1"/>
    <col min="64" max="65" width="29.5703125" customWidth="1"/>
    <col min="66" max="66" width="13.85546875" customWidth="1"/>
    <col min="67" max="68" width="21.28515625" customWidth="1"/>
    <col min="69" max="69" width="19.85546875" customWidth="1"/>
    <col min="70" max="76" width="25.140625" customWidth="1"/>
    <col min="77" max="77" width="0.140625" customWidth="1"/>
    <col min="78" max="80" width="25.85546875" hidden="1" customWidth="1"/>
    <col min="81" max="88" width="25.85546875" customWidth="1"/>
    <col min="89" max="89" width="11.42578125" customWidth="1"/>
  </cols>
  <sheetData>
    <row r="1" spans="1:89" ht="23.25" customHeight="1" x14ac:dyDescent="0.25">
      <c r="A1" s="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3" t="s">
        <v>1</v>
      </c>
      <c r="CJ1" s="3"/>
      <c r="CK1" s="4"/>
    </row>
    <row r="2" spans="1:89" ht="29.25" customHeight="1" x14ac:dyDescent="0.2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3" t="s">
        <v>2</v>
      </c>
      <c r="CJ2" s="3"/>
      <c r="CK2" s="4"/>
    </row>
    <row r="3" spans="1:89" ht="33.75" customHeight="1" x14ac:dyDescent="0.25">
      <c r="A3" s="1"/>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3" t="s">
        <v>3</v>
      </c>
      <c r="CJ3" s="3"/>
      <c r="CK3" s="4"/>
    </row>
    <row r="4" spans="1:89" ht="23.25" customHeight="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4"/>
    </row>
    <row r="5" spans="1:89" ht="23.25" customHeight="1" x14ac:dyDescent="0.25">
      <c r="A5" s="7"/>
      <c r="B5" s="7"/>
      <c r="C5" s="7"/>
      <c r="D5" s="7"/>
      <c r="E5" s="7"/>
      <c r="F5" s="7"/>
      <c r="G5" s="7"/>
      <c r="H5" s="7"/>
      <c r="I5" s="7"/>
      <c r="J5" s="7"/>
      <c r="K5" s="7"/>
      <c r="L5" s="8"/>
      <c r="M5" s="9" t="s">
        <v>4</v>
      </c>
      <c r="N5" s="7"/>
      <c r="O5" s="7"/>
      <c r="P5" s="7"/>
      <c r="Q5" s="7"/>
      <c r="R5" s="7"/>
      <c r="S5" s="7"/>
      <c r="T5" s="7"/>
      <c r="U5" s="7"/>
      <c r="V5" s="7"/>
      <c r="W5" s="7"/>
      <c r="X5" s="7"/>
      <c r="Y5" s="7"/>
      <c r="Z5" s="7"/>
      <c r="AA5" s="7"/>
      <c r="AB5" s="7"/>
      <c r="AC5" s="7"/>
      <c r="AD5" s="7"/>
      <c r="AE5" s="7"/>
      <c r="AF5" s="7"/>
      <c r="AG5" s="7"/>
      <c r="AH5" s="7"/>
      <c r="AI5" s="7"/>
      <c r="AJ5" s="7"/>
      <c r="AK5" s="7"/>
      <c r="AL5" s="7"/>
      <c r="AM5" s="7"/>
      <c r="AN5" s="10" t="s">
        <v>5</v>
      </c>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2"/>
      <c r="BY5" s="13" t="s">
        <v>6</v>
      </c>
      <c r="BZ5" s="11"/>
      <c r="CA5" s="11"/>
      <c r="CB5" s="11"/>
      <c r="CC5" s="11"/>
      <c r="CD5" s="11"/>
      <c r="CE5" s="11"/>
      <c r="CF5" s="11"/>
      <c r="CG5" s="11"/>
      <c r="CH5" s="11"/>
      <c r="CI5" s="11"/>
      <c r="CJ5" s="12"/>
      <c r="CK5" s="14"/>
    </row>
    <row r="6" spans="1:89" ht="23.25" customHeight="1" x14ac:dyDescent="0.25">
      <c r="A6" s="6"/>
      <c r="B6" s="6"/>
      <c r="C6" s="6"/>
      <c r="D6" s="6"/>
      <c r="E6" s="6"/>
      <c r="F6" s="6"/>
      <c r="G6" s="6"/>
      <c r="H6" s="6"/>
      <c r="I6" s="6"/>
      <c r="J6" s="6"/>
      <c r="K6" s="6"/>
      <c r="L6" s="15"/>
      <c r="M6" s="16"/>
      <c r="N6" s="6"/>
      <c r="O6" s="6"/>
      <c r="P6" s="6"/>
      <c r="Q6" s="6"/>
      <c r="R6" s="6"/>
      <c r="S6" s="6"/>
      <c r="T6" s="6"/>
      <c r="U6" s="6"/>
      <c r="V6" s="6"/>
      <c r="W6" s="6"/>
      <c r="X6" s="6"/>
      <c r="Y6" s="6"/>
      <c r="Z6" s="6"/>
      <c r="AA6" s="6"/>
      <c r="AB6" s="6"/>
      <c r="AC6" s="6"/>
      <c r="AD6" s="6"/>
      <c r="AE6" s="6"/>
      <c r="AF6" s="6"/>
      <c r="AG6" s="6"/>
      <c r="AH6" s="6"/>
      <c r="AI6" s="6"/>
      <c r="AJ6" s="6"/>
      <c r="AK6" s="6"/>
      <c r="AL6" s="6"/>
      <c r="AM6" s="6"/>
      <c r="AN6" s="17" t="s">
        <v>7</v>
      </c>
      <c r="AO6" s="7"/>
      <c r="AP6" s="7"/>
      <c r="AQ6" s="7"/>
      <c r="AR6" s="7"/>
      <c r="AS6" s="7"/>
      <c r="AT6" s="7"/>
      <c r="AU6" s="8"/>
      <c r="AV6" s="18" t="s">
        <v>8</v>
      </c>
      <c r="AW6" s="11"/>
      <c r="AX6" s="11"/>
      <c r="AY6" s="11"/>
      <c r="AZ6" s="11"/>
      <c r="BA6" s="11"/>
      <c r="BB6" s="11"/>
      <c r="BC6" s="11"/>
      <c r="BD6" s="11"/>
      <c r="BE6" s="11"/>
      <c r="BF6" s="11"/>
      <c r="BG6" s="11"/>
      <c r="BH6" s="11"/>
      <c r="BI6" s="11"/>
      <c r="BJ6" s="11"/>
      <c r="BK6" s="11"/>
      <c r="BL6" s="11"/>
      <c r="BM6" s="11"/>
      <c r="BN6" s="11"/>
      <c r="BO6" s="11"/>
      <c r="BP6" s="11"/>
      <c r="BQ6" s="12"/>
      <c r="BR6" s="19"/>
      <c r="BS6" s="19"/>
      <c r="BT6" s="19"/>
      <c r="BU6" s="19"/>
      <c r="BV6" s="19"/>
      <c r="BW6" s="19"/>
      <c r="BX6" s="20"/>
      <c r="BY6" s="21" t="s">
        <v>9</v>
      </c>
      <c r="BZ6" s="11"/>
      <c r="CA6" s="11"/>
      <c r="CB6" s="12"/>
      <c r="CC6" s="21" t="s">
        <v>10</v>
      </c>
      <c r="CD6" s="11"/>
      <c r="CE6" s="11"/>
      <c r="CF6" s="12"/>
      <c r="CG6" s="21" t="s">
        <v>11</v>
      </c>
      <c r="CH6" s="11"/>
      <c r="CI6" s="11"/>
      <c r="CJ6" s="12"/>
      <c r="CK6" s="14"/>
    </row>
    <row r="7" spans="1:89" s="44" customFormat="1" ht="144" customHeight="1" x14ac:dyDescent="0.25">
      <c r="A7" s="22"/>
      <c r="B7" s="22"/>
      <c r="C7" s="22"/>
      <c r="D7" s="23"/>
      <c r="E7" s="24"/>
      <c r="F7" s="24"/>
      <c r="G7" s="24"/>
      <c r="H7" s="24"/>
      <c r="I7" s="25"/>
      <c r="J7" s="26"/>
      <c r="K7" s="27"/>
      <c r="L7" s="22"/>
      <c r="M7" s="28"/>
      <c r="N7" s="28"/>
      <c r="O7" s="28"/>
      <c r="P7" s="28"/>
      <c r="Q7" s="28"/>
      <c r="R7" s="28"/>
      <c r="S7" s="28"/>
      <c r="T7" s="28"/>
      <c r="U7" s="28"/>
      <c r="V7" s="28"/>
      <c r="W7" s="28"/>
      <c r="X7" s="28"/>
      <c r="Y7" s="28"/>
      <c r="Z7" s="28"/>
      <c r="AA7" s="28"/>
      <c r="AB7" s="28"/>
      <c r="AC7" s="28"/>
      <c r="AD7" s="28"/>
      <c r="AE7" s="28"/>
      <c r="AF7" s="28"/>
      <c r="AG7" s="29"/>
      <c r="AH7" s="29"/>
      <c r="AI7" s="29"/>
      <c r="AJ7" s="29"/>
      <c r="AK7" s="29"/>
      <c r="AL7" s="30"/>
      <c r="AM7" s="31"/>
      <c r="AN7" s="16"/>
      <c r="AO7" s="6"/>
      <c r="AP7" s="6"/>
      <c r="AQ7" s="6"/>
      <c r="AR7" s="6"/>
      <c r="AS7" s="6"/>
      <c r="AT7" s="6"/>
      <c r="AU7" s="15"/>
      <c r="AV7" s="32" t="s">
        <v>12</v>
      </c>
      <c r="AW7" s="33"/>
      <c r="AX7" s="34" t="s">
        <v>13</v>
      </c>
      <c r="AY7" s="34" t="s">
        <v>14</v>
      </c>
      <c r="AZ7" s="35" t="s">
        <v>15</v>
      </c>
      <c r="BA7" s="35" t="s">
        <v>16</v>
      </c>
      <c r="BB7" s="35" t="s">
        <v>17</v>
      </c>
      <c r="BC7" s="32" t="s">
        <v>12</v>
      </c>
      <c r="BD7" s="33"/>
      <c r="BE7" s="34" t="s">
        <v>13</v>
      </c>
      <c r="BF7" s="34" t="s">
        <v>14</v>
      </c>
      <c r="BG7" s="35" t="s">
        <v>15</v>
      </c>
      <c r="BH7" s="35" t="s">
        <v>16</v>
      </c>
      <c r="BI7" s="35" t="s">
        <v>17</v>
      </c>
      <c r="BJ7" s="36"/>
      <c r="BK7" s="36"/>
      <c r="BL7" s="37"/>
      <c r="BM7" s="37"/>
      <c r="BN7" s="37"/>
      <c r="BO7" s="37"/>
      <c r="BP7" s="37"/>
      <c r="BQ7" s="37"/>
      <c r="BR7" s="36"/>
      <c r="BS7" s="36"/>
      <c r="BT7" s="36"/>
      <c r="BU7" s="36"/>
      <c r="BV7" s="36"/>
      <c r="BW7" s="36"/>
      <c r="BX7" s="38"/>
      <c r="BY7" s="39" t="s">
        <v>18</v>
      </c>
      <c r="BZ7" s="40"/>
      <c r="CA7" s="40"/>
      <c r="CB7" s="41"/>
      <c r="CC7" s="42" t="s">
        <v>19</v>
      </c>
      <c r="CD7" s="40"/>
      <c r="CE7" s="40"/>
      <c r="CF7" s="41"/>
      <c r="CG7" s="39" t="s">
        <v>20</v>
      </c>
      <c r="CH7" s="40"/>
      <c r="CI7" s="40"/>
      <c r="CJ7" s="41"/>
      <c r="CK7" s="43"/>
    </row>
    <row r="8" spans="1:89" ht="207" customHeight="1" thickBot="1" x14ac:dyDescent="0.3">
      <c r="A8" s="45" t="s">
        <v>21</v>
      </c>
      <c r="B8" s="45" t="s">
        <v>22</v>
      </c>
      <c r="C8" s="45" t="s">
        <v>23</v>
      </c>
      <c r="D8" s="46" t="s">
        <v>24</v>
      </c>
      <c r="E8" s="45" t="s">
        <v>25</v>
      </c>
      <c r="F8" s="45" t="s">
        <v>26</v>
      </c>
      <c r="G8" s="45" t="s">
        <v>27</v>
      </c>
      <c r="H8" s="45" t="s">
        <v>28</v>
      </c>
      <c r="I8" s="47" t="s">
        <v>29</v>
      </c>
      <c r="J8" s="45" t="s">
        <v>30</v>
      </c>
      <c r="K8" s="48" t="s">
        <v>31</v>
      </c>
      <c r="L8" s="45" t="s">
        <v>32</v>
      </c>
      <c r="M8" s="45" t="s">
        <v>33</v>
      </c>
      <c r="N8" s="45" t="s">
        <v>34</v>
      </c>
      <c r="O8" s="45" t="s">
        <v>35</v>
      </c>
      <c r="P8" s="45" t="s">
        <v>36</v>
      </c>
      <c r="Q8" s="45" t="s">
        <v>37</v>
      </c>
      <c r="R8" s="45" t="s">
        <v>38</v>
      </c>
      <c r="S8" s="45" t="s">
        <v>39</v>
      </c>
      <c r="T8" s="45" t="s">
        <v>40</v>
      </c>
      <c r="U8" s="45" t="s">
        <v>41</v>
      </c>
      <c r="V8" s="45" t="s">
        <v>42</v>
      </c>
      <c r="W8" s="45" t="s">
        <v>43</v>
      </c>
      <c r="X8" s="45" t="s">
        <v>44</v>
      </c>
      <c r="Y8" s="45" t="s">
        <v>45</v>
      </c>
      <c r="Z8" s="45" t="s">
        <v>46</v>
      </c>
      <c r="AA8" s="45" t="s">
        <v>47</v>
      </c>
      <c r="AB8" s="45" t="s">
        <v>48</v>
      </c>
      <c r="AC8" s="45" t="s">
        <v>49</v>
      </c>
      <c r="AD8" s="45" t="s">
        <v>50</v>
      </c>
      <c r="AE8" s="45" t="s">
        <v>51</v>
      </c>
      <c r="AF8" s="49" t="s">
        <v>52</v>
      </c>
      <c r="AG8" s="45" t="s">
        <v>53</v>
      </c>
      <c r="AH8" s="49" t="s">
        <v>54</v>
      </c>
      <c r="AI8" s="49" t="s">
        <v>55</v>
      </c>
      <c r="AJ8" s="49" t="s">
        <v>56</v>
      </c>
      <c r="AK8" s="50" t="s">
        <v>57</v>
      </c>
      <c r="AL8" s="51" t="s">
        <v>58</v>
      </c>
      <c r="AM8" s="45" t="s">
        <v>59</v>
      </c>
      <c r="AN8" s="46" t="s">
        <v>60</v>
      </c>
      <c r="AO8" s="46" t="s">
        <v>61</v>
      </c>
      <c r="AP8" s="46" t="s">
        <v>62</v>
      </c>
      <c r="AQ8" s="46" t="s">
        <v>63</v>
      </c>
      <c r="AR8" s="46" t="s">
        <v>64</v>
      </c>
      <c r="AS8" s="46" t="s">
        <v>65</v>
      </c>
      <c r="AT8" s="46" t="s">
        <v>66</v>
      </c>
      <c r="AU8" s="45" t="s">
        <v>67</v>
      </c>
      <c r="AV8" s="52" t="s">
        <v>68</v>
      </c>
      <c r="AW8" s="45" t="s">
        <v>69</v>
      </c>
      <c r="AX8" s="45" t="s">
        <v>70</v>
      </c>
      <c r="AY8" s="45" t="s">
        <v>71</v>
      </c>
      <c r="AZ8" s="45" t="s">
        <v>72</v>
      </c>
      <c r="BA8" s="45" t="s">
        <v>73</v>
      </c>
      <c r="BB8" s="45" t="s">
        <v>74</v>
      </c>
      <c r="BC8" s="53" t="s">
        <v>68</v>
      </c>
      <c r="BD8" s="53" t="s">
        <v>69</v>
      </c>
      <c r="BE8" s="53" t="s">
        <v>70</v>
      </c>
      <c r="BF8" s="53" t="s">
        <v>71</v>
      </c>
      <c r="BG8" s="53" t="s">
        <v>72</v>
      </c>
      <c r="BH8" s="53" t="s">
        <v>73</v>
      </c>
      <c r="BI8" s="53" t="s">
        <v>74</v>
      </c>
      <c r="BJ8" s="53" t="s">
        <v>75</v>
      </c>
      <c r="BK8" s="53" t="s">
        <v>76</v>
      </c>
      <c r="BL8" s="45" t="s">
        <v>77</v>
      </c>
      <c r="BM8" s="53" t="s">
        <v>78</v>
      </c>
      <c r="BN8" s="53" t="s">
        <v>78</v>
      </c>
      <c r="BO8" s="53" t="s">
        <v>79</v>
      </c>
      <c r="BP8" s="53" t="s">
        <v>80</v>
      </c>
      <c r="BQ8" s="53" t="s">
        <v>81</v>
      </c>
      <c r="BR8" s="53" t="s">
        <v>82</v>
      </c>
      <c r="BS8" s="53" t="s">
        <v>83</v>
      </c>
      <c r="BT8" s="53" t="s">
        <v>54</v>
      </c>
      <c r="BU8" s="53" t="s">
        <v>84</v>
      </c>
      <c r="BV8" s="53" t="s">
        <v>56</v>
      </c>
      <c r="BW8" s="53" t="s">
        <v>85</v>
      </c>
      <c r="BX8" s="54" t="s">
        <v>58</v>
      </c>
      <c r="BY8" s="55" t="s">
        <v>86</v>
      </c>
      <c r="BZ8" s="55" t="s">
        <v>87</v>
      </c>
      <c r="CA8" s="55" t="s">
        <v>88</v>
      </c>
      <c r="CB8" s="55" t="s">
        <v>89</v>
      </c>
      <c r="CC8" s="55" t="s">
        <v>86</v>
      </c>
      <c r="CD8" s="55" t="s">
        <v>87</v>
      </c>
      <c r="CE8" s="55" t="s">
        <v>88</v>
      </c>
      <c r="CF8" s="55" t="s">
        <v>89</v>
      </c>
      <c r="CG8" s="55" t="s">
        <v>86</v>
      </c>
      <c r="CH8" s="55" t="s">
        <v>87</v>
      </c>
      <c r="CI8" s="55" t="s">
        <v>88</v>
      </c>
      <c r="CJ8" s="55" t="s">
        <v>89</v>
      </c>
      <c r="CK8" s="56"/>
    </row>
    <row r="9" spans="1:89" ht="287.25" customHeight="1" x14ac:dyDescent="0.25">
      <c r="A9" s="57" t="s">
        <v>90</v>
      </c>
      <c r="B9" s="57" t="s">
        <v>91</v>
      </c>
      <c r="C9" s="57" t="s">
        <v>92</v>
      </c>
      <c r="D9" s="57" t="s">
        <v>93</v>
      </c>
      <c r="E9" s="58" t="s">
        <v>94</v>
      </c>
      <c r="F9" s="58" t="s">
        <v>94</v>
      </c>
      <c r="G9" s="58" t="s">
        <v>94</v>
      </c>
      <c r="H9" s="58" t="s">
        <v>94</v>
      </c>
      <c r="I9" s="57" t="str">
        <f>+IF(AND(E9="Si",F9="Si",G9="Si",H9="Si"),"Corrupción","No aplica para riesgo de corrupción")</f>
        <v>Corrupción</v>
      </c>
      <c r="J9" s="59" t="s">
        <v>95</v>
      </c>
      <c r="K9" s="60" t="s">
        <v>96</v>
      </c>
      <c r="L9" s="61" t="s">
        <v>97</v>
      </c>
      <c r="M9" s="58" t="s">
        <v>94</v>
      </c>
      <c r="N9" s="58" t="s">
        <v>94</v>
      </c>
      <c r="O9" s="58" t="s">
        <v>94</v>
      </c>
      <c r="P9" s="58" t="s">
        <v>98</v>
      </c>
      <c r="Q9" s="58" t="s">
        <v>94</v>
      </c>
      <c r="R9" s="58" t="s">
        <v>94</v>
      </c>
      <c r="S9" s="58" t="s">
        <v>94</v>
      </c>
      <c r="T9" s="58" t="s">
        <v>98</v>
      </c>
      <c r="U9" s="58" t="s">
        <v>94</v>
      </c>
      <c r="V9" s="58" t="s">
        <v>94</v>
      </c>
      <c r="W9" s="58" t="s">
        <v>94</v>
      </c>
      <c r="X9" s="58" t="s">
        <v>94</v>
      </c>
      <c r="Y9" s="58" t="s">
        <v>94</v>
      </c>
      <c r="Z9" s="58" t="s">
        <v>94</v>
      </c>
      <c r="AA9" s="58" t="s">
        <v>98</v>
      </c>
      <c r="AB9" s="58" t="s">
        <v>98</v>
      </c>
      <c r="AC9" s="58" t="s">
        <v>98</v>
      </c>
      <c r="AD9" s="58" t="s">
        <v>98</v>
      </c>
      <c r="AE9" s="58" t="s">
        <v>98</v>
      </c>
      <c r="AF9" s="62">
        <f>+COUNTIF(M9:AE10,"SI")</f>
        <v>12</v>
      </c>
      <c r="AG9" s="57" t="s">
        <v>99</v>
      </c>
      <c r="AH9" s="57">
        <f>IFERROR(VLOOKUP(AG9,[1]Formulas!$B$5:$C$9,2,0),"")</f>
        <v>1</v>
      </c>
      <c r="AI9" s="57" t="str">
        <f>IFERROR(VLOOKUP(AF9,[1]Formulas!$W$5:$X$23,2,),"")</f>
        <v>CATASTROFICO</v>
      </c>
      <c r="AJ9" s="57">
        <f>+IFERROR(VLOOKUP(AI9,[1]Formulas!$E$5:$F$9,2,),"")</f>
        <v>5</v>
      </c>
      <c r="AK9" s="62" t="str">
        <f>IFERROR(VLOOKUP(CONCATENATE(AH9,AJ9),[1]Formulas!$J$5:$K$29,2,),"")</f>
        <v>ALTO</v>
      </c>
      <c r="AL9" s="62">
        <f>IFERROR(AJ9*AH9,"")</f>
        <v>5</v>
      </c>
      <c r="AM9" s="62" t="s">
        <v>100</v>
      </c>
      <c r="AN9" s="63" t="s">
        <v>101</v>
      </c>
      <c r="AO9" s="63" t="s">
        <v>102</v>
      </c>
      <c r="AP9" s="63" t="s">
        <v>103</v>
      </c>
      <c r="AQ9" s="63" t="s">
        <v>104</v>
      </c>
      <c r="AR9" s="63" t="s">
        <v>105</v>
      </c>
      <c r="AS9" s="63" t="s">
        <v>106</v>
      </c>
      <c r="AT9" s="63" t="s">
        <v>107</v>
      </c>
      <c r="AU9" s="57" t="s">
        <v>108</v>
      </c>
      <c r="AV9" s="57" t="s">
        <v>109</v>
      </c>
      <c r="AW9" s="57" t="s">
        <v>110</v>
      </c>
      <c r="AX9" s="57" t="s">
        <v>111</v>
      </c>
      <c r="AY9" s="57" t="s">
        <v>112</v>
      </c>
      <c r="AZ9" s="57" t="s">
        <v>113</v>
      </c>
      <c r="BA9" s="57" t="s">
        <v>114</v>
      </c>
      <c r="BB9" s="57" t="s">
        <v>115</v>
      </c>
      <c r="BC9" s="64">
        <f>IFERROR(VLOOKUP(AV9,[1]Formulas!$AN$5:$AO$20,2,),"")</f>
        <v>15</v>
      </c>
      <c r="BD9" s="64">
        <f>IFERROR(VLOOKUP(AW9,[1]Formulas!$AN$5:$AO$20,2,),"")</f>
        <v>15</v>
      </c>
      <c r="BE9" s="64">
        <f>IFERROR(VLOOKUP(AX9,[1]Formulas!$AN$5:$AO$20,2,),"")</f>
        <v>15</v>
      </c>
      <c r="BF9" s="64">
        <f>IFERROR(VLOOKUP(AY9,[1]Formulas!$AN$5:$AO$20,2,),"")</f>
        <v>15</v>
      </c>
      <c r="BG9" s="64">
        <f>IFERROR(VLOOKUP(AZ9,[1]Formulas!$AN$5:$AO$20,2,),"")</f>
        <v>15</v>
      </c>
      <c r="BH9" s="64">
        <f>IFERROR(VLOOKUP(BA9,[1]Formulas!$AN$5:$AO$20,2,),"")</f>
        <v>15</v>
      </c>
      <c r="BI9" s="64">
        <f>IFERROR(VLOOKUP(BB9,[1]Formulas!$AN$5:$AO$20,2,),"")</f>
        <v>10</v>
      </c>
      <c r="BJ9" s="64">
        <f t="shared" ref="BJ9" si="0">+SUM(BC9:BI9)</f>
        <v>100</v>
      </c>
      <c r="BK9" s="64" t="str">
        <f t="shared" ref="BK9" si="1">+IF(BJ9&gt;=96,"Fuerte",IF(AND(BJ9&lt;96,BJ9&gt;=86),"Moderado",IF(BJ9&lt;=85,"Débil")))</f>
        <v>Fuerte</v>
      </c>
      <c r="BL9" s="64" t="s">
        <v>116</v>
      </c>
      <c r="BM9" s="64" t="str">
        <f>IFERROR(VLOOKUP(CONCATENATE(BK9,"+",BL9),[1]Formulas!$AB$5:$AC$13,2,),"")</f>
        <v>Fuerte</v>
      </c>
      <c r="BN9" s="64">
        <f>IFERROR(VLOOKUP(BM9,[1]Formulas!$AC$5:$AD$13,2,),"")</f>
        <v>100</v>
      </c>
      <c r="BO9" s="64">
        <f>+IFERROR(AVERAGE(BN9),"")</f>
        <v>100</v>
      </c>
      <c r="BP9" s="64" t="str">
        <f>+IF(BO9="","",IF(BO9=100,"Fuerte",IF(AND(BO9&lt;100,BO9&gt;=50),"Moderado",IF(BO9&lt;50,"Débil"))))</f>
        <v>Fuerte</v>
      </c>
      <c r="BQ9" s="64">
        <f>+IF(BP9="","",IF(BP9="Fuerte",2,IF(BP9="Moderado",1,IF(BP9="Débil",0))))</f>
        <v>2</v>
      </c>
      <c r="BR9" s="64" t="str">
        <f>IFERROR(IF((BS9-BQ9)&lt;=0,+AG9,VLOOKUP((BS9-BQ9),[1]Formulas!$AQ$5:$AR$9,2,0)),"")</f>
        <v>RARA VEZ</v>
      </c>
      <c r="BS9" s="64">
        <f>+AH9</f>
        <v>1</v>
      </c>
      <c r="BT9" s="64">
        <f>IFERROR(VLOOKUP(BR9,[1]Formulas!$B$5:$C$9,2,),"")</f>
        <v>1</v>
      </c>
      <c r="BU9" s="64" t="str">
        <f>+AI9</f>
        <v>CATASTROFICO</v>
      </c>
      <c r="BV9" s="64">
        <f>IFERROR(VLOOKUP(BU9,[1]Formulas!$E$5:$F$9,2,),"")</f>
        <v>5</v>
      </c>
      <c r="BW9" s="62" t="str">
        <f>IFERROR(VLOOKUP(CONCATENATE(BT9:BT10,BV9),[1]Formulas!$J$5:$K$29,2,),"")</f>
        <v>ALTO</v>
      </c>
      <c r="BX9" s="65">
        <f>IFERROR(BV9*BT9,"")</f>
        <v>5</v>
      </c>
      <c r="BY9" s="66"/>
      <c r="BZ9" s="66"/>
      <c r="CA9" s="66"/>
      <c r="CB9" s="66"/>
      <c r="CC9" s="66" t="s">
        <v>98</v>
      </c>
      <c r="CD9" s="66" t="s">
        <v>117</v>
      </c>
      <c r="CE9" s="66" t="s">
        <v>118</v>
      </c>
      <c r="CF9" s="66" t="s">
        <v>117</v>
      </c>
      <c r="CG9" s="66"/>
      <c r="CH9" s="66"/>
      <c r="CI9" s="66"/>
      <c r="CJ9" s="67"/>
      <c r="CK9" s="4"/>
    </row>
    <row r="10" spans="1:89" ht="244.5" customHeight="1" thickBot="1" x14ac:dyDescent="0.3">
      <c r="A10" s="68"/>
      <c r="B10" s="68"/>
      <c r="C10" s="68"/>
      <c r="D10" s="68"/>
      <c r="E10" s="69"/>
      <c r="F10" s="69"/>
      <c r="G10" s="69"/>
      <c r="H10" s="69"/>
      <c r="I10" s="68"/>
      <c r="J10" s="70" t="s">
        <v>119</v>
      </c>
      <c r="K10" s="71"/>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3"/>
      <c r="AO10" s="73"/>
      <c r="AP10" s="73"/>
      <c r="AQ10" s="73"/>
      <c r="AR10" s="73"/>
      <c r="AS10" s="73"/>
      <c r="AT10" s="74"/>
      <c r="AU10" s="75"/>
      <c r="AV10" s="75"/>
      <c r="AW10" s="75"/>
      <c r="AX10" s="75"/>
      <c r="AY10" s="75"/>
      <c r="AZ10" s="75"/>
      <c r="BA10" s="75"/>
      <c r="BB10" s="76"/>
      <c r="BC10" s="77"/>
      <c r="BD10" s="77"/>
      <c r="BE10" s="77"/>
      <c r="BF10" s="77"/>
      <c r="BG10" s="77"/>
      <c r="BH10" s="77"/>
      <c r="BI10" s="77"/>
      <c r="BJ10" s="77"/>
      <c r="BK10" s="77"/>
      <c r="BL10" s="78"/>
      <c r="BM10" s="77"/>
      <c r="BN10" s="77"/>
      <c r="BO10" s="72"/>
      <c r="BP10" s="72"/>
      <c r="BQ10" s="72"/>
      <c r="BR10" s="72"/>
      <c r="BS10" s="72"/>
      <c r="BT10" s="72"/>
      <c r="BU10" s="72"/>
      <c r="BV10" s="72"/>
      <c r="BW10" s="72"/>
      <c r="BX10" s="79"/>
      <c r="BY10" s="72"/>
      <c r="BZ10" s="80"/>
      <c r="CA10" s="80"/>
      <c r="CB10" s="80"/>
      <c r="CC10" s="80"/>
      <c r="CD10" s="80"/>
      <c r="CE10" s="80"/>
      <c r="CF10" s="80"/>
      <c r="CG10" s="72"/>
      <c r="CH10" s="80"/>
      <c r="CI10" s="80"/>
      <c r="CJ10" s="81"/>
      <c r="CK10" s="4"/>
    </row>
    <row r="11" spans="1:89" ht="409.5" customHeight="1" thickBot="1" x14ac:dyDescent="0.3">
      <c r="A11" s="68"/>
      <c r="B11" s="68"/>
      <c r="C11" s="68"/>
      <c r="D11" s="82" t="s">
        <v>120</v>
      </c>
      <c r="E11" s="83" t="s">
        <v>94</v>
      </c>
      <c r="F11" s="83" t="s">
        <v>94</v>
      </c>
      <c r="G11" s="83" t="s">
        <v>94</v>
      </c>
      <c r="H11" s="83" t="s">
        <v>94</v>
      </c>
      <c r="I11" s="82" t="str">
        <f>+IF(AND(E11="Si",F11="Si",G11="Si",H11="Si"),"Corrupción","No aplica para riesgo de corrupción")</f>
        <v>Corrupción</v>
      </c>
      <c r="J11" s="84" t="s">
        <v>121</v>
      </c>
      <c r="K11" s="82" t="s">
        <v>122</v>
      </c>
      <c r="L11" s="85" t="s">
        <v>123</v>
      </c>
      <c r="M11" s="83" t="s">
        <v>94</v>
      </c>
      <c r="N11" s="83" t="s">
        <v>94</v>
      </c>
      <c r="O11" s="83" t="s">
        <v>94</v>
      </c>
      <c r="P11" s="83" t="s">
        <v>98</v>
      </c>
      <c r="Q11" s="83" t="s">
        <v>94</v>
      </c>
      <c r="R11" s="83" t="s">
        <v>94</v>
      </c>
      <c r="S11" s="83" t="s">
        <v>94</v>
      </c>
      <c r="T11" s="83" t="s">
        <v>94</v>
      </c>
      <c r="U11" s="83" t="s">
        <v>94</v>
      </c>
      <c r="V11" s="83" t="s">
        <v>94</v>
      </c>
      <c r="W11" s="83" t="s">
        <v>94</v>
      </c>
      <c r="X11" s="83" t="s">
        <v>94</v>
      </c>
      <c r="Y11" s="83" t="s">
        <v>94</v>
      </c>
      <c r="Z11" s="83" t="s">
        <v>94</v>
      </c>
      <c r="AA11" s="83" t="s">
        <v>98</v>
      </c>
      <c r="AB11" s="83" t="s">
        <v>98</v>
      </c>
      <c r="AC11" s="83" t="s">
        <v>98</v>
      </c>
      <c r="AD11" s="83" t="s">
        <v>98</v>
      </c>
      <c r="AE11" s="83" t="s">
        <v>98</v>
      </c>
      <c r="AF11" s="86">
        <f>+COUNTIF(M11:AE11,"SI")</f>
        <v>13</v>
      </c>
      <c r="AG11" s="82" t="s">
        <v>99</v>
      </c>
      <c r="AH11" s="87">
        <f>IFERROR(VLOOKUP(AG11,[1]Formulas!$B$5:$C$9,2,0),"")</f>
        <v>1</v>
      </c>
      <c r="AI11" s="87" t="str">
        <f>IFERROR(VLOOKUP(AF11,[1]Formulas!$W$5:$X$23,2,),"")</f>
        <v>CATASTROFICO</v>
      </c>
      <c r="AJ11" s="87">
        <f>IFERROR(VLOOKUP(AI11,[1]Formulas!$E$5:$F$9,2,),"")</f>
        <v>5</v>
      </c>
      <c r="AK11" s="88" t="str">
        <f>IFERROR(VLOOKUP(CONCATENATE(AH11,AJ11),[1]Formulas!$J$5:$K$29,2,),"")</f>
        <v>ALTO</v>
      </c>
      <c r="AL11" s="88">
        <f>IFERROR(AJ11*AH11,"")</f>
        <v>5</v>
      </c>
      <c r="AM11" s="86" t="s">
        <v>100</v>
      </c>
      <c r="AN11" s="89" t="s">
        <v>101</v>
      </c>
      <c r="AO11" s="89" t="s">
        <v>102</v>
      </c>
      <c r="AP11" s="89" t="s">
        <v>103</v>
      </c>
      <c r="AQ11" s="89" t="s">
        <v>124</v>
      </c>
      <c r="AR11" s="89" t="s">
        <v>125</v>
      </c>
      <c r="AS11" s="89" t="s">
        <v>106</v>
      </c>
      <c r="AT11" s="89" t="s">
        <v>126</v>
      </c>
      <c r="AU11" s="59" t="s">
        <v>108</v>
      </c>
      <c r="AV11" s="90" t="s">
        <v>109</v>
      </c>
      <c r="AW11" s="90" t="s">
        <v>110</v>
      </c>
      <c r="AX11" s="90" t="s">
        <v>111</v>
      </c>
      <c r="AY11" s="90" t="s">
        <v>112</v>
      </c>
      <c r="AZ11" s="90" t="s">
        <v>113</v>
      </c>
      <c r="BA11" s="90" t="s">
        <v>114</v>
      </c>
      <c r="BB11" s="90" t="s">
        <v>115</v>
      </c>
      <c r="BC11" s="91">
        <f>IFERROR(VLOOKUP(AV11,[1]Formulas!$AN$5:$AO$20,2,),"")</f>
        <v>15</v>
      </c>
      <c r="BD11" s="91">
        <f>IFERROR(VLOOKUP(AW11,[1]Formulas!$AN$5:$AO$20,2,),"")</f>
        <v>15</v>
      </c>
      <c r="BE11" s="91">
        <f>IFERROR(VLOOKUP(AX11,[1]Formulas!$AN$5:$AO$20,2,),"")</f>
        <v>15</v>
      </c>
      <c r="BF11" s="91">
        <f>IFERROR(VLOOKUP(AY11,[1]Formulas!$AN$5:$AO$20,2,),"")</f>
        <v>15</v>
      </c>
      <c r="BG11" s="91">
        <f>IFERROR(VLOOKUP(AZ11,[1]Formulas!$AN$5:$AO$20,2,),"")</f>
        <v>15</v>
      </c>
      <c r="BH11" s="91">
        <f>IFERROR(VLOOKUP(BA11,[1]Formulas!$AN$5:$AO$20,2,),"")</f>
        <v>15</v>
      </c>
      <c r="BI11" s="91">
        <f>IFERROR(VLOOKUP(BB11,[1]Formulas!$AN$5:$AO$20,2,),"")</f>
        <v>10</v>
      </c>
      <c r="BJ11" s="91">
        <f t="shared" ref="BJ11:BJ19" si="2">+SUM(BC11:BI11)</f>
        <v>100</v>
      </c>
      <c r="BK11" s="91" t="str">
        <f t="shared" ref="BK11:BK19" si="3">+IF(BJ11&gt;=96,"Fuerte",IF(AND(BJ11&lt;96,BJ11&gt;=86),"Moderado",IF(BJ11&lt;=85,"Débil")))</f>
        <v>Fuerte</v>
      </c>
      <c r="BL11" s="92" t="s">
        <v>116</v>
      </c>
      <c r="BM11" s="92" t="str">
        <f>IFERROR(VLOOKUP(CONCATENATE(BK11,"+",BL11),[1]Formulas!$AB$5:$AC$13,2,),"")</f>
        <v>Fuerte</v>
      </c>
      <c r="BN11" s="92">
        <f>IFERROR(VLOOKUP(BM11,[1]Formulas!$AC$5:$AD$13,2,),"")</f>
        <v>100</v>
      </c>
      <c r="BO11" s="93">
        <f>+IFERROR(AVERAGE(BN11),"")</f>
        <v>100</v>
      </c>
      <c r="BP11" s="93" t="str">
        <f>+IF(BO11="","",IF(BO11=100,"Fuerte",IF(AND(BO11&lt;100,BO11&gt;=50),"Moderado",IF(BO11&lt;50,"Débil"))))</f>
        <v>Fuerte</v>
      </c>
      <c r="BQ11" s="93">
        <f>+IF(BP11="","",IF(BP11="Fuerte",2,IF(BP11="Moderado",1,IF(BP11="Débil",0))))</f>
        <v>2</v>
      </c>
      <c r="BR11" s="93" t="str">
        <f>IFERROR(IF((BS11-BQ11)&lt;=0,+AG11,VLOOKUP((BS11-BQ11),[1]Formulas!$AQ$5:$AR$9,2,0)),"")</f>
        <v>RARA VEZ</v>
      </c>
      <c r="BS11" s="93">
        <f>+AH11</f>
        <v>1</v>
      </c>
      <c r="BT11" s="93">
        <f>IFERROR(VLOOKUP(BR11,[1]Formulas!$B$5:$C$9,2,),"")</f>
        <v>1</v>
      </c>
      <c r="BU11" s="93" t="str">
        <f>+AI11</f>
        <v>CATASTROFICO</v>
      </c>
      <c r="BV11" s="93">
        <f>IFERROR(VLOOKUP(BU11,[1]Formulas!$E$5:$F$9,2,),"")</f>
        <v>5</v>
      </c>
      <c r="BW11" s="86" t="str">
        <f>IFERROR(VLOOKUP(CONCATENATE(BT11,BV11),[1]Formulas!$J$5:$K$29,2,),"")</f>
        <v>ALTO</v>
      </c>
      <c r="BX11" s="94">
        <f>IFERROR(BV11*BT11,"")</f>
        <v>5</v>
      </c>
      <c r="BY11" s="95"/>
      <c r="BZ11" s="96"/>
      <c r="CA11" s="96"/>
      <c r="CB11" s="96"/>
      <c r="CC11" s="97" t="s">
        <v>98</v>
      </c>
      <c r="CD11" s="98" t="s">
        <v>127</v>
      </c>
      <c r="CE11" s="98" t="s">
        <v>118</v>
      </c>
      <c r="CF11" s="98" t="s">
        <v>127</v>
      </c>
      <c r="CG11" s="97"/>
      <c r="CH11" s="98"/>
      <c r="CI11" s="98"/>
      <c r="CJ11" s="99"/>
      <c r="CK11" s="4"/>
    </row>
    <row r="12" spans="1:89" ht="328.5" customHeight="1" thickBot="1" x14ac:dyDescent="0.3">
      <c r="A12" s="68"/>
      <c r="B12" s="100"/>
      <c r="C12" s="100"/>
      <c r="D12" s="82" t="s">
        <v>128</v>
      </c>
      <c r="E12" s="83" t="s">
        <v>94</v>
      </c>
      <c r="F12" s="83" t="s">
        <v>94</v>
      </c>
      <c r="G12" s="83" t="s">
        <v>94</v>
      </c>
      <c r="H12" s="83" t="s">
        <v>94</v>
      </c>
      <c r="I12" s="82" t="str">
        <f>+IF(AND(E12="Si",F12="Si",G12="Si",H12="Si"),"Corrupción","No aplica para riesgo de corrupción")</f>
        <v>Corrupción</v>
      </c>
      <c r="J12" s="84" t="s">
        <v>129</v>
      </c>
      <c r="K12" s="82" t="s">
        <v>130</v>
      </c>
      <c r="L12" s="85" t="s">
        <v>131</v>
      </c>
      <c r="M12" s="83" t="s">
        <v>94</v>
      </c>
      <c r="N12" s="83" t="s">
        <v>94</v>
      </c>
      <c r="O12" s="83" t="s">
        <v>94</v>
      </c>
      <c r="P12" s="83" t="s">
        <v>94</v>
      </c>
      <c r="Q12" s="83" t="s">
        <v>94</v>
      </c>
      <c r="R12" s="83" t="s">
        <v>94</v>
      </c>
      <c r="S12" s="83" t="s">
        <v>94</v>
      </c>
      <c r="T12" s="83" t="s">
        <v>98</v>
      </c>
      <c r="U12" s="83" t="s">
        <v>98</v>
      </c>
      <c r="V12" s="83" t="s">
        <v>94</v>
      </c>
      <c r="W12" s="83" t="s">
        <v>94</v>
      </c>
      <c r="X12" s="83" t="s">
        <v>94</v>
      </c>
      <c r="Y12" s="83" t="s">
        <v>94</v>
      </c>
      <c r="Z12" s="83" t="s">
        <v>94</v>
      </c>
      <c r="AA12" s="83" t="s">
        <v>98</v>
      </c>
      <c r="AB12" s="83" t="s">
        <v>98</v>
      </c>
      <c r="AC12" s="83" t="s">
        <v>98</v>
      </c>
      <c r="AD12" s="83" t="s">
        <v>98</v>
      </c>
      <c r="AE12" s="83" t="s">
        <v>98</v>
      </c>
      <c r="AF12" s="86">
        <f>+COUNTIF(M12:AE12,"SI")</f>
        <v>12</v>
      </c>
      <c r="AG12" s="82" t="s">
        <v>99</v>
      </c>
      <c r="AH12" s="87">
        <f>IFERROR(VLOOKUP(AG12,[1]Formulas!$B$5:$C$9,2,0),"")</f>
        <v>1</v>
      </c>
      <c r="AI12" s="87" t="str">
        <f>IFERROR(VLOOKUP(AF12,[1]Formulas!$W$5:$X$23,2,),"")</f>
        <v>CATASTROFICO</v>
      </c>
      <c r="AJ12" s="87">
        <f>IFERROR(VLOOKUP(AI12,[1]Formulas!$E$5:$F$9,2,),"")</f>
        <v>5</v>
      </c>
      <c r="AK12" s="88" t="str">
        <f>IFERROR(VLOOKUP(CONCATENATE(AH12,AJ12),[1]Formulas!$J$5:$K$29,2,),"")</f>
        <v>ALTO</v>
      </c>
      <c r="AL12" s="88">
        <f>IFERROR(AJ12*AH12,"")</f>
        <v>5</v>
      </c>
      <c r="AM12" s="86" t="s">
        <v>100</v>
      </c>
      <c r="AN12" s="101" t="s">
        <v>101</v>
      </c>
      <c r="AO12" s="101" t="s">
        <v>102</v>
      </c>
      <c r="AP12" s="101" t="s">
        <v>132</v>
      </c>
      <c r="AQ12" s="101" t="s">
        <v>133</v>
      </c>
      <c r="AR12" s="101" t="s">
        <v>105</v>
      </c>
      <c r="AS12" s="101" t="s">
        <v>134</v>
      </c>
      <c r="AT12" s="101" t="s">
        <v>135</v>
      </c>
      <c r="AU12" s="59" t="s">
        <v>108</v>
      </c>
      <c r="AV12" s="90" t="s">
        <v>109</v>
      </c>
      <c r="AW12" s="90" t="s">
        <v>110</v>
      </c>
      <c r="AX12" s="90" t="s">
        <v>111</v>
      </c>
      <c r="AY12" s="90" t="s">
        <v>112</v>
      </c>
      <c r="AZ12" s="90" t="s">
        <v>113</v>
      </c>
      <c r="BA12" s="90" t="s">
        <v>114</v>
      </c>
      <c r="BB12" s="90" t="s">
        <v>115</v>
      </c>
      <c r="BC12" s="91">
        <f>IFERROR(VLOOKUP(AV12,[1]Formulas!$AN$5:$AO$20,2,),"")</f>
        <v>15</v>
      </c>
      <c r="BD12" s="91">
        <f>IFERROR(VLOOKUP(AW12,[1]Formulas!$AN$5:$AO$20,2,),"")</f>
        <v>15</v>
      </c>
      <c r="BE12" s="91">
        <f>IFERROR(VLOOKUP(AX12,[1]Formulas!$AN$5:$AO$20,2,),"")</f>
        <v>15</v>
      </c>
      <c r="BF12" s="91">
        <f>IFERROR(VLOOKUP(AY12,[1]Formulas!$AN$5:$AO$20,2,),"")</f>
        <v>15</v>
      </c>
      <c r="BG12" s="91">
        <f>IFERROR(VLOOKUP(AZ12,[1]Formulas!$AN$5:$AO$20,2,),"")</f>
        <v>15</v>
      </c>
      <c r="BH12" s="91">
        <f>IFERROR(VLOOKUP(BA12,[1]Formulas!$AN$5:$AO$20,2,),"")</f>
        <v>15</v>
      </c>
      <c r="BI12" s="91">
        <f>IFERROR(VLOOKUP(BB12,[1]Formulas!$AN$5:$AO$20,2,),"")</f>
        <v>10</v>
      </c>
      <c r="BJ12" s="91">
        <f t="shared" si="2"/>
        <v>100</v>
      </c>
      <c r="BK12" s="91" t="str">
        <f t="shared" si="3"/>
        <v>Fuerte</v>
      </c>
      <c r="BL12" s="92" t="s">
        <v>116</v>
      </c>
      <c r="BM12" s="92" t="str">
        <f>IFERROR(VLOOKUP(CONCATENATE(BK12,"+",BL12),[1]Formulas!$AB$5:$AC$13,2,),"")</f>
        <v>Fuerte</v>
      </c>
      <c r="BN12" s="92">
        <f>IFERROR(VLOOKUP(BM12,[1]Formulas!$AC$5:$AD$13,2,),"")</f>
        <v>100</v>
      </c>
      <c r="BO12" s="93">
        <f>+IFERROR(AVERAGE(BN12),"")</f>
        <v>100</v>
      </c>
      <c r="BP12" s="93" t="str">
        <f>+IF(BO12="","",IF(BO12=100,"Fuerte",IF(AND(BO12&lt;100,BO12&gt;=50),"Moderado",IF(BO12&lt;50,"Débil"))))</f>
        <v>Fuerte</v>
      </c>
      <c r="BQ12" s="93">
        <f>+IF(BP12="","",IF(BP12="Fuerte",2,IF(BP12="Moderado",1,IF(BP12="Débil",0))))</f>
        <v>2</v>
      </c>
      <c r="BR12" s="93" t="str">
        <f>IFERROR(IF((BS12-BQ12)&lt;=0,+AG12,VLOOKUP((BS12-BQ12),[1]Formulas!$AQ$5:$AR$9,2,0)),"")</f>
        <v>RARA VEZ</v>
      </c>
      <c r="BS12" s="93">
        <f>+AH12</f>
        <v>1</v>
      </c>
      <c r="BT12" s="93">
        <f>IFERROR(VLOOKUP(BR12,[1]Formulas!$B$5:$C$9,2,),"")</f>
        <v>1</v>
      </c>
      <c r="BU12" s="93" t="str">
        <f>+AI12</f>
        <v>CATASTROFICO</v>
      </c>
      <c r="BV12" s="93">
        <f>IFERROR(VLOOKUP(BU12,[1]Formulas!$E$5:$F$9,2,),"")</f>
        <v>5</v>
      </c>
      <c r="BW12" s="86" t="str">
        <f>IFERROR(VLOOKUP(CONCATENATE(BT12,BV12),[1]Formulas!$J$5:$K$29,2,),"")</f>
        <v>ALTO</v>
      </c>
      <c r="BX12" s="94">
        <f>IFERROR(BV12*BT12,"")</f>
        <v>5</v>
      </c>
      <c r="BY12" s="95"/>
      <c r="BZ12" s="102"/>
      <c r="CA12" s="102"/>
      <c r="CB12" s="102"/>
      <c r="CC12" s="103" t="s">
        <v>98</v>
      </c>
      <c r="CD12" s="104" t="s">
        <v>127</v>
      </c>
      <c r="CE12" s="104" t="s">
        <v>118</v>
      </c>
      <c r="CF12" s="104" t="s">
        <v>127</v>
      </c>
      <c r="CG12" s="103"/>
      <c r="CH12" s="104"/>
      <c r="CI12" s="104"/>
      <c r="CJ12" s="105"/>
      <c r="CK12" s="4"/>
    </row>
    <row r="13" spans="1:89" s="128" customFormat="1" ht="55.5" customHeight="1" thickBot="1" x14ac:dyDescent="0.25">
      <c r="A13" s="106"/>
      <c r="B13" s="107"/>
      <c r="C13" s="106"/>
      <c r="D13" s="108" t="s">
        <v>120</v>
      </c>
      <c r="E13" s="109" t="s">
        <v>94</v>
      </c>
      <c r="F13" s="109" t="s">
        <v>94</v>
      </c>
      <c r="G13" s="109" t="s">
        <v>94</v>
      </c>
      <c r="H13" s="109" t="s">
        <v>94</v>
      </c>
      <c r="I13" s="108" t="str">
        <f>+IF(AND(E13="Si",F13="Si",G13="Si",H13="Si"),"Corrupción","No aplica para riesgo de corrupción")</f>
        <v>Corrupción</v>
      </c>
      <c r="J13" s="110" t="s">
        <v>121</v>
      </c>
      <c r="K13" s="111" t="s">
        <v>122</v>
      </c>
      <c r="L13" s="111"/>
      <c r="M13" s="109" t="s">
        <v>94</v>
      </c>
      <c r="N13" s="109" t="s">
        <v>94</v>
      </c>
      <c r="O13" s="109" t="s">
        <v>94</v>
      </c>
      <c r="P13" s="109" t="s">
        <v>94</v>
      </c>
      <c r="Q13" s="109" t="s">
        <v>94</v>
      </c>
      <c r="R13" s="109" t="s">
        <v>94</v>
      </c>
      <c r="S13" s="109" t="s">
        <v>94</v>
      </c>
      <c r="T13" s="109" t="s">
        <v>94</v>
      </c>
      <c r="U13" s="109" t="s">
        <v>94</v>
      </c>
      <c r="V13" s="109" t="s">
        <v>94</v>
      </c>
      <c r="W13" s="109" t="s">
        <v>94</v>
      </c>
      <c r="X13" s="109" t="s">
        <v>94</v>
      </c>
      <c r="Y13" s="109" t="s">
        <v>94</v>
      </c>
      <c r="Z13" s="109" t="s">
        <v>94</v>
      </c>
      <c r="AA13" s="109" t="s">
        <v>94</v>
      </c>
      <c r="AB13" s="109" t="s">
        <v>94</v>
      </c>
      <c r="AC13" s="109" t="s">
        <v>94</v>
      </c>
      <c r="AD13" s="109" t="s">
        <v>94</v>
      </c>
      <c r="AE13" s="109" t="s">
        <v>94</v>
      </c>
      <c r="AF13" s="112">
        <f>+COUNTIF(M13:AE20,"SI")</f>
        <v>46</v>
      </c>
      <c r="AG13" s="108" t="s">
        <v>99</v>
      </c>
      <c r="AH13" s="113">
        <f>IFERROR(VLOOKUP(AG13,[1]Formulas!$B$5:$C$9,2,0),"")</f>
        <v>1</v>
      </c>
      <c r="AI13" s="114" t="str">
        <f>IFERROR(VLOOKUP(AF13,[1]Formulas!$W$5:$X$23,2,),"")</f>
        <v/>
      </c>
      <c r="AJ13" s="113" t="str">
        <f>+IFERROR(VLOOKUP(AI13,[1]Formulas!$E$5:$F$9,2,),"")</f>
        <v/>
      </c>
      <c r="AK13" s="115" t="str">
        <f>IFERROR(VLOOKUP(CONCATENATE(AH13,AJ13),[1]Formulas!$J$5:$K$29,2,),"")</f>
        <v/>
      </c>
      <c r="AL13" s="115" t="str">
        <f>IFERROR(AJ13*AH13,"")</f>
        <v/>
      </c>
      <c r="AM13" s="112" t="s">
        <v>100</v>
      </c>
      <c r="AN13" s="116"/>
      <c r="AO13" s="116"/>
      <c r="AP13" s="116"/>
      <c r="AQ13" s="116"/>
      <c r="AR13" s="116"/>
      <c r="AS13" s="116"/>
      <c r="AT13" s="116"/>
      <c r="AU13" s="117" t="s">
        <v>108</v>
      </c>
      <c r="AV13" s="118" t="s">
        <v>109</v>
      </c>
      <c r="AW13" s="118" t="s">
        <v>110</v>
      </c>
      <c r="AX13" s="118" t="s">
        <v>111</v>
      </c>
      <c r="AY13" s="118" t="s">
        <v>112</v>
      </c>
      <c r="AZ13" s="118" t="s">
        <v>113</v>
      </c>
      <c r="BA13" s="118" t="s">
        <v>114</v>
      </c>
      <c r="BB13" s="118" t="s">
        <v>115</v>
      </c>
      <c r="BC13" s="119">
        <f>IFERROR(VLOOKUP(AV13,[1]Formulas!$AN$5:$AO$20,2,),"")</f>
        <v>15</v>
      </c>
      <c r="BD13" s="119">
        <f>IFERROR(VLOOKUP(AW13,[1]Formulas!$AN$5:$AO$20,2,),"")</f>
        <v>15</v>
      </c>
      <c r="BE13" s="119">
        <f>IFERROR(VLOOKUP(AX13,[1]Formulas!$AN$5:$AO$20,2,),"")</f>
        <v>15</v>
      </c>
      <c r="BF13" s="119">
        <f>IFERROR(VLOOKUP(AY13,[1]Formulas!$AN$5:$AO$20,2,),"")</f>
        <v>15</v>
      </c>
      <c r="BG13" s="119">
        <f>IFERROR(VLOOKUP(AZ13,[1]Formulas!$AN$5:$AO$20,2,),"")</f>
        <v>15</v>
      </c>
      <c r="BH13" s="119">
        <f>IFERROR(VLOOKUP(BA13,[1]Formulas!$AN$5:$AO$20,2,),"")</f>
        <v>15</v>
      </c>
      <c r="BI13" s="119">
        <f>IFERROR(VLOOKUP(BB13,[1]Formulas!$AN$5:$AO$20,2,),"")</f>
        <v>10</v>
      </c>
      <c r="BJ13" s="119">
        <f t="shared" si="2"/>
        <v>100</v>
      </c>
      <c r="BK13" s="119" t="str">
        <f t="shared" si="3"/>
        <v>Fuerte</v>
      </c>
      <c r="BL13" s="120" t="s">
        <v>116</v>
      </c>
      <c r="BM13" s="120" t="str">
        <f>IFERROR(VLOOKUP(CONCATENATE(BK13,"+",BL13),[1]Formulas!$AB$5:$AC$13,2,),"")</f>
        <v>Fuerte</v>
      </c>
      <c r="BN13" s="120">
        <f>IFERROR(VLOOKUP(BM13,[2]Formulas!$AC$5:$AD$13,2,),"")</f>
        <v>100</v>
      </c>
      <c r="BO13" s="121">
        <f>+IFERROR(AVERAGE(BN13:BN20),"")</f>
        <v>80</v>
      </c>
      <c r="BP13" s="121" t="str">
        <f>+IF(BO13="","",IF(BO13=100,"Fuerte",IF(AND(BO13&lt;100,BO13&gt;=50),"Moderado",IF(BO13&lt;50,"Débil"))))</f>
        <v>Moderado</v>
      </c>
      <c r="BQ13" s="121">
        <f>+IF(BP13="","",IF(BP13="Fuerte",2,IF(BP13="Moderado",1,IF(BP13="Débil",0))))</f>
        <v>1</v>
      </c>
      <c r="BR13" s="121" t="str">
        <f>IFERROR(IF((BS13-BQ13)&lt;=0,+AG13,VLOOKUP((BS13-BQ13),[1]Formulas!$AQ$5:$AR$9,2,0)),"")</f>
        <v>RARA VEZ</v>
      </c>
      <c r="BS13" s="121">
        <f>+AH13</f>
        <v>1</v>
      </c>
      <c r="BT13" s="121">
        <f>IFERROR(VLOOKUP(BR13,[1]Formulas!$B$5:$C$9,2,),"")</f>
        <v>1</v>
      </c>
      <c r="BU13" s="121" t="str">
        <f>+AI13</f>
        <v/>
      </c>
      <c r="BV13" s="121" t="str">
        <f>IFERROR(VLOOKUP(BU13,[1]Formulas!$E$5:$F$9,2,),"")</f>
        <v/>
      </c>
      <c r="BW13" s="112" t="str">
        <f>IFERROR(VLOOKUP(CONCATENATE(BT13:BT20,BV13),[1]Formulas!$J$5:$K$29,2,),"")</f>
        <v/>
      </c>
      <c r="BX13" s="122" t="str">
        <f>IFERROR(BV13*BT13,"")</f>
        <v/>
      </c>
      <c r="BY13" s="123"/>
      <c r="BZ13" s="124"/>
      <c r="CA13" s="124"/>
      <c r="CB13" s="124"/>
      <c r="CC13" s="125"/>
      <c r="CD13" s="124"/>
      <c r="CE13" s="124"/>
      <c r="CF13" s="124"/>
      <c r="CG13" s="125"/>
      <c r="CH13" s="124"/>
      <c r="CI13" s="124"/>
      <c r="CJ13" s="126"/>
      <c r="CK13" s="127"/>
    </row>
    <row r="14" spans="1:89" ht="219.95" customHeight="1" thickBot="1" x14ac:dyDescent="0.3">
      <c r="A14" s="84" t="s">
        <v>136</v>
      </c>
      <c r="B14" s="82" t="s">
        <v>137</v>
      </c>
      <c r="C14" s="84" t="s">
        <v>92</v>
      </c>
      <c r="D14" s="82" t="s">
        <v>138</v>
      </c>
      <c r="E14" s="83" t="s">
        <v>94</v>
      </c>
      <c r="F14" s="83" t="s">
        <v>94</v>
      </c>
      <c r="G14" s="83" t="s">
        <v>94</v>
      </c>
      <c r="H14" s="83" t="s">
        <v>94</v>
      </c>
      <c r="I14" s="82" t="str">
        <f>+IF(AND(E14="Si",F14="Si",G14="Si",H14="Si"),"Corrupción","No aplica para riesgo de corrupción")</f>
        <v>Corrupción</v>
      </c>
      <c r="J14" s="84" t="s">
        <v>139</v>
      </c>
      <c r="K14" s="82" t="s">
        <v>140</v>
      </c>
      <c r="L14" s="85" t="s">
        <v>141</v>
      </c>
      <c r="M14" s="83" t="s">
        <v>94</v>
      </c>
      <c r="N14" s="83" t="s">
        <v>94</v>
      </c>
      <c r="O14" s="83" t="s">
        <v>94</v>
      </c>
      <c r="P14" s="83" t="s">
        <v>98</v>
      </c>
      <c r="Q14" s="83" t="s">
        <v>94</v>
      </c>
      <c r="R14" s="83" t="s">
        <v>94</v>
      </c>
      <c r="S14" s="83" t="s">
        <v>94</v>
      </c>
      <c r="T14" s="83" t="s">
        <v>98</v>
      </c>
      <c r="U14" s="83" t="s">
        <v>94</v>
      </c>
      <c r="V14" s="83" t="s">
        <v>94</v>
      </c>
      <c r="W14" s="83" t="s">
        <v>94</v>
      </c>
      <c r="X14" s="83" t="s">
        <v>94</v>
      </c>
      <c r="Y14" s="83" t="s">
        <v>94</v>
      </c>
      <c r="Z14" s="83" t="s">
        <v>94</v>
      </c>
      <c r="AA14" s="83" t="s">
        <v>98</v>
      </c>
      <c r="AB14" s="83" t="s">
        <v>98</v>
      </c>
      <c r="AC14" s="83" t="s">
        <v>98</v>
      </c>
      <c r="AD14" s="83" t="s">
        <v>98</v>
      </c>
      <c r="AE14" s="83" t="s">
        <v>98</v>
      </c>
      <c r="AF14" s="86">
        <f>+COUNTIF(M14:AE21,"SI")</f>
        <v>27</v>
      </c>
      <c r="AG14" s="82" t="s">
        <v>99</v>
      </c>
      <c r="AH14" s="84">
        <f>IFERROR(VLOOKUP(AG14,[1]Formulas!$B$5:$C$9,2,0),"")</f>
        <v>1</v>
      </c>
      <c r="AI14" s="87" t="str">
        <f>IFERROR(VLOOKUP(AF14,[1]Formulas!$W$5:$X$23,2,),"")</f>
        <v/>
      </c>
      <c r="AJ14" s="84" t="str">
        <f>+IFERROR(VLOOKUP(AI14,[1]Formulas!$E$5:$F$9,2,),"")</f>
        <v/>
      </c>
      <c r="AK14" s="129" t="str">
        <f>IFERROR(VLOOKUP(CONCATENATE(AH14,AJ14),[1]Formulas!$J$5:$K$29,2,),"")</f>
        <v/>
      </c>
      <c r="AL14" s="129" t="str">
        <f>IFERROR(AJ14*AH14,"")</f>
        <v/>
      </c>
      <c r="AM14" s="86" t="s">
        <v>100</v>
      </c>
      <c r="AN14" s="130" t="s">
        <v>142</v>
      </c>
      <c r="AO14" s="130" t="s">
        <v>143</v>
      </c>
      <c r="AP14" s="130" t="s">
        <v>144</v>
      </c>
      <c r="AQ14" s="130" t="s">
        <v>145</v>
      </c>
      <c r="AR14" s="130" t="s">
        <v>146</v>
      </c>
      <c r="AS14" s="130" t="s">
        <v>147</v>
      </c>
      <c r="AT14" s="130" t="s">
        <v>148</v>
      </c>
      <c r="AU14" s="59" t="s">
        <v>108</v>
      </c>
      <c r="AV14" s="131" t="s">
        <v>109</v>
      </c>
      <c r="AW14" s="131" t="s">
        <v>110</v>
      </c>
      <c r="AX14" s="131" t="s">
        <v>111</v>
      </c>
      <c r="AY14" s="131" t="s">
        <v>112</v>
      </c>
      <c r="AZ14" s="131" t="s">
        <v>113</v>
      </c>
      <c r="BA14" s="131" t="s">
        <v>114</v>
      </c>
      <c r="BB14" s="131" t="s">
        <v>115</v>
      </c>
      <c r="BC14" s="91">
        <f>IFERROR(VLOOKUP(AV14,[1]Formulas!$AN$5:$AO$20,2,),"")</f>
        <v>15</v>
      </c>
      <c r="BD14" s="91">
        <f>IFERROR(VLOOKUP(AW14,[1]Formulas!$AN$5:$AO$20,2,),"")</f>
        <v>15</v>
      </c>
      <c r="BE14" s="91">
        <f>IFERROR(VLOOKUP(AX14,[1]Formulas!$AN$5:$AO$20,2,),"")</f>
        <v>15</v>
      </c>
      <c r="BF14" s="91">
        <f>IFERROR(VLOOKUP(AY14,[1]Formulas!$AN$5:$AO$20,2,),"")</f>
        <v>15</v>
      </c>
      <c r="BG14" s="91">
        <f>IFERROR(VLOOKUP(AZ14,[1]Formulas!$AN$5:$AO$20,2,),"")</f>
        <v>15</v>
      </c>
      <c r="BH14" s="91">
        <f>IFERROR(VLOOKUP(BA14,[1]Formulas!$AN$5:$AO$20,2,),"")</f>
        <v>15</v>
      </c>
      <c r="BI14" s="91">
        <f>IFERROR(VLOOKUP(BB14,[1]Formulas!$AN$5:$AO$20,2,),"")</f>
        <v>10</v>
      </c>
      <c r="BJ14" s="91">
        <f t="shared" si="2"/>
        <v>100</v>
      </c>
      <c r="BK14" s="91" t="str">
        <f t="shared" si="3"/>
        <v>Fuerte</v>
      </c>
      <c r="BL14" s="92" t="s">
        <v>116</v>
      </c>
      <c r="BM14" s="92" t="str">
        <f>IFERROR(VLOOKUP(CONCATENATE(BK14,"+",BL14),[1]Formulas!$AB$5:$AC$13,2,),"")</f>
        <v>Fuerte</v>
      </c>
      <c r="BN14" s="92">
        <f>IFERROR(VLOOKUP(BM14,[1]Formulas!$AC$5:$AD$13,2,),"")</f>
        <v>100</v>
      </c>
      <c r="BO14" s="93">
        <f>+IFERROR(AVERAGE(BN14),"")</f>
        <v>100</v>
      </c>
      <c r="BP14" s="93" t="str">
        <f>+IF(BO14="","",IF(BO14=100,"Fuerte",IF(AND(BO14&lt;100,BO14&gt;=50),"Moderado",IF(BO14&lt;50,"Débil"))))</f>
        <v>Fuerte</v>
      </c>
      <c r="BQ14" s="93">
        <f>+IF(BP14="","",IF(BP14="Fuerte",2,IF(BP14="Moderado",1,IF(BP14="Débil",0))))</f>
        <v>2</v>
      </c>
      <c r="BR14" s="93" t="str">
        <f>IFERROR(IF((BS14-BQ14)&lt;=0,+AG14,VLOOKUP((BS14-BQ14),[1]Formulas!$AQ$5:$AR$9,2,0)),"")</f>
        <v>RARA VEZ</v>
      </c>
      <c r="BS14" s="93">
        <f>+AH14</f>
        <v>1</v>
      </c>
      <c r="BT14" s="93">
        <f>IFERROR(VLOOKUP(BR14,[1]Formulas!$B$5:$C$9,2,),"")</f>
        <v>1</v>
      </c>
      <c r="BU14" s="132" t="str">
        <f>AI14</f>
        <v/>
      </c>
      <c r="BV14" s="133" t="str">
        <f>+IFERROR(VLOOKUP(BU14,[1]Formulas!$E$5:$F$9,2,),"")</f>
        <v/>
      </c>
      <c r="BW14" s="86" t="str">
        <f>+IFERROR(VLOOKUP(CONCATENATE(BT14,BV14),[1]Formulas!$J$5:$K$29,2,),"")</f>
        <v/>
      </c>
      <c r="BX14" s="94" t="str">
        <f>+IFERROR(BV14*BT14,"")</f>
        <v/>
      </c>
      <c r="BY14" s="95"/>
      <c r="BZ14" s="134"/>
      <c r="CA14" s="134"/>
      <c r="CB14" s="134"/>
      <c r="CC14" s="135" t="s">
        <v>98</v>
      </c>
      <c r="CD14" s="134" t="s">
        <v>127</v>
      </c>
      <c r="CE14" s="134" t="s">
        <v>118</v>
      </c>
      <c r="CF14" s="134" t="s">
        <v>127</v>
      </c>
      <c r="CG14" s="135"/>
      <c r="CH14" s="134"/>
      <c r="CI14" s="134"/>
      <c r="CJ14" s="136"/>
      <c r="CK14" s="4"/>
    </row>
    <row r="15" spans="1:89" ht="54" customHeight="1" thickBot="1" x14ac:dyDescent="0.3">
      <c r="A15" s="106"/>
      <c r="B15" s="113"/>
      <c r="C15" s="113"/>
      <c r="D15" s="113"/>
      <c r="E15" s="109"/>
      <c r="F15" s="109"/>
      <c r="G15" s="109"/>
      <c r="H15" s="109"/>
      <c r="I15" s="108"/>
      <c r="J15" s="110"/>
      <c r="K15" s="111"/>
      <c r="L15" s="111"/>
      <c r="M15" s="109"/>
      <c r="N15" s="109"/>
      <c r="O15" s="109"/>
      <c r="P15" s="109"/>
      <c r="Q15" s="109"/>
      <c r="R15" s="109"/>
      <c r="S15" s="109"/>
      <c r="T15" s="109"/>
      <c r="U15" s="109"/>
      <c r="V15" s="109"/>
      <c r="W15" s="109"/>
      <c r="X15" s="109"/>
      <c r="Y15" s="109"/>
      <c r="Z15" s="109"/>
      <c r="AA15" s="109"/>
      <c r="AB15" s="109"/>
      <c r="AC15" s="109"/>
      <c r="AD15" s="109"/>
      <c r="AE15" s="109"/>
      <c r="AF15" s="112"/>
      <c r="AG15" s="108"/>
      <c r="AH15" s="113"/>
      <c r="AI15" s="114"/>
      <c r="AJ15" s="113"/>
      <c r="AK15" s="115"/>
      <c r="AL15" s="115"/>
      <c r="AM15" s="112"/>
      <c r="AN15" s="137"/>
      <c r="AO15" s="137"/>
      <c r="AP15" s="137"/>
      <c r="AQ15" s="137"/>
      <c r="AR15" s="137"/>
      <c r="AS15" s="137"/>
      <c r="AT15" s="116"/>
      <c r="AU15" s="117"/>
      <c r="AV15" s="118"/>
      <c r="AW15" s="118"/>
      <c r="AX15" s="118"/>
      <c r="AY15" s="118"/>
      <c r="AZ15" s="118"/>
      <c r="BA15" s="118"/>
      <c r="BB15" s="118"/>
      <c r="BC15" s="119"/>
      <c r="BD15" s="119"/>
      <c r="BE15" s="119"/>
      <c r="BF15" s="119"/>
      <c r="BG15" s="119"/>
      <c r="BH15" s="119"/>
      <c r="BI15" s="119"/>
      <c r="BJ15" s="119"/>
      <c r="BK15" s="119"/>
      <c r="BL15" s="120"/>
      <c r="BM15" s="120"/>
      <c r="BN15" s="120"/>
      <c r="BO15" s="120"/>
      <c r="BP15" s="121"/>
      <c r="BQ15" s="121"/>
      <c r="BR15" s="121"/>
      <c r="BS15" s="121"/>
      <c r="BT15" s="121"/>
      <c r="BU15" s="121"/>
      <c r="BV15" s="121"/>
      <c r="BW15" s="112"/>
      <c r="BX15" s="122"/>
      <c r="BY15" s="138"/>
      <c r="BZ15" s="124"/>
      <c r="CA15" s="124"/>
      <c r="CB15" s="124"/>
      <c r="CC15" s="125"/>
      <c r="CD15" s="124"/>
      <c r="CE15" s="124"/>
      <c r="CF15" s="124"/>
      <c r="CG15" s="125"/>
      <c r="CH15" s="124"/>
      <c r="CI15" s="124"/>
      <c r="CJ15" s="126"/>
      <c r="CK15" s="4"/>
    </row>
    <row r="16" spans="1:89" ht="219.95" customHeight="1" thickBot="1" x14ac:dyDescent="0.3">
      <c r="A16" s="84" t="s">
        <v>149</v>
      </c>
      <c r="B16" s="139" t="s">
        <v>150</v>
      </c>
      <c r="C16" s="139" t="s">
        <v>151</v>
      </c>
      <c r="D16" s="82" t="s">
        <v>152</v>
      </c>
      <c r="E16" s="83" t="s">
        <v>94</v>
      </c>
      <c r="F16" s="83" t="s">
        <v>94</v>
      </c>
      <c r="G16" s="83" t="s">
        <v>94</v>
      </c>
      <c r="H16" s="83" t="s">
        <v>94</v>
      </c>
      <c r="I16" s="82" t="str">
        <f>+IF(AND(E16="Si",F16="Si",G16="Si",H16="Si"),"Corrupción","No aplica para riesgo de corrupción")</f>
        <v>Corrupción</v>
      </c>
      <c r="J16" s="82" t="s">
        <v>153</v>
      </c>
      <c r="K16" s="82" t="s">
        <v>154</v>
      </c>
      <c r="L16" s="85" t="s">
        <v>155</v>
      </c>
      <c r="M16" s="83" t="s">
        <v>94</v>
      </c>
      <c r="N16" s="83" t="s">
        <v>94</v>
      </c>
      <c r="O16" s="83" t="s">
        <v>94</v>
      </c>
      <c r="P16" s="83" t="s">
        <v>94</v>
      </c>
      <c r="Q16" s="83" t="s">
        <v>94</v>
      </c>
      <c r="R16" s="83" t="s">
        <v>94</v>
      </c>
      <c r="S16" s="83" t="s">
        <v>94</v>
      </c>
      <c r="T16" s="83" t="s">
        <v>94</v>
      </c>
      <c r="U16" s="83" t="s">
        <v>98</v>
      </c>
      <c r="V16" s="83" t="s">
        <v>94</v>
      </c>
      <c r="W16" s="83" t="s">
        <v>94</v>
      </c>
      <c r="X16" s="83" t="s">
        <v>94</v>
      </c>
      <c r="Y16" s="83" t="s">
        <v>94</v>
      </c>
      <c r="Z16" s="83" t="s">
        <v>94</v>
      </c>
      <c r="AA16" s="83" t="s">
        <v>94</v>
      </c>
      <c r="AB16" s="83" t="s">
        <v>98</v>
      </c>
      <c r="AC16" s="83" t="s">
        <v>94</v>
      </c>
      <c r="AD16" s="83" t="s">
        <v>98</v>
      </c>
      <c r="AE16" s="83" t="s">
        <v>98</v>
      </c>
      <c r="AF16" s="86">
        <f>+COUNTIF(M16:AE22,"SI")</f>
        <v>15</v>
      </c>
      <c r="AG16" s="82" t="s">
        <v>99</v>
      </c>
      <c r="AH16" s="84">
        <f>IFERROR(VLOOKUP(AG16,[1]Formulas!$B$5:$C$9,2,0),"")</f>
        <v>1</v>
      </c>
      <c r="AI16" s="87" t="str">
        <f>IFERROR(VLOOKUP(AF16,[1]Formulas!$W$5:$X$23,2,),"")</f>
        <v>CATASTROFICO</v>
      </c>
      <c r="AJ16" s="84">
        <f>+IFERROR(VLOOKUP(AI16,[1]Formulas!$E$5:$F$9,2,),"")</f>
        <v>5</v>
      </c>
      <c r="AK16" s="129" t="str">
        <f>IFERROR(VLOOKUP(CONCATENATE(AH16,AJ16),[1]Formulas!$J$5:$K$29,2,),"")</f>
        <v>ALTO</v>
      </c>
      <c r="AL16" s="129">
        <f>IFERROR(AJ16*AH16,"")</f>
        <v>5</v>
      </c>
      <c r="AM16" s="86" t="s">
        <v>100</v>
      </c>
      <c r="AN16" s="140" t="s">
        <v>156</v>
      </c>
      <c r="AO16" s="140" t="s">
        <v>157</v>
      </c>
      <c r="AP16" s="140" t="s">
        <v>158</v>
      </c>
      <c r="AQ16" s="140" t="s">
        <v>159</v>
      </c>
      <c r="AR16" s="140" t="s">
        <v>160</v>
      </c>
      <c r="AS16" s="140" t="s">
        <v>161</v>
      </c>
      <c r="AT16" s="130" t="s">
        <v>162</v>
      </c>
      <c r="AU16" s="59" t="s">
        <v>108</v>
      </c>
      <c r="AV16" s="131" t="s">
        <v>109</v>
      </c>
      <c r="AW16" s="131" t="s">
        <v>110</v>
      </c>
      <c r="AX16" s="131" t="s">
        <v>111</v>
      </c>
      <c r="AY16" s="131" t="s">
        <v>112</v>
      </c>
      <c r="AZ16" s="131" t="s">
        <v>113</v>
      </c>
      <c r="BA16" s="131" t="s">
        <v>114</v>
      </c>
      <c r="BB16" s="131" t="s">
        <v>115</v>
      </c>
      <c r="BC16" s="91">
        <f>IFERROR(VLOOKUP(AV16,[1]Formulas!$AN$5:$AO$20,2,),"")</f>
        <v>15</v>
      </c>
      <c r="BD16" s="91">
        <f>IFERROR(VLOOKUP(AW16,[1]Formulas!$AN$5:$AO$20,2,),"")</f>
        <v>15</v>
      </c>
      <c r="BE16" s="91">
        <f>IFERROR(VLOOKUP(AX16,[1]Formulas!$AN$5:$AO$20,2,),"")</f>
        <v>15</v>
      </c>
      <c r="BF16" s="91">
        <f>IFERROR(VLOOKUP(AY16,[1]Formulas!$AN$5:$AO$20,2,),"")</f>
        <v>15</v>
      </c>
      <c r="BG16" s="91">
        <f>IFERROR(VLOOKUP(AZ16,[1]Formulas!$AN$5:$AO$20,2,),"")</f>
        <v>15</v>
      </c>
      <c r="BH16" s="91">
        <f>IFERROR(VLOOKUP(BA16,[1]Formulas!$AN$5:$AO$20,2,),"")</f>
        <v>15</v>
      </c>
      <c r="BI16" s="91">
        <f>IFERROR(VLOOKUP(BB16,[1]Formulas!$AN$5:$AO$20,2,),"")</f>
        <v>10</v>
      </c>
      <c r="BJ16" s="91">
        <f>+SUM(BC16:BI16)</f>
        <v>100</v>
      </c>
      <c r="BK16" s="91" t="str">
        <f>+IF(BJ16&gt;=96,"Fuerte",IF(AND(BJ16&lt;96,BJ16&gt;=86),"Moderado",IF(BJ16&lt;=85,"Débil")))</f>
        <v>Fuerte</v>
      </c>
      <c r="BL16" s="92" t="s">
        <v>116</v>
      </c>
      <c r="BM16" s="92" t="str">
        <f>IFERROR(VLOOKUP(CONCATENATE(BK16,"+",BL16),[1]Formulas!$AB$5:$AC$13,2,),"")</f>
        <v>Fuerte</v>
      </c>
      <c r="BN16" s="92">
        <f>IFERROR(VLOOKUP(BM16,[1]Formulas!$AC$5:$AD$13,2,),"")</f>
        <v>100</v>
      </c>
      <c r="BO16" s="93">
        <f t="shared" ref="BO16" si="4">+IFERROR(AVERAGE(BN16),"")</f>
        <v>100</v>
      </c>
      <c r="BP16" s="93" t="str">
        <f t="shared" ref="BP16:BP18" si="5">+IF(BO16="","",IF(BO16=100,"Fuerte",IF(AND(BO16&lt;100,BO16&gt;=50),"Moderado",IF(BO16&lt;50,"Débil"))))</f>
        <v>Fuerte</v>
      </c>
      <c r="BQ16" s="93">
        <f t="shared" ref="BQ16:BQ18" si="6">+IF(BP16="","",IF(BP16="Fuerte",2,IF(BP16="Moderado",1,IF(BP16="Débil",0))))</f>
        <v>2</v>
      </c>
      <c r="BR16" s="93" t="str">
        <f>IFERROR(IF((BS16-BQ16)&lt;=0,+AG16,VLOOKUP((BS16-BQ16),[1]Formulas!$AQ$5:$AR$9,2,0)),"")</f>
        <v>RARA VEZ</v>
      </c>
      <c r="BS16" s="93">
        <f t="shared" ref="BS16:BS18" si="7">+AH16</f>
        <v>1</v>
      </c>
      <c r="BT16" s="93">
        <f>IFERROR(VLOOKUP(BR16,[1]Formulas!$B$5:$C$9,2,),"")</f>
        <v>1</v>
      </c>
      <c r="BU16" s="93" t="str">
        <f t="shared" ref="BU16:BU18" si="8">+AI16</f>
        <v>CATASTROFICO</v>
      </c>
      <c r="BV16" s="93">
        <f>IFERROR(VLOOKUP(BU16,[1]Formulas!$E$5:$F$9,2,),"")</f>
        <v>5</v>
      </c>
      <c r="BW16" s="86" t="str">
        <f>IFERROR(VLOOKUP(CONCATENATE(BT16,BV16),[1]Formulas!$J$5:$K$29,2,),"")</f>
        <v>ALTO</v>
      </c>
      <c r="BX16" s="94">
        <f>IFERROR(BV16*BT16,"")</f>
        <v>5</v>
      </c>
      <c r="BY16" s="135"/>
      <c r="BZ16" s="134"/>
      <c r="CA16" s="134"/>
      <c r="CB16" s="134"/>
      <c r="CC16" s="135" t="s">
        <v>98</v>
      </c>
      <c r="CD16" s="134"/>
      <c r="CE16" s="134" t="s">
        <v>163</v>
      </c>
      <c r="CF16" s="134" t="s">
        <v>164</v>
      </c>
      <c r="CG16" s="135"/>
      <c r="CH16" s="134"/>
      <c r="CI16" s="134"/>
      <c r="CJ16" s="136"/>
      <c r="CK16" s="4"/>
    </row>
    <row r="17" spans="1:89" ht="80.25" hidden="1" customHeight="1" thickBot="1" x14ac:dyDescent="0.3">
      <c r="A17" s="141"/>
      <c r="B17" s="141"/>
      <c r="C17" s="141"/>
      <c r="D17" s="135"/>
      <c r="E17" s="135"/>
      <c r="F17" s="135"/>
      <c r="G17" s="135"/>
      <c r="H17" s="135"/>
      <c r="I17" s="135"/>
      <c r="J17" s="142"/>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40"/>
      <c r="AO17" s="140"/>
      <c r="AP17" s="140"/>
      <c r="AQ17" s="140"/>
      <c r="AR17" s="140"/>
      <c r="AS17" s="140"/>
      <c r="AT17" s="140"/>
      <c r="AU17" s="59" t="s">
        <v>108</v>
      </c>
      <c r="AV17" s="131" t="s">
        <v>109</v>
      </c>
      <c r="AW17" s="131" t="s">
        <v>110</v>
      </c>
      <c r="AX17" s="131" t="s">
        <v>111</v>
      </c>
      <c r="AY17" s="131" t="s">
        <v>165</v>
      </c>
      <c r="AZ17" s="131" t="s">
        <v>113</v>
      </c>
      <c r="BA17" s="131" t="s">
        <v>114</v>
      </c>
      <c r="BB17" s="131" t="s">
        <v>166</v>
      </c>
      <c r="BC17" s="91">
        <f>IFERROR(VLOOKUP(AV17,[1]Formulas!$AN$5:$AO$20,2,),"")</f>
        <v>15</v>
      </c>
      <c r="BD17" s="91">
        <f>IFERROR(VLOOKUP(AW17,[1]Formulas!$AN$5:$AO$20,2,),"")</f>
        <v>15</v>
      </c>
      <c r="BE17" s="91">
        <f>IFERROR(VLOOKUP(AX17,[1]Formulas!$AN$5:$AO$20,2,),"")</f>
        <v>15</v>
      </c>
      <c r="BF17" s="91">
        <f>IFERROR(VLOOKUP(AY17,[1]Formulas!$AN$5:$AO$20,2,),"")</f>
        <v>0</v>
      </c>
      <c r="BG17" s="91">
        <f>IFERROR(VLOOKUP(AZ17,[1]Formulas!$AN$5:$AO$20,2,),"")</f>
        <v>15</v>
      </c>
      <c r="BH17" s="91">
        <f>IFERROR(VLOOKUP(BA17,[1]Formulas!$AN$5:$AO$20,2,),"")</f>
        <v>15</v>
      </c>
      <c r="BI17" s="91">
        <f>IFERROR(VLOOKUP(BB17,[1]Formulas!$AN$5:$AO$20,2,),"")</f>
        <v>5</v>
      </c>
      <c r="BJ17" s="91">
        <f t="shared" ref="BJ17:BJ18" si="9">+SUM(BC17:BI17)</f>
        <v>80</v>
      </c>
      <c r="BK17" s="91" t="str">
        <f t="shared" ref="BK17:BK18" si="10">+IF(BJ17&gt;=96,"Fuerte",IF(AND(BJ17&lt;96,BJ17&gt;=86),"Moderado",IF(BJ17&lt;=85,"Débil")))</f>
        <v>Débil</v>
      </c>
      <c r="BL17" s="92" t="s">
        <v>116</v>
      </c>
      <c r="BM17" s="92" t="str">
        <f>IFERROR(VLOOKUP(CONCATENATE(BK17,"+",BL17),[1]Formulas!$AB$5:$AC$13,2,),"")</f>
        <v>Débil</v>
      </c>
      <c r="BN17" s="92">
        <f>IFERROR(VLOOKUP(BM17,[2]Formulas!$AC$5:$AD$13,2,),"")</f>
        <v>0</v>
      </c>
      <c r="BO17" s="93">
        <f t="shared" ref="BO17:BO18" si="11">+IFERROR(AVERAGE(BN17:BN23),"")</f>
        <v>50</v>
      </c>
      <c r="BP17" s="93" t="str">
        <f t="shared" si="5"/>
        <v>Moderado</v>
      </c>
      <c r="BQ17" s="93">
        <f t="shared" si="6"/>
        <v>1</v>
      </c>
      <c r="BR17" s="93">
        <f>IFERROR(IF((BS17-BQ17)&lt;=0,+AG17,VLOOKUP((BS17-BQ17),[1]Formulas!$AQ$5:$AR$9,2,0)),"")</f>
        <v>0</v>
      </c>
      <c r="BS17" s="93">
        <f t="shared" si="7"/>
        <v>0</v>
      </c>
      <c r="BT17" s="93" t="str">
        <f>IFERROR(VLOOKUP(BR17,[1]Formulas!$B$5:$C$9,2,),"")</f>
        <v/>
      </c>
      <c r="BU17" s="93">
        <f t="shared" si="8"/>
        <v>0</v>
      </c>
      <c r="BV17" s="93" t="str">
        <f>IFERROR(VLOOKUP(BU17,[1]Formulas!$E$5:$F$9,2,),"")</f>
        <v/>
      </c>
      <c r="BW17" s="86" t="str">
        <f>IFERROR(VLOOKUP(CONCATENATE(BT17,BV17),[1]Formulas!$J$5:$K$29,2,),"")</f>
        <v/>
      </c>
      <c r="BX17" s="94" t="str">
        <f t="shared" ref="BX17:BX18" si="12">IFERROR(BV17*BT17,"")</f>
        <v/>
      </c>
      <c r="BY17" s="135"/>
      <c r="BZ17" s="134"/>
      <c r="CA17" s="134"/>
      <c r="CB17" s="134"/>
      <c r="CC17" s="135"/>
      <c r="CD17" s="134"/>
      <c r="CE17" s="134"/>
      <c r="CF17" s="134"/>
      <c r="CG17" s="135"/>
      <c r="CH17" s="134"/>
      <c r="CI17" s="134"/>
      <c r="CJ17" s="136"/>
      <c r="CK17" s="4"/>
    </row>
    <row r="18" spans="1:89" ht="135.75" hidden="1" customHeight="1" x14ac:dyDescent="0.25">
      <c r="A18" s="141"/>
      <c r="B18" s="141"/>
      <c r="C18" s="141"/>
      <c r="D18" s="135"/>
      <c r="E18" s="135"/>
      <c r="F18" s="135"/>
      <c r="G18" s="135"/>
      <c r="H18" s="135"/>
      <c r="I18" s="135"/>
      <c r="J18" s="142"/>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40"/>
      <c r="AO18" s="140"/>
      <c r="AP18" s="140"/>
      <c r="AQ18" s="140"/>
      <c r="AR18" s="140"/>
      <c r="AS18" s="140"/>
      <c r="AT18" s="140"/>
      <c r="AU18" s="59" t="s">
        <v>108</v>
      </c>
      <c r="AV18" s="131" t="s">
        <v>109</v>
      </c>
      <c r="AW18" s="131" t="s">
        <v>110</v>
      </c>
      <c r="AX18" s="131" t="s">
        <v>111</v>
      </c>
      <c r="AY18" s="131" t="s">
        <v>112</v>
      </c>
      <c r="AZ18" s="131" t="s">
        <v>113</v>
      </c>
      <c r="BA18" s="131" t="s">
        <v>114</v>
      </c>
      <c r="BB18" s="131" t="s">
        <v>115</v>
      </c>
      <c r="BC18" s="91">
        <f>IFERROR(VLOOKUP(AV18,[1]Formulas!$AN$5:$AO$20,2,),"")</f>
        <v>15</v>
      </c>
      <c r="BD18" s="91">
        <f>IFERROR(VLOOKUP(AW18,[1]Formulas!$AN$5:$AO$20,2,),"")</f>
        <v>15</v>
      </c>
      <c r="BE18" s="91">
        <f>IFERROR(VLOOKUP(AX18,[1]Formulas!$AN$5:$AO$20,2,),"")</f>
        <v>15</v>
      </c>
      <c r="BF18" s="91">
        <f>IFERROR(VLOOKUP(AY18,[1]Formulas!$AN$5:$AO$20,2,),"")</f>
        <v>15</v>
      </c>
      <c r="BG18" s="91">
        <f>IFERROR(VLOOKUP(AZ18,[1]Formulas!$AN$5:$AO$20,2,),"")</f>
        <v>15</v>
      </c>
      <c r="BH18" s="91">
        <f>IFERROR(VLOOKUP(BA18,[1]Formulas!$AN$5:$AO$20,2,),"")</f>
        <v>15</v>
      </c>
      <c r="BI18" s="91">
        <f>IFERROR(VLOOKUP(BB18,[1]Formulas!$AN$5:$AO$20,2,),"")</f>
        <v>10</v>
      </c>
      <c r="BJ18" s="91">
        <f t="shared" si="9"/>
        <v>100</v>
      </c>
      <c r="BK18" s="91" t="str">
        <f t="shared" si="10"/>
        <v>Fuerte</v>
      </c>
      <c r="BL18" s="92" t="s">
        <v>116</v>
      </c>
      <c r="BM18" s="92" t="str">
        <f>IFERROR(VLOOKUP(CONCATENATE(BK18,"+",BL18),[1]Formulas!$AB$5:$AC$13,2,),"")</f>
        <v>Fuerte</v>
      </c>
      <c r="BN18" s="92">
        <f>IFERROR(VLOOKUP(BM18,[2]Formulas!$AC$5:$AD$13,2,),"")</f>
        <v>100</v>
      </c>
      <c r="BO18" s="93">
        <f t="shared" si="11"/>
        <v>100</v>
      </c>
      <c r="BP18" s="93" t="str">
        <f t="shared" si="5"/>
        <v>Fuerte</v>
      </c>
      <c r="BQ18" s="93">
        <f t="shared" si="6"/>
        <v>2</v>
      </c>
      <c r="BR18" s="93">
        <f>IFERROR(IF((BS18-BQ18)&lt;=0,+AG18,VLOOKUP((BS18-BQ18),[1]Formulas!$AQ$5:$AR$9,2,0)),"")</f>
        <v>0</v>
      </c>
      <c r="BS18" s="93">
        <f t="shared" si="7"/>
        <v>0</v>
      </c>
      <c r="BT18" s="93" t="str">
        <f>IFERROR(VLOOKUP(BR18,[1]Formulas!$B$5:$C$9,2,),"")</f>
        <v/>
      </c>
      <c r="BU18" s="93">
        <f t="shared" si="8"/>
        <v>0</v>
      </c>
      <c r="BV18" s="93" t="str">
        <f>IFERROR(VLOOKUP(BU18,[1]Formulas!$E$5:$F$9,2,),"")</f>
        <v/>
      </c>
      <c r="BW18" s="86" t="str">
        <f>IFERROR(VLOOKUP(CONCATENATE(BT18,BV18),[1]Formulas!$J$5:$K$29,2,),"")</f>
        <v/>
      </c>
      <c r="BX18" s="94" t="str">
        <f t="shared" si="12"/>
        <v/>
      </c>
      <c r="BY18" s="135"/>
      <c r="BZ18" s="134"/>
      <c r="CA18" s="134"/>
      <c r="CB18" s="134"/>
      <c r="CC18" s="135"/>
      <c r="CD18" s="134"/>
      <c r="CE18" s="134"/>
      <c r="CF18" s="134"/>
      <c r="CG18" s="135"/>
      <c r="CH18" s="134"/>
      <c r="CI18" s="134"/>
      <c r="CJ18" s="136"/>
      <c r="CK18" s="4"/>
    </row>
    <row r="19" spans="1:89" ht="132" hidden="1" customHeight="1" thickBot="1" x14ac:dyDescent="0.3">
      <c r="A19" s="143"/>
      <c r="B19" s="144"/>
      <c r="C19" s="143"/>
      <c r="D19" s="145"/>
      <c r="E19" s="145"/>
      <c r="F19" s="145"/>
      <c r="G19" s="145"/>
      <c r="H19" s="145"/>
      <c r="I19" s="145"/>
      <c r="J19" s="142"/>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146"/>
      <c r="AO19" s="146"/>
      <c r="AP19" s="146"/>
      <c r="AQ19" s="146"/>
      <c r="AR19" s="146"/>
      <c r="AS19" s="146"/>
      <c r="AT19" s="146"/>
      <c r="AU19" s="147"/>
      <c r="AV19" s="148"/>
      <c r="AW19" s="148"/>
      <c r="AX19" s="148"/>
      <c r="AY19" s="148"/>
      <c r="AZ19" s="148"/>
      <c r="BA19" s="148"/>
      <c r="BB19" s="148"/>
      <c r="BC19" s="149" t="str">
        <f>IFERROR(VLOOKUP(AV19,[2]Formulas!$AN$5:$AO$20,2,),"")</f>
        <v/>
      </c>
      <c r="BD19" s="149" t="str">
        <f>IFERROR(VLOOKUP(AW19,[2]Formulas!$AN$5:$AO$20,2,),"")</f>
        <v/>
      </c>
      <c r="BE19" s="149" t="str">
        <f>IFERROR(VLOOKUP(AX19,[2]Formulas!$AN$5:$AO$20,2,),"")</f>
        <v/>
      </c>
      <c r="BF19" s="149" t="str">
        <f>IFERROR(VLOOKUP(AY19,[2]Formulas!$AN$5:$AO$20,2,),"")</f>
        <v/>
      </c>
      <c r="BG19" s="149" t="str">
        <f>IFERROR(VLOOKUP(AZ19,[2]Formulas!$AN$5:$AO$20,2,),"")</f>
        <v/>
      </c>
      <c r="BH19" s="149" t="str">
        <f>IFERROR(VLOOKUP(BA19,[2]Formulas!$AN$5:$AO$20,2,),"")</f>
        <v/>
      </c>
      <c r="BI19" s="149" t="str">
        <f>IFERROR(VLOOKUP(BB19,[2]Formulas!$AN$5:$AO$20,2,),"")</f>
        <v/>
      </c>
      <c r="BJ19" s="149">
        <f t="shared" si="2"/>
        <v>0</v>
      </c>
      <c r="BK19" s="149" t="str">
        <f t="shared" si="3"/>
        <v>Débil</v>
      </c>
      <c r="BL19" s="149"/>
      <c r="BM19" s="149" t="str">
        <f>IFERROR(VLOOKUP(CONCATENATE(BK19,"+",BL19),[2]Formulas!$AB$5:$AC$13,2,),"")</f>
        <v/>
      </c>
      <c r="BN19" s="149" t="str">
        <f>IFERROR(VLOOKUP(BM19,[2]Formulas!$AC$5:$AD$13,2,),"")</f>
        <v/>
      </c>
      <c r="BO19" s="145"/>
      <c r="BP19" s="145"/>
      <c r="BQ19" s="145"/>
      <c r="BR19" s="145"/>
      <c r="BS19" s="145"/>
      <c r="BT19" s="145"/>
      <c r="BU19" s="145"/>
      <c r="BV19" s="145"/>
      <c r="BW19" s="145"/>
      <c r="BX19" s="150"/>
      <c r="BY19" s="145"/>
      <c r="BZ19" s="151"/>
      <c r="CA19" s="151"/>
      <c r="CB19" s="151"/>
      <c r="CC19" s="145"/>
      <c r="CD19" s="151"/>
      <c r="CE19" s="151"/>
      <c r="CF19" s="151"/>
      <c r="CG19" s="145"/>
      <c r="CH19" s="151"/>
      <c r="CI19" s="151"/>
      <c r="CJ19" s="152"/>
      <c r="CK19" s="4"/>
    </row>
    <row r="20" spans="1:89" ht="23.25" customHeight="1" x14ac:dyDescent="0.3">
      <c r="A20" s="153"/>
      <c r="B20" s="153"/>
      <c r="C20" s="153"/>
      <c r="D20" s="153"/>
      <c r="E20" s="153"/>
      <c r="F20" s="153"/>
      <c r="G20" s="153"/>
      <c r="H20" s="153"/>
      <c r="I20" s="153"/>
      <c r="J20" s="154"/>
      <c r="K20" s="154"/>
      <c r="L20" s="154"/>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3"/>
      <c r="AN20" s="156"/>
      <c r="AO20" s="156"/>
      <c r="AP20" s="156"/>
      <c r="AQ20" s="156"/>
      <c r="AR20" s="156"/>
      <c r="AS20" s="156"/>
      <c r="AT20" s="156"/>
      <c r="AU20" s="153"/>
      <c r="AV20" s="153"/>
      <c r="AW20" s="153"/>
      <c r="AX20" s="153"/>
      <c r="AY20" s="153"/>
      <c r="AZ20" s="153"/>
      <c r="BA20" s="153"/>
      <c r="BB20" s="153"/>
      <c r="BC20" s="153"/>
      <c r="BD20" s="153"/>
      <c r="BE20" s="153"/>
      <c r="BF20" s="153"/>
      <c r="BG20" s="153"/>
      <c r="BH20" s="153"/>
      <c r="BI20" s="153"/>
      <c r="BJ20" s="153"/>
      <c r="BK20" s="153"/>
      <c r="BL20" s="153"/>
      <c r="BM20" s="153"/>
      <c r="BN20" s="153"/>
      <c r="BO20" s="153"/>
      <c r="BP20" s="153"/>
      <c r="BQ20" s="153"/>
      <c r="BR20" s="153"/>
      <c r="BS20" s="153"/>
      <c r="BT20" s="153"/>
      <c r="BU20" s="153"/>
      <c r="BV20" s="153"/>
      <c r="BW20" s="153"/>
      <c r="BX20" s="157"/>
      <c r="BY20" s="157"/>
      <c r="BZ20" s="157"/>
      <c r="CA20" s="157"/>
      <c r="CB20" s="157"/>
      <c r="CC20" s="157"/>
      <c r="CD20" s="157"/>
      <c r="CE20" s="157"/>
      <c r="CF20" s="157"/>
      <c r="CG20" s="157"/>
      <c r="CH20" s="157"/>
      <c r="CI20" s="157"/>
      <c r="CJ20" s="157"/>
      <c r="CK20" s="4"/>
    </row>
    <row r="21" spans="1:89" ht="23.25" hidden="1" customHeight="1" x14ac:dyDescent="0.25">
      <c r="A21" s="57"/>
      <c r="B21" s="90"/>
      <c r="C21" s="57"/>
      <c r="D21" s="57"/>
      <c r="E21" s="58"/>
      <c r="F21" s="58"/>
      <c r="G21" s="58"/>
      <c r="H21" s="58"/>
      <c r="I21" s="57" t="str">
        <f>+IF(AND(E21="Si",F21="Si",G21="Si",H21="Si"),"Corrupción","No aplica para riesgo de corrupción")</f>
        <v>No aplica para riesgo de corrupción</v>
      </c>
      <c r="J21" s="158"/>
      <c r="K21" s="61"/>
      <c r="L21" s="61"/>
      <c r="M21" s="58"/>
      <c r="N21" s="58"/>
      <c r="O21" s="58"/>
      <c r="P21" s="58"/>
      <c r="Q21" s="58"/>
      <c r="R21" s="58"/>
      <c r="S21" s="58"/>
      <c r="T21" s="58"/>
      <c r="U21" s="58"/>
      <c r="V21" s="58"/>
      <c r="W21" s="58"/>
      <c r="X21" s="58"/>
      <c r="Y21" s="58"/>
      <c r="Z21" s="58"/>
      <c r="AA21" s="58"/>
      <c r="AB21" s="58"/>
      <c r="AC21" s="58"/>
      <c r="AD21" s="58"/>
      <c r="AE21" s="58"/>
      <c r="AF21" s="62">
        <f>+COUNTIF(M21:AE30,"SI")</f>
        <v>0</v>
      </c>
      <c r="AG21" s="57"/>
      <c r="AH21" s="57" t="str">
        <f>IFERROR(VLOOKUP(AG21,[2]Formulas!$B$5:$C$9,2,0),"")</f>
        <v/>
      </c>
      <c r="AI21" s="57" t="str">
        <f>IFERROR(VLOOKUP(AF21,[2]Formulas!$W$5:$X$23,2,),"")</f>
        <v/>
      </c>
      <c r="AJ21" s="57" t="str">
        <f>+IFERROR(VLOOKUP(AI21,[2]Formulas!$E$5:$F$9,2,),"")</f>
        <v/>
      </c>
      <c r="AK21" s="62" t="str">
        <f>IFERROR(VLOOKUP(CONCATENATE(AH21,AJ21),[2]Formulas!$J$5:$K$29,2,),"")</f>
        <v/>
      </c>
      <c r="AL21" s="62" t="str">
        <f>IFERROR(AJ21*AH21,"")</f>
        <v/>
      </c>
      <c r="AM21" s="64" t="s">
        <v>100</v>
      </c>
      <c r="AN21" s="130"/>
      <c r="AO21" s="130"/>
      <c r="AP21" s="130"/>
      <c r="AQ21" s="130"/>
      <c r="AR21" s="130"/>
      <c r="AS21" s="130"/>
      <c r="AT21" s="130"/>
      <c r="AU21" s="59"/>
      <c r="AV21" s="131"/>
      <c r="AW21" s="131"/>
      <c r="AX21" s="131"/>
      <c r="AY21" s="131"/>
      <c r="AZ21" s="131"/>
      <c r="BA21" s="131"/>
      <c r="BB21" s="131"/>
      <c r="BC21" s="91" t="str">
        <f>IFERROR(VLOOKUP(AV21,[2]Formulas!$AN$5:$AO$20,2,),"")</f>
        <v/>
      </c>
      <c r="BD21" s="91" t="str">
        <f>IFERROR(VLOOKUP(AW21,[2]Formulas!$AN$5:$AO$20,2,),"")</f>
        <v/>
      </c>
      <c r="BE21" s="91" t="str">
        <f>IFERROR(VLOOKUP(AX21,[2]Formulas!$AN$5:$AO$20,2,),"")</f>
        <v/>
      </c>
      <c r="BF21" s="91" t="str">
        <f>IFERROR(VLOOKUP(AY21,[2]Formulas!$AN$5:$AO$20,2,),"")</f>
        <v/>
      </c>
      <c r="BG21" s="91" t="str">
        <f>IFERROR(VLOOKUP(AZ21,[2]Formulas!$AN$5:$AO$20,2,),"")</f>
        <v/>
      </c>
      <c r="BH21" s="91" t="str">
        <f>IFERROR(VLOOKUP(BA21,[2]Formulas!$AN$5:$AO$20,2,),"")</f>
        <v/>
      </c>
      <c r="BI21" s="91" t="str">
        <f>IFERROR(VLOOKUP(BB21,[2]Formulas!$AN$5:$AO$20,2,),"")</f>
        <v/>
      </c>
      <c r="BJ21" s="91">
        <f t="shared" ref="BJ21:BJ30" si="13">+SUM(BC21:BI21)</f>
        <v>0</v>
      </c>
      <c r="BK21" s="91" t="str">
        <f t="shared" ref="BK21:BK30" si="14">+IF(BJ21&gt;=96,"Fuerte",IF(AND(BJ21&lt;96,BJ21&gt;=86),"Moderado",IF(BJ21&lt;=85,"Débil")))</f>
        <v>Débil</v>
      </c>
      <c r="BL21" s="91"/>
      <c r="BM21" s="91" t="str">
        <f>IFERROR(VLOOKUP(CONCATENATE(BK21,"+",BL21),[2]Formulas!$AB$5:$AC$13,2,),"")</f>
        <v/>
      </c>
      <c r="BN21" s="91" t="str">
        <f>IFERROR(VLOOKUP(BM21,[2]Formulas!$AC$5:$AD$13,2,),"")</f>
        <v/>
      </c>
      <c r="BO21" s="64" t="str">
        <f>+IFERROR(AVERAGE(BN21:BN30),"")</f>
        <v/>
      </c>
      <c r="BP21" s="64" t="str">
        <f>+IF(BO21="","",IF(BO21=100,"Fuerte",IF(AND(BO21&lt;100,BO21&gt;=50),"Moderado",IF(BO21&lt;50,"Débil"))))</f>
        <v/>
      </c>
      <c r="BQ21" s="64" t="str">
        <f>+IF(BP21="","",IF(BP21="Fuerte",2,IF(BP21="Moderado",1,IF(BP21="Débil",0))))</f>
        <v/>
      </c>
      <c r="BR21" s="64" t="str">
        <f>IFERROR(IF((BS21-BQ21)&lt;=0,+AG21,VLOOKUP((BS21-BQ21),[2]Formulas!$AQ$5:$AR$9,2,0)),"")</f>
        <v/>
      </c>
      <c r="BS21" s="64" t="str">
        <f>+AH21</f>
        <v/>
      </c>
      <c r="BT21" s="64" t="str">
        <f>IFERROR(VLOOKUP(BR21,[2]Formulas!$B$5:$C$9,2,),"")</f>
        <v/>
      </c>
      <c r="BU21" s="64" t="str">
        <f>+AI21</f>
        <v/>
      </c>
      <c r="BV21" s="64" t="str">
        <f>IFERROR(VLOOKUP(BU21,[2]Formulas!$E$5:$F$9,2,),"")</f>
        <v/>
      </c>
      <c r="BW21" s="62" t="str">
        <f>IFERROR(VLOOKUP(CONCATENATE(BT21:BT30,BV21),[2]Formulas!$J$5:$K$29,2,),"")</f>
        <v/>
      </c>
      <c r="BX21" s="65" t="str">
        <f>IFERROR(BV21*BT21,"")</f>
        <v/>
      </c>
      <c r="BY21" s="66"/>
      <c r="BZ21" s="96"/>
      <c r="CA21" s="96"/>
      <c r="CB21" s="96"/>
      <c r="CC21" s="66"/>
      <c r="CD21" s="96"/>
      <c r="CE21" s="96"/>
      <c r="CF21" s="96"/>
      <c r="CG21" s="66"/>
      <c r="CH21" s="96"/>
      <c r="CI21" s="96"/>
      <c r="CJ21" s="159"/>
      <c r="CK21" s="4"/>
    </row>
    <row r="22" spans="1:89" ht="23.25" hidden="1" customHeight="1" x14ac:dyDescent="0.25">
      <c r="A22" s="72"/>
      <c r="B22" s="160"/>
      <c r="C22" s="72"/>
      <c r="D22" s="72"/>
      <c r="E22" s="72"/>
      <c r="F22" s="72"/>
      <c r="G22" s="72"/>
      <c r="H22" s="72"/>
      <c r="I22" s="72"/>
      <c r="J22" s="14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140"/>
      <c r="AO22" s="140"/>
      <c r="AP22" s="140"/>
      <c r="AQ22" s="140"/>
      <c r="AR22" s="140"/>
      <c r="AS22" s="140"/>
      <c r="AT22" s="140"/>
      <c r="AU22" s="161"/>
      <c r="AV22" s="162"/>
      <c r="AW22" s="162"/>
      <c r="AX22" s="162"/>
      <c r="AY22" s="162"/>
      <c r="AZ22" s="162"/>
      <c r="BA22" s="162"/>
      <c r="BB22" s="162"/>
      <c r="BC22" s="163" t="str">
        <f>IFERROR(VLOOKUP(AV22,[2]Formulas!$AN$5:$AO$20,2,),"")</f>
        <v/>
      </c>
      <c r="BD22" s="163" t="str">
        <f>IFERROR(VLOOKUP(AW22,[2]Formulas!$AN$5:$AO$20,2,),"")</f>
        <v/>
      </c>
      <c r="BE22" s="163" t="str">
        <f>IFERROR(VLOOKUP(AX22,[2]Formulas!$AN$5:$AO$20,2,),"")</f>
        <v/>
      </c>
      <c r="BF22" s="163" t="str">
        <f>IFERROR(VLOOKUP(AY22,[2]Formulas!$AN$5:$AO$20,2,),"")</f>
        <v/>
      </c>
      <c r="BG22" s="163" t="str">
        <f>IFERROR(VLOOKUP(AZ22,[2]Formulas!$AN$5:$AO$20,2,),"")</f>
        <v/>
      </c>
      <c r="BH22" s="163" t="str">
        <f>IFERROR(VLOOKUP(BA22,[2]Formulas!$AN$5:$AO$20,2,),"")</f>
        <v/>
      </c>
      <c r="BI22" s="163" t="str">
        <f>IFERROR(VLOOKUP(BB22,[2]Formulas!$AN$5:$AO$20,2,),"")</f>
        <v/>
      </c>
      <c r="BJ22" s="163">
        <f t="shared" si="13"/>
        <v>0</v>
      </c>
      <c r="BK22" s="163" t="str">
        <f t="shared" si="14"/>
        <v>Débil</v>
      </c>
      <c r="BL22" s="163"/>
      <c r="BM22" s="163" t="str">
        <f>IFERROR(VLOOKUP(CONCATENATE(BK22,"+",BL22),[2]Formulas!$AB$5:$AC$13,2,),"")</f>
        <v/>
      </c>
      <c r="BN22" s="163" t="str">
        <f>IFERROR(VLOOKUP(BM22,[2]Formulas!$AC$5:$AD$13,2,),"")</f>
        <v/>
      </c>
      <c r="BO22" s="72"/>
      <c r="BP22" s="72"/>
      <c r="BQ22" s="72"/>
      <c r="BR22" s="72"/>
      <c r="BS22" s="72"/>
      <c r="BT22" s="72"/>
      <c r="BU22" s="72"/>
      <c r="BV22" s="72"/>
      <c r="BW22" s="72"/>
      <c r="BX22" s="79"/>
      <c r="BY22" s="72"/>
      <c r="BZ22" s="134"/>
      <c r="CA22" s="134"/>
      <c r="CB22" s="134"/>
      <c r="CC22" s="72"/>
      <c r="CD22" s="134"/>
      <c r="CE22" s="134"/>
      <c r="CF22" s="134"/>
      <c r="CG22" s="72"/>
      <c r="CH22" s="134"/>
      <c r="CI22" s="134"/>
      <c r="CJ22" s="136"/>
      <c r="CK22" s="4"/>
    </row>
    <row r="23" spans="1:89" ht="23.25" hidden="1" customHeight="1" x14ac:dyDescent="0.25">
      <c r="A23" s="72"/>
      <c r="B23" s="160"/>
      <c r="C23" s="72"/>
      <c r="D23" s="72"/>
      <c r="E23" s="72"/>
      <c r="F23" s="72"/>
      <c r="G23" s="72"/>
      <c r="H23" s="72"/>
      <c r="I23" s="72"/>
      <c r="J23" s="14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140"/>
      <c r="AO23" s="140"/>
      <c r="AP23" s="140"/>
      <c r="AQ23" s="140"/>
      <c r="AR23" s="140"/>
      <c r="AS23" s="140"/>
      <c r="AT23" s="140"/>
      <c r="AU23" s="161"/>
      <c r="AV23" s="162"/>
      <c r="AW23" s="162"/>
      <c r="AX23" s="162"/>
      <c r="AY23" s="162"/>
      <c r="AZ23" s="162"/>
      <c r="BA23" s="162"/>
      <c r="BB23" s="162"/>
      <c r="BC23" s="163" t="str">
        <f>IFERROR(VLOOKUP(AV23,[2]Formulas!$AN$5:$AO$20,2,),"")</f>
        <v/>
      </c>
      <c r="BD23" s="163" t="str">
        <f>IFERROR(VLOOKUP(AW23,[2]Formulas!$AN$5:$AO$20,2,),"")</f>
        <v/>
      </c>
      <c r="BE23" s="163" t="str">
        <f>IFERROR(VLOOKUP(AX23,[2]Formulas!$AN$5:$AO$20,2,),"")</f>
        <v/>
      </c>
      <c r="BF23" s="163" t="str">
        <f>IFERROR(VLOOKUP(AY23,[2]Formulas!$AN$5:$AO$20,2,),"")</f>
        <v/>
      </c>
      <c r="BG23" s="163" t="str">
        <f>IFERROR(VLOOKUP(AZ23,[2]Formulas!$AN$5:$AO$20,2,),"")</f>
        <v/>
      </c>
      <c r="BH23" s="163" t="str">
        <f>IFERROR(VLOOKUP(BA23,[2]Formulas!$AN$5:$AO$20,2,),"")</f>
        <v/>
      </c>
      <c r="BI23" s="163" t="str">
        <f>IFERROR(VLOOKUP(BB23,[2]Formulas!$AN$5:$AO$20,2,),"")</f>
        <v/>
      </c>
      <c r="BJ23" s="163">
        <f t="shared" si="13"/>
        <v>0</v>
      </c>
      <c r="BK23" s="163" t="str">
        <f t="shared" si="14"/>
        <v>Débil</v>
      </c>
      <c r="BL23" s="163"/>
      <c r="BM23" s="163" t="str">
        <f>IFERROR(VLOOKUP(CONCATENATE(BK23,"+",BL23),[2]Formulas!$AB$5:$AC$13,2,),"")</f>
        <v/>
      </c>
      <c r="BN23" s="163" t="str">
        <f>IFERROR(VLOOKUP(BM23,[2]Formulas!$AC$5:$AD$13,2,),"")</f>
        <v/>
      </c>
      <c r="BO23" s="72"/>
      <c r="BP23" s="72"/>
      <c r="BQ23" s="72"/>
      <c r="BR23" s="72"/>
      <c r="BS23" s="72"/>
      <c r="BT23" s="72"/>
      <c r="BU23" s="72"/>
      <c r="BV23" s="72"/>
      <c r="BW23" s="72"/>
      <c r="BX23" s="79"/>
      <c r="BY23" s="72"/>
      <c r="BZ23" s="134"/>
      <c r="CA23" s="134"/>
      <c r="CB23" s="134"/>
      <c r="CC23" s="72"/>
      <c r="CD23" s="134"/>
      <c r="CE23" s="134"/>
      <c r="CF23" s="134"/>
      <c r="CG23" s="72"/>
      <c r="CH23" s="134"/>
      <c r="CI23" s="134"/>
      <c r="CJ23" s="136"/>
      <c r="CK23" s="4"/>
    </row>
    <row r="24" spans="1:89" ht="23.25" hidden="1" customHeight="1" x14ac:dyDescent="0.25">
      <c r="A24" s="72"/>
      <c r="B24" s="160"/>
      <c r="C24" s="72"/>
      <c r="D24" s="72"/>
      <c r="E24" s="72"/>
      <c r="F24" s="72"/>
      <c r="G24" s="72"/>
      <c r="H24" s="72"/>
      <c r="I24" s="72"/>
      <c r="J24" s="14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140"/>
      <c r="AO24" s="140"/>
      <c r="AP24" s="140"/>
      <c r="AQ24" s="140"/>
      <c r="AR24" s="140"/>
      <c r="AS24" s="140"/>
      <c r="AT24" s="140"/>
      <c r="AU24" s="161"/>
      <c r="AV24" s="162"/>
      <c r="AW24" s="162"/>
      <c r="AX24" s="162"/>
      <c r="AY24" s="162"/>
      <c r="AZ24" s="162"/>
      <c r="BA24" s="162"/>
      <c r="BB24" s="162"/>
      <c r="BC24" s="163" t="str">
        <f>IFERROR(VLOOKUP(AV24,[2]Formulas!$AN$5:$AO$20,2,),"")</f>
        <v/>
      </c>
      <c r="BD24" s="163" t="str">
        <f>IFERROR(VLOOKUP(AW24,[2]Formulas!$AN$5:$AO$20,2,),"")</f>
        <v/>
      </c>
      <c r="BE24" s="163" t="str">
        <f>IFERROR(VLOOKUP(AX24,[2]Formulas!$AN$5:$AO$20,2,),"")</f>
        <v/>
      </c>
      <c r="BF24" s="163" t="str">
        <f>IFERROR(VLOOKUP(AY24,[2]Formulas!$AN$5:$AO$20,2,),"")</f>
        <v/>
      </c>
      <c r="BG24" s="163" t="str">
        <f>IFERROR(VLOOKUP(AZ24,[2]Formulas!$AN$5:$AO$20,2,),"")</f>
        <v/>
      </c>
      <c r="BH24" s="163" t="str">
        <f>IFERROR(VLOOKUP(BA24,[2]Formulas!$AN$5:$AO$20,2,),"")</f>
        <v/>
      </c>
      <c r="BI24" s="163" t="str">
        <f>IFERROR(VLOOKUP(BB24,[2]Formulas!$AN$5:$AO$20,2,),"")</f>
        <v/>
      </c>
      <c r="BJ24" s="163">
        <f t="shared" si="13"/>
        <v>0</v>
      </c>
      <c r="BK24" s="163" t="str">
        <f t="shared" si="14"/>
        <v>Débil</v>
      </c>
      <c r="BL24" s="163"/>
      <c r="BM24" s="163" t="str">
        <f>IFERROR(VLOOKUP(CONCATENATE(BK24,"+",BL24),[2]Formulas!$AB$5:$AC$13,2,),"")</f>
        <v/>
      </c>
      <c r="BN24" s="163" t="str">
        <f>IFERROR(VLOOKUP(BM24,[2]Formulas!$AC$5:$AD$13,2,),"")</f>
        <v/>
      </c>
      <c r="BO24" s="72"/>
      <c r="BP24" s="72"/>
      <c r="BQ24" s="72"/>
      <c r="BR24" s="72"/>
      <c r="BS24" s="72"/>
      <c r="BT24" s="72"/>
      <c r="BU24" s="72"/>
      <c r="BV24" s="72"/>
      <c r="BW24" s="72"/>
      <c r="BX24" s="79"/>
      <c r="BY24" s="72"/>
      <c r="BZ24" s="134"/>
      <c r="CA24" s="134"/>
      <c r="CB24" s="134"/>
      <c r="CC24" s="72"/>
      <c r="CD24" s="134"/>
      <c r="CE24" s="134"/>
      <c r="CF24" s="134"/>
      <c r="CG24" s="72"/>
      <c r="CH24" s="134"/>
      <c r="CI24" s="134"/>
      <c r="CJ24" s="136"/>
      <c r="CK24" s="4"/>
    </row>
    <row r="25" spans="1:89" ht="23.25" hidden="1" customHeight="1" x14ac:dyDescent="0.25">
      <c r="A25" s="72"/>
      <c r="B25" s="160"/>
      <c r="C25" s="72"/>
      <c r="D25" s="72"/>
      <c r="E25" s="72"/>
      <c r="F25" s="72"/>
      <c r="G25" s="72"/>
      <c r="H25" s="72"/>
      <c r="I25" s="72"/>
      <c r="J25" s="14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140"/>
      <c r="AO25" s="140"/>
      <c r="AP25" s="140"/>
      <c r="AQ25" s="140"/>
      <c r="AR25" s="140"/>
      <c r="AS25" s="140"/>
      <c r="AT25" s="140"/>
      <c r="AU25" s="161"/>
      <c r="AV25" s="162"/>
      <c r="AW25" s="162"/>
      <c r="AX25" s="162"/>
      <c r="AY25" s="162"/>
      <c r="AZ25" s="162"/>
      <c r="BA25" s="162"/>
      <c r="BB25" s="162"/>
      <c r="BC25" s="163" t="str">
        <f>IFERROR(VLOOKUP(AV25,[2]Formulas!$AN$5:$AO$20,2,),"")</f>
        <v/>
      </c>
      <c r="BD25" s="163" t="str">
        <f>IFERROR(VLOOKUP(AW25,[2]Formulas!$AN$5:$AO$20,2,),"")</f>
        <v/>
      </c>
      <c r="BE25" s="163" t="str">
        <f>IFERROR(VLOOKUP(AX25,[2]Formulas!$AN$5:$AO$20,2,),"")</f>
        <v/>
      </c>
      <c r="BF25" s="163" t="str">
        <f>IFERROR(VLOOKUP(AY25,[2]Formulas!$AN$5:$AO$20,2,),"")</f>
        <v/>
      </c>
      <c r="BG25" s="163" t="str">
        <f>IFERROR(VLOOKUP(AZ25,[2]Formulas!$AN$5:$AO$20,2,),"")</f>
        <v/>
      </c>
      <c r="BH25" s="163" t="str">
        <f>IFERROR(VLOOKUP(BA25,[2]Formulas!$AN$5:$AO$20,2,),"")</f>
        <v/>
      </c>
      <c r="BI25" s="163" t="str">
        <f>IFERROR(VLOOKUP(BB25,[2]Formulas!$AN$5:$AO$20,2,),"")</f>
        <v/>
      </c>
      <c r="BJ25" s="163">
        <f t="shared" si="13"/>
        <v>0</v>
      </c>
      <c r="BK25" s="163" t="str">
        <f t="shared" si="14"/>
        <v>Débil</v>
      </c>
      <c r="BL25" s="163"/>
      <c r="BM25" s="163" t="str">
        <f>IFERROR(VLOOKUP(CONCATENATE(BK25,"+",BL25),[2]Formulas!$AB$5:$AC$13,2,),"")</f>
        <v/>
      </c>
      <c r="BN25" s="163" t="str">
        <f>IFERROR(VLOOKUP(BM25,[2]Formulas!$AC$5:$AD$13,2,),"")</f>
        <v/>
      </c>
      <c r="BO25" s="72"/>
      <c r="BP25" s="72"/>
      <c r="BQ25" s="72"/>
      <c r="BR25" s="72"/>
      <c r="BS25" s="72"/>
      <c r="BT25" s="72"/>
      <c r="BU25" s="72"/>
      <c r="BV25" s="72"/>
      <c r="BW25" s="72"/>
      <c r="BX25" s="79"/>
      <c r="BY25" s="72"/>
      <c r="BZ25" s="134"/>
      <c r="CA25" s="134"/>
      <c r="CB25" s="134"/>
      <c r="CC25" s="72"/>
      <c r="CD25" s="134"/>
      <c r="CE25" s="134"/>
      <c r="CF25" s="134"/>
      <c r="CG25" s="72"/>
      <c r="CH25" s="134"/>
      <c r="CI25" s="134"/>
      <c r="CJ25" s="136"/>
      <c r="CK25" s="4"/>
    </row>
    <row r="26" spans="1:89" ht="23.25" hidden="1" customHeight="1" x14ac:dyDescent="0.25">
      <c r="A26" s="72"/>
      <c r="B26" s="160"/>
      <c r="C26" s="72"/>
      <c r="D26" s="72"/>
      <c r="E26" s="72"/>
      <c r="F26" s="72"/>
      <c r="G26" s="72"/>
      <c r="H26" s="72"/>
      <c r="I26" s="72"/>
      <c r="J26" s="14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140"/>
      <c r="AO26" s="140"/>
      <c r="AP26" s="140"/>
      <c r="AQ26" s="140"/>
      <c r="AR26" s="140"/>
      <c r="AS26" s="140"/>
      <c r="AT26" s="140"/>
      <c r="AU26" s="161"/>
      <c r="AV26" s="162"/>
      <c r="AW26" s="162"/>
      <c r="AX26" s="162"/>
      <c r="AY26" s="162"/>
      <c r="AZ26" s="162"/>
      <c r="BA26" s="162"/>
      <c r="BB26" s="162"/>
      <c r="BC26" s="163" t="str">
        <f>IFERROR(VLOOKUP(AV26,[2]Formulas!$AN$5:$AO$20,2,),"")</f>
        <v/>
      </c>
      <c r="BD26" s="163" t="str">
        <f>IFERROR(VLOOKUP(AW26,[2]Formulas!$AN$5:$AO$20,2,),"")</f>
        <v/>
      </c>
      <c r="BE26" s="163" t="str">
        <f>IFERROR(VLOOKUP(AX26,[2]Formulas!$AN$5:$AO$20,2,),"")</f>
        <v/>
      </c>
      <c r="BF26" s="163" t="str">
        <f>IFERROR(VLOOKUP(AY26,[2]Formulas!$AN$5:$AO$20,2,),"")</f>
        <v/>
      </c>
      <c r="BG26" s="163" t="str">
        <f>IFERROR(VLOOKUP(AZ26,[2]Formulas!$AN$5:$AO$20,2,),"")</f>
        <v/>
      </c>
      <c r="BH26" s="163" t="str">
        <f>IFERROR(VLOOKUP(BA26,[2]Formulas!$AN$5:$AO$20,2,),"")</f>
        <v/>
      </c>
      <c r="BI26" s="163" t="str">
        <f>IFERROR(VLOOKUP(BB26,[2]Formulas!$AN$5:$AO$20,2,),"")</f>
        <v/>
      </c>
      <c r="BJ26" s="163">
        <f t="shared" si="13"/>
        <v>0</v>
      </c>
      <c r="BK26" s="163" t="str">
        <f t="shared" si="14"/>
        <v>Débil</v>
      </c>
      <c r="BL26" s="163"/>
      <c r="BM26" s="163" t="str">
        <f>IFERROR(VLOOKUP(CONCATENATE(BK26,"+",BL26),[2]Formulas!$AB$5:$AC$13,2,),"")</f>
        <v/>
      </c>
      <c r="BN26" s="163" t="str">
        <f>IFERROR(VLOOKUP(BM26,[2]Formulas!$AC$5:$AD$13,2,),"")</f>
        <v/>
      </c>
      <c r="BO26" s="72"/>
      <c r="BP26" s="72"/>
      <c r="BQ26" s="72"/>
      <c r="BR26" s="72"/>
      <c r="BS26" s="72"/>
      <c r="BT26" s="72"/>
      <c r="BU26" s="72"/>
      <c r="BV26" s="72"/>
      <c r="BW26" s="72"/>
      <c r="BX26" s="79"/>
      <c r="BY26" s="72"/>
      <c r="BZ26" s="134"/>
      <c r="CA26" s="134"/>
      <c r="CB26" s="134"/>
      <c r="CC26" s="72"/>
      <c r="CD26" s="134"/>
      <c r="CE26" s="134"/>
      <c r="CF26" s="134"/>
      <c r="CG26" s="72"/>
      <c r="CH26" s="134"/>
      <c r="CI26" s="134"/>
      <c r="CJ26" s="136"/>
      <c r="CK26" s="4"/>
    </row>
    <row r="27" spans="1:89" ht="23.25" hidden="1" customHeight="1" x14ac:dyDescent="0.25">
      <c r="A27" s="72"/>
      <c r="B27" s="160"/>
      <c r="C27" s="72"/>
      <c r="D27" s="72"/>
      <c r="E27" s="72"/>
      <c r="F27" s="72"/>
      <c r="G27" s="72"/>
      <c r="H27" s="72"/>
      <c r="I27" s="72"/>
      <c r="J27" s="14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140"/>
      <c r="AO27" s="140"/>
      <c r="AP27" s="140"/>
      <c r="AQ27" s="140"/>
      <c r="AR27" s="140"/>
      <c r="AS27" s="140"/>
      <c r="AT27" s="140"/>
      <c r="AU27" s="161"/>
      <c r="AV27" s="162"/>
      <c r="AW27" s="162"/>
      <c r="AX27" s="162"/>
      <c r="AY27" s="162"/>
      <c r="AZ27" s="162"/>
      <c r="BA27" s="162"/>
      <c r="BB27" s="162"/>
      <c r="BC27" s="163" t="str">
        <f>IFERROR(VLOOKUP(AV27,[2]Formulas!$AN$5:$AO$20,2,),"")</f>
        <v/>
      </c>
      <c r="BD27" s="163" t="str">
        <f>IFERROR(VLOOKUP(AW27,[2]Formulas!$AN$5:$AO$20,2,),"")</f>
        <v/>
      </c>
      <c r="BE27" s="163" t="str">
        <f>IFERROR(VLOOKUP(AX27,[2]Formulas!$AN$5:$AO$20,2,),"")</f>
        <v/>
      </c>
      <c r="BF27" s="163" t="str">
        <f>IFERROR(VLOOKUP(AY27,[2]Formulas!$AN$5:$AO$20,2,),"")</f>
        <v/>
      </c>
      <c r="BG27" s="163" t="str">
        <f>IFERROR(VLOOKUP(AZ27,[2]Formulas!$AN$5:$AO$20,2,),"")</f>
        <v/>
      </c>
      <c r="BH27" s="163" t="str">
        <f>IFERROR(VLOOKUP(BA27,[2]Formulas!$AN$5:$AO$20,2,),"")</f>
        <v/>
      </c>
      <c r="BI27" s="163" t="str">
        <f>IFERROR(VLOOKUP(BB27,[2]Formulas!$AN$5:$AO$20,2,),"")</f>
        <v/>
      </c>
      <c r="BJ27" s="163">
        <f t="shared" si="13"/>
        <v>0</v>
      </c>
      <c r="BK27" s="163" t="str">
        <f t="shared" si="14"/>
        <v>Débil</v>
      </c>
      <c r="BL27" s="163"/>
      <c r="BM27" s="163" t="str">
        <f>IFERROR(VLOOKUP(CONCATENATE(BK27,"+",BL27),[2]Formulas!$AB$5:$AC$13,2,),"")</f>
        <v/>
      </c>
      <c r="BN27" s="163" t="str">
        <f>IFERROR(VLOOKUP(BM27,[2]Formulas!$AC$5:$AD$13,2,),"")</f>
        <v/>
      </c>
      <c r="BO27" s="72"/>
      <c r="BP27" s="72"/>
      <c r="BQ27" s="72"/>
      <c r="BR27" s="72"/>
      <c r="BS27" s="72"/>
      <c r="BT27" s="72"/>
      <c r="BU27" s="72"/>
      <c r="BV27" s="72"/>
      <c r="BW27" s="72"/>
      <c r="BX27" s="79"/>
      <c r="BY27" s="72"/>
      <c r="BZ27" s="134"/>
      <c r="CA27" s="134"/>
      <c r="CB27" s="134"/>
      <c r="CC27" s="72"/>
      <c r="CD27" s="134"/>
      <c r="CE27" s="134"/>
      <c r="CF27" s="134"/>
      <c r="CG27" s="72"/>
      <c r="CH27" s="134"/>
      <c r="CI27" s="134"/>
      <c r="CJ27" s="136"/>
      <c r="CK27" s="4"/>
    </row>
    <row r="28" spans="1:89" ht="23.25" hidden="1" customHeight="1" x14ac:dyDescent="0.25">
      <c r="A28" s="72"/>
      <c r="B28" s="160"/>
      <c r="C28" s="72"/>
      <c r="D28" s="72"/>
      <c r="E28" s="72"/>
      <c r="F28" s="72"/>
      <c r="G28" s="72"/>
      <c r="H28" s="72"/>
      <c r="I28" s="72"/>
      <c r="J28" s="14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140"/>
      <c r="AO28" s="140"/>
      <c r="AP28" s="140"/>
      <c r="AQ28" s="140"/>
      <c r="AR28" s="140"/>
      <c r="AS28" s="140"/>
      <c r="AT28" s="140"/>
      <c r="AU28" s="161"/>
      <c r="AV28" s="162"/>
      <c r="AW28" s="162"/>
      <c r="AX28" s="162"/>
      <c r="AY28" s="162"/>
      <c r="AZ28" s="162"/>
      <c r="BA28" s="162"/>
      <c r="BB28" s="162"/>
      <c r="BC28" s="163" t="str">
        <f>IFERROR(VLOOKUP(AV28,[2]Formulas!$AN$5:$AO$20,2,),"")</f>
        <v/>
      </c>
      <c r="BD28" s="163" t="str">
        <f>IFERROR(VLOOKUP(AW28,[2]Formulas!$AN$5:$AO$20,2,),"")</f>
        <v/>
      </c>
      <c r="BE28" s="163" t="str">
        <f>IFERROR(VLOOKUP(AX28,[2]Formulas!$AN$5:$AO$20,2,),"")</f>
        <v/>
      </c>
      <c r="BF28" s="163" t="str">
        <f>IFERROR(VLOOKUP(AY28,[2]Formulas!$AN$5:$AO$20,2,),"")</f>
        <v/>
      </c>
      <c r="BG28" s="163" t="str">
        <f>IFERROR(VLOOKUP(AZ28,[2]Formulas!$AN$5:$AO$20,2,),"")</f>
        <v/>
      </c>
      <c r="BH28" s="163" t="str">
        <f>IFERROR(VLOOKUP(BA28,[2]Formulas!$AN$5:$AO$20,2,),"")</f>
        <v/>
      </c>
      <c r="BI28" s="163" t="str">
        <f>IFERROR(VLOOKUP(BB28,[2]Formulas!$AN$5:$AO$20,2,),"")</f>
        <v/>
      </c>
      <c r="BJ28" s="163">
        <f t="shared" si="13"/>
        <v>0</v>
      </c>
      <c r="BK28" s="163" t="str">
        <f t="shared" si="14"/>
        <v>Débil</v>
      </c>
      <c r="BL28" s="163"/>
      <c r="BM28" s="163" t="str">
        <f>IFERROR(VLOOKUP(CONCATENATE(BK28,"+",BL28),[2]Formulas!$AB$5:$AC$13,2,),"")</f>
        <v/>
      </c>
      <c r="BN28" s="163" t="str">
        <f>IFERROR(VLOOKUP(BM28,[2]Formulas!$AC$5:$AD$13,2,),"")</f>
        <v/>
      </c>
      <c r="BO28" s="72"/>
      <c r="BP28" s="72"/>
      <c r="BQ28" s="72"/>
      <c r="BR28" s="72"/>
      <c r="BS28" s="72"/>
      <c r="BT28" s="72"/>
      <c r="BU28" s="72"/>
      <c r="BV28" s="72"/>
      <c r="BW28" s="72"/>
      <c r="BX28" s="79"/>
      <c r="BY28" s="72"/>
      <c r="BZ28" s="134"/>
      <c r="CA28" s="134"/>
      <c r="CB28" s="134"/>
      <c r="CC28" s="72"/>
      <c r="CD28" s="134"/>
      <c r="CE28" s="134"/>
      <c r="CF28" s="134"/>
      <c r="CG28" s="72"/>
      <c r="CH28" s="134"/>
      <c r="CI28" s="134"/>
      <c r="CJ28" s="136"/>
      <c r="CK28" s="4"/>
    </row>
    <row r="29" spans="1:89" ht="23.25" hidden="1" customHeight="1" x14ac:dyDescent="0.25">
      <c r="A29" s="72"/>
      <c r="B29" s="160"/>
      <c r="C29" s="72"/>
      <c r="D29" s="72"/>
      <c r="E29" s="72"/>
      <c r="F29" s="72"/>
      <c r="G29" s="72"/>
      <c r="H29" s="72"/>
      <c r="I29" s="72"/>
      <c r="J29" s="14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140"/>
      <c r="AO29" s="140"/>
      <c r="AP29" s="140"/>
      <c r="AQ29" s="140"/>
      <c r="AR29" s="140"/>
      <c r="AS29" s="140"/>
      <c r="AT29" s="140"/>
      <c r="AU29" s="161"/>
      <c r="AV29" s="162"/>
      <c r="AW29" s="162"/>
      <c r="AX29" s="162"/>
      <c r="AY29" s="162"/>
      <c r="AZ29" s="162"/>
      <c r="BA29" s="162"/>
      <c r="BB29" s="162"/>
      <c r="BC29" s="163" t="str">
        <f>IFERROR(VLOOKUP(AV29,[2]Formulas!$AN$5:$AO$20,2,),"")</f>
        <v/>
      </c>
      <c r="BD29" s="163" t="str">
        <f>IFERROR(VLOOKUP(AW29,[2]Formulas!$AN$5:$AO$20,2,),"")</f>
        <v/>
      </c>
      <c r="BE29" s="163" t="str">
        <f>IFERROR(VLOOKUP(AX29,[2]Formulas!$AN$5:$AO$20,2,),"")</f>
        <v/>
      </c>
      <c r="BF29" s="163" t="str">
        <f>IFERROR(VLOOKUP(AY29,[2]Formulas!$AN$5:$AO$20,2,),"")</f>
        <v/>
      </c>
      <c r="BG29" s="163" t="str">
        <f>IFERROR(VLOOKUP(AZ29,[2]Formulas!$AN$5:$AO$20,2,),"")</f>
        <v/>
      </c>
      <c r="BH29" s="163" t="str">
        <f>IFERROR(VLOOKUP(BA29,[2]Formulas!$AN$5:$AO$20,2,),"")</f>
        <v/>
      </c>
      <c r="BI29" s="163" t="str">
        <f>IFERROR(VLOOKUP(BB29,[2]Formulas!$AN$5:$AO$20,2,),"")</f>
        <v/>
      </c>
      <c r="BJ29" s="163">
        <f t="shared" si="13"/>
        <v>0</v>
      </c>
      <c r="BK29" s="163" t="str">
        <f t="shared" si="14"/>
        <v>Débil</v>
      </c>
      <c r="BL29" s="163"/>
      <c r="BM29" s="163" t="str">
        <f>IFERROR(VLOOKUP(CONCATENATE(BK29,"+",BL29),[2]Formulas!$AB$5:$AC$13,2,),"")</f>
        <v/>
      </c>
      <c r="BN29" s="163" t="str">
        <f>IFERROR(VLOOKUP(BM29,[2]Formulas!$AC$5:$AD$13,2,),"")</f>
        <v/>
      </c>
      <c r="BO29" s="72"/>
      <c r="BP29" s="72"/>
      <c r="BQ29" s="72"/>
      <c r="BR29" s="72"/>
      <c r="BS29" s="72"/>
      <c r="BT29" s="72"/>
      <c r="BU29" s="72"/>
      <c r="BV29" s="72"/>
      <c r="BW29" s="72"/>
      <c r="BX29" s="79"/>
      <c r="BY29" s="72"/>
      <c r="BZ29" s="134"/>
      <c r="CA29" s="134"/>
      <c r="CB29" s="134"/>
      <c r="CC29" s="72"/>
      <c r="CD29" s="134"/>
      <c r="CE29" s="134"/>
      <c r="CF29" s="134"/>
      <c r="CG29" s="72"/>
      <c r="CH29" s="134"/>
      <c r="CI29" s="134"/>
      <c r="CJ29" s="136"/>
      <c r="CK29" s="4"/>
    </row>
    <row r="30" spans="1:89" ht="23.25" hidden="1" customHeight="1" x14ac:dyDescent="0.25">
      <c r="A30" s="164"/>
      <c r="B30" s="144"/>
      <c r="C30" s="164"/>
      <c r="D30" s="164"/>
      <c r="E30" s="164"/>
      <c r="F30" s="164"/>
      <c r="G30" s="164"/>
      <c r="H30" s="164"/>
      <c r="I30" s="164"/>
      <c r="J30" s="165"/>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4"/>
      <c r="AH30" s="164"/>
      <c r="AI30" s="164"/>
      <c r="AJ30" s="164"/>
      <c r="AK30" s="164"/>
      <c r="AL30" s="164"/>
      <c r="AM30" s="164"/>
      <c r="AN30" s="146"/>
      <c r="AO30" s="146"/>
      <c r="AP30" s="146"/>
      <c r="AQ30" s="146"/>
      <c r="AR30" s="146"/>
      <c r="AS30" s="146"/>
      <c r="AT30" s="146"/>
      <c r="AU30" s="147"/>
      <c r="AV30" s="148"/>
      <c r="AW30" s="148"/>
      <c r="AX30" s="148"/>
      <c r="AY30" s="148"/>
      <c r="AZ30" s="148"/>
      <c r="BA30" s="148"/>
      <c r="BB30" s="148"/>
      <c r="BC30" s="149" t="str">
        <f>IFERROR(VLOOKUP(AV30,[2]Formulas!$AN$5:$AO$20,2,),"")</f>
        <v/>
      </c>
      <c r="BD30" s="149" t="str">
        <f>IFERROR(VLOOKUP(AW30,[2]Formulas!$AN$5:$AO$20,2,),"")</f>
        <v/>
      </c>
      <c r="BE30" s="149" t="str">
        <f>IFERROR(VLOOKUP(AX30,[2]Formulas!$AN$5:$AO$20,2,),"")</f>
        <v/>
      </c>
      <c r="BF30" s="149" t="str">
        <f>IFERROR(VLOOKUP(AY30,[2]Formulas!$AN$5:$AO$20,2,),"")</f>
        <v/>
      </c>
      <c r="BG30" s="149" t="str">
        <f>IFERROR(VLOOKUP(AZ30,[2]Formulas!$AN$5:$AO$20,2,),"")</f>
        <v/>
      </c>
      <c r="BH30" s="149" t="str">
        <f>IFERROR(VLOOKUP(BA30,[2]Formulas!$AN$5:$AO$20,2,),"")</f>
        <v/>
      </c>
      <c r="BI30" s="149" t="str">
        <f>IFERROR(VLOOKUP(BB30,[2]Formulas!$AN$5:$AO$20,2,),"")</f>
        <v/>
      </c>
      <c r="BJ30" s="149">
        <f t="shared" si="13"/>
        <v>0</v>
      </c>
      <c r="BK30" s="149" t="str">
        <f t="shared" si="14"/>
        <v>Débil</v>
      </c>
      <c r="BL30" s="149"/>
      <c r="BM30" s="149" t="str">
        <f>IFERROR(VLOOKUP(CONCATENATE(BK30,"+",BL30),[2]Formulas!$AB$5:$AC$13,2,),"")</f>
        <v/>
      </c>
      <c r="BN30" s="149" t="str">
        <f>IFERROR(VLOOKUP(BM30,[2]Formulas!$AC$5:$AD$13,2,),"")</f>
        <v/>
      </c>
      <c r="BO30" s="164"/>
      <c r="BP30" s="164"/>
      <c r="BQ30" s="164"/>
      <c r="BR30" s="164"/>
      <c r="BS30" s="164"/>
      <c r="BT30" s="164"/>
      <c r="BU30" s="164"/>
      <c r="BV30" s="164"/>
      <c r="BW30" s="164"/>
      <c r="BX30" s="166"/>
      <c r="BY30" s="164"/>
      <c r="BZ30" s="151"/>
      <c r="CA30" s="151"/>
      <c r="CB30" s="151"/>
      <c r="CC30" s="164"/>
      <c r="CD30" s="151"/>
      <c r="CE30" s="151"/>
      <c r="CF30" s="151"/>
      <c r="CG30" s="164"/>
      <c r="CH30" s="151"/>
      <c r="CI30" s="151"/>
      <c r="CJ30" s="152"/>
      <c r="CK30" s="4"/>
    </row>
    <row r="31" spans="1:89" ht="23.25" hidden="1" customHeight="1" x14ac:dyDescent="0.3">
      <c r="A31" s="153"/>
      <c r="B31" s="153"/>
      <c r="C31" s="153"/>
      <c r="D31" s="153"/>
      <c r="E31" s="153"/>
      <c r="F31" s="153"/>
      <c r="G31" s="153"/>
      <c r="H31" s="153"/>
      <c r="I31" s="153"/>
      <c r="J31" s="154"/>
      <c r="K31" s="154"/>
      <c r="L31" s="154"/>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3"/>
      <c r="AN31" s="156"/>
      <c r="AO31" s="156"/>
      <c r="AP31" s="156"/>
      <c r="AQ31" s="156"/>
      <c r="AR31" s="156"/>
      <c r="AS31" s="156"/>
      <c r="AT31" s="156"/>
      <c r="AU31" s="153"/>
      <c r="AV31" s="153"/>
      <c r="AW31" s="153"/>
      <c r="AX31" s="153"/>
      <c r="AY31" s="153"/>
      <c r="AZ31" s="153"/>
      <c r="BA31" s="153"/>
      <c r="BB31" s="153"/>
      <c r="BC31" s="153"/>
      <c r="BD31" s="153"/>
      <c r="BE31" s="153"/>
      <c r="BF31" s="153"/>
      <c r="BG31" s="153"/>
      <c r="BH31" s="153"/>
      <c r="BI31" s="153"/>
      <c r="BJ31" s="153"/>
      <c r="BK31" s="153"/>
      <c r="BL31" s="153"/>
      <c r="BM31" s="153"/>
      <c r="BN31" s="153"/>
      <c r="BO31" s="153"/>
      <c r="BP31" s="153"/>
      <c r="BQ31" s="153"/>
      <c r="BR31" s="153"/>
      <c r="BS31" s="153"/>
      <c r="BT31" s="153"/>
      <c r="BU31" s="153"/>
      <c r="BV31" s="153"/>
      <c r="BW31" s="153"/>
      <c r="BX31" s="157"/>
      <c r="BY31" s="157"/>
      <c r="BZ31" s="157"/>
      <c r="CA31" s="157"/>
      <c r="CB31" s="157"/>
      <c r="CC31" s="157"/>
      <c r="CD31" s="157"/>
      <c r="CE31" s="157"/>
      <c r="CF31" s="157"/>
      <c r="CG31" s="157"/>
      <c r="CH31" s="157"/>
      <c r="CI31" s="157"/>
      <c r="CJ31" s="157"/>
      <c r="CK31" s="4"/>
    </row>
    <row r="32" spans="1:89" ht="23.25" hidden="1" customHeight="1" x14ac:dyDescent="0.25">
      <c r="A32" s="57"/>
      <c r="B32" s="90"/>
      <c r="C32" s="57"/>
      <c r="D32" s="57"/>
      <c r="E32" s="58"/>
      <c r="F32" s="58"/>
      <c r="G32" s="58"/>
      <c r="H32" s="58"/>
      <c r="I32" s="57" t="str">
        <f>+IF(AND(E32="Si",F32="Si",G32="Si",H32="Si"),"Corrupción","No aplica para riesgo de corrupción")</f>
        <v>No aplica para riesgo de corrupción</v>
      </c>
      <c r="J32" s="158"/>
      <c r="K32" s="61"/>
      <c r="L32" s="61"/>
      <c r="M32" s="58"/>
      <c r="N32" s="58"/>
      <c r="O32" s="58"/>
      <c r="P32" s="58"/>
      <c r="Q32" s="58"/>
      <c r="R32" s="58"/>
      <c r="S32" s="58"/>
      <c r="T32" s="58"/>
      <c r="U32" s="58"/>
      <c r="V32" s="58"/>
      <c r="W32" s="58"/>
      <c r="X32" s="58"/>
      <c r="Y32" s="58"/>
      <c r="Z32" s="58"/>
      <c r="AA32" s="58"/>
      <c r="AB32" s="58"/>
      <c r="AC32" s="58"/>
      <c r="AD32" s="58"/>
      <c r="AE32" s="58"/>
      <c r="AF32" s="62">
        <f>+COUNTIF(M32:AE41,"SI")</f>
        <v>0</v>
      </c>
      <c r="AG32" s="57"/>
      <c r="AH32" s="57" t="str">
        <f>IFERROR(VLOOKUP(AG32,[2]Formulas!$B$5:$C$9,2,0),"")</f>
        <v/>
      </c>
      <c r="AI32" s="57" t="str">
        <f>IFERROR(VLOOKUP(AF32,[2]Formulas!$W$5:$X$23,2,),"")</f>
        <v/>
      </c>
      <c r="AJ32" s="57" t="str">
        <f>+IFERROR(VLOOKUP(AI32,[2]Formulas!$E$5:$F$9,2,),"")</f>
        <v/>
      </c>
      <c r="AK32" s="62" t="str">
        <f>IFERROR(VLOOKUP(CONCATENATE(AH32,AJ32),[2]Formulas!$J$5:$K$29,2,),"")</f>
        <v/>
      </c>
      <c r="AL32" s="62" t="str">
        <f>IFERROR(AJ32*AH32,"")</f>
        <v/>
      </c>
      <c r="AM32" s="64"/>
      <c r="AN32" s="130"/>
      <c r="AO32" s="130"/>
      <c r="AP32" s="130"/>
      <c r="AQ32" s="130"/>
      <c r="AR32" s="130"/>
      <c r="AS32" s="130"/>
      <c r="AT32" s="130"/>
      <c r="AU32" s="59"/>
      <c r="AV32" s="131"/>
      <c r="AW32" s="131"/>
      <c r="AX32" s="131"/>
      <c r="AY32" s="131"/>
      <c r="AZ32" s="131"/>
      <c r="BA32" s="131"/>
      <c r="BB32" s="131"/>
      <c r="BC32" s="91" t="str">
        <f>IFERROR(VLOOKUP(AV32,[2]Formulas!$AN$5:$AO$20,2,),"")</f>
        <v/>
      </c>
      <c r="BD32" s="91" t="str">
        <f>IFERROR(VLOOKUP(AW32,[2]Formulas!$AN$5:$AO$20,2,),"")</f>
        <v/>
      </c>
      <c r="BE32" s="91" t="str">
        <f>IFERROR(VLOOKUP(AX32,[2]Formulas!$AN$5:$AO$20,2,),"")</f>
        <v/>
      </c>
      <c r="BF32" s="91" t="str">
        <f>IFERROR(VLOOKUP(AY32,[2]Formulas!$AN$5:$AO$20,2,),"")</f>
        <v/>
      </c>
      <c r="BG32" s="91" t="str">
        <f>IFERROR(VLOOKUP(AZ32,[2]Formulas!$AN$5:$AO$20,2,),"")</f>
        <v/>
      </c>
      <c r="BH32" s="91" t="str">
        <f>IFERROR(VLOOKUP(BA32,[2]Formulas!$AN$5:$AO$20,2,),"")</f>
        <v/>
      </c>
      <c r="BI32" s="91" t="str">
        <f>IFERROR(VLOOKUP(BB32,[2]Formulas!$AN$5:$AO$20,2,),"")</f>
        <v/>
      </c>
      <c r="BJ32" s="91">
        <f t="shared" ref="BJ32:BJ41" si="15">+SUM(BC32:BI32)</f>
        <v>0</v>
      </c>
      <c r="BK32" s="91" t="str">
        <f t="shared" ref="BK32:BK41" si="16">+IF(BJ32&gt;=96,"Fuerte",IF(AND(BJ32&lt;96,BJ32&gt;=86),"Moderado",IF(BJ32&lt;=85,"Débil")))</f>
        <v>Débil</v>
      </c>
      <c r="BL32" s="91"/>
      <c r="BM32" s="91" t="str">
        <f>IFERROR(VLOOKUP(CONCATENATE(BK32,"+",BL32),[2]Formulas!$AB$5:$AC$13,2,),"")</f>
        <v/>
      </c>
      <c r="BN32" s="91" t="str">
        <f>IFERROR(VLOOKUP(BM32,[2]Formulas!$AC$5:$AD$13,2,),"")</f>
        <v/>
      </c>
      <c r="BO32" s="64" t="str">
        <f>+IFERROR(AVERAGE(BN32:BN41),"")</f>
        <v/>
      </c>
      <c r="BP32" s="64" t="str">
        <f>+IF(BO32="","",IF(BO32=100,"Fuerte",IF(AND(BO32&lt;100,BO32&gt;=50),"Moderado",IF(BO32&lt;50,"Débil"))))</f>
        <v/>
      </c>
      <c r="BQ32" s="64" t="str">
        <f>+IF(BP32="","",IF(BP32="Fuerte",2,IF(BP32="Moderado",1,IF(BP32="Débil",0))))</f>
        <v/>
      </c>
      <c r="BR32" s="64" t="str">
        <f>IFERROR(IF((BS32-BQ32)&lt;=0,+AG32,VLOOKUP((BS32-BQ32),[2]Formulas!$AQ$5:$AR$9,2,0)),"")</f>
        <v/>
      </c>
      <c r="BS32" s="64" t="str">
        <f>+AH32</f>
        <v/>
      </c>
      <c r="BT32" s="64" t="str">
        <f>IFERROR(VLOOKUP(BR32,[2]Formulas!$B$5:$C$9,2,),"")</f>
        <v/>
      </c>
      <c r="BU32" s="64" t="str">
        <f>+AI32</f>
        <v/>
      </c>
      <c r="BV32" s="64" t="str">
        <f>IFERROR(VLOOKUP(BU32,[2]Formulas!$E$5:$F$9,2,),"")</f>
        <v/>
      </c>
      <c r="BW32" s="62" t="str">
        <f>IFERROR(VLOOKUP(CONCATENATE(BT32:BT41,BV32),[2]Formulas!$J$5:$K$29,2,),"")</f>
        <v/>
      </c>
      <c r="BX32" s="65" t="str">
        <f>IFERROR(BV32*BT32,"")</f>
        <v/>
      </c>
      <c r="BY32" s="66"/>
      <c r="BZ32" s="96"/>
      <c r="CA32" s="96"/>
      <c r="CB32" s="96"/>
      <c r="CC32" s="66"/>
      <c r="CD32" s="96"/>
      <c r="CE32" s="96"/>
      <c r="CF32" s="96"/>
      <c r="CG32" s="66"/>
      <c r="CH32" s="96"/>
      <c r="CI32" s="96"/>
      <c r="CJ32" s="159"/>
      <c r="CK32" s="4"/>
    </row>
    <row r="33" spans="1:89" ht="23.25" hidden="1" customHeight="1" x14ac:dyDescent="0.25">
      <c r="A33" s="72"/>
      <c r="B33" s="160"/>
      <c r="C33" s="72"/>
      <c r="D33" s="72"/>
      <c r="E33" s="72"/>
      <c r="F33" s="72"/>
      <c r="G33" s="72"/>
      <c r="H33" s="72"/>
      <c r="I33" s="72"/>
      <c r="J33" s="14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140"/>
      <c r="AO33" s="140"/>
      <c r="AP33" s="140"/>
      <c r="AQ33" s="140"/>
      <c r="AR33" s="140"/>
      <c r="AS33" s="140"/>
      <c r="AT33" s="140"/>
      <c r="AU33" s="161"/>
      <c r="AV33" s="162"/>
      <c r="AW33" s="162"/>
      <c r="AX33" s="162"/>
      <c r="AY33" s="162"/>
      <c r="AZ33" s="162"/>
      <c r="BA33" s="162"/>
      <c r="BB33" s="162"/>
      <c r="BC33" s="163" t="str">
        <f>IFERROR(VLOOKUP(AV33,[2]Formulas!$AN$5:$AO$20,2,),"")</f>
        <v/>
      </c>
      <c r="BD33" s="163" t="str">
        <f>IFERROR(VLOOKUP(AW33,[2]Formulas!$AN$5:$AO$20,2,),"")</f>
        <v/>
      </c>
      <c r="BE33" s="163" t="str">
        <f>IFERROR(VLOOKUP(AX33,[2]Formulas!$AN$5:$AO$20,2,),"")</f>
        <v/>
      </c>
      <c r="BF33" s="163" t="str">
        <f>IFERROR(VLOOKUP(AY33,[2]Formulas!$AN$5:$AO$20,2,),"")</f>
        <v/>
      </c>
      <c r="BG33" s="163" t="str">
        <f>IFERROR(VLOOKUP(AZ33,[2]Formulas!$AN$5:$AO$20,2,),"")</f>
        <v/>
      </c>
      <c r="BH33" s="163" t="str">
        <f>IFERROR(VLOOKUP(BA33,[2]Formulas!$AN$5:$AO$20,2,),"")</f>
        <v/>
      </c>
      <c r="BI33" s="163" t="str">
        <f>IFERROR(VLOOKUP(BB33,[2]Formulas!$AN$5:$AO$20,2,),"")</f>
        <v/>
      </c>
      <c r="BJ33" s="163">
        <f t="shared" si="15"/>
        <v>0</v>
      </c>
      <c r="BK33" s="163" t="str">
        <f t="shared" si="16"/>
        <v>Débil</v>
      </c>
      <c r="BL33" s="163"/>
      <c r="BM33" s="163" t="str">
        <f>IFERROR(VLOOKUP(CONCATENATE(BK33,"+",BL33),[2]Formulas!$AB$5:$AC$13,2,),"")</f>
        <v/>
      </c>
      <c r="BN33" s="163" t="str">
        <f>IFERROR(VLOOKUP(BM33,[2]Formulas!$AC$5:$AD$13,2,),"")</f>
        <v/>
      </c>
      <c r="BO33" s="72"/>
      <c r="BP33" s="72"/>
      <c r="BQ33" s="72"/>
      <c r="BR33" s="72"/>
      <c r="BS33" s="72"/>
      <c r="BT33" s="72"/>
      <c r="BU33" s="72"/>
      <c r="BV33" s="72"/>
      <c r="BW33" s="72"/>
      <c r="BX33" s="79"/>
      <c r="BY33" s="72"/>
      <c r="BZ33" s="134"/>
      <c r="CA33" s="134"/>
      <c r="CB33" s="134"/>
      <c r="CC33" s="72"/>
      <c r="CD33" s="134"/>
      <c r="CE33" s="134"/>
      <c r="CF33" s="134"/>
      <c r="CG33" s="72"/>
      <c r="CH33" s="134"/>
      <c r="CI33" s="134"/>
      <c r="CJ33" s="136"/>
      <c r="CK33" s="4"/>
    </row>
    <row r="34" spans="1:89" ht="23.25" hidden="1" customHeight="1" x14ac:dyDescent="0.25">
      <c r="A34" s="72"/>
      <c r="B34" s="160"/>
      <c r="C34" s="72"/>
      <c r="D34" s="72"/>
      <c r="E34" s="72"/>
      <c r="F34" s="72"/>
      <c r="G34" s="72"/>
      <c r="H34" s="72"/>
      <c r="I34" s="72"/>
      <c r="J34" s="14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140"/>
      <c r="AO34" s="140"/>
      <c r="AP34" s="140"/>
      <c r="AQ34" s="140"/>
      <c r="AR34" s="140"/>
      <c r="AS34" s="140"/>
      <c r="AT34" s="130"/>
      <c r="AU34" s="161"/>
      <c r="AV34" s="162"/>
      <c r="AW34" s="162"/>
      <c r="AX34" s="162"/>
      <c r="AY34" s="162"/>
      <c r="AZ34" s="162"/>
      <c r="BA34" s="162"/>
      <c r="BB34" s="162"/>
      <c r="BC34" s="163" t="str">
        <f>IFERROR(VLOOKUP(AV34,[2]Formulas!$AN$5:$AO$20,2,),"")</f>
        <v/>
      </c>
      <c r="BD34" s="163" t="str">
        <f>IFERROR(VLOOKUP(AW34,[2]Formulas!$AN$5:$AO$20,2,),"")</f>
        <v/>
      </c>
      <c r="BE34" s="163" t="str">
        <f>IFERROR(VLOOKUP(AX34,[2]Formulas!$AN$5:$AO$20,2,),"")</f>
        <v/>
      </c>
      <c r="BF34" s="163" t="str">
        <f>IFERROR(VLOOKUP(AY34,[2]Formulas!$AN$5:$AO$20,2,),"")</f>
        <v/>
      </c>
      <c r="BG34" s="163" t="str">
        <f>IFERROR(VLOOKUP(AZ34,[2]Formulas!$AN$5:$AO$20,2,),"")</f>
        <v/>
      </c>
      <c r="BH34" s="163" t="str">
        <f>IFERROR(VLOOKUP(BA34,[2]Formulas!$AN$5:$AO$20,2,),"")</f>
        <v/>
      </c>
      <c r="BI34" s="163" t="str">
        <f>IFERROR(VLOOKUP(BB34,[2]Formulas!$AN$5:$AO$20,2,),"")</f>
        <v/>
      </c>
      <c r="BJ34" s="163">
        <f t="shared" si="15"/>
        <v>0</v>
      </c>
      <c r="BK34" s="163" t="str">
        <f t="shared" si="16"/>
        <v>Débil</v>
      </c>
      <c r="BL34" s="163"/>
      <c r="BM34" s="163" t="str">
        <f>IFERROR(VLOOKUP(CONCATENATE(BK34,"+",BL34),[2]Formulas!$AB$5:$AC$13,2,),"")</f>
        <v/>
      </c>
      <c r="BN34" s="163" t="str">
        <f>IFERROR(VLOOKUP(BM34,[2]Formulas!$AC$5:$AD$13,2,),"")</f>
        <v/>
      </c>
      <c r="BO34" s="72"/>
      <c r="BP34" s="72"/>
      <c r="BQ34" s="72"/>
      <c r="BR34" s="72"/>
      <c r="BS34" s="72"/>
      <c r="BT34" s="72"/>
      <c r="BU34" s="72"/>
      <c r="BV34" s="72"/>
      <c r="BW34" s="72"/>
      <c r="BX34" s="79"/>
      <c r="BY34" s="72"/>
      <c r="BZ34" s="134"/>
      <c r="CA34" s="134"/>
      <c r="CB34" s="134"/>
      <c r="CC34" s="72"/>
      <c r="CD34" s="134"/>
      <c r="CE34" s="134"/>
      <c r="CF34" s="134"/>
      <c r="CG34" s="72"/>
      <c r="CH34" s="134"/>
      <c r="CI34" s="134"/>
      <c r="CJ34" s="136"/>
      <c r="CK34" s="4"/>
    </row>
    <row r="35" spans="1:89" ht="23.25" hidden="1" customHeight="1" x14ac:dyDescent="0.25">
      <c r="A35" s="72"/>
      <c r="B35" s="160"/>
      <c r="C35" s="72"/>
      <c r="D35" s="72"/>
      <c r="E35" s="72"/>
      <c r="F35" s="72"/>
      <c r="G35" s="72"/>
      <c r="H35" s="72"/>
      <c r="I35" s="72"/>
      <c r="J35" s="14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140"/>
      <c r="AO35" s="140"/>
      <c r="AP35" s="140"/>
      <c r="AQ35" s="140"/>
      <c r="AR35" s="140"/>
      <c r="AS35" s="140"/>
      <c r="AT35" s="130"/>
      <c r="AU35" s="161"/>
      <c r="AV35" s="162"/>
      <c r="AW35" s="162"/>
      <c r="AX35" s="162"/>
      <c r="AY35" s="162"/>
      <c r="AZ35" s="162"/>
      <c r="BA35" s="162"/>
      <c r="BB35" s="162"/>
      <c r="BC35" s="163" t="str">
        <f>IFERROR(VLOOKUP(AV35,[2]Formulas!$AN$5:$AO$20,2,),"")</f>
        <v/>
      </c>
      <c r="BD35" s="163" t="str">
        <f>IFERROR(VLOOKUP(AW35,[2]Formulas!$AN$5:$AO$20,2,),"")</f>
        <v/>
      </c>
      <c r="BE35" s="163" t="str">
        <f>IFERROR(VLOOKUP(AX35,[2]Formulas!$AN$5:$AO$20,2,),"")</f>
        <v/>
      </c>
      <c r="BF35" s="163" t="str">
        <f>IFERROR(VLOOKUP(AY35,[2]Formulas!$AN$5:$AO$20,2,),"")</f>
        <v/>
      </c>
      <c r="BG35" s="163" t="str">
        <f>IFERROR(VLOOKUP(AZ35,[2]Formulas!$AN$5:$AO$20,2,),"")</f>
        <v/>
      </c>
      <c r="BH35" s="163" t="str">
        <f>IFERROR(VLOOKUP(BA35,[2]Formulas!$AN$5:$AO$20,2,),"")</f>
        <v/>
      </c>
      <c r="BI35" s="163" t="str">
        <f>IFERROR(VLOOKUP(BB35,[2]Formulas!$AN$5:$AO$20,2,),"")</f>
        <v/>
      </c>
      <c r="BJ35" s="163">
        <f t="shared" si="15"/>
        <v>0</v>
      </c>
      <c r="BK35" s="163" t="str">
        <f t="shared" si="16"/>
        <v>Débil</v>
      </c>
      <c r="BL35" s="163"/>
      <c r="BM35" s="163" t="str">
        <f>IFERROR(VLOOKUP(CONCATENATE(BK35,"+",BL35),[2]Formulas!$AB$5:$AC$13,2,),"")</f>
        <v/>
      </c>
      <c r="BN35" s="163" t="str">
        <f>IFERROR(VLOOKUP(BM35,[2]Formulas!$AC$5:$AD$13,2,),"")</f>
        <v/>
      </c>
      <c r="BO35" s="72"/>
      <c r="BP35" s="72"/>
      <c r="BQ35" s="72"/>
      <c r="BR35" s="72"/>
      <c r="BS35" s="72"/>
      <c r="BT35" s="72"/>
      <c r="BU35" s="72"/>
      <c r="BV35" s="72"/>
      <c r="BW35" s="72"/>
      <c r="BX35" s="79"/>
      <c r="BY35" s="72"/>
      <c r="BZ35" s="134"/>
      <c r="CA35" s="134"/>
      <c r="CB35" s="134"/>
      <c r="CC35" s="72"/>
      <c r="CD35" s="134"/>
      <c r="CE35" s="134"/>
      <c r="CF35" s="134"/>
      <c r="CG35" s="72"/>
      <c r="CH35" s="134"/>
      <c r="CI35" s="134"/>
      <c r="CJ35" s="136"/>
      <c r="CK35" s="4"/>
    </row>
    <row r="36" spans="1:89" ht="23.25" hidden="1" customHeight="1" x14ac:dyDescent="0.25">
      <c r="A36" s="72"/>
      <c r="B36" s="160"/>
      <c r="C36" s="72"/>
      <c r="D36" s="72"/>
      <c r="E36" s="72"/>
      <c r="F36" s="72"/>
      <c r="G36" s="72"/>
      <c r="H36" s="72"/>
      <c r="I36" s="72"/>
      <c r="J36" s="14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140"/>
      <c r="AO36" s="140"/>
      <c r="AP36" s="140"/>
      <c r="AQ36" s="140"/>
      <c r="AR36" s="140"/>
      <c r="AS36" s="140"/>
      <c r="AT36" s="140"/>
      <c r="AU36" s="161"/>
      <c r="AV36" s="162"/>
      <c r="AW36" s="162"/>
      <c r="AX36" s="162"/>
      <c r="AY36" s="162"/>
      <c r="AZ36" s="162"/>
      <c r="BA36" s="162"/>
      <c r="BB36" s="162"/>
      <c r="BC36" s="163" t="str">
        <f>IFERROR(VLOOKUP(AV36,[2]Formulas!$AN$5:$AO$20,2,),"")</f>
        <v/>
      </c>
      <c r="BD36" s="163" t="str">
        <f>IFERROR(VLOOKUP(AW36,[2]Formulas!$AN$5:$AO$20,2,),"")</f>
        <v/>
      </c>
      <c r="BE36" s="163" t="str">
        <f>IFERROR(VLOOKUP(AX36,[2]Formulas!$AN$5:$AO$20,2,),"")</f>
        <v/>
      </c>
      <c r="BF36" s="163" t="str">
        <f>IFERROR(VLOOKUP(AY36,[2]Formulas!$AN$5:$AO$20,2,),"")</f>
        <v/>
      </c>
      <c r="BG36" s="163" t="str">
        <f>IFERROR(VLOOKUP(AZ36,[2]Formulas!$AN$5:$AO$20,2,),"")</f>
        <v/>
      </c>
      <c r="BH36" s="163" t="str">
        <f>IFERROR(VLOOKUP(BA36,[2]Formulas!$AN$5:$AO$20,2,),"")</f>
        <v/>
      </c>
      <c r="BI36" s="163" t="str">
        <f>IFERROR(VLOOKUP(BB36,[2]Formulas!$AN$5:$AO$20,2,),"")</f>
        <v/>
      </c>
      <c r="BJ36" s="163">
        <f t="shared" si="15"/>
        <v>0</v>
      </c>
      <c r="BK36" s="163" t="str">
        <f t="shared" si="16"/>
        <v>Débil</v>
      </c>
      <c r="BL36" s="163"/>
      <c r="BM36" s="163" t="str">
        <f>IFERROR(VLOOKUP(CONCATENATE(BK36,"+",BL36),[2]Formulas!$AB$5:$AC$13,2,),"")</f>
        <v/>
      </c>
      <c r="BN36" s="163" t="str">
        <f>IFERROR(VLOOKUP(BM36,[2]Formulas!$AC$5:$AD$13,2,),"")</f>
        <v/>
      </c>
      <c r="BO36" s="72"/>
      <c r="BP36" s="72"/>
      <c r="BQ36" s="72"/>
      <c r="BR36" s="72"/>
      <c r="BS36" s="72"/>
      <c r="BT36" s="72"/>
      <c r="BU36" s="72"/>
      <c r="BV36" s="72"/>
      <c r="BW36" s="72"/>
      <c r="BX36" s="79"/>
      <c r="BY36" s="72"/>
      <c r="BZ36" s="134"/>
      <c r="CA36" s="134"/>
      <c r="CB36" s="134"/>
      <c r="CC36" s="72"/>
      <c r="CD36" s="134"/>
      <c r="CE36" s="134"/>
      <c r="CF36" s="134"/>
      <c r="CG36" s="72"/>
      <c r="CH36" s="134"/>
      <c r="CI36" s="134"/>
      <c r="CJ36" s="136"/>
      <c r="CK36" s="4"/>
    </row>
    <row r="37" spans="1:89" ht="23.25" hidden="1" customHeight="1" x14ac:dyDescent="0.25">
      <c r="A37" s="72"/>
      <c r="B37" s="160"/>
      <c r="C37" s="72"/>
      <c r="D37" s="72"/>
      <c r="E37" s="72"/>
      <c r="F37" s="72"/>
      <c r="G37" s="72"/>
      <c r="H37" s="72"/>
      <c r="I37" s="72"/>
      <c r="J37" s="14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140"/>
      <c r="AO37" s="140"/>
      <c r="AP37" s="140"/>
      <c r="AQ37" s="140"/>
      <c r="AR37" s="140"/>
      <c r="AS37" s="140"/>
      <c r="AT37" s="140"/>
      <c r="AU37" s="161"/>
      <c r="AV37" s="162"/>
      <c r="AW37" s="162"/>
      <c r="AX37" s="162"/>
      <c r="AY37" s="162"/>
      <c r="AZ37" s="162"/>
      <c r="BA37" s="162"/>
      <c r="BB37" s="162"/>
      <c r="BC37" s="163" t="str">
        <f>IFERROR(VLOOKUP(AV37,[2]Formulas!$AN$5:$AO$20,2,),"")</f>
        <v/>
      </c>
      <c r="BD37" s="163" t="str">
        <f>IFERROR(VLOOKUP(AW37,[2]Formulas!$AN$5:$AO$20,2,),"")</f>
        <v/>
      </c>
      <c r="BE37" s="163" t="str">
        <f>IFERROR(VLOOKUP(AX37,[2]Formulas!$AN$5:$AO$20,2,),"")</f>
        <v/>
      </c>
      <c r="BF37" s="163" t="str">
        <f>IFERROR(VLOOKUP(AY37,[2]Formulas!$AN$5:$AO$20,2,),"")</f>
        <v/>
      </c>
      <c r="BG37" s="163" t="str">
        <f>IFERROR(VLOOKUP(AZ37,[2]Formulas!$AN$5:$AO$20,2,),"")</f>
        <v/>
      </c>
      <c r="BH37" s="163" t="str">
        <f>IFERROR(VLOOKUP(BA37,[2]Formulas!$AN$5:$AO$20,2,),"")</f>
        <v/>
      </c>
      <c r="BI37" s="163" t="str">
        <f>IFERROR(VLOOKUP(BB37,[2]Formulas!$AN$5:$AO$20,2,),"")</f>
        <v/>
      </c>
      <c r="BJ37" s="163">
        <f t="shared" si="15"/>
        <v>0</v>
      </c>
      <c r="BK37" s="163" t="str">
        <f t="shared" si="16"/>
        <v>Débil</v>
      </c>
      <c r="BL37" s="163"/>
      <c r="BM37" s="163" t="str">
        <f>IFERROR(VLOOKUP(CONCATENATE(BK37,"+",BL37),[2]Formulas!$AB$5:$AC$13,2,),"")</f>
        <v/>
      </c>
      <c r="BN37" s="163" t="str">
        <f>IFERROR(VLOOKUP(BM37,[2]Formulas!$AC$5:$AD$13,2,),"")</f>
        <v/>
      </c>
      <c r="BO37" s="72"/>
      <c r="BP37" s="72"/>
      <c r="BQ37" s="72"/>
      <c r="BR37" s="72"/>
      <c r="BS37" s="72"/>
      <c r="BT37" s="72"/>
      <c r="BU37" s="72"/>
      <c r="BV37" s="72"/>
      <c r="BW37" s="72"/>
      <c r="BX37" s="79"/>
      <c r="BY37" s="72"/>
      <c r="BZ37" s="134"/>
      <c r="CA37" s="134"/>
      <c r="CB37" s="134"/>
      <c r="CC37" s="72"/>
      <c r="CD37" s="134"/>
      <c r="CE37" s="134"/>
      <c r="CF37" s="134"/>
      <c r="CG37" s="72"/>
      <c r="CH37" s="134"/>
      <c r="CI37" s="134"/>
      <c r="CJ37" s="136"/>
      <c r="CK37" s="4"/>
    </row>
    <row r="38" spans="1:89" ht="23.25" hidden="1" customHeight="1" x14ac:dyDescent="0.25">
      <c r="A38" s="72"/>
      <c r="B38" s="160"/>
      <c r="C38" s="72"/>
      <c r="D38" s="72"/>
      <c r="E38" s="72"/>
      <c r="F38" s="72"/>
      <c r="G38" s="72"/>
      <c r="H38" s="72"/>
      <c r="I38" s="72"/>
      <c r="J38" s="14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140"/>
      <c r="AO38" s="140"/>
      <c r="AP38" s="140"/>
      <c r="AQ38" s="140"/>
      <c r="AR38" s="140"/>
      <c r="AS38" s="140"/>
      <c r="AT38" s="140"/>
      <c r="AU38" s="161"/>
      <c r="AV38" s="162"/>
      <c r="AW38" s="162"/>
      <c r="AX38" s="162"/>
      <c r="AY38" s="162"/>
      <c r="AZ38" s="162"/>
      <c r="BA38" s="162"/>
      <c r="BB38" s="162"/>
      <c r="BC38" s="163" t="str">
        <f>IFERROR(VLOOKUP(AV38,[2]Formulas!$AN$5:$AO$20,2,),"")</f>
        <v/>
      </c>
      <c r="BD38" s="163" t="str">
        <f>IFERROR(VLOOKUP(AW38,[2]Formulas!$AN$5:$AO$20,2,),"")</f>
        <v/>
      </c>
      <c r="BE38" s="163" t="str">
        <f>IFERROR(VLOOKUP(AX38,[2]Formulas!$AN$5:$AO$20,2,),"")</f>
        <v/>
      </c>
      <c r="BF38" s="163" t="str">
        <f>IFERROR(VLOOKUP(AY38,[2]Formulas!$AN$5:$AO$20,2,),"")</f>
        <v/>
      </c>
      <c r="BG38" s="163" t="str">
        <f>IFERROR(VLOOKUP(AZ38,[2]Formulas!$AN$5:$AO$20,2,),"")</f>
        <v/>
      </c>
      <c r="BH38" s="163" t="str">
        <f>IFERROR(VLOOKUP(BA38,[2]Formulas!$AN$5:$AO$20,2,),"")</f>
        <v/>
      </c>
      <c r="BI38" s="163" t="str">
        <f>IFERROR(VLOOKUP(BB38,[2]Formulas!$AN$5:$AO$20,2,),"")</f>
        <v/>
      </c>
      <c r="BJ38" s="163">
        <f t="shared" si="15"/>
        <v>0</v>
      </c>
      <c r="BK38" s="163" t="str">
        <f t="shared" si="16"/>
        <v>Débil</v>
      </c>
      <c r="BL38" s="163"/>
      <c r="BM38" s="163" t="str">
        <f>IFERROR(VLOOKUP(CONCATENATE(BK38,"+",BL38),[2]Formulas!$AB$5:$AC$13,2,),"")</f>
        <v/>
      </c>
      <c r="BN38" s="163" t="str">
        <f>IFERROR(VLOOKUP(BM38,[2]Formulas!$AC$5:$AD$13,2,),"")</f>
        <v/>
      </c>
      <c r="BO38" s="72"/>
      <c r="BP38" s="72"/>
      <c r="BQ38" s="72"/>
      <c r="BR38" s="72"/>
      <c r="BS38" s="72"/>
      <c r="BT38" s="72"/>
      <c r="BU38" s="72"/>
      <c r="BV38" s="72"/>
      <c r="BW38" s="72"/>
      <c r="BX38" s="79"/>
      <c r="BY38" s="72"/>
      <c r="BZ38" s="134"/>
      <c r="CA38" s="134"/>
      <c r="CB38" s="134"/>
      <c r="CC38" s="72"/>
      <c r="CD38" s="134"/>
      <c r="CE38" s="134"/>
      <c r="CF38" s="134"/>
      <c r="CG38" s="72"/>
      <c r="CH38" s="134"/>
      <c r="CI38" s="134"/>
      <c r="CJ38" s="136"/>
      <c r="CK38" s="4"/>
    </row>
    <row r="39" spans="1:89" ht="23.25" hidden="1" customHeight="1" x14ac:dyDescent="0.25">
      <c r="A39" s="72"/>
      <c r="B39" s="160"/>
      <c r="C39" s="72"/>
      <c r="D39" s="72"/>
      <c r="E39" s="72"/>
      <c r="F39" s="72"/>
      <c r="G39" s="72"/>
      <c r="H39" s="72"/>
      <c r="I39" s="72"/>
      <c r="J39" s="14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140"/>
      <c r="AO39" s="140"/>
      <c r="AP39" s="140"/>
      <c r="AQ39" s="140"/>
      <c r="AR39" s="140"/>
      <c r="AS39" s="140"/>
      <c r="AT39" s="140"/>
      <c r="AU39" s="161"/>
      <c r="AV39" s="162"/>
      <c r="AW39" s="162"/>
      <c r="AX39" s="162"/>
      <c r="AY39" s="162"/>
      <c r="AZ39" s="162"/>
      <c r="BA39" s="162"/>
      <c r="BB39" s="162"/>
      <c r="BC39" s="163" t="str">
        <f>IFERROR(VLOOKUP(AV39,[2]Formulas!$AN$5:$AO$20,2,),"")</f>
        <v/>
      </c>
      <c r="BD39" s="163" t="str">
        <f>IFERROR(VLOOKUP(AW39,[2]Formulas!$AN$5:$AO$20,2,),"")</f>
        <v/>
      </c>
      <c r="BE39" s="163" t="str">
        <f>IFERROR(VLOOKUP(AX39,[2]Formulas!$AN$5:$AO$20,2,),"")</f>
        <v/>
      </c>
      <c r="BF39" s="163" t="str">
        <f>IFERROR(VLOOKUP(AY39,[2]Formulas!$AN$5:$AO$20,2,),"")</f>
        <v/>
      </c>
      <c r="BG39" s="163" t="str">
        <f>IFERROR(VLOOKUP(AZ39,[2]Formulas!$AN$5:$AO$20,2,),"")</f>
        <v/>
      </c>
      <c r="BH39" s="163" t="str">
        <f>IFERROR(VLOOKUP(BA39,[2]Formulas!$AN$5:$AO$20,2,),"")</f>
        <v/>
      </c>
      <c r="BI39" s="163" t="str">
        <f>IFERROR(VLOOKUP(BB39,[2]Formulas!$AN$5:$AO$20,2,),"")</f>
        <v/>
      </c>
      <c r="BJ39" s="163">
        <f t="shared" si="15"/>
        <v>0</v>
      </c>
      <c r="BK39" s="163" t="str">
        <f t="shared" si="16"/>
        <v>Débil</v>
      </c>
      <c r="BL39" s="163"/>
      <c r="BM39" s="163" t="str">
        <f>IFERROR(VLOOKUP(CONCATENATE(BK39,"+",BL39),[2]Formulas!$AB$5:$AC$13,2,),"")</f>
        <v/>
      </c>
      <c r="BN39" s="163" t="str">
        <f>IFERROR(VLOOKUP(BM39,[2]Formulas!$AC$5:$AD$13,2,),"")</f>
        <v/>
      </c>
      <c r="BO39" s="72"/>
      <c r="BP39" s="72"/>
      <c r="BQ39" s="72"/>
      <c r="BR39" s="72"/>
      <c r="BS39" s="72"/>
      <c r="BT39" s="72"/>
      <c r="BU39" s="72"/>
      <c r="BV39" s="72"/>
      <c r="BW39" s="72"/>
      <c r="BX39" s="79"/>
      <c r="BY39" s="72"/>
      <c r="BZ39" s="134"/>
      <c r="CA39" s="134"/>
      <c r="CB39" s="134"/>
      <c r="CC39" s="72"/>
      <c r="CD39" s="134"/>
      <c r="CE39" s="134"/>
      <c r="CF39" s="134"/>
      <c r="CG39" s="72"/>
      <c r="CH39" s="134"/>
      <c r="CI39" s="134"/>
      <c r="CJ39" s="136"/>
      <c r="CK39" s="4"/>
    </row>
    <row r="40" spans="1:89" ht="23.25" hidden="1" customHeight="1" x14ac:dyDescent="0.25">
      <c r="A40" s="72"/>
      <c r="B40" s="160"/>
      <c r="C40" s="72"/>
      <c r="D40" s="72"/>
      <c r="E40" s="72"/>
      <c r="F40" s="72"/>
      <c r="G40" s="72"/>
      <c r="H40" s="72"/>
      <c r="I40" s="72"/>
      <c r="J40" s="14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140"/>
      <c r="AO40" s="140"/>
      <c r="AP40" s="140"/>
      <c r="AQ40" s="140"/>
      <c r="AR40" s="140"/>
      <c r="AS40" s="140"/>
      <c r="AT40" s="140"/>
      <c r="AU40" s="161"/>
      <c r="AV40" s="162"/>
      <c r="AW40" s="162"/>
      <c r="AX40" s="162"/>
      <c r="AY40" s="162"/>
      <c r="AZ40" s="162"/>
      <c r="BA40" s="162"/>
      <c r="BB40" s="162"/>
      <c r="BC40" s="163" t="str">
        <f>IFERROR(VLOOKUP(AV40,[2]Formulas!$AN$5:$AO$20,2,),"")</f>
        <v/>
      </c>
      <c r="BD40" s="163" t="str">
        <f>IFERROR(VLOOKUP(AW40,[2]Formulas!$AN$5:$AO$20,2,),"")</f>
        <v/>
      </c>
      <c r="BE40" s="163" t="str">
        <f>IFERROR(VLOOKUP(AX40,[2]Formulas!$AN$5:$AO$20,2,),"")</f>
        <v/>
      </c>
      <c r="BF40" s="163" t="str">
        <f>IFERROR(VLOOKUP(AY40,[2]Formulas!$AN$5:$AO$20,2,),"")</f>
        <v/>
      </c>
      <c r="BG40" s="163" t="str">
        <f>IFERROR(VLOOKUP(AZ40,[2]Formulas!$AN$5:$AO$20,2,),"")</f>
        <v/>
      </c>
      <c r="BH40" s="163" t="str">
        <f>IFERROR(VLOOKUP(BA40,[2]Formulas!$AN$5:$AO$20,2,),"")</f>
        <v/>
      </c>
      <c r="BI40" s="163" t="str">
        <f>IFERROR(VLOOKUP(BB40,[2]Formulas!$AN$5:$AO$20,2,),"")</f>
        <v/>
      </c>
      <c r="BJ40" s="163">
        <f t="shared" si="15"/>
        <v>0</v>
      </c>
      <c r="BK40" s="163" t="str">
        <f t="shared" si="16"/>
        <v>Débil</v>
      </c>
      <c r="BL40" s="163"/>
      <c r="BM40" s="163" t="str">
        <f>IFERROR(VLOOKUP(CONCATENATE(BK40,"+",BL40),[2]Formulas!$AB$5:$AC$13,2,),"")</f>
        <v/>
      </c>
      <c r="BN40" s="163" t="str">
        <f>IFERROR(VLOOKUP(BM40,[2]Formulas!$AC$5:$AD$13,2,),"")</f>
        <v/>
      </c>
      <c r="BO40" s="72"/>
      <c r="BP40" s="72"/>
      <c r="BQ40" s="72"/>
      <c r="BR40" s="72"/>
      <c r="BS40" s="72"/>
      <c r="BT40" s="72"/>
      <c r="BU40" s="72"/>
      <c r="BV40" s="72"/>
      <c r="BW40" s="72"/>
      <c r="BX40" s="79"/>
      <c r="BY40" s="72"/>
      <c r="BZ40" s="134"/>
      <c r="CA40" s="134"/>
      <c r="CB40" s="134"/>
      <c r="CC40" s="72"/>
      <c r="CD40" s="134"/>
      <c r="CE40" s="134"/>
      <c r="CF40" s="134"/>
      <c r="CG40" s="72"/>
      <c r="CH40" s="134"/>
      <c r="CI40" s="134"/>
      <c r="CJ40" s="136"/>
      <c r="CK40" s="4"/>
    </row>
    <row r="41" spans="1:89" ht="23.25" hidden="1" customHeight="1" x14ac:dyDescent="0.25">
      <c r="A41" s="164"/>
      <c r="B41" s="144"/>
      <c r="C41" s="164"/>
      <c r="D41" s="164"/>
      <c r="E41" s="164"/>
      <c r="F41" s="164"/>
      <c r="G41" s="164"/>
      <c r="H41" s="164"/>
      <c r="I41" s="164"/>
      <c r="J41" s="165"/>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46"/>
      <c r="AO41" s="146"/>
      <c r="AP41" s="146"/>
      <c r="AQ41" s="146"/>
      <c r="AR41" s="146"/>
      <c r="AS41" s="146"/>
      <c r="AT41" s="146"/>
      <c r="AU41" s="147"/>
      <c r="AV41" s="148"/>
      <c r="AW41" s="148"/>
      <c r="AX41" s="148"/>
      <c r="AY41" s="148"/>
      <c r="AZ41" s="148"/>
      <c r="BA41" s="148"/>
      <c r="BB41" s="148"/>
      <c r="BC41" s="149" t="str">
        <f>IFERROR(VLOOKUP(AV41,[2]Formulas!$AN$5:$AO$20,2,),"")</f>
        <v/>
      </c>
      <c r="BD41" s="149" t="str">
        <f>IFERROR(VLOOKUP(AW41,[2]Formulas!$AN$5:$AO$20,2,),"")</f>
        <v/>
      </c>
      <c r="BE41" s="149" t="str">
        <f>IFERROR(VLOOKUP(AX41,[2]Formulas!$AN$5:$AO$20,2,),"")</f>
        <v/>
      </c>
      <c r="BF41" s="149" t="str">
        <f>IFERROR(VLOOKUP(AY41,[2]Formulas!$AN$5:$AO$20,2,),"")</f>
        <v/>
      </c>
      <c r="BG41" s="149" t="str">
        <f>IFERROR(VLOOKUP(AZ41,[2]Formulas!$AN$5:$AO$20,2,),"")</f>
        <v/>
      </c>
      <c r="BH41" s="149" t="str">
        <f>IFERROR(VLOOKUP(BA41,[2]Formulas!$AN$5:$AO$20,2,),"")</f>
        <v/>
      </c>
      <c r="BI41" s="149" t="str">
        <f>IFERROR(VLOOKUP(BB41,[2]Formulas!$AN$5:$AO$20,2,),"")</f>
        <v/>
      </c>
      <c r="BJ41" s="149">
        <f t="shared" si="15"/>
        <v>0</v>
      </c>
      <c r="BK41" s="149" t="str">
        <f t="shared" si="16"/>
        <v>Débil</v>
      </c>
      <c r="BL41" s="149"/>
      <c r="BM41" s="149" t="str">
        <f>IFERROR(VLOOKUP(CONCATENATE(BK41,"+",BL41),[2]Formulas!$AB$5:$AC$13,2,),"")</f>
        <v/>
      </c>
      <c r="BN41" s="149" t="str">
        <f>IFERROR(VLOOKUP(BM41,[2]Formulas!$AC$5:$AD$13,2,),"")</f>
        <v/>
      </c>
      <c r="BO41" s="164"/>
      <c r="BP41" s="164"/>
      <c r="BQ41" s="164"/>
      <c r="BR41" s="164"/>
      <c r="BS41" s="164"/>
      <c r="BT41" s="164"/>
      <c r="BU41" s="164"/>
      <c r="BV41" s="164"/>
      <c r="BW41" s="164"/>
      <c r="BX41" s="166"/>
      <c r="BY41" s="164"/>
      <c r="BZ41" s="151"/>
      <c r="CA41" s="151"/>
      <c r="CB41" s="151"/>
      <c r="CC41" s="164"/>
      <c r="CD41" s="151"/>
      <c r="CE41" s="151"/>
      <c r="CF41" s="151"/>
      <c r="CG41" s="164"/>
      <c r="CH41" s="151"/>
      <c r="CI41" s="151"/>
      <c r="CJ41" s="152"/>
      <c r="CK41" s="4"/>
    </row>
    <row r="42" spans="1:89" ht="23.25" hidden="1" customHeight="1" x14ac:dyDescent="0.3">
      <c r="A42" s="153"/>
      <c r="B42" s="153"/>
      <c r="C42" s="153"/>
      <c r="D42" s="153"/>
      <c r="E42" s="153"/>
      <c r="F42" s="153"/>
      <c r="G42" s="153"/>
      <c r="H42" s="153"/>
      <c r="I42" s="153"/>
      <c r="J42" s="154"/>
      <c r="K42" s="154"/>
      <c r="L42" s="154"/>
      <c r="M42" s="155"/>
      <c r="N42" s="155"/>
      <c r="O42" s="155"/>
      <c r="P42" s="155"/>
      <c r="Q42" s="155"/>
      <c r="R42" s="155"/>
      <c r="S42" s="155"/>
      <c r="T42" s="155"/>
      <c r="U42" s="155"/>
      <c r="V42" s="155"/>
      <c r="W42" s="155"/>
      <c r="X42" s="155"/>
      <c r="Y42" s="155"/>
      <c r="Z42" s="155"/>
      <c r="AA42" s="155"/>
      <c r="AB42" s="155"/>
      <c r="AC42" s="155"/>
      <c r="AD42" s="155"/>
      <c r="AE42" s="155"/>
      <c r="AF42" s="155"/>
      <c r="AG42" s="155"/>
      <c r="AH42" s="155"/>
      <c r="AI42" s="155"/>
      <c r="AJ42" s="155"/>
      <c r="AK42" s="155"/>
      <c r="AL42" s="155"/>
      <c r="AM42" s="153"/>
      <c r="AN42" s="156"/>
      <c r="AO42" s="156"/>
      <c r="AP42" s="156"/>
      <c r="AQ42" s="156"/>
      <c r="AR42" s="156"/>
      <c r="AS42" s="156"/>
      <c r="AT42" s="156"/>
      <c r="AU42" s="153"/>
      <c r="AV42" s="153"/>
      <c r="AW42" s="153"/>
      <c r="AX42" s="153"/>
      <c r="AY42" s="153"/>
      <c r="AZ42" s="153"/>
      <c r="BA42" s="153"/>
      <c r="BB42" s="153"/>
      <c r="BC42" s="153"/>
      <c r="BD42" s="153"/>
      <c r="BE42" s="153"/>
      <c r="BF42" s="153"/>
      <c r="BG42" s="153"/>
      <c r="BH42" s="153"/>
      <c r="BI42" s="153"/>
      <c r="BJ42" s="153"/>
      <c r="BK42" s="153"/>
      <c r="BL42" s="153"/>
      <c r="BM42" s="153"/>
      <c r="BN42" s="153"/>
      <c r="BO42" s="153"/>
      <c r="BP42" s="153"/>
      <c r="BQ42" s="153"/>
      <c r="BR42" s="153"/>
      <c r="BS42" s="153"/>
      <c r="BT42" s="153"/>
      <c r="BU42" s="153"/>
      <c r="BV42" s="153"/>
      <c r="BW42" s="153"/>
      <c r="BX42" s="157"/>
      <c r="BY42" s="157"/>
      <c r="BZ42" s="157"/>
      <c r="CA42" s="157"/>
      <c r="CB42" s="157"/>
      <c r="CC42" s="157"/>
      <c r="CD42" s="157"/>
      <c r="CE42" s="157"/>
      <c r="CF42" s="157"/>
      <c r="CG42" s="157"/>
      <c r="CH42" s="157"/>
      <c r="CI42" s="157"/>
      <c r="CJ42" s="157"/>
      <c r="CK42" s="4"/>
    </row>
    <row r="43" spans="1:89" ht="23.25" hidden="1" customHeight="1" x14ac:dyDescent="0.25">
      <c r="A43" s="57"/>
      <c r="B43" s="90"/>
      <c r="C43" s="57"/>
      <c r="D43" s="57"/>
      <c r="E43" s="58"/>
      <c r="F43" s="58"/>
      <c r="G43" s="58"/>
      <c r="H43" s="58"/>
      <c r="I43" s="57" t="str">
        <f>+IF(AND(E43="Si",F43="Si",G43="Si",H43="Si"),"Corrupción","No aplica para riesgo de corrupción")</f>
        <v>No aplica para riesgo de corrupción</v>
      </c>
      <c r="J43" s="158"/>
      <c r="K43" s="61"/>
      <c r="L43" s="61"/>
      <c r="M43" s="58"/>
      <c r="N43" s="58"/>
      <c r="O43" s="58"/>
      <c r="P43" s="58"/>
      <c r="Q43" s="58"/>
      <c r="R43" s="58"/>
      <c r="S43" s="58"/>
      <c r="T43" s="58"/>
      <c r="U43" s="58"/>
      <c r="V43" s="58"/>
      <c r="W43" s="58"/>
      <c r="X43" s="58"/>
      <c r="Y43" s="58"/>
      <c r="Z43" s="58"/>
      <c r="AA43" s="58"/>
      <c r="AB43" s="58"/>
      <c r="AC43" s="58"/>
      <c r="AD43" s="58"/>
      <c r="AE43" s="58"/>
      <c r="AF43" s="62">
        <f>+COUNTIF(M43:AE52,"SI")</f>
        <v>0</v>
      </c>
      <c r="AG43" s="57"/>
      <c r="AH43" s="57" t="str">
        <f>IFERROR(VLOOKUP(AG43,[2]Formulas!$B$5:$C$9,2,0),"")</f>
        <v/>
      </c>
      <c r="AI43" s="57" t="str">
        <f>IFERROR(VLOOKUP(AF43,[2]Formulas!$W$5:$X$23,2,),"")</f>
        <v/>
      </c>
      <c r="AJ43" s="57" t="str">
        <f>+IFERROR(VLOOKUP(AI43,[2]Formulas!$E$5:$F$9,2,),"")</f>
        <v/>
      </c>
      <c r="AK43" s="62" t="str">
        <f>IFERROR(VLOOKUP(CONCATENATE(AH43,AJ43),[2]Formulas!$J$5:$K$29,2,),"")</f>
        <v/>
      </c>
      <c r="AL43" s="62" t="str">
        <f>IFERROR(AJ43*AH43,"")</f>
        <v/>
      </c>
      <c r="AM43" s="64" t="s">
        <v>167</v>
      </c>
      <c r="AN43" s="130"/>
      <c r="AO43" s="130"/>
      <c r="AP43" s="130"/>
      <c r="AQ43" s="130"/>
      <c r="AR43" s="130"/>
      <c r="AS43" s="130"/>
      <c r="AT43" s="130"/>
      <c r="AU43" s="59"/>
      <c r="AV43" s="131"/>
      <c r="AW43" s="131"/>
      <c r="AX43" s="131"/>
      <c r="AY43" s="131"/>
      <c r="AZ43" s="131"/>
      <c r="BA43" s="131"/>
      <c r="BB43" s="131"/>
      <c r="BC43" s="91" t="str">
        <f>IFERROR(VLOOKUP(AV43,[2]Formulas!$AN$5:$AO$20,2,),"")</f>
        <v/>
      </c>
      <c r="BD43" s="91" t="str">
        <f>IFERROR(VLOOKUP(AW43,[2]Formulas!$AN$5:$AO$20,2,),"")</f>
        <v/>
      </c>
      <c r="BE43" s="91" t="str">
        <f>IFERROR(VLOOKUP(AX43,[2]Formulas!$AN$5:$AO$20,2,),"")</f>
        <v/>
      </c>
      <c r="BF43" s="91" t="str">
        <f>IFERROR(VLOOKUP(AY43,[2]Formulas!$AN$5:$AO$20,2,),"")</f>
        <v/>
      </c>
      <c r="BG43" s="91" t="str">
        <f>IFERROR(VLOOKUP(AZ43,[2]Formulas!$AN$5:$AO$20,2,),"")</f>
        <v/>
      </c>
      <c r="BH43" s="91" t="str">
        <f>IFERROR(VLOOKUP(BA43,[2]Formulas!$AN$5:$AO$20,2,),"")</f>
        <v/>
      </c>
      <c r="BI43" s="91" t="str">
        <f>IFERROR(VLOOKUP(BB43,[2]Formulas!$AN$5:$AO$20,2,),"")</f>
        <v/>
      </c>
      <c r="BJ43" s="91">
        <f t="shared" ref="BJ43:BJ52" si="17">+SUM(BC43:BI43)</f>
        <v>0</v>
      </c>
      <c r="BK43" s="91" t="str">
        <f t="shared" ref="BK43:BK52" si="18">+IF(BJ43&gt;=96,"Fuerte",IF(AND(BJ43&lt;96,BJ43&gt;=86),"Moderado",IF(BJ43&lt;=85,"Débil")))</f>
        <v>Débil</v>
      </c>
      <c r="BL43" s="91"/>
      <c r="BM43" s="91" t="str">
        <f>IFERROR(VLOOKUP(CONCATENATE(BK43,"+",BL43),[2]Formulas!$AB$5:$AC$13,2,),"")</f>
        <v/>
      </c>
      <c r="BN43" s="91" t="str">
        <f>IFERROR(VLOOKUP(BM43,[2]Formulas!$AC$5:$AD$13,2,),"")</f>
        <v/>
      </c>
      <c r="BO43" s="64" t="str">
        <f>+IFERROR(AVERAGE(BN43:BN52),"")</f>
        <v/>
      </c>
      <c r="BP43" s="64" t="str">
        <f>+IF(BO43="","",IF(BO43=100,"Fuerte",IF(AND(BO43&lt;100,BO43&gt;=50),"Moderado",IF(BO43&lt;50,"Débil"))))</f>
        <v/>
      </c>
      <c r="BQ43" s="64" t="str">
        <f>+IF(BP43="","",IF(BP43="Fuerte",2,IF(BP43="Moderado",1,IF(BP43="Débil",0))))</f>
        <v/>
      </c>
      <c r="BR43" s="64" t="str">
        <f>IFERROR(IF((BS43-BQ43)&lt;=0,+AG43,VLOOKUP((BS43-BQ43),[2]Formulas!$AQ$5:$AR$9,2,0)),"")</f>
        <v/>
      </c>
      <c r="BS43" s="64" t="str">
        <f>+AH43</f>
        <v/>
      </c>
      <c r="BT43" s="64" t="str">
        <f>IFERROR(VLOOKUP(BR43,[2]Formulas!$B$5:$C$9,2,),"")</f>
        <v/>
      </c>
      <c r="BU43" s="64" t="str">
        <f>+AI43</f>
        <v/>
      </c>
      <c r="BV43" s="64" t="str">
        <f>IFERROR(VLOOKUP(BU43,[2]Formulas!$E$5:$F$9,2,),"")</f>
        <v/>
      </c>
      <c r="BW43" s="62" t="str">
        <f>IFERROR(VLOOKUP(CONCATENATE(BT43:BT52,BV43),[2]Formulas!$J$5:$K$29,2,),"")</f>
        <v/>
      </c>
      <c r="BX43" s="65" t="str">
        <f>IFERROR(BV43*BT43,"")</f>
        <v/>
      </c>
      <c r="BY43" s="66"/>
      <c r="BZ43" s="96"/>
      <c r="CA43" s="96"/>
      <c r="CB43" s="96"/>
      <c r="CC43" s="66"/>
      <c r="CD43" s="96"/>
      <c r="CE43" s="96"/>
      <c r="CF43" s="96"/>
      <c r="CG43" s="66"/>
      <c r="CH43" s="96"/>
      <c r="CI43" s="96"/>
      <c r="CJ43" s="159"/>
      <c r="CK43" s="4"/>
    </row>
    <row r="44" spans="1:89" ht="23.25" hidden="1" customHeight="1" x14ac:dyDescent="0.25">
      <c r="A44" s="72"/>
      <c r="B44" s="160"/>
      <c r="C44" s="72"/>
      <c r="D44" s="72"/>
      <c r="E44" s="72"/>
      <c r="F44" s="72"/>
      <c r="G44" s="72"/>
      <c r="H44" s="72"/>
      <c r="I44" s="72"/>
      <c r="J44" s="142"/>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140"/>
      <c r="AO44" s="140"/>
      <c r="AP44" s="140"/>
      <c r="AQ44" s="140"/>
      <c r="AR44" s="140"/>
      <c r="AS44" s="140"/>
      <c r="AT44" s="140"/>
      <c r="AU44" s="161"/>
      <c r="AV44" s="162"/>
      <c r="AW44" s="162"/>
      <c r="AX44" s="162"/>
      <c r="AY44" s="162"/>
      <c r="AZ44" s="162"/>
      <c r="BA44" s="162"/>
      <c r="BB44" s="162"/>
      <c r="BC44" s="163" t="str">
        <f>IFERROR(VLOOKUP(AV44,[2]Formulas!$AN$5:$AO$20,2,),"")</f>
        <v/>
      </c>
      <c r="BD44" s="163" t="str">
        <f>IFERROR(VLOOKUP(AW44,[2]Formulas!$AN$5:$AO$20,2,),"")</f>
        <v/>
      </c>
      <c r="BE44" s="163" t="str">
        <f>IFERROR(VLOOKUP(AX44,[2]Formulas!$AN$5:$AO$20,2,),"")</f>
        <v/>
      </c>
      <c r="BF44" s="163" t="str">
        <f>IFERROR(VLOOKUP(AY44,[2]Formulas!$AN$5:$AO$20,2,),"")</f>
        <v/>
      </c>
      <c r="BG44" s="163" t="str">
        <f>IFERROR(VLOOKUP(AZ44,[2]Formulas!$AN$5:$AO$20,2,),"")</f>
        <v/>
      </c>
      <c r="BH44" s="163" t="str">
        <f>IFERROR(VLOOKUP(BA44,[2]Formulas!$AN$5:$AO$20,2,),"")</f>
        <v/>
      </c>
      <c r="BI44" s="163" t="str">
        <f>IFERROR(VLOOKUP(BB44,[2]Formulas!$AN$5:$AO$20,2,),"")</f>
        <v/>
      </c>
      <c r="BJ44" s="163">
        <f t="shared" si="17"/>
        <v>0</v>
      </c>
      <c r="BK44" s="163" t="str">
        <f t="shared" si="18"/>
        <v>Débil</v>
      </c>
      <c r="BL44" s="163"/>
      <c r="BM44" s="163" t="str">
        <f>IFERROR(VLOOKUP(CONCATENATE(BK44,"+",BL44),[2]Formulas!$AB$5:$AC$13,2,),"")</f>
        <v/>
      </c>
      <c r="BN44" s="163" t="str">
        <f>IFERROR(VLOOKUP(BM44,[2]Formulas!$AC$5:$AD$13,2,),"")</f>
        <v/>
      </c>
      <c r="BO44" s="72"/>
      <c r="BP44" s="72"/>
      <c r="BQ44" s="72"/>
      <c r="BR44" s="72"/>
      <c r="BS44" s="72"/>
      <c r="BT44" s="72"/>
      <c r="BU44" s="72"/>
      <c r="BV44" s="72"/>
      <c r="BW44" s="72"/>
      <c r="BX44" s="79"/>
      <c r="BY44" s="72"/>
      <c r="BZ44" s="134"/>
      <c r="CA44" s="134"/>
      <c r="CB44" s="134"/>
      <c r="CC44" s="72"/>
      <c r="CD44" s="134"/>
      <c r="CE44" s="134"/>
      <c r="CF44" s="134"/>
      <c r="CG44" s="72"/>
      <c r="CH44" s="134"/>
      <c r="CI44" s="134"/>
      <c r="CJ44" s="136"/>
      <c r="CK44" s="4"/>
    </row>
    <row r="45" spans="1:89" ht="23.25" hidden="1" customHeight="1" x14ac:dyDescent="0.25">
      <c r="A45" s="72"/>
      <c r="B45" s="160"/>
      <c r="C45" s="72"/>
      <c r="D45" s="72"/>
      <c r="E45" s="72"/>
      <c r="F45" s="72"/>
      <c r="G45" s="72"/>
      <c r="H45" s="72"/>
      <c r="I45" s="72"/>
      <c r="J45" s="14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140"/>
      <c r="AO45" s="140"/>
      <c r="AP45" s="140"/>
      <c r="AQ45" s="140"/>
      <c r="AR45" s="140"/>
      <c r="AS45" s="140"/>
      <c r="AT45" s="140"/>
      <c r="AU45" s="161"/>
      <c r="AV45" s="162"/>
      <c r="AW45" s="162"/>
      <c r="AX45" s="162"/>
      <c r="AY45" s="162"/>
      <c r="AZ45" s="162"/>
      <c r="BA45" s="162"/>
      <c r="BB45" s="162"/>
      <c r="BC45" s="163" t="str">
        <f>IFERROR(VLOOKUP(AV45,[2]Formulas!$AN$5:$AO$20,2,),"")</f>
        <v/>
      </c>
      <c r="BD45" s="163" t="str">
        <f>IFERROR(VLOOKUP(AW45,[2]Formulas!$AN$5:$AO$20,2,),"")</f>
        <v/>
      </c>
      <c r="BE45" s="163" t="str">
        <f>IFERROR(VLOOKUP(AX45,[2]Formulas!$AN$5:$AO$20,2,),"")</f>
        <v/>
      </c>
      <c r="BF45" s="163" t="str">
        <f>IFERROR(VLOOKUP(AY45,[2]Formulas!$AN$5:$AO$20,2,),"")</f>
        <v/>
      </c>
      <c r="BG45" s="163" t="str">
        <f>IFERROR(VLOOKUP(AZ45,[2]Formulas!$AN$5:$AO$20,2,),"")</f>
        <v/>
      </c>
      <c r="BH45" s="163" t="str">
        <f>IFERROR(VLOOKUP(BA45,[2]Formulas!$AN$5:$AO$20,2,),"")</f>
        <v/>
      </c>
      <c r="BI45" s="163" t="str">
        <f>IFERROR(VLOOKUP(BB45,[2]Formulas!$AN$5:$AO$20,2,),"")</f>
        <v/>
      </c>
      <c r="BJ45" s="163">
        <f t="shared" si="17"/>
        <v>0</v>
      </c>
      <c r="BK45" s="163" t="str">
        <f t="shared" si="18"/>
        <v>Débil</v>
      </c>
      <c r="BL45" s="163"/>
      <c r="BM45" s="163" t="str">
        <f>IFERROR(VLOOKUP(CONCATENATE(BK45,"+",BL45),[2]Formulas!$AB$5:$AC$13,2,),"")</f>
        <v/>
      </c>
      <c r="BN45" s="163" t="str">
        <f>IFERROR(VLOOKUP(BM45,[2]Formulas!$AC$5:$AD$13,2,),"")</f>
        <v/>
      </c>
      <c r="BO45" s="72"/>
      <c r="BP45" s="72"/>
      <c r="BQ45" s="72"/>
      <c r="BR45" s="72"/>
      <c r="BS45" s="72"/>
      <c r="BT45" s="72"/>
      <c r="BU45" s="72"/>
      <c r="BV45" s="72"/>
      <c r="BW45" s="72"/>
      <c r="BX45" s="79"/>
      <c r="BY45" s="72"/>
      <c r="BZ45" s="134"/>
      <c r="CA45" s="134"/>
      <c r="CB45" s="134"/>
      <c r="CC45" s="72"/>
      <c r="CD45" s="134"/>
      <c r="CE45" s="134"/>
      <c r="CF45" s="134"/>
      <c r="CG45" s="72"/>
      <c r="CH45" s="134"/>
      <c r="CI45" s="134"/>
      <c r="CJ45" s="136"/>
      <c r="CK45" s="4"/>
    </row>
    <row r="46" spans="1:89" ht="23.25" hidden="1" customHeight="1" x14ac:dyDescent="0.25">
      <c r="A46" s="72"/>
      <c r="B46" s="160"/>
      <c r="C46" s="72"/>
      <c r="D46" s="72"/>
      <c r="E46" s="72"/>
      <c r="F46" s="72"/>
      <c r="G46" s="72"/>
      <c r="H46" s="72"/>
      <c r="I46" s="72"/>
      <c r="J46" s="14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140"/>
      <c r="AO46" s="140"/>
      <c r="AP46" s="140"/>
      <c r="AQ46" s="140"/>
      <c r="AR46" s="140"/>
      <c r="AS46" s="140"/>
      <c r="AT46" s="140"/>
      <c r="AU46" s="161"/>
      <c r="AV46" s="162"/>
      <c r="AW46" s="162"/>
      <c r="AX46" s="162"/>
      <c r="AY46" s="162"/>
      <c r="AZ46" s="162"/>
      <c r="BA46" s="162"/>
      <c r="BB46" s="162"/>
      <c r="BC46" s="163" t="str">
        <f>IFERROR(VLOOKUP(AV46,[2]Formulas!$AN$5:$AO$20,2,),"")</f>
        <v/>
      </c>
      <c r="BD46" s="163" t="str">
        <f>IFERROR(VLOOKUP(AW46,[2]Formulas!$AN$5:$AO$20,2,),"")</f>
        <v/>
      </c>
      <c r="BE46" s="163" t="str">
        <f>IFERROR(VLOOKUP(AX46,[2]Formulas!$AN$5:$AO$20,2,),"")</f>
        <v/>
      </c>
      <c r="BF46" s="163" t="str">
        <f>IFERROR(VLOOKUP(AY46,[2]Formulas!$AN$5:$AO$20,2,),"")</f>
        <v/>
      </c>
      <c r="BG46" s="163" t="str">
        <f>IFERROR(VLOOKUP(AZ46,[2]Formulas!$AN$5:$AO$20,2,),"")</f>
        <v/>
      </c>
      <c r="BH46" s="163" t="str">
        <f>IFERROR(VLOOKUP(BA46,[2]Formulas!$AN$5:$AO$20,2,),"")</f>
        <v/>
      </c>
      <c r="BI46" s="163" t="str">
        <f>IFERROR(VLOOKUP(BB46,[2]Formulas!$AN$5:$AO$20,2,),"")</f>
        <v/>
      </c>
      <c r="BJ46" s="163">
        <f t="shared" si="17"/>
        <v>0</v>
      </c>
      <c r="BK46" s="163" t="str">
        <f t="shared" si="18"/>
        <v>Débil</v>
      </c>
      <c r="BL46" s="163"/>
      <c r="BM46" s="163" t="str">
        <f>IFERROR(VLOOKUP(CONCATENATE(BK46,"+",BL46),[2]Formulas!$AB$5:$AC$13,2,),"")</f>
        <v/>
      </c>
      <c r="BN46" s="163" t="str">
        <f>IFERROR(VLOOKUP(BM46,[2]Formulas!$AC$5:$AD$13,2,),"")</f>
        <v/>
      </c>
      <c r="BO46" s="72"/>
      <c r="BP46" s="72"/>
      <c r="BQ46" s="72"/>
      <c r="BR46" s="72"/>
      <c r="BS46" s="72"/>
      <c r="BT46" s="72"/>
      <c r="BU46" s="72"/>
      <c r="BV46" s="72"/>
      <c r="BW46" s="72"/>
      <c r="BX46" s="79"/>
      <c r="BY46" s="72"/>
      <c r="BZ46" s="134"/>
      <c r="CA46" s="134"/>
      <c r="CB46" s="134"/>
      <c r="CC46" s="72"/>
      <c r="CD46" s="134"/>
      <c r="CE46" s="134"/>
      <c r="CF46" s="134"/>
      <c r="CG46" s="72"/>
      <c r="CH46" s="134"/>
      <c r="CI46" s="134"/>
      <c r="CJ46" s="136"/>
      <c r="CK46" s="4"/>
    </row>
    <row r="47" spans="1:89" ht="23.25" hidden="1" customHeight="1" x14ac:dyDescent="0.25">
      <c r="A47" s="72"/>
      <c r="B47" s="160"/>
      <c r="C47" s="72"/>
      <c r="D47" s="72"/>
      <c r="E47" s="72"/>
      <c r="F47" s="72"/>
      <c r="G47" s="72"/>
      <c r="H47" s="72"/>
      <c r="I47" s="72"/>
      <c r="J47" s="142"/>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140"/>
      <c r="AO47" s="140"/>
      <c r="AP47" s="140"/>
      <c r="AQ47" s="140"/>
      <c r="AR47" s="140"/>
      <c r="AS47" s="140"/>
      <c r="AT47" s="140"/>
      <c r="AU47" s="161"/>
      <c r="AV47" s="162"/>
      <c r="AW47" s="162"/>
      <c r="AX47" s="162"/>
      <c r="AY47" s="162"/>
      <c r="AZ47" s="162"/>
      <c r="BA47" s="162"/>
      <c r="BB47" s="162"/>
      <c r="BC47" s="163" t="str">
        <f>IFERROR(VLOOKUP(AV47,[2]Formulas!$AN$5:$AO$20,2,),"")</f>
        <v/>
      </c>
      <c r="BD47" s="163" t="str">
        <f>IFERROR(VLOOKUP(AW47,[2]Formulas!$AN$5:$AO$20,2,),"")</f>
        <v/>
      </c>
      <c r="BE47" s="163" t="str">
        <f>IFERROR(VLOOKUP(AX47,[2]Formulas!$AN$5:$AO$20,2,),"")</f>
        <v/>
      </c>
      <c r="BF47" s="163" t="str">
        <f>IFERROR(VLOOKUP(AY47,[2]Formulas!$AN$5:$AO$20,2,),"")</f>
        <v/>
      </c>
      <c r="BG47" s="163" t="str">
        <f>IFERROR(VLOOKUP(AZ47,[2]Formulas!$AN$5:$AO$20,2,),"")</f>
        <v/>
      </c>
      <c r="BH47" s="163" t="str">
        <f>IFERROR(VLOOKUP(BA47,[2]Formulas!$AN$5:$AO$20,2,),"")</f>
        <v/>
      </c>
      <c r="BI47" s="163" t="str">
        <f>IFERROR(VLOOKUP(BB47,[2]Formulas!$AN$5:$AO$20,2,),"")</f>
        <v/>
      </c>
      <c r="BJ47" s="163">
        <f t="shared" si="17"/>
        <v>0</v>
      </c>
      <c r="BK47" s="163" t="str">
        <f t="shared" si="18"/>
        <v>Débil</v>
      </c>
      <c r="BL47" s="163"/>
      <c r="BM47" s="163" t="str">
        <f>IFERROR(VLOOKUP(CONCATENATE(BK47,"+",BL47),[2]Formulas!$AB$5:$AC$13,2,),"")</f>
        <v/>
      </c>
      <c r="BN47" s="163" t="str">
        <f>IFERROR(VLOOKUP(BM47,[2]Formulas!$AC$5:$AD$13,2,),"")</f>
        <v/>
      </c>
      <c r="BO47" s="72"/>
      <c r="BP47" s="72"/>
      <c r="BQ47" s="72"/>
      <c r="BR47" s="72"/>
      <c r="BS47" s="72"/>
      <c r="BT47" s="72"/>
      <c r="BU47" s="72"/>
      <c r="BV47" s="72"/>
      <c r="BW47" s="72"/>
      <c r="BX47" s="79"/>
      <c r="BY47" s="72"/>
      <c r="BZ47" s="134"/>
      <c r="CA47" s="134"/>
      <c r="CB47" s="134"/>
      <c r="CC47" s="72"/>
      <c r="CD47" s="134"/>
      <c r="CE47" s="134"/>
      <c r="CF47" s="134"/>
      <c r="CG47" s="72"/>
      <c r="CH47" s="134"/>
      <c r="CI47" s="134"/>
      <c r="CJ47" s="136"/>
      <c r="CK47" s="4"/>
    </row>
    <row r="48" spans="1:89" ht="23.25" hidden="1" customHeight="1" x14ac:dyDescent="0.25">
      <c r="A48" s="72"/>
      <c r="B48" s="160"/>
      <c r="C48" s="72"/>
      <c r="D48" s="72"/>
      <c r="E48" s="72"/>
      <c r="F48" s="72"/>
      <c r="G48" s="72"/>
      <c r="H48" s="72"/>
      <c r="I48" s="72"/>
      <c r="J48" s="14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140"/>
      <c r="AO48" s="140"/>
      <c r="AP48" s="140"/>
      <c r="AQ48" s="140"/>
      <c r="AR48" s="140"/>
      <c r="AS48" s="140"/>
      <c r="AT48" s="140"/>
      <c r="AU48" s="161"/>
      <c r="AV48" s="162"/>
      <c r="AW48" s="162"/>
      <c r="AX48" s="162"/>
      <c r="AY48" s="162"/>
      <c r="AZ48" s="162"/>
      <c r="BA48" s="162"/>
      <c r="BB48" s="162"/>
      <c r="BC48" s="163" t="str">
        <f>IFERROR(VLOOKUP(AV48,[2]Formulas!$AN$5:$AO$20,2,),"")</f>
        <v/>
      </c>
      <c r="BD48" s="163" t="str">
        <f>IFERROR(VLOOKUP(AW48,[2]Formulas!$AN$5:$AO$20,2,),"")</f>
        <v/>
      </c>
      <c r="BE48" s="163" t="str">
        <f>IFERROR(VLOOKUP(AX48,[2]Formulas!$AN$5:$AO$20,2,),"")</f>
        <v/>
      </c>
      <c r="BF48" s="163" t="str">
        <f>IFERROR(VLOOKUP(AY48,[2]Formulas!$AN$5:$AO$20,2,),"")</f>
        <v/>
      </c>
      <c r="BG48" s="163" t="str">
        <f>IFERROR(VLOOKUP(AZ48,[2]Formulas!$AN$5:$AO$20,2,),"")</f>
        <v/>
      </c>
      <c r="BH48" s="163" t="str">
        <f>IFERROR(VLOOKUP(BA48,[2]Formulas!$AN$5:$AO$20,2,),"")</f>
        <v/>
      </c>
      <c r="BI48" s="163" t="str">
        <f>IFERROR(VLOOKUP(BB48,[2]Formulas!$AN$5:$AO$20,2,),"")</f>
        <v/>
      </c>
      <c r="BJ48" s="163">
        <f t="shared" si="17"/>
        <v>0</v>
      </c>
      <c r="BK48" s="163" t="str">
        <f t="shared" si="18"/>
        <v>Débil</v>
      </c>
      <c r="BL48" s="163"/>
      <c r="BM48" s="163" t="str">
        <f>IFERROR(VLOOKUP(CONCATENATE(BK48,"+",BL48),[2]Formulas!$AB$5:$AC$13,2,),"")</f>
        <v/>
      </c>
      <c r="BN48" s="163" t="str">
        <f>IFERROR(VLOOKUP(BM48,[2]Formulas!$AC$5:$AD$13,2,),"")</f>
        <v/>
      </c>
      <c r="BO48" s="72"/>
      <c r="BP48" s="72"/>
      <c r="BQ48" s="72"/>
      <c r="BR48" s="72"/>
      <c r="BS48" s="72"/>
      <c r="BT48" s="72"/>
      <c r="BU48" s="72"/>
      <c r="BV48" s="72"/>
      <c r="BW48" s="72"/>
      <c r="BX48" s="79"/>
      <c r="BY48" s="72"/>
      <c r="BZ48" s="134"/>
      <c r="CA48" s="134"/>
      <c r="CB48" s="134"/>
      <c r="CC48" s="72"/>
      <c r="CD48" s="134"/>
      <c r="CE48" s="134"/>
      <c r="CF48" s="134"/>
      <c r="CG48" s="72"/>
      <c r="CH48" s="134"/>
      <c r="CI48" s="134"/>
      <c r="CJ48" s="136"/>
      <c r="CK48" s="4"/>
    </row>
    <row r="49" spans="1:89" ht="23.25" hidden="1" customHeight="1" x14ac:dyDescent="0.25">
      <c r="A49" s="72"/>
      <c r="B49" s="160"/>
      <c r="C49" s="72"/>
      <c r="D49" s="72"/>
      <c r="E49" s="72"/>
      <c r="F49" s="72"/>
      <c r="G49" s="72"/>
      <c r="H49" s="72"/>
      <c r="I49" s="72"/>
      <c r="J49" s="14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140"/>
      <c r="AO49" s="140"/>
      <c r="AP49" s="140"/>
      <c r="AQ49" s="140"/>
      <c r="AR49" s="140"/>
      <c r="AS49" s="140"/>
      <c r="AT49" s="140"/>
      <c r="AU49" s="161"/>
      <c r="AV49" s="162"/>
      <c r="AW49" s="162"/>
      <c r="AX49" s="162"/>
      <c r="AY49" s="162"/>
      <c r="AZ49" s="162"/>
      <c r="BA49" s="162"/>
      <c r="BB49" s="162"/>
      <c r="BC49" s="163" t="str">
        <f>IFERROR(VLOOKUP(AV49,[2]Formulas!$AN$5:$AO$20,2,),"")</f>
        <v/>
      </c>
      <c r="BD49" s="163" t="str">
        <f>IFERROR(VLOOKUP(AW49,[2]Formulas!$AN$5:$AO$20,2,),"")</f>
        <v/>
      </c>
      <c r="BE49" s="163" t="str">
        <f>IFERROR(VLOOKUP(AX49,[2]Formulas!$AN$5:$AO$20,2,),"")</f>
        <v/>
      </c>
      <c r="BF49" s="163" t="str">
        <f>IFERROR(VLOOKUP(AY49,[2]Formulas!$AN$5:$AO$20,2,),"")</f>
        <v/>
      </c>
      <c r="BG49" s="163" t="str">
        <f>IFERROR(VLOOKUP(AZ49,[2]Formulas!$AN$5:$AO$20,2,),"")</f>
        <v/>
      </c>
      <c r="BH49" s="163" t="str">
        <f>IFERROR(VLOOKUP(BA49,[2]Formulas!$AN$5:$AO$20,2,),"")</f>
        <v/>
      </c>
      <c r="BI49" s="163" t="str">
        <f>IFERROR(VLOOKUP(BB49,[2]Formulas!$AN$5:$AO$20,2,),"")</f>
        <v/>
      </c>
      <c r="BJ49" s="163">
        <f t="shared" si="17"/>
        <v>0</v>
      </c>
      <c r="BK49" s="163" t="str">
        <f t="shared" si="18"/>
        <v>Débil</v>
      </c>
      <c r="BL49" s="163"/>
      <c r="BM49" s="163" t="str">
        <f>IFERROR(VLOOKUP(CONCATENATE(BK49,"+",BL49),[2]Formulas!$AB$5:$AC$13,2,),"")</f>
        <v/>
      </c>
      <c r="BN49" s="163" t="str">
        <f>IFERROR(VLOOKUP(BM49,[2]Formulas!$AC$5:$AD$13,2,),"")</f>
        <v/>
      </c>
      <c r="BO49" s="72"/>
      <c r="BP49" s="72"/>
      <c r="BQ49" s="72"/>
      <c r="BR49" s="72"/>
      <c r="BS49" s="72"/>
      <c r="BT49" s="72"/>
      <c r="BU49" s="72"/>
      <c r="BV49" s="72"/>
      <c r="BW49" s="72"/>
      <c r="BX49" s="79"/>
      <c r="BY49" s="72"/>
      <c r="BZ49" s="134"/>
      <c r="CA49" s="134"/>
      <c r="CB49" s="134"/>
      <c r="CC49" s="72"/>
      <c r="CD49" s="134"/>
      <c r="CE49" s="134"/>
      <c r="CF49" s="134"/>
      <c r="CG49" s="72"/>
      <c r="CH49" s="134"/>
      <c r="CI49" s="134"/>
      <c r="CJ49" s="136"/>
      <c r="CK49" s="4"/>
    </row>
    <row r="50" spans="1:89" ht="23.25" hidden="1" customHeight="1" x14ac:dyDescent="0.25">
      <c r="A50" s="72"/>
      <c r="B50" s="160"/>
      <c r="C50" s="72"/>
      <c r="D50" s="72"/>
      <c r="E50" s="72"/>
      <c r="F50" s="72"/>
      <c r="G50" s="72"/>
      <c r="H50" s="72"/>
      <c r="I50" s="72"/>
      <c r="J50" s="142"/>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140"/>
      <c r="AO50" s="140"/>
      <c r="AP50" s="140"/>
      <c r="AQ50" s="140"/>
      <c r="AR50" s="140"/>
      <c r="AS50" s="140"/>
      <c r="AT50" s="140"/>
      <c r="AU50" s="161"/>
      <c r="AV50" s="162"/>
      <c r="AW50" s="162"/>
      <c r="AX50" s="162"/>
      <c r="AY50" s="162"/>
      <c r="AZ50" s="162"/>
      <c r="BA50" s="162"/>
      <c r="BB50" s="162"/>
      <c r="BC50" s="163" t="str">
        <f>IFERROR(VLOOKUP(AV50,[2]Formulas!$AN$5:$AO$20,2,),"")</f>
        <v/>
      </c>
      <c r="BD50" s="163" t="str">
        <f>IFERROR(VLOOKUP(AW50,[2]Formulas!$AN$5:$AO$20,2,),"")</f>
        <v/>
      </c>
      <c r="BE50" s="163" t="str">
        <f>IFERROR(VLOOKUP(AX50,[2]Formulas!$AN$5:$AO$20,2,),"")</f>
        <v/>
      </c>
      <c r="BF50" s="163" t="str">
        <f>IFERROR(VLOOKUP(AY50,[2]Formulas!$AN$5:$AO$20,2,),"")</f>
        <v/>
      </c>
      <c r="BG50" s="163" t="str">
        <f>IFERROR(VLOOKUP(AZ50,[2]Formulas!$AN$5:$AO$20,2,),"")</f>
        <v/>
      </c>
      <c r="BH50" s="163" t="str">
        <f>IFERROR(VLOOKUP(BA50,[2]Formulas!$AN$5:$AO$20,2,),"")</f>
        <v/>
      </c>
      <c r="BI50" s="163" t="str">
        <f>IFERROR(VLOOKUP(BB50,[2]Formulas!$AN$5:$AO$20,2,),"")</f>
        <v/>
      </c>
      <c r="BJ50" s="163">
        <f t="shared" si="17"/>
        <v>0</v>
      </c>
      <c r="BK50" s="163" t="str">
        <f t="shared" si="18"/>
        <v>Débil</v>
      </c>
      <c r="BL50" s="163"/>
      <c r="BM50" s="163" t="str">
        <f>IFERROR(VLOOKUP(CONCATENATE(BK50,"+",BL50),[2]Formulas!$AB$5:$AC$13,2,),"")</f>
        <v/>
      </c>
      <c r="BN50" s="163" t="str">
        <f>IFERROR(VLOOKUP(BM50,[2]Formulas!$AC$5:$AD$13,2,),"")</f>
        <v/>
      </c>
      <c r="BO50" s="72"/>
      <c r="BP50" s="72"/>
      <c r="BQ50" s="72"/>
      <c r="BR50" s="72"/>
      <c r="BS50" s="72"/>
      <c r="BT50" s="72"/>
      <c r="BU50" s="72"/>
      <c r="BV50" s="72"/>
      <c r="BW50" s="72"/>
      <c r="BX50" s="79"/>
      <c r="BY50" s="72"/>
      <c r="BZ50" s="134"/>
      <c r="CA50" s="134"/>
      <c r="CB50" s="134"/>
      <c r="CC50" s="72"/>
      <c r="CD50" s="134"/>
      <c r="CE50" s="134"/>
      <c r="CF50" s="134"/>
      <c r="CG50" s="72"/>
      <c r="CH50" s="134"/>
      <c r="CI50" s="134"/>
      <c r="CJ50" s="136"/>
      <c r="CK50" s="4"/>
    </row>
    <row r="51" spans="1:89" ht="23.25" hidden="1" customHeight="1" x14ac:dyDescent="0.25">
      <c r="A51" s="72"/>
      <c r="B51" s="160"/>
      <c r="C51" s="72"/>
      <c r="D51" s="72"/>
      <c r="E51" s="72"/>
      <c r="F51" s="72"/>
      <c r="G51" s="72"/>
      <c r="H51" s="72"/>
      <c r="I51" s="72"/>
      <c r="J51" s="142"/>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140"/>
      <c r="AO51" s="140"/>
      <c r="AP51" s="140"/>
      <c r="AQ51" s="140"/>
      <c r="AR51" s="140"/>
      <c r="AS51" s="140"/>
      <c r="AT51" s="140"/>
      <c r="AU51" s="161"/>
      <c r="AV51" s="162"/>
      <c r="AW51" s="162"/>
      <c r="AX51" s="162"/>
      <c r="AY51" s="162"/>
      <c r="AZ51" s="162"/>
      <c r="BA51" s="162"/>
      <c r="BB51" s="162"/>
      <c r="BC51" s="163" t="str">
        <f>IFERROR(VLOOKUP(AV51,[2]Formulas!$AN$5:$AO$20,2,),"")</f>
        <v/>
      </c>
      <c r="BD51" s="163" t="str">
        <f>IFERROR(VLOOKUP(AW51,[2]Formulas!$AN$5:$AO$20,2,),"")</f>
        <v/>
      </c>
      <c r="BE51" s="163" t="str">
        <f>IFERROR(VLOOKUP(AX51,[2]Formulas!$AN$5:$AO$20,2,),"")</f>
        <v/>
      </c>
      <c r="BF51" s="163" t="str">
        <f>IFERROR(VLOOKUP(AY51,[2]Formulas!$AN$5:$AO$20,2,),"")</f>
        <v/>
      </c>
      <c r="BG51" s="163" t="str">
        <f>IFERROR(VLOOKUP(AZ51,[2]Formulas!$AN$5:$AO$20,2,),"")</f>
        <v/>
      </c>
      <c r="BH51" s="163" t="str">
        <f>IFERROR(VLOOKUP(BA51,[2]Formulas!$AN$5:$AO$20,2,),"")</f>
        <v/>
      </c>
      <c r="BI51" s="163" t="str">
        <f>IFERROR(VLOOKUP(BB51,[2]Formulas!$AN$5:$AO$20,2,),"")</f>
        <v/>
      </c>
      <c r="BJ51" s="163">
        <f t="shared" si="17"/>
        <v>0</v>
      </c>
      <c r="BK51" s="163" t="str">
        <f t="shared" si="18"/>
        <v>Débil</v>
      </c>
      <c r="BL51" s="163"/>
      <c r="BM51" s="163" t="str">
        <f>IFERROR(VLOOKUP(CONCATENATE(BK51,"+",BL51),[2]Formulas!$AB$5:$AC$13,2,),"")</f>
        <v/>
      </c>
      <c r="BN51" s="163" t="str">
        <f>IFERROR(VLOOKUP(BM51,[2]Formulas!$AC$5:$AD$13,2,),"")</f>
        <v/>
      </c>
      <c r="BO51" s="72"/>
      <c r="BP51" s="72"/>
      <c r="BQ51" s="72"/>
      <c r="BR51" s="72"/>
      <c r="BS51" s="72"/>
      <c r="BT51" s="72"/>
      <c r="BU51" s="72"/>
      <c r="BV51" s="72"/>
      <c r="BW51" s="72"/>
      <c r="BX51" s="79"/>
      <c r="BY51" s="72"/>
      <c r="BZ51" s="134"/>
      <c r="CA51" s="134"/>
      <c r="CB51" s="134"/>
      <c r="CC51" s="72"/>
      <c r="CD51" s="134"/>
      <c r="CE51" s="134"/>
      <c r="CF51" s="134"/>
      <c r="CG51" s="72"/>
      <c r="CH51" s="134"/>
      <c r="CI51" s="134"/>
      <c r="CJ51" s="136"/>
      <c r="CK51" s="4"/>
    </row>
    <row r="52" spans="1:89" ht="23.25" hidden="1" customHeight="1" x14ac:dyDescent="0.25">
      <c r="A52" s="164"/>
      <c r="B52" s="144"/>
      <c r="C52" s="164"/>
      <c r="D52" s="164"/>
      <c r="E52" s="164"/>
      <c r="F52" s="164"/>
      <c r="G52" s="164"/>
      <c r="H52" s="164"/>
      <c r="I52" s="164"/>
      <c r="J52" s="165"/>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46"/>
      <c r="AO52" s="146"/>
      <c r="AP52" s="146"/>
      <c r="AQ52" s="146"/>
      <c r="AR52" s="146"/>
      <c r="AS52" s="146"/>
      <c r="AT52" s="146"/>
      <c r="AU52" s="147"/>
      <c r="AV52" s="148"/>
      <c r="AW52" s="148"/>
      <c r="AX52" s="148"/>
      <c r="AY52" s="148"/>
      <c r="AZ52" s="148"/>
      <c r="BA52" s="148"/>
      <c r="BB52" s="148"/>
      <c r="BC52" s="149" t="str">
        <f>IFERROR(VLOOKUP(AV52,[2]Formulas!$AN$5:$AO$20,2,),"")</f>
        <v/>
      </c>
      <c r="BD52" s="149" t="str">
        <f>IFERROR(VLOOKUP(AW52,[2]Formulas!$AN$5:$AO$20,2,),"")</f>
        <v/>
      </c>
      <c r="BE52" s="149" t="str">
        <f>IFERROR(VLOOKUP(AX52,[2]Formulas!$AN$5:$AO$20,2,),"")</f>
        <v/>
      </c>
      <c r="BF52" s="149" t="str">
        <f>IFERROR(VLOOKUP(AY52,[2]Formulas!$AN$5:$AO$20,2,),"")</f>
        <v/>
      </c>
      <c r="BG52" s="149" t="str">
        <f>IFERROR(VLOOKUP(AZ52,[2]Formulas!$AN$5:$AO$20,2,),"")</f>
        <v/>
      </c>
      <c r="BH52" s="149" t="str">
        <f>IFERROR(VLOOKUP(BA52,[2]Formulas!$AN$5:$AO$20,2,),"")</f>
        <v/>
      </c>
      <c r="BI52" s="149" t="str">
        <f>IFERROR(VLOOKUP(BB52,[2]Formulas!$AN$5:$AO$20,2,),"")</f>
        <v/>
      </c>
      <c r="BJ52" s="149">
        <f t="shared" si="17"/>
        <v>0</v>
      </c>
      <c r="BK52" s="149" t="str">
        <f t="shared" si="18"/>
        <v>Débil</v>
      </c>
      <c r="BL52" s="149"/>
      <c r="BM52" s="149" t="str">
        <f>IFERROR(VLOOKUP(CONCATENATE(BK52,"+",BL52),[2]Formulas!$AB$5:$AC$13,2,),"")</f>
        <v/>
      </c>
      <c r="BN52" s="149" t="str">
        <f>IFERROR(VLOOKUP(BM52,[2]Formulas!$AC$5:$AD$13,2,),"")</f>
        <v/>
      </c>
      <c r="BO52" s="164"/>
      <c r="BP52" s="164"/>
      <c r="BQ52" s="164"/>
      <c r="BR52" s="164"/>
      <c r="BS52" s="164"/>
      <c r="BT52" s="164"/>
      <c r="BU52" s="164"/>
      <c r="BV52" s="164"/>
      <c r="BW52" s="164"/>
      <c r="BX52" s="166"/>
      <c r="BY52" s="164"/>
      <c r="BZ52" s="151"/>
      <c r="CA52" s="151"/>
      <c r="CB52" s="151"/>
      <c r="CC52" s="164"/>
      <c r="CD52" s="151"/>
      <c r="CE52" s="151"/>
      <c r="CF52" s="151"/>
      <c r="CG52" s="164"/>
      <c r="CH52" s="151"/>
      <c r="CI52" s="151"/>
      <c r="CJ52" s="152"/>
      <c r="CK52" s="4"/>
    </row>
    <row r="53" spans="1:89" ht="23.25" hidden="1" customHeight="1" x14ac:dyDescent="0.3">
      <c r="A53" s="153"/>
      <c r="B53" s="153"/>
      <c r="C53" s="153"/>
      <c r="D53" s="153"/>
      <c r="E53" s="153"/>
      <c r="F53" s="153"/>
      <c r="G53" s="153"/>
      <c r="H53" s="153"/>
      <c r="I53" s="153"/>
      <c r="J53" s="154"/>
      <c r="K53" s="154"/>
      <c r="L53" s="154"/>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c r="AM53" s="153"/>
      <c r="AN53" s="156"/>
      <c r="AO53" s="156"/>
      <c r="AP53" s="156"/>
      <c r="AQ53" s="156"/>
      <c r="AR53" s="156"/>
      <c r="AS53" s="156"/>
      <c r="AT53" s="156"/>
      <c r="AU53" s="153"/>
      <c r="AV53" s="153"/>
      <c r="AW53" s="153"/>
      <c r="AX53" s="153"/>
      <c r="AY53" s="153"/>
      <c r="AZ53" s="153"/>
      <c r="BA53" s="153"/>
      <c r="BB53" s="153"/>
      <c r="BC53" s="153"/>
      <c r="BD53" s="153"/>
      <c r="BE53" s="153"/>
      <c r="BF53" s="153"/>
      <c r="BG53" s="153"/>
      <c r="BH53" s="153"/>
      <c r="BI53" s="153"/>
      <c r="BJ53" s="153"/>
      <c r="BK53" s="153"/>
      <c r="BL53" s="153"/>
      <c r="BM53" s="153"/>
      <c r="BN53" s="153"/>
      <c r="BO53" s="153"/>
      <c r="BP53" s="153"/>
      <c r="BQ53" s="153"/>
      <c r="BR53" s="153"/>
      <c r="BS53" s="153"/>
      <c r="BT53" s="153"/>
      <c r="BU53" s="153"/>
      <c r="BV53" s="153"/>
      <c r="BW53" s="153"/>
      <c r="BX53" s="157"/>
      <c r="BY53" s="157"/>
      <c r="BZ53" s="157"/>
      <c r="CA53" s="157"/>
      <c r="CB53" s="157"/>
      <c r="CC53" s="157"/>
      <c r="CD53" s="157"/>
      <c r="CE53" s="157"/>
      <c r="CF53" s="157"/>
      <c r="CG53" s="157"/>
      <c r="CH53" s="157"/>
      <c r="CI53" s="157"/>
      <c r="CJ53" s="157"/>
      <c r="CK53" s="4"/>
    </row>
    <row r="54" spans="1:89" ht="23.25" hidden="1" customHeight="1" x14ac:dyDescent="0.25">
      <c r="A54" s="57"/>
      <c r="B54" s="90"/>
      <c r="C54" s="57"/>
      <c r="D54" s="57"/>
      <c r="E54" s="58"/>
      <c r="F54" s="58"/>
      <c r="G54" s="58"/>
      <c r="H54" s="58"/>
      <c r="I54" s="57" t="str">
        <f>+IF(AND(E54="Si",F54="Si",G54="Si",H54="Si"),"Corrupción","No aplica para riesgo de corrupción")</f>
        <v>No aplica para riesgo de corrupción</v>
      </c>
      <c r="J54" s="158"/>
      <c r="K54" s="61"/>
      <c r="L54" s="61"/>
      <c r="M54" s="58"/>
      <c r="N54" s="58"/>
      <c r="O54" s="58"/>
      <c r="P54" s="58"/>
      <c r="Q54" s="58"/>
      <c r="R54" s="58"/>
      <c r="S54" s="58"/>
      <c r="T54" s="58"/>
      <c r="U54" s="58"/>
      <c r="V54" s="58"/>
      <c r="W54" s="58"/>
      <c r="X54" s="58"/>
      <c r="Y54" s="58"/>
      <c r="Z54" s="58"/>
      <c r="AA54" s="58"/>
      <c r="AB54" s="58"/>
      <c r="AC54" s="58"/>
      <c r="AD54" s="58"/>
      <c r="AE54" s="58"/>
      <c r="AF54" s="62">
        <f>+COUNTIF(M54:AE63,"SI")</f>
        <v>0</v>
      </c>
      <c r="AG54" s="57"/>
      <c r="AH54" s="57" t="str">
        <f>IFERROR(VLOOKUP(AG54,[2]Formulas!$B$5:$C$9,2,0),"")</f>
        <v/>
      </c>
      <c r="AI54" s="57" t="str">
        <f>IFERROR(VLOOKUP(AF54,[2]Formulas!$W$5:$X$23,2,),"")</f>
        <v/>
      </c>
      <c r="AJ54" s="57" t="str">
        <f>+IFERROR(VLOOKUP(AI54,[2]Formulas!$E$5:$F$9,2,),"")</f>
        <v/>
      </c>
      <c r="AK54" s="62" t="str">
        <f>IFERROR(VLOOKUP(CONCATENATE(AH54,AJ54),[2]Formulas!$J$5:$K$29,2,),"")</f>
        <v/>
      </c>
      <c r="AL54" s="62" t="str">
        <f>IFERROR(AJ54*AH54,"")</f>
        <v/>
      </c>
      <c r="AM54" s="64" t="s">
        <v>167</v>
      </c>
      <c r="AN54" s="130"/>
      <c r="AO54" s="130"/>
      <c r="AP54" s="130"/>
      <c r="AQ54" s="130"/>
      <c r="AR54" s="130"/>
      <c r="AS54" s="130"/>
      <c r="AT54" s="130"/>
      <c r="AU54" s="59"/>
      <c r="AV54" s="131"/>
      <c r="AW54" s="131"/>
      <c r="AX54" s="131"/>
      <c r="AY54" s="131"/>
      <c r="AZ54" s="131"/>
      <c r="BA54" s="131"/>
      <c r="BB54" s="131"/>
      <c r="BC54" s="91" t="str">
        <f>IFERROR(VLOOKUP(AV54,[2]Formulas!$AN$5:$AO$20,2,),"")</f>
        <v/>
      </c>
      <c r="BD54" s="91" t="str">
        <f>IFERROR(VLOOKUP(AW54,[2]Formulas!$AN$5:$AO$20,2,),"")</f>
        <v/>
      </c>
      <c r="BE54" s="91" t="str">
        <f>IFERROR(VLOOKUP(AX54,[2]Formulas!$AN$5:$AO$20,2,),"")</f>
        <v/>
      </c>
      <c r="BF54" s="91" t="str">
        <f>IFERROR(VLOOKUP(AY54,[2]Formulas!$AN$5:$AO$20,2,),"")</f>
        <v/>
      </c>
      <c r="BG54" s="91" t="str">
        <f>IFERROR(VLOOKUP(AZ54,[2]Formulas!$AN$5:$AO$20,2,),"")</f>
        <v/>
      </c>
      <c r="BH54" s="91" t="str">
        <f>IFERROR(VLOOKUP(BA54,[2]Formulas!$AN$5:$AO$20,2,),"")</f>
        <v/>
      </c>
      <c r="BI54" s="91" t="str">
        <f>IFERROR(VLOOKUP(BB54,[2]Formulas!$AN$5:$AO$20,2,),"")</f>
        <v/>
      </c>
      <c r="BJ54" s="91">
        <f t="shared" ref="BJ54:BJ63" si="19">+SUM(BC54:BI54)</f>
        <v>0</v>
      </c>
      <c r="BK54" s="91" t="str">
        <f t="shared" ref="BK54:BK63" si="20">+IF(BJ54&gt;=96,"Fuerte",IF(AND(BJ54&lt;96,BJ54&gt;=86),"Moderado",IF(BJ54&lt;=85,"Débil")))</f>
        <v>Débil</v>
      </c>
      <c r="BL54" s="91"/>
      <c r="BM54" s="91" t="str">
        <f>IFERROR(VLOOKUP(CONCATENATE(BK54,"+",BL54),[2]Formulas!$AB$5:$AC$13,2,),"")</f>
        <v/>
      </c>
      <c r="BN54" s="91" t="str">
        <f>IFERROR(VLOOKUP(BM54,[2]Formulas!$AC$5:$AD$13,2,),"")</f>
        <v/>
      </c>
      <c r="BO54" s="64" t="str">
        <f>+IFERROR(AVERAGE(BN54:BN63),"")</f>
        <v/>
      </c>
      <c r="BP54" s="64" t="str">
        <f>+IF(BO54="","",IF(BO54=100,"Fuerte",IF(AND(BO54&lt;100,BO54&gt;=50),"Moderado",IF(BO54&lt;50,"Débil"))))</f>
        <v/>
      </c>
      <c r="BQ54" s="64" t="str">
        <f>+IF(BP54="","",IF(BP54="Fuerte",2,IF(BP54="Moderado",1,IF(BP54="Débil",0))))</f>
        <v/>
      </c>
      <c r="BR54" s="64" t="str">
        <f>IFERROR(IF((BS54-BQ54)&lt;=0,+AG54,VLOOKUP((BS54-BQ54),[2]Formulas!$AQ$5:$AR$9,2,0)),"")</f>
        <v/>
      </c>
      <c r="BS54" s="64" t="str">
        <f>+AH54</f>
        <v/>
      </c>
      <c r="BT54" s="64" t="str">
        <f>IFERROR(VLOOKUP(BR54,[2]Formulas!$B$5:$C$9,2,),"")</f>
        <v/>
      </c>
      <c r="BU54" s="64" t="str">
        <f>+AI54</f>
        <v/>
      </c>
      <c r="BV54" s="64" t="str">
        <f>IFERROR(VLOOKUP(BU54,[2]Formulas!$E$5:$F$9,2,),"")</f>
        <v/>
      </c>
      <c r="BW54" s="62" t="str">
        <f>IFERROR(VLOOKUP(CONCATENATE(BT54:BT63,BV54),[2]Formulas!$J$5:$K$29,2,),"")</f>
        <v/>
      </c>
      <c r="BX54" s="65" t="str">
        <f>IFERROR(BV54*BT54,"")</f>
        <v/>
      </c>
      <c r="BY54" s="66"/>
      <c r="BZ54" s="96"/>
      <c r="CA54" s="96"/>
      <c r="CB54" s="96"/>
      <c r="CC54" s="66"/>
      <c r="CD54" s="96"/>
      <c r="CE54" s="96"/>
      <c r="CF54" s="96"/>
      <c r="CG54" s="66"/>
      <c r="CH54" s="96"/>
      <c r="CI54" s="96"/>
      <c r="CJ54" s="159"/>
      <c r="CK54" s="4"/>
    </row>
    <row r="55" spans="1:89" ht="23.25" hidden="1" customHeight="1" x14ac:dyDescent="0.25">
      <c r="A55" s="72"/>
      <c r="B55" s="160"/>
      <c r="C55" s="72"/>
      <c r="D55" s="72"/>
      <c r="E55" s="72"/>
      <c r="F55" s="72"/>
      <c r="G55" s="72"/>
      <c r="H55" s="72"/>
      <c r="I55" s="72"/>
      <c r="J55" s="14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140"/>
      <c r="AO55" s="140"/>
      <c r="AP55" s="140"/>
      <c r="AQ55" s="140"/>
      <c r="AR55" s="140"/>
      <c r="AS55" s="140"/>
      <c r="AT55" s="140"/>
      <c r="AU55" s="161"/>
      <c r="AV55" s="162"/>
      <c r="AW55" s="162"/>
      <c r="AX55" s="162"/>
      <c r="AY55" s="162"/>
      <c r="AZ55" s="162"/>
      <c r="BA55" s="162"/>
      <c r="BB55" s="162"/>
      <c r="BC55" s="163" t="str">
        <f>IFERROR(VLOOKUP(AV55,[2]Formulas!$AN$5:$AO$20,2,),"")</f>
        <v/>
      </c>
      <c r="BD55" s="163" t="str">
        <f>IFERROR(VLOOKUP(AW55,[2]Formulas!$AN$5:$AO$20,2,),"")</f>
        <v/>
      </c>
      <c r="BE55" s="163" t="str">
        <f>IFERROR(VLOOKUP(AX55,[2]Formulas!$AN$5:$AO$20,2,),"")</f>
        <v/>
      </c>
      <c r="BF55" s="163" t="str">
        <f>IFERROR(VLOOKUP(AY55,[2]Formulas!$AN$5:$AO$20,2,),"")</f>
        <v/>
      </c>
      <c r="BG55" s="163" t="str">
        <f>IFERROR(VLOOKUP(AZ55,[2]Formulas!$AN$5:$AO$20,2,),"")</f>
        <v/>
      </c>
      <c r="BH55" s="163" t="str">
        <f>IFERROR(VLOOKUP(BA55,[2]Formulas!$AN$5:$AO$20,2,),"")</f>
        <v/>
      </c>
      <c r="BI55" s="163" t="str">
        <f>IFERROR(VLOOKUP(BB55,[2]Formulas!$AN$5:$AO$20,2,),"")</f>
        <v/>
      </c>
      <c r="BJ55" s="163">
        <f t="shared" si="19"/>
        <v>0</v>
      </c>
      <c r="BK55" s="163" t="str">
        <f t="shared" si="20"/>
        <v>Débil</v>
      </c>
      <c r="BL55" s="163"/>
      <c r="BM55" s="163" t="str">
        <f>IFERROR(VLOOKUP(CONCATENATE(BK55,"+",BL55),[2]Formulas!$AB$5:$AC$13,2,),"")</f>
        <v/>
      </c>
      <c r="BN55" s="163" t="str">
        <f>IFERROR(VLOOKUP(BM55,[2]Formulas!$AC$5:$AD$13,2,),"")</f>
        <v/>
      </c>
      <c r="BO55" s="72"/>
      <c r="BP55" s="72"/>
      <c r="BQ55" s="72"/>
      <c r="BR55" s="72"/>
      <c r="BS55" s="72"/>
      <c r="BT55" s="72"/>
      <c r="BU55" s="72"/>
      <c r="BV55" s="72"/>
      <c r="BW55" s="72"/>
      <c r="BX55" s="79"/>
      <c r="BY55" s="72"/>
      <c r="BZ55" s="134"/>
      <c r="CA55" s="134"/>
      <c r="CB55" s="134"/>
      <c r="CC55" s="72"/>
      <c r="CD55" s="134"/>
      <c r="CE55" s="134"/>
      <c r="CF55" s="134"/>
      <c r="CG55" s="72"/>
      <c r="CH55" s="134"/>
      <c r="CI55" s="134"/>
      <c r="CJ55" s="136"/>
      <c r="CK55" s="4"/>
    </row>
    <row r="56" spans="1:89" ht="23.25" hidden="1" customHeight="1" x14ac:dyDescent="0.25">
      <c r="A56" s="72"/>
      <c r="B56" s="160"/>
      <c r="C56" s="72"/>
      <c r="D56" s="72"/>
      <c r="E56" s="72"/>
      <c r="F56" s="72"/>
      <c r="G56" s="72"/>
      <c r="H56" s="72"/>
      <c r="I56" s="72"/>
      <c r="J56" s="142"/>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140"/>
      <c r="AO56" s="140"/>
      <c r="AP56" s="140"/>
      <c r="AQ56" s="140"/>
      <c r="AR56" s="140"/>
      <c r="AS56" s="140"/>
      <c r="AT56" s="140"/>
      <c r="AU56" s="161"/>
      <c r="AV56" s="162"/>
      <c r="AW56" s="162"/>
      <c r="AX56" s="162"/>
      <c r="AY56" s="162"/>
      <c r="AZ56" s="162"/>
      <c r="BA56" s="162"/>
      <c r="BB56" s="162"/>
      <c r="BC56" s="163" t="str">
        <f>IFERROR(VLOOKUP(AV56,[2]Formulas!$AN$5:$AO$20,2,),"")</f>
        <v/>
      </c>
      <c r="BD56" s="163" t="str">
        <f>IFERROR(VLOOKUP(AW56,[2]Formulas!$AN$5:$AO$20,2,),"")</f>
        <v/>
      </c>
      <c r="BE56" s="163" t="str">
        <f>IFERROR(VLOOKUP(AX56,[2]Formulas!$AN$5:$AO$20,2,),"")</f>
        <v/>
      </c>
      <c r="BF56" s="163" t="str">
        <f>IFERROR(VLOOKUP(AY56,[2]Formulas!$AN$5:$AO$20,2,),"")</f>
        <v/>
      </c>
      <c r="BG56" s="163" t="str">
        <f>IFERROR(VLOOKUP(AZ56,[2]Formulas!$AN$5:$AO$20,2,),"")</f>
        <v/>
      </c>
      <c r="BH56" s="163" t="str">
        <f>IFERROR(VLOOKUP(BA56,[2]Formulas!$AN$5:$AO$20,2,),"")</f>
        <v/>
      </c>
      <c r="BI56" s="163" t="str">
        <f>IFERROR(VLOOKUP(BB56,[2]Formulas!$AN$5:$AO$20,2,),"")</f>
        <v/>
      </c>
      <c r="BJ56" s="163">
        <f t="shared" si="19"/>
        <v>0</v>
      </c>
      <c r="BK56" s="163" t="str">
        <f t="shared" si="20"/>
        <v>Débil</v>
      </c>
      <c r="BL56" s="163"/>
      <c r="BM56" s="163" t="str">
        <f>IFERROR(VLOOKUP(CONCATENATE(BK56,"+",BL56),[2]Formulas!$AB$5:$AC$13,2,),"")</f>
        <v/>
      </c>
      <c r="BN56" s="163" t="str">
        <f>IFERROR(VLOOKUP(BM56,[2]Formulas!$AC$5:$AD$13,2,),"")</f>
        <v/>
      </c>
      <c r="BO56" s="72"/>
      <c r="BP56" s="72"/>
      <c r="BQ56" s="72"/>
      <c r="BR56" s="72"/>
      <c r="BS56" s="72"/>
      <c r="BT56" s="72"/>
      <c r="BU56" s="72"/>
      <c r="BV56" s="72"/>
      <c r="BW56" s="72"/>
      <c r="BX56" s="79"/>
      <c r="BY56" s="72"/>
      <c r="BZ56" s="134"/>
      <c r="CA56" s="134"/>
      <c r="CB56" s="134"/>
      <c r="CC56" s="72"/>
      <c r="CD56" s="134"/>
      <c r="CE56" s="134"/>
      <c r="CF56" s="134"/>
      <c r="CG56" s="72"/>
      <c r="CH56" s="134"/>
      <c r="CI56" s="134"/>
      <c r="CJ56" s="136"/>
      <c r="CK56" s="4"/>
    </row>
    <row r="57" spans="1:89" ht="23.25" hidden="1" customHeight="1" x14ac:dyDescent="0.25">
      <c r="A57" s="72"/>
      <c r="B57" s="160"/>
      <c r="C57" s="72"/>
      <c r="D57" s="72"/>
      <c r="E57" s="72"/>
      <c r="F57" s="72"/>
      <c r="G57" s="72"/>
      <c r="H57" s="72"/>
      <c r="I57" s="72"/>
      <c r="J57" s="14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140"/>
      <c r="AO57" s="140"/>
      <c r="AP57" s="140"/>
      <c r="AQ57" s="140"/>
      <c r="AR57" s="140"/>
      <c r="AS57" s="140"/>
      <c r="AT57" s="140"/>
      <c r="AU57" s="161"/>
      <c r="AV57" s="162"/>
      <c r="AW57" s="162"/>
      <c r="AX57" s="162"/>
      <c r="AY57" s="162"/>
      <c r="AZ57" s="162"/>
      <c r="BA57" s="162"/>
      <c r="BB57" s="162"/>
      <c r="BC57" s="163" t="str">
        <f>IFERROR(VLOOKUP(AV57,[2]Formulas!$AN$5:$AO$20,2,),"")</f>
        <v/>
      </c>
      <c r="BD57" s="163" t="str">
        <f>IFERROR(VLOOKUP(AW57,[2]Formulas!$AN$5:$AO$20,2,),"")</f>
        <v/>
      </c>
      <c r="BE57" s="163" t="str">
        <f>IFERROR(VLOOKUP(AX57,[2]Formulas!$AN$5:$AO$20,2,),"")</f>
        <v/>
      </c>
      <c r="BF57" s="163" t="str">
        <f>IFERROR(VLOOKUP(AY57,[2]Formulas!$AN$5:$AO$20,2,),"")</f>
        <v/>
      </c>
      <c r="BG57" s="163" t="str">
        <f>IFERROR(VLOOKUP(AZ57,[2]Formulas!$AN$5:$AO$20,2,),"")</f>
        <v/>
      </c>
      <c r="BH57" s="163" t="str">
        <f>IFERROR(VLOOKUP(BA57,[2]Formulas!$AN$5:$AO$20,2,),"")</f>
        <v/>
      </c>
      <c r="BI57" s="163" t="str">
        <f>IFERROR(VLOOKUP(BB57,[2]Formulas!$AN$5:$AO$20,2,),"")</f>
        <v/>
      </c>
      <c r="BJ57" s="163">
        <f t="shared" si="19"/>
        <v>0</v>
      </c>
      <c r="BK57" s="163" t="str">
        <f t="shared" si="20"/>
        <v>Débil</v>
      </c>
      <c r="BL57" s="163"/>
      <c r="BM57" s="163" t="str">
        <f>IFERROR(VLOOKUP(CONCATENATE(BK57,"+",BL57),[2]Formulas!$AB$5:$AC$13,2,),"")</f>
        <v/>
      </c>
      <c r="BN57" s="163" t="str">
        <f>IFERROR(VLOOKUP(BM57,[2]Formulas!$AC$5:$AD$13,2,),"")</f>
        <v/>
      </c>
      <c r="BO57" s="72"/>
      <c r="BP57" s="72"/>
      <c r="BQ57" s="72"/>
      <c r="BR57" s="72"/>
      <c r="BS57" s="72"/>
      <c r="BT57" s="72"/>
      <c r="BU57" s="72"/>
      <c r="BV57" s="72"/>
      <c r="BW57" s="72"/>
      <c r="BX57" s="79"/>
      <c r="BY57" s="72"/>
      <c r="BZ57" s="134"/>
      <c r="CA57" s="134"/>
      <c r="CB57" s="134"/>
      <c r="CC57" s="72"/>
      <c r="CD57" s="134"/>
      <c r="CE57" s="134"/>
      <c r="CF57" s="134"/>
      <c r="CG57" s="72"/>
      <c r="CH57" s="134"/>
      <c r="CI57" s="134"/>
      <c r="CJ57" s="136"/>
      <c r="CK57" s="4"/>
    </row>
    <row r="58" spans="1:89" ht="23.25" hidden="1" customHeight="1" x14ac:dyDescent="0.25">
      <c r="A58" s="72"/>
      <c r="B58" s="160"/>
      <c r="C58" s="72"/>
      <c r="D58" s="72"/>
      <c r="E58" s="72"/>
      <c r="F58" s="72"/>
      <c r="G58" s="72"/>
      <c r="H58" s="72"/>
      <c r="I58" s="72"/>
      <c r="J58" s="14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140"/>
      <c r="AO58" s="140"/>
      <c r="AP58" s="140"/>
      <c r="AQ58" s="140"/>
      <c r="AR58" s="140"/>
      <c r="AS58" s="140"/>
      <c r="AT58" s="140"/>
      <c r="AU58" s="161"/>
      <c r="AV58" s="162"/>
      <c r="AW58" s="162"/>
      <c r="AX58" s="162"/>
      <c r="AY58" s="162"/>
      <c r="AZ58" s="162"/>
      <c r="BA58" s="162"/>
      <c r="BB58" s="162"/>
      <c r="BC58" s="163" t="str">
        <f>IFERROR(VLOOKUP(AV58,[2]Formulas!$AN$5:$AO$20,2,),"")</f>
        <v/>
      </c>
      <c r="BD58" s="163" t="str">
        <f>IFERROR(VLOOKUP(AW58,[2]Formulas!$AN$5:$AO$20,2,),"")</f>
        <v/>
      </c>
      <c r="BE58" s="163" t="str">
        <f>IFERROR(VLOOKUP(AX58,[2]Formulas!$AN$5:$AO$20,2,),"")</f>
        <v/>
      </c>
      <c r="BF58" s="163" t="str">
        <f>IFERROR(VLOOKUP(AY58,[2]Formulas!$AN$5:$AO$20,2,),"")</f>
        <v/>
      </c>
      <c r="BG58" s="163" t="str">
        <f>IFERROR(VLOOKUP(AZ58,[2]Formulas!$AN$5:$AO$20,2,),"")</f>
        <v/>
      </c>
      <c r="BH58" s="163" t="str">
        <f>IFERROR(VLOOKUP(BA58,[2]Formulas!$AN$5:$AO$20,2,),"")</f>
        <v/>
      </c>
      <c r="BI58" s="163" t="str">
        <f>IFERROR(VLOOKUP(BB58,[2]Formulas!$AN$5:$AO$20,2,),"")</f>
        <v/>
      </c>
      <c r="BJ58" s="163">
        <f t="shared" si="19"/>
        <v>0</v>
      </c>
      <c r="BK58" s="163" t="str">
        <f t="shared" si="20"/>
        <v>Débil</v>
      </c>
      <c r="BL58" s="163"/>
      <c r="BM58" s="163" t="str">
        <f>IFERROR(VLOOKUP(CONCATENATE(BK58,"+",BL58),[2]Formulas!$AB$5:$AC$13,2,),"")</f>
        <v/>
      </c>
      <c r="BN58" s="163" t="str">
        <f>IFERROR(VLOOKUP(BM58,[2]Formulas!$AC$5:$AD$13,2,),"")</f>
        <v/>
      </c>
      <c r="BO58" s="72"/>
      <c r="BP58" s="72"/>
      <c r="BQ58" s="72"/>
      <c r="BR58" s="72"/>
      <c r="BS58" s="72"/>
      <c r="BT58" s="72"/>
      <c r="BU58" s="72"/>
      <c r="BV58" s="72"/>
      <c r="BW58" s="72"/>
      <c r="BX58" s="79"/>
      <c r="BY58" s="72"/>
      <c r="BZ58" s="134"/>
      <c r="CA58" s="134"/>
      <c r="CB58" s="134"/>
      <c r="CC58" s="72"/>
      <c r="CD58" s="134"/>
      <c r="CE58" s="134"/>
      <c r="CF58" s="134"/>
      <c r="CG58" s="72"/>
      <c r="CH58" s="134"/>
      <c r="CI58" s="134"/>
      <c r="CJ58" s="136"/>
      <c r="CK58" s="4"/>
    </row>
    <row r="59" spans="1:89" ht="23.25" hidden="1" customHeight="1" x14ac:dyDescent="0.25">
      <c r="A59" s="72"/>
      <c r="B59" s="160"/>
      <c r="C59" s="72"/>
      <c r="D59" s="72"/>
      <c r="E59" s="72"/>
      <c r="F59" s="72"/>
      <c r="G59" s="72"/>
      <c r="H59" s="72"/>
      <c r="I59" s="72"/>
      <c r="J59" s="14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140"/>
      <c r="AO59" s="140"/>
      <c r="AP59" s="140"/>
      <c r="AQ59" s="140"/>
      <c r="AR59" s="140"/>
      <c r="AS59" s="140"/>
      <c r="AT59" s="140"/>
      <c r="AU59" s="161"/>
      <c r="AV59" s="162"/>
      <c r="AW59" s="162"/>
      <c r="AX59" s="162"/>
      <c r="AY59" s="162"/>
      <c r="AZ59" s="162"/>
      <c r="BA59" s="162"/>
      <c r="BB59" s="162"/>
      <c r="BC59" s="163" t="str">
        <f>IFERROR(VLOOKUP(AV59,[2]Formulas!$AN$5:$AO$20,2,),"")</f>
        <v/>
      </c>
      <c r="BD59" s="163" t="str">
        <f>IFERROR(VLOOKUP(AW59,[2]Formulas!$AN$5:$AO$20,2,),"")</f>
        <v/>
      </c>
      <c r="BE59" s="163" t="str">
        <f>IFERROR(VLOOKUP(AX59,[2]Formulas!$AN$5:$AO$20,2,),"")</f>
        <v/>
      </c>
      <c r="BF59" s="163" t="str">
        <f>IFERROR(VLOOKUP(AY59,[2]Formulas!$AN$5:$AO$20,2,),"")</f>
        <v/>
      </c>
      <c r="BG59" s="163" t="str">
        <f>IFERROR(VLOOKUP(AZ59,[2]Formulas!$AN$5:$AO$20,2,),"")</f>
        <v/>
      </c>
      <c r="BH59" s="163" t="str">
        <f>IFERROR(VLOOKUP(BA59,[2]Formulas!$AN$5:$AO$20,2,),"")</f>
        <v/>
      </c>
      <c r="BI59" s="163" t="str">
        <f>IFERROR(VLOOKUP(BB59,[2]Formulas!$AN$5:$AO$20,2,),"")</f>
        <v/>
      </c>
      <c r="BJ59" s="163">
        <f t="shared" si="19"/>
        <v>0</v>
      </c>
      <c r="BK59" s="163" t="str">
        <f t="shared" si="20"/>
        <v>Débil</v>
      </c>
      <c r="BL59" s="163"/>
      <c r="BM59" s="163" t="str">
        <f>IFERROR(VLOOKUP(CONCATENATE(BK59,"+",BL59),[2]Formulas!$AB$5:$AC$13,2,),"")</f>
        <v/>
      </c>
      <c r="BN59" s="163" t="str">
        <f>IFERROR(VLOOKUP(BM59,[2]Formulas!$AC$5:$AD$13,2,),"")</f>
        <v/>
      </c>
      <c r="BO59" s="72"/>
      <c r="BP59" s="72"/>
      <c r="BQ59" s="72"/>
      <c r="BR59" s="72"/>
      <c r="BS59" s="72"/>
      <c r="BT59" s="72"/>
      <c r="BU59" s="72"/>
      <c r="BV59" s="72"/>
      <c r="BW59" s="72"/>
      <c r="BX59" s="79"/>
      <c r="BY59" s="72"/>
      <c r="BZ59" s="134"/>
      <c r="CA59" s="134"/>
      <c r="CB59" s="134"/>
      <c r="CC59" s="72"/>
      <c r="CD59" s="134"/>
      <c r="CE59" s="134"/>
      <c r="CF59" s="134"/>
      <c r="CG59" s="72"/>
      <c r="CH59" s="134"/>
      <c r="CI59" s="134"/>
      <c r="CJ59" s="136"/>
      <c r="CK59" s="4"/>
    </row>
    <row r="60" spans="1:89" ht="23.25" hidden="1" customHeight="1" x14ac:dyDescent="0.25">
      <c r="A60" s="72"/>
      <c r="B60" s="160"/>
      <c r="C60" s="72"/>
      <c r="D60" s="72"/>
      <c r="E60" s="72"/>
      <c r="F60" s="72"/>
      <c r="G60" s="72"/>
      <c r="H60" s="72"/>
      <c r="I60" s="72"/>
      <c r="J60" s="14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140"/>
      <c r="AO60" s="140"/>
      <c r="AP60" s="140"/>
      <c r="AQ60" s="140"/>
      <c r="AR60" s="140"/>
      <c r="AS60" s="140"/>
      <c r="AT60" s="140"/>
      <c r="AU60" s="161"/>
      <c r="AV60" s="162"/>
      <c r="AW60" s="162"/>
      <c r="AX60" s="162"/>
      <c r="AY60" s="162"/>
      <c r="AZ60" s="162"/>
      <c r="BA60" s="162"/>
      <c r="BB60" s="162"/>
      <c r="BC60" s="163" t="str">
        <f>IFERROR(VLOOKUP(AV60,[2]Formulas!$AN$5:$AO$20,2,),"")</f>
        <v/>
      </c>
      <c r="BD60" s="163" t="str">
        <f>IFERROR(VLOOKUP(AW60,[2]Formulas!$AN$5:$AO$20,2,),"")</f>
        <v/>
      </c>
      <c r="BE60" s="163" t="str">
        <f>IFERROR(VLOOKUP(AX60,[2]Formulas!$AN$5:$AO$20,2,),"")</f>
        <v/>
      </c>
      <c r="BF60" s="163" t="str">
        <f>IFERROR(VLOOKUP(AY60,[2]Formulas!$AN$5:$AO$20,2,),"")</f>
        <v/>
      </c>
      <c r="BG60" s="163" t="str">
        <f>IFERROR(VLOOKUP(AZ60,[2]Formulas!$AN$5:$AO$20,2,),"")</f>
        <v/>
      </c>
      <c r="BH60" s="163" t="str">
        <f>IFERROR(VLOOKUP(BA60,[2]Formulas!$AN$5:$AO$20,2,),"")</f>
        <v/>
      </c>
      <c r="BI60" s="163" t="str">
        <f>IFERROR(VLOOKUP(BB60,[2]Formulas!$AN$5:$AO$20,2,),"")</f>
        <v/>
      </c>
      <c r="BJ60" s="163">
        <f t="shared" si="19"/>
        <v>0</v>
      </c>
      <c r="BK60" s="163" t="str">
        <f t="shared" si="20"/>
        <v>Débil</v>
      </c>
      <c r="BL60" s="163"/>
      <c r="BM60" s="163" t="str">
        <f>IFERROR(VLOOKUP(CONCATENATE(BK60,"+",BL60),[2]Formulas!$AB$5:$AC$13,2,),"")</f>
        <v/>
      </c>
      <c r="BN60" s="163" t="str">
        <f>IFERROR(VLOOKUP(BM60,[2]Formulas!$AC$5:$AD$13,2,),"")</f>
        <v/>
      </c>
      <c r="BO60" s="72"/>
      <c r="BP60" s="72"/>
      <c r="BQ60" s="72"/>
      <c r="BR60" s="72"/>
      <c r="BS60" s="72"/>
      <c r="BT60" s="72"/>
      <c r="BU60" s="72"/>
      <c r="BV60" s="72"/>
      <c r="BW60" s="72"/>
      <c r="BX60" s="79"/>
      <c r="BY60" s="72"/>
      <c r="BZ60" s="134"/>
      <c r="CA60" s="134"/>
      <c r="CB60" s="134"/>
      <c r="CC60" s="72"/>
      <c r="CD60" s="134"/>
      <c r="CE60" s="134"/>
      <c r="CF60" s="134"/>
      <c r="CG60" s="72"/>
      <c r="CH60" s="134"/>
      <c r="CI60" s="134"/>
      <c r="CJ60" s="136"/>
      <c r="CK60" s="4"/>
    </row>
    <row r="61" spans="1:89" ht="23.25" hidden="1" customHeight="1" x14ac:dyDescent="0.25">
      <c r="A61" s="72"/>
      <c r="B61" s="160"/>
      <c r="C61" s="72"/>
      <c r="D61" s="72"/>
      <c r="E61" s="72"/>
      <c r="F61" s="72"/>
      <c r="G61" s="72"/>
      <c r="H61" s="72"/>
      <c r="I61" s="72"/>
      <c r="J61" s="14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140"/>
      <c r="AO61" s="140"/>
      <c r="AP61" s="140"/>
      <c r="AQ61" s="140"/>
      <c r="AR61" s="140"/>
      <c r="AS61" s="140"/>
      <c r="AT61" s="140"/>
      <c r="AU61" s="161"/>
      <c r="AV61" s="162"/>
      <c r="AW61" s="162"/>
      <c r="AX61" s="162"/>
      <c r="AY61" s="162"/>
      <c r="AZ61" s="162"/>
      <c r="BA61" s="162"/>
      <c r="BB61" s="162"/>
      <c r="BC61" s="163" t="str">
        <f>IFERROR(VLOOKUP(AV61,[2]Formulas!$AN$5:$AO$20,2,),"")</f>
        <v/>
      </c>
      <c r="BD61" s="163" t="str">
        <f>IFERROR(VLOOKUP(AW61,[2]Formulas!$AN$5:$AO$20,2,),"")</f>
        <v/>
      </c>
      <c r="BE61" s="163" t="str">
        <f>IFERROR(VLOOKUP(AX61,[2]Formulas!$AN$5:$AO$20,2,),"")</f>
        <v/>
      </c>
      <c r="BF61" s="163" t="str">
        <f>IFERROR(VLOOKUP(AY61,[2]Formulas!$AN$5:$AO$20,2,),"")</f>
        <v/>
      </c>
      <c r="BG61" s="163" t="str">
        <f>IFERROR(VLOOKUP(AZ61,[2]Formulas!$AN$5:$AO$20,2,),"")</f>
        <v/>
      </c>
      <c r="BH61" s="163" t="str">
        <f>IFERROR(VLOOKUP(BA61,[2]Formulas!$AN$5:$AO$20,2,),"")</f>
        <v/>
      </c>
      <c r="BI61" s="163" t="str">
        <f>IFERROR(VLOOKUP(BB61,[2]Formulas!$AN$5:$AO$20,2,),"")</f>
        <v/>
      </c>
      <c r="BJ61" s="163">
        <f t="shared" si="19"/>
        <v>0</v>
      </c>
      <c r="BK61" s="163" t="str">
        <f t="shared" si="20"/>
        <v>Débil</v>
      </c>
      <c r="BL61" s="163"/>
      <c r="BM61" s="163" t="str">
        <f>IFERROR(VLOOKUP(CONCATENATE(BK61,"+",BL61),[2]Formulas!$AB$5:$AC$13,2,),"")</f>
        <v/>
      </c>
      <c r="BN61" s="163" t="str">
        <f>IFERROR(VLOOKUP(BM61,[2]Formulas!$AC$5:$AD$13,2,),"")</f>
        <v/>
      </c>
      <c r="BO61" s="72"/>
      <c r="BP61" s="72"/>
      <c r="BQ61" s="72"/>
      <c r="BR61" s="72"/>
      <c r="BS61" s="72"/>
      <c r="BT61" s="72"/>
      <c r="BU61" s="72"/>
      <c r="BV61" s="72"/>
      <c r="BW61" s="72"/>
      <c r="BX61" s="79"/>
      <c r="BY61" s="72"/>
      <c r="BZ61" s="134"/>
      <c r="CA61" s="134"/>
      <c r="CB61" s="134"/>
      <c r="CC61" s="72"/>
      <c r="CD61" s="134"/>
      <c r="CE61" s="134"/>
      <c r="CF61" s="134"/>
      <c r="CG61" s="72"/>
      <c r="CH61" s="134"/>
      <c r="CI61" s="134"/>
      <c r="CJ61" s="136"/>
      <c r="CK61" s="4"/>
    </row>
    <row r="62" spans="1:89" ht="23.25" hidden="1" customHeight="1" x14ac:dyDescent="0.25">
      <c r="A62" s="72"/>
      <c r="B62" s="160"/>
      <c r="C62" s="72"/>
      <c r="D62" s="72"/>
      <c r="E62" s="72"/>
      <c r="F62" s="72"/>
      <c r="G62" s="72"/>
      <c r="H62" s="72"/>
      <c r="I62" s="72"/>
      <c r="J62" s="142"/>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140"/>
      <c r="AO62" s="140"/>
      <c r="AP62" s="140"/>
      <c r="AQ62" s="140"/>
      <c r="AR62" s="140"/>
      <c r="AS62" s="140"/>
      <c r="AT62" s="140"/>
      <c r="AU62" s="161"/>
      <c r="AV62" s="162"/>
      <c r="AW62" s="162"/>
      <c r="AX62" s="162"/>
      <c r="AY62" s="162"/>
      <c r="AZ62" s="162"/>
      <c r="BA62" s="162"/>
      <c r="BB62" s="162"/>
      <c r="BC62" s="163" t="str">
        <f>IFERROR(VLOOKUP(AV62,[2]Formulas!$AN$5:$AO$20,2,),"")</f>
        <v/>
      </c>
      <c r="BD62" s="163" t="str">
        <f>IFERROR(VLOOKUP(AW62,[2]Formulas!$AN$5:$AO$20,2,),"")</f>
        <v/>
      </c>
      <c r="BE62" s="163" t="str">
        <f>IFERROR(VLOOKUP(AX62,[2]Formulas!$AN$5:$AO$20,2,),"")</f>
        <v/>
      </c>
      <c r="BF62" s="163" t="str">
        <f>IFERROR(VLOOKUP(AY62,[2]Formulas!$AN$5:$AO$20,2,),"")</f>
        <v/>
      </c>
      <c r="BG62" s="163" t="str">
        <f>IFERROR(VLOOKUP(AZ62,[2]Formulas!$AN$5:$AO$20,2,),"")</f>
        <v/>
      </c>
      <c r="BH62" s="163" t="str">
        <f>IFERROR(VLOOKUP(BA62,[2]Formulas!$AN$5:$AO$20,2,),"")</f>
        <v/>
      </c>
      <c r="BI62" s="163" t="str">
        <f>IFERROR(VLOOKUP(BB62,[2]Formulas!$AN$5:$AO$20,2,),"")</f>
        <v/>
      </c>
      <c r="BJ62" s="163">
        <f t="shared" si="19"/>
        <v>0</v>
      </c>
      <c r="BK62" s="163" t="str">
        <f t="shared" si="20"/>
        <v>Débil</v>
      </c>
      <c r="BL62" s="163"/>
      <c r="BM62" s="163" t="str">
        <f>IFERROR(VLOOKUP(CONCATENATE(BK62,"+",BL62),[2]Formulas!$AB$5:$AC$13,2,),"")</f>
        <v/>
      </c>
      <c r="BN62" s="163" t="str">
        <f>IFERROR(VLOOKUP(BM62,[2]Formulas!$AC$5:$AD$13,2,),"")</f>
        <v/>
      </c>
      <c r="BO62" s="72"/>
      <c r="BP62" s="72"/>
      <c r="BQ62" s="72"/>
      <c r="BR62" s="72"/>
      <c r="BS62" s="72"/>
      <c r="BT62" s="72"/>
      <c r="BU62" s="72"/>
      <c r="BV62" s="72"/>
      <c r="BW62" s="72"/>
      <c r="BX62" s="79"/>
      <c r="BY62" s="72"/>
      <c r="BZ62" s="134"/>
      <c r="CA62" s="134"/>
      <c r="CB62" s="134"/>
      <c r="CC62" s="72"/>
      <c r="CD62" s="134"/>
      <c r="CE62" s="134"/>
      <c r="CF62" s="134"/>
      <c r="CG62" s="72"/>
      <c r="CH62" s="134"/>
      <c r="CI62" s="134"/>
      <c r="CJ62" s="136"/>
      <c r="CK62" s="4"/>
    </row>
    <row r="63" spans="1:89" ht="23.25" hidden="1" customHeight="1" x14ac:dyDescent="0.25">
      <c r="A63" s="164"/>
      <c r="B63" s="144"/>
      <c r="C63" s="164"/>
      <c r="D63" s="164"/>
      <c r="E63" s="164"/>
      <c r="F63" s="164"/>
      <c r="G63" s="164"/>
      <c r="H63" s="164"/>
      <c r="I63" s="164"/>
      <c r="J63" s="165"/>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4"/>
      <c r="AL63" s="164"/>
      <c r="AM63" s="164"/>
      <c r="AN63" s="146"/>
      <c r="AO63" s="146"/>
      <c r="AP63" s="146"/>
      <c r="AQ63" s="146"/>
      <c r="AR63" s="146"/>
      <c r="AS63" s="146"/>
      <c r="AT63" s="146"/>
      <c r="AU63" s="147"/>
      <c r="AV63" s="148"/>
      <c r="AW63" s="148"/>
      <c r="AX63" s="148"/>
      <c r="AY63" s="148"/>
      <c r="AZ63" s="148"/>
      <c r="BA63" s="148"/>
      <c r="BB63" s="148"/>
      <c r="BC63" s="149" t="str">
        <f>IFERROR(VLOOKUP(AV63,[2]Formulas!$AN$5:$AO$20,2,),"")</f>
        <v/>
      </c>
      <c r="BD63" s="149" t="str">
        <f>IFERROR(VLOOKUP(AW63,[2]Formulas!$AN$5:$AO$20,2,),"")</f>
        <v/>
      </c>
      <c r="BE63" s="149" t="str">
        <f>IFERROR(VLOOKUP(AX63,[2]Formulas!$AN$5:$AO$20,2,),"")</f>
        <v/>
      </c>
      <c r="BF63" s="149" t="str">
        <f>IFERROR(VLOOKUP(AY63,[2]Formulas!$AN$5:$AO$20,2,),"")</f>
        <v/>
      </c>
      <c r="BG63" s="149" t="str">
        <f>IFERROR(VLOOKUP(AZ63,[2]Formulas!$AN$5:$AO$20,2,),"")</f>
        <v/>
      </c>
      <c r="BH63" s="149" t="str">
        <f>IFERROR(VLOOKUP(BA63,[2]Formulas!$AN$5:$AO$20,2,),"")</f>
        <v/>
      </c>
      <c r="BI63" s="149" t="str">
        <f>IFERROR(VLOOKUP(BB63,[2]Formulas!$AN$5:$AO$20,2,),"")</f>
        <v/>
      </c>
      <c r="BJ63" s="149">
        <f t="shared" si="19"/>
        <v>0</v>
      </c>
      <c r="BK63" s="149" t="str">
        <f t="shared" si="20"/>
        <v>Débil</v>
      </c>
      <c r="BL63" s="149"/>
      <c r="BM63" s="149" t="str">
        <f>IFERROR(VLOOKUP(CONCATENATE(BK63,"+",BL63),[2]Formulas!$AB$5:$AC$13,2,),"")</f>
        <v/>
      </c>
      <c r="BN63" s="149" t="str">
        <f>IFERROR(VLOOKUP(BM63,[2]Formulas!$AC$5:$AD$13,2,),"")</f>
        <v/>
      </c>
      <c r="BO63" s="164"/>
      <c r="BP63" s="164"/>
      <c r="BQ63" s="164"/>
      <c r="BR63" s="164"/>
      <c r="BS63" s="164"/>
      <c r="BT63" s="164"/>
      <c r="BU63" s="164"/>
      <c r="BV63" s="164"/>
      <c r="BW63" s="164"/>
      <c r="BX63" s="166"/>
      <c r="BY63" s="164"/>
      <c r="BZ63" s="151"/>
      <c r="CA63" s="151"/>
      <c r="CB63" s="151"/>
      <c r="CC63" s="164"/>
      <c r="CD63" s="151"/>
      <c r="CE63" s="151"/>
      <c r="CF63" s="151"/>
      <c r="CG63" s="164"/>
      <c r="CH63" s="151"/>
      <c r="CI63" s="151"/>
      <c r="CJ63" s="152"/>
      <c r="CK63" s="4"/>
    </row>
    <row r="64" spans="1:89" ht="23.25" hidden="1" customHeight="1" x14ac:dyDescent="0.3">
      <c r="A64" s="153"/>
      <c r="B64" s="153"/>
      <c r="C64" s="153"/>
      <c r="D64" s="153"/>
      <c r="E64" s="153"/>
      <c r="F64" s="153"/>
      <c r="G64" s="153"/>
      <c r="H64" s="153"/>
      <c r="I64" s="153"/>
      <c r="J64" s="154"/>
      <c r="K64" s="154"/>
      <c r="L64" s="154"/>
      <c r="M64" s="155"/>
      <c r="N64" s="155"/>
      <c r="O64" s="155"/>
      <c r="P64" s="155"/>
      <c r="Q64" s="155"/>
      <c r="R64" s="155"/>
      <c r="S64" s="155"/>
      <c r="T64" s="155"/>
      <c r="U64" s="155"/>
      <c r="V64" s="155"/>
      <c r="W64" s="155"/>
      <c r="X64" s="155"/>
      <c r="Y64" s="155"/>
      <c r="Z64" s="155"/>
      <c r="AA64" s="155"/>
      <c r="AB64" s="155"/>
      <c r="AC64" s="155"/>
      <c r="AD64" s="155"/>
      <c r="AE64" s="155"/>
      <c r="AF64" s="155"/>
      <c r="AG64" s="155"/>
      <c r="AH64" s="155"/>
      <c r="AI64" s="155"/>
      <c r="AJ64" s="155"/>
      <c r="AK64" s="155"/>
      <c r="AL64" s="155"/>
      <c r="AM64" s="153"/>
      <c r="AN64" s="156"/>
      <c r="AO64" s="156"/>
      <c r="AP64" s="156"/>
      <c r="AQ64" s="156"/>
      <c r="AR64" s="156"/>
      <c r="AS64" s="156"/>
      <c r="AT64" s="156"/>
      <c r="AU64" s="153"/>
      <c r="AV64" s="153"/>
      <c r="AW64" s="153"/>
      <c r="AX64" s="153"/>
      <c r="AY64" s="153"/>
      <c r="AZ64" s="153"/>
      <c r="BA64" s="153"/>
      <c r="BB64" s="153"/>
      <c r="BC64" s="153"/>
      <c r="BD64" s="153"/>
      <c r="BE64" s="153"/>
      <c r="BF64" s="153"/>
      <c r="BG64" s="153"/>
      <c r="BH64" s="153"/>
      <c r="BI64" s="153"/>
      <c r="BJ64" s="153"/>
      <c r="BK64" s="153"/>
      <c r="BL64" s="153"/>
      <c r="BM64" s="153"/>
      <c r="BN64" s="153"/>
      <c r="BO64" s="153"/>
      <c r="BP64" s="153"/>
      <c r="BQ64" s="153"/>
      <c r="BR64" s="153"/>
      <c r="BS64" s="153"/>
      <c r="BT64" s="153"/>
      <c r="BU64" s="153"/>
      <c r="BV64" s="153"/>
      <c r="BW64" s="153"/>
      <c r="BX64" s="157"/>
      <c r="BY64" s="157"/>
      <c r="BZ64" s="157"/>
      <c r="CA64" s="157"/>
      <c r="CB64" s="157"/>
      <c r="CC64" s="157"/>
      <c r="CD64" s="157"/>
      <c r="CE64" s="157"/>
      <c r="CF64" s="157"/>
      <c r="CG64" s="157"/>
      <c r="CH64" s="157"/>
      <c r="CI64" s="157"/>
      <c r="CJ64" s="157"/>
      <c r="CK64" s="4"/>
    </row>
    <row r="65" spans="1:89" ht="23.25" hidden="1" customHeight="1" x14ac:dyDescent="0.25">
      <c r="A65" s="57"/>
      <c r="B65" s="90"/>
      <c r="C65" s="57"/>
      <c r="D65" s="57"/>
      <c r="E65" s="58"/>
      <c r="F65" s="58"/>
      <c r="G65" s="58"/>
      <c r="H65" s="58"/>
      <c r="I65" s="57" t="str">
        <f>+IF(AND(E65="Si",F65="Si",G65="Si",H65="Si"),"Corrupción","No aplica para riesgo de corrupción")</f>
        <v>No aplica para riesgo de corrupción</v>
      </c>
      <c r="J65" s="158"/>
      <c r="K65" s="61"/>
      <c r="L65" s="61"/>
      <c r="M65" s="58"/>
      <c r="N65" s="58"/>
      <c r="O65" s="58"/>
      <c r="P65" s="58"/>
      <c r="Q65" s="58"/>
      <c r="R65" s="58"/>
      <c r="S65" s="58"/>
      <c r="T65" s="58"/>
      <c r="U65" s="58"/>
      <c r="V65" s="58"/>
      <c r="W65" s="58"/>
      <c r="X65" s="58"/>
      <c r="Y65" s="58"/>
      <c r="Z65" s="58"/>
      <c r="AA65" s="58"/>
      <c r="AB65" s="58"/>
      <c r="AC65" s="58"/>
      <c r="AD65" s="58"/>
      <c r="AE65" s="58"/>
      <c r="AF65" s="62">
        <f>+COUNTIF(M65:AE74,"SI")</f>
        <v>0</v>
      </c>
      <c r="AG65" s="57"/>
      <c r="AH65" s="57" t="str">
        <f>IFERROR(VLOOKUP(AG65,[2]Formulas!$B$5:$C$9,2,0),"")</f>
        <v/>
      </c>
      <c r="AI65" s="57" t="str">
        <f>IFERROR(VLOOKUP(AF65,[2]Formulas!$W$5:$X$23,2,),"")</f>
        <v/>
      </c>
      <c r="AJ65" s="57" t="str">
        <f>+IFERROR(VLOOKUP(AI65,[2]Formulas!$E$5:$F$9,2,),"")</f>
        <v/>
      </c>
      <c r="AK65" s="62" t="str">
        <f>IFERROR(VLOOKUP(CONCATENATE(AH65,AJ65),[2]Formulas!$J$5:$K$29,2,),"")</f>
        <v/>
      </c>
      <c r="AL65" s="62" t="str">
        <f>IFERROR(AJ65*AH65,"")</f>
        <v/>
      </c>
      <c r="AM65" s="64" t="s">
        <v>167</v>
      </c>
      <c r="AN65" s="130"/>
      <c r="AO65" s="130"/>
      <c r="AP65" s="130"/>
      <c r="AQ65" s="130"/>
      <c r="AR65" s="130"/>
      <c r="AS65" s="130"/>
      <c r="AT65" s="130"/>
      <c r="AU65" s="59"/>
      <c r="AV65" s="131"/>
      <c r="AW65" s="131"/>
      <c r="AX65" s="131"/>
      <c r="AY65" s="131"/>
      <c r="AZ65" s="131"/>
      <c r="BA65" s="131"/>
      <c r="BB65" s="131"/>
      <c r="BC65" s="91" t="str">
        <f>IFERROR(VLOOKUP(AV65,[2]Formulas!$AN$5:$AO$20,2,),"")</f>
        <v/>
      </c>
      <c r="BD65" s="91" t="str">
        <f>IFERROR(VLOOKUP(AW65,[2]Formulas!$AN$5:$AO$20,2,),"")</f>
        <v/>
      </c>
      <c r="BE65" s="91" t="str">
        <f>IFERROR(VLOOKUP(AX65,[2]Formulas!$AN$5:$AO$20,2,),"")</f>
        <v/>
      </c>
      <c r="BF65" s="91" t="str">
        <f>IFERROR(VLOOKUP(AY65,[2]Formulas!$AN$5:$AO$20,2,),"")</f>
        <v/>
      </c>
      <c r="BG65" s="91" t="str">
        <f>IFERROR(VLOOKUP(AZ65,[2]Formulas!$AN$5:$AO$20,2,),"")</f>
        <v/>
      </c>
      <c r="BH65" s="91" t="str">
        <f>IFERROR(VLOOKUP(BA65,[2]Formulas!$AN$5:$AO$20,2,),"")</f>
        <v/>
      </c>
      <c r="BI65" s="91" t="str">
        <f>IFERROR(VLOOKUP(BB65,[2]Formulas!$AN$5:$AO$20,2,),"")</f>
        <v/>
      </c>
      <c r="BJ65" s="91">
        <f t="shared" ref="BJ65:BJ74" si="21">+SUM(BC65:BI65)</f>
        <v>0</v>
      </c>
      <c r="BK65" s="91" t="str">
        <f t="shared" ref="BK65:BK74" si="22">+IF(BJ65&gt;=96,"Fuerte",IF(AND(BJ65&lt;96,BJ65&gt;=86),"Moderado",IF(BJ65&lt;=85,"Débil")))</f>
        <v>Débil</v>
      </c>
      <c r="BL65" s="91"/>
      <c r="BM65" s="91" t="str">
        <f>IFERROR(VLOOKUP(CONCATENATE(BK65,"+",BL65),[2]Formulas!$AB$5:$AC$13,2,),"")</f>
        <v/>
      </c>
      <c r="BN65" s="91" t="str">
        <f>IFERROR(VLOOKUP(BM65,[2]Formulas!$AC$5:$AD$13,2,),"")</f>
        <v/>
      </c>
      <c r="BO65" s="64" t="str">
        <f>+IFERROR(AVERAGE(BN65:BN74),"")</f>
        <v/>
      </c>
      <c r="BP65" s="64" t="str">
        <f>+IF(BO65="","",IF(BO65=100,"Fuerte",IF(AND(BO65&lt;100,BO65&gt;=50),"Moderado",IF(BO65&lt;50,"Débil"))))</f>
        <v/>
      </c>
      <c r="BQ65" s="64" t="str">
        <f>+IF(BP65="","",IF(BP65="Fuerte",2,IF(BP65="Moderado",1,IF(BP65="Débil",0))))</f>
        <v/>
      </c>
      <c r="BR65" s="64" t="str">
        <f>IFERROR(IF((BS65-BQ65)&lt;=0,+AG65,VLOOKUP((BS65-BQ65),[2]Formulas!$AQ$5:$AR$9,2,0)),"")</f>
        <v/>
      </c>
      <c r="BS65" s="64" t="str">
        <f>+AH65</f>
        <v/>
      </c>
      <c r="BT65" s="64" t="str">
        <f>IFERROR(VLOOKUP(BR65,[2]Formulas!$B$5:$C$9,2,),"")</f>
        <v/>
      </c>
      <c r="BU65" s="64" t="str">
        <f>+AI65</f>
        <v/>
      </c>
      <c r="BV65" s="64" t="str">
        <f>IFERROR(VLOOKUP(BU65,[2]Formulas!$E$5:$F$9,2,),"")</f>
        <v/>
      </c>
      <c r="BW65" s="62" t="str">
        <f>IFERROR(VLOOKUP(CONCATENATE(BT65:BT74,BV65),[2]Formulas!$J$5:$K$29,2,),"")</f>
        <v/>
      </c>
      <c r="BX65" s="65" t="str">
        <f>IFERROR(BV65*BT65,"")</f>
        <v/>
      </c>
      <c r="BY65" s="66"/>
      <c r="BZ65" s="96"/>
      <c r="CA65" s="96"/>
      <c r="CB65" s="96"/>
      <c r="CC65" s="66"/>
      <c r="CD65" s="96"/>
      <c r="CE65" s="96"/>
      <c r="CF65" s="96"/>
      <c r="CG65" s="66"/>
      <c r="CH65" s="96"/>
      <c r="CI65" s="96"/>
      <c r="CJ65" s="159"/>
      <c r="CK65" s="4"/>
    </row>
    <row r="66" spans="1:89" ht="23.25" hidden="1" customHeight="1" x14ac:dyDescent="0.25">
      <c r="A66" s="72"/>
      <c r="B66" s="160"/>
      <c r="C66" s="72"/>
      <c r="D66" s="72"/>
      <c r="E66" s="72"/>
      <c r="F66" s="72"/>
      <c r="G66" s="72"/>
      <c r="H66" s="72"/>
      <c r="I66" s="72"/>
      <c r="J66" s="14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140"/>
      <c r="AO66" s="140"/>
      <c r="AP66" s="140"/>
      <c r="AQ66" s="140"/>
      <c r="AR66" s="140"/>
      <c r="AS66" s="140"/>
      <c r="AT66" s="140"/>
      <c r="AU66" s="161"/>
      <c r="AV66" s="162"/>
      <c r="AW66" s="162"/>
      <c r="AX66" s="162"/>
      <c r="AY66" s="162"/>
      <c r="AZ66" s="162"/>
      <c r="BA66" s="162"/>
      <c r="BB66" s="162"/>
      <c r="BC66" s="163" t="str">
        <f>IFERROR(VLOOKUP(AV66,[2]Formulas!$AN$5:$AO$20,2,),"")</f>
        <v/>
      </c>
      <c r="BD66" s="163" t="str">
        <f>IFERROR(VLOOKUP(AW66,[2]Formulas!$AN$5:$AO$20,2,),"")</f>
        <v/>
      </c>
      <c r="BE66" s="163" t="str">
        <f>IFERROR(VLOOKUP(AX66,[2]Formulas!$AN$5:$AO$20,2,),"")</f>
        <v/>
      </c>
      <c r="BF66" s="163" t="str">
        <f>IFERROR(VLOOKUP(AY66,[2]Formulas!$AN$5:$AO$20,2,),"")</f>
        <v/>
      </c>
      <c r="BG66" s="163" t="str">
        <f>IFERROR(VLOOKUP(AZ66,[2]Formulas!$AN$5:$AO$20,2,),"")</f>
        <v/>
      </c>
      <c r="BH66" s="163" t="str">
        <f>IFERROR(VLOOKUP(BA66,[2]Formulas!$AN$5:$AO$20,2,),"")</f>
        <v/>
      </c>
      <c r="BI66" s="163" t="str">
        <f>IFERROR(VLOOKUP(BB66,[2]Formulas!$AN$5:$AO$20,2,),"")</f>
        <v/>
      </c>
      <c r="BJ66" s="163">
        <f t="shared" si="21"/>
        <v>0</v>
      </c>
      <c r="BK66" s="163" t="str">
        <f t="shared" si="22"/>
        <v>Débil</v>
      </c>
      <c r="BL66" s="163"/>
      <c r="BM66" s="163" t="str">
        <f>IFERROR(VLOOKUP(CONCATENATE(BK66,"+",BL66),[2]Formulas!$AB$5:$AC$13,2,),"")</f>
        <v/>
      </c>
      <c r="BN66" s="163" t="str">
        <f>IFERROR(VLOOKUP(BM66,[2]Formulas!$AC$5:$AD$13,2,),"")</f>
        <v/>
      </c>
      <c r="BO66" s="72"/>
      <c r="BP66" s="72"/>
      <c r="BQ66" s="72"/>
      <c r="BR66" s="72"/>
      <c r="BS66" s="72"/>
      <c r="BT66" s="72"/>
      <c r="BU66" s="72"/>
      <c r="BV66" s="72"/>
      <c r="BW66" s="72"/>
      <c r="BX66" s="79"/>
      <c r="BY66" s="72"/>
      <c r="BZ66" s="134"/>
      <c r="CA66" s="134"/>
      <c r="CB66" s="134"/>
      <c r="CC66" s="72"/>
      <c r="CD66" s="134"/>
      <c r="CE66" s="134"/>
      <c r="CF66" s="134"/>
      <c r="CG66" s="72"/>
      <c r="CH66" s="134"/>
      <c r="CI66" s="134"/>
      <c r="CJ66" s="136"/>
      <c r="CK66" s="4"/>
    </row>
    <row r="67" spans="1:89" ht="23.25" hidden="1" customHeight="1" x14ac:dyDescent="0.25">
      <c r="A67" s="72"/>
      <c r="B67" s="160"/>
      <c r="C67" s="72"/>
      <c r="D67" s="72"/>
      <c r="E67" s="72"/>
      <c r="F67" s="72"/>
      <c r="G67" s="72"/>
      <c r="H67" s="72"/>
      <c r="I67" s="72"/>
      <c r="J67" s="14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140"/>
      <c r="AO67" s="140"/>
      <c r="AP67" s="140"/>
      <c r="AQ67" s="140"/>
      <c r="AR67" s="140"/>
      <c r="AS67" s="140"/>
      <c r="AT67" s="140"/>
      <c r="AU67" s="161"/>
      <c r="AV67" s="162"/>
      <c r="AW67" s="162"/>
      <c r="AX67" s="162"/>
      <c r="AY67" s="162"/>
      <c r="AZ67" s="162"/>
      <c r="BA67" s="162"/>
      <c r="BB67" s="162"/>
      <c r="BC67" s="163" t="str">
        <f>IFERROR(VLOOKUP(AV67,[2]Formulas!$AN$5:$AO$20,2,),"")</f>
        <v/>
      </c>
      <c r="BD67" s="163" t="str">
        <f>IFERROR(VLOOKUP(AW67,[2]Formulas!$AN$5:$AO$20,2,),"")</f>
        <v/>
      </c>
      <c r="BE67" s="163" t="str">
        <f>IFERROR(VLOOKUP(AX67,[2]Formulas!$AN$5:$AO$20,2,),"")</f>
        <v/>
      </c>
      <c r="BF67" s="163" t="str">
        <f>IFERROR(VLOOKUP(AY67,[2]Formulas!$AN$5:$AO$20,2,),"")</f>
        <v/>
      </c>
      <c r="BG67" s="163" t="str">
        <f>IFERROR(VLOOKUP(AZ67,[2]Formulas!$AN$5:$AO$20,2,),"")</f>
        <v/>
      </c>
      <c r="BH67" s="163" t="str">
        <f>IFERROR(VLOOKUP(BA67,[2]Formulas!$AN$5:$AO$20,2,),"")</f>
        <v/>
      </c>
      <c r="BI67" s="163" t="str">
        <f>IFERROR(VLOOKUP(BB67,[2]Formulas!$AN$5:$AO$20,2,),"")</f>
        <v/>
      </c>
      <c r="BJ67" s="163">
        <f t="shared" si="21"/>
        <v>0</v>
      </c>
      <c r="BK67" s="163" t="str">
        <f t="shared" si="22"/>
        <v>Débil</v>
      </c>
      <c r="BL67" s="163"/>
      <c r="BM67" s="163" t="str">
        <f>IFERROR(VLOOKUP(CONCATENATE(BK67,"+",BL67),[2]Formulas!$AB$5:$AC$13,2,),"")</f>
        <v/>
      </c>
      <c r="BN67" s="163" t="str">
        <f>IFERROR(VLOOKUP(BM67,[2]Formulas!$AC$5:$AD$13,2,),"")</f>
        <v/>
      </c>
      <c r="BO67" s="72"/>
      <c r="BP67" s="72"/>
      <c r="BQ67" s="72"/>
      <c r="BR67" s="72"/>
      <c r="BS67" s="72"/>
      <c r="BT67" s="72"/>
      <c r="BU67" s="72"/>
      <c r="BV67" s="72"/>
      <c r="BW67" s="72"/>
      <c r="BX67" s="79"/>
      <c r="BY67" s="72"/>
      <c r="BZ67" s="134"/>
      <c r="CA67" s="134"/>
      <c r="CB67" s="134"/>
      <c r="CC67" s="72"/>
      <c r="CD67" s="134"/>
      <c r="CE67" s="134"/>
      <c r="CF67" s="134"/>
      <c r="CG67" s="72"/>
      <c r="CH67" s="134"/>
      <c r="CI67" s="134"/>
      <c r="CJ67" s="136"/>
      <c r="CK67" s="4"/>
    </row>
    <row r="68" spans="1:89" ht="23.25" hidden="1" customHeight="1" x14ac:dyDescent="0.25">
      <c r="A68" s="72"/>
      <c r="B68" s="160"/>
      <c r="C68" s="72"/>
      <c r="D68" s="72"/>
      <c r="E68" s="72"/>
      <c r="F68" s="72"/>
      <c r="G68" s="72"/>
      <c r="H68" s="72"/>
      <c r="I68" s="72"/>
      <c r="J68" s="14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140"/>
      <c r="AO68" s="140"/>
      <c r="AP68" s="140"/>
      <c r="AQ68" s="140"/>
      <c r="AR68" s="140"/>
      <c r="AS68" s="140"/>
      <c r="AT68" s="140"/>
      <c r="AU68" s="161"/>
      <c r="AV68" s="162"/>
      <c r="AW68" s="162"/>
      <c r="AX68" s="162"/>
      <c r="AY68" s="162"/>
      <c r="AZ68" s="162"/>
      <c r="BA68" s="162"/>
      <c r="BB68" s="162"/>
      <c r="BC68" s="163" t="str">
        <f>IFERROR(VLOOKUP(AV68,[2]Formulas!$AN$5:$AO$20,2,),"")</f>
        <v/>
      </c>
      <c r="BD68" s="163" t="str">
        <f>IFERROR(VLOOKUP(AW68,[2]Formulas!$AN$5:$AO$20,2,),"")</f>
        <v/>
      </c>
      <c r="BE68" s="163" t="str">
        <f>IFERROR(VLOOKUP(AX68,[2]Formulas!$AN$5:$AO$20,2,),"")</f>
        <v/>
      </c>
      <c r="BF68" s="163" t="str">
        <f>IFERROR(VLOOKUP(AY68,[2]Formulas!$AN$5:$AO$20,2,),"")</f>
        <v/>
      </c>
      <c r="BG68" s="163" t="str">
        <f>IFERROR(VLOOKUP(AZ68,[2]Formulas!$AN$5:$AO$20,2,),"")</f>
        <v/>
      </c>
      <c r="BH68" s="163" t="str">
        <f>IFERROR(VLOOKUP(BA68,[2]Formulas!$AN$5:$AO$20,2,),"")</f>
        <v/>
      </c>
      <c r="BI68" s="163" t="str">
        <f>IFERROR(VLOOKUP(BB68,[2]Formulas!$AN$5:$AO$20,2,),"")</f>
        <v/>
      </c>
      <c r="BJ68" s="163">
        <f t="shared" si="21"/>
        <v>0</v>
      </c>
      <c r="BK68" s="163" t="str">
        <f t="shared" si="22"/>
        <v>Débil</v>
      </c>
      <c r="BL68" s="163"/>
      <c r="BM68" s="163" t="str">
        <f>IFERROR(VLOOKUP(CONCATENATE(BK68,"+",BL68),[2]Formulas!$AB$5:$AC$13,2,),"")</f>
        <v/>
      </c>
      <c r="BN68" s="163" t="str">
        <f>IFERROR(VLOOKUP(BM68,[2]Formulas!$AC$5:$AD$13,2,),"")</f>
        <v/>
      </c>
      <c r="BO68" s="72"/>
      <c r="BP68" s="72"/>
      <c r="BQ68" s="72"/>
      <c r="BR68" s="72"/>
      <c r="BS68" s="72"/>
      <c r="BT68" s="72"/>
      <c r="BU68" s="72"/>
      <c r="BV68" s="72"/>
      <c r="BW68" s="72"/>
      <c r="BX68" s="79"/>
      <c r="BY68" s="72"/>
      <c r="BZ68" s="134"/>
      <c r="CA68" s="134"/>
      <c r="CB68" s="134"/>
      <c r="CC68" s="72"/>
      <c r="CD68" s="134"/>
      <c r="CE68" s="134"/>
      <c r="CF68" s="134"/>
      <c r="CG68" s="72"/>
      <c r="CH68" s="134"/>
      <c r="CI68" s="134"/>
      <c r="CJ68" s="136"/>
      <c r="CK68" s="4"/>
    </row>
    <row r="69" spans="1:89" ht="23.25" hidden="1" customHeight="1" x14ac:dyDescent="0.25">
      <c r="A69" s="72"/>
      <c r="B69" s="160"/>
      <c r="C69" s="72"/>
      <c r="D69" s="72"/>
      <c r="E69" s="72"/>
      <c r="F69" s="72"/>
      <c r="G69" s="72"/>
      <c r="H69" s="72"/>
      <c r="I69" s="72"/>
      <c r="J69" s="14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140"/>
      <c r="AO69" s="140"/>
      <c r="AP69" s="140"/>
      <c r="AQ69" s="140"/>
      <c r="AR69" s="140"/>
      <c r="AS69" s="140"/>
      <c r="AT69" s="140"/>
      <c r="AU69" s="161"/>
      <c r="AV69" s="162"/>
      <c r="AW69" s="162"/>
      <c r="AX69" s="162"/>
      <c r="AY69" s="162"/>
      <c r="AZ69" s="162"/>
      <c r="BA69" s="162"/>
      <c r="BB69" s="162"/>
      <c r="BC69" s="163" t="str">
        <f>IFERROR(VLOOKUP(AV69,[2]Formulas!$AN$5:$AO$20,2,),"")</f>
        <v/>
      </c>
      <c r="BD69" s="163" t="str">
        <f>IFERROR(VLOOKUP(AW69,[2]Formulas!$AN$5:$AO$20,2,),"")</f>
        <v/>
      </c>
      <c r="BE69" s="163" t="str">
        <f>IFERROR(VLOOKUP(AX69,[2]Formulas!$AN$5:$AO$20,2,),"")</f>
        <v/>
      </c>
      <c r="BF69" s="163" t="str">
        <f>IFERROR(VLOOKUP(AY69,[2]Formulas!$AN$5:$AO$20,2,),"")</f>
        <v/>
      </c>
      <c r="BG69" s="163" t="str">
        <f>IFERROR(VLOOKUP(AZ69,[2]Formulas!$AN$5:$AO$20,2,),"")</f>
        <v/>
      </c>
      <c r="BH69" s="163" t="str">
        <f>IFERROR(VLOOKUP(BA69,[2]Formulas!$AN$5:$AO$20,2,),"")</f>
        <v/>
      </c>
      <c r="BI69" s="163" t="str">
        <f>IFERROR(VLOOKUP(BB69,[2]Formulas!$AN$5:$AO$20,2,),"")</f>
        <v/>
      </c>
      <c r="BJ69" s="163">
        <f t="shared" si="21"/>
        <v>0</v>
      </c>
      <c r="BK69" s="163" t="str">
        <f t="shared" si="22"/>
        <v>Débil</v>
      </c>
      <c r="BL69" s="163"/>
      <c r="BM69" s="163" t="str">
        <f>IFERROR(VLOOKUP(CONCATENATE(BK69,"+",BL69),[2]Formulas!$AB$5:$AC$13,2,),"")</f>
        <v/>
      </c>
      <c r="BN69" s="163" t="str">
        <f>IFERROR(VLOOKUP(BM69,[2]Formulas!$AC$5:$AD$13,2,),"")</f>
        <v/>
      </c>
      <c r="BO69" s="72"/>
      <c r="BP69" s="72"/>
      <c r="BQ69" s="72"/>
      <c r="BR69" s="72"/>
      <c r="BS69" s="72"/>
      <c r="BT69" s="72"/>
      <c r="BU69" s="72"/>
      <c r="BV69" s="72"/>
      <c r="BW69" s="72"/>
      <c r="BX69" s="79"/>
      <c r="BY69" s="72"/>
      <c r="BZ69" s="134"/>
      <c r="CA69" s="134"/>
      <c r="CB69" s="134"/>
      <c r="CC69" s="72"/>
      <c r="CD69" s="134"/>
      <c r="CE69" s="134"/>
      <c r="CF69" s="134"/>
      <c r="CG69" s="72"/>
      <c r="CH69" s="134"/>
      <c r="CI69" s="134"/>
      <c r="CJ69" s="136"/>
      <c r="CK69" s="4"/>
    </row>
    <row r="70" spans="1:89" ht="23.25" hidden="1" customHeight="1" x14ac:dyDescent="0.25">
      <c r="A70" s="72"/>
      <c r="B70" s="160"/>
      <c r="C70" s="72"/>
      <c r="D70" s="72"/>
      <c r="E70" s="72"/>
      <c r="F70" s="72"/>
      <c r="G70" s="72"/>
      <c r="H70" s="72"/>
      <c r="I70" s="72"/>
      <c r="J70" s="14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140"/>
      <c r="AO70" s="140"/>
      <c r="AP70" s="140"/>
      <c r="AQ70" s="140"/>
      <c r="AR70" s="140"/>
      <c r="AS70" s="140"/>
      <c r="AT70" s="140"/>
      <c r="AU70" s="161"/>
      <c r="AV70" s="162"/>
      <c r="AW70" s="162"/>
      <c r="AX70" s="162"/>
      <c r="AY70" s="162"/>
      <c r="AZ70" s="162"/>
      <c r="BA70" s="162"/>
      <c r="BB70" s="162"/>
      <c r="BC70" s="163" t="str">
        <f>IFERROR(VLOOKUP(AV70,[2]Formulas!$AN$5:$AO$20,2,),"")</f>
        <v/>
      </c>
      <c r="BD70" s="163" t="str">
        <f>IFERROR(VLOOKUP(AW70,[2]Formulas!$AN$5:$AO$20,2,),"")</f>
        <v/>
      </c>
      <c r="BE70" s="163" t="str">
        <f>IFERROR(VLOOKUP(AX70,[2]Formulas!$AN$5:$AO$20,2,),"")</f>
        <v/>
      </c>
      <c r="BF70" s="163" t="str">
        <f>IFERROR(VLOOKUP(AY70,[2]Formulas!$AN$5:$AO$20,2,),"")</f>
        <v/>
      </c>
      <c r="BG70" s="163" t="str">
        <f>IFERROR(VLOOKUP(AZ70,[2]Formulas!$AN$5:$AO$20,2,),"")</f>
        <v/>
      </c>
      <c r="BH70" s="163" t="str">
        <f>IFERROR(VLOOKUP(BA70,[2]Formulas!$AN$5:$AO$20,2,),"")</f>
        <v/>
      </c>
      <c r="BI70" s="163" t="str">
        <f>IFERROR(VLOOKUP(BB70,[2]Formulas!$AN$5:$AO$20,2,),"")</f>
        <v/>
      </c>
      <c r="BJ70" s="163">
        <f t="shared" si="21"/>
        <v>0</v>
      </c>
      <c r="BK70" s="163" t="str">
        <f t="shared" si="22"/>
        <v>Débil</v>
      </c>
      <c r="BL70" s="163"/>
      <c r="BM70" s="163" t="str">
        <f>IFERROR(VLOOKUP(CONCATENATE(BK70,"+",BL70),[2]Formulas!$AB$5:$AC$13,2,),"")</f>
        <v/>
      </c>
      <c r="BN70" s="163" t="str">
        <f>IFERROR(VLOOKUP(BM70,[2]Formulas!$AC$5:$AD$13,2,),"")</f>
        <v/>
      </c>
      <c r="BO70" s="72"/>
      <c r="BP70" s="72"/>
      <c r="BQ70" s="72"/>
      <c r="BR70" s="72"/>
      <c r="BS70" s="72"/>
      <c r="BT70" s="72"/>
      <c r="BU70" s="72"/>
      <c r="BV70" s="72"/>
      <c r="BW70" s="72"/>
      <c r="BX70" s="79"/>
      <c r="BY70" s="72"/>
      <c r="BZ70" s="134"/>
      <c r="CA70" s="134"/>
      <c r="CB70" s="134"/>
      <c r="CC70" s="72"/>
      <c r="CD70" s="134"/>
      <c r="CE70" s="134"/>
      <c r="CF70" s="134"/>
      <c r="CG70" s="72"/>
      <c r="CH70" s="134"/>
      <c r="CI70" s="134"/>
      <c r="CJ70" s="136"/>
      <c r="CK70" s="4"/>
    </row>
    <row r="71" spans="1:89" ht="23.25" hidden="1" customHeight="1" x14ac:dyDescent="0.25">
      <c r="A71" s="72"/>
      <c r="B71" s="160"/>
      <c r="C71" s="72"/>
      <c r="D71" s="72"/>
      <c r="E71" s="72"/>
      <c r="F71" s="72"/>
      <c r="G71" s="72"/>
      <c r="H71" s="72"/>
      <c r="I71" s="72"/>
      <c r="J71" s="14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140"/>
      <c r="AO71" s="140"/>
      <c r="AP71" s="140"/>
      <c r="AQ71" s="140"/>
      <c r="AR71" s="140"/>
      <c r="AS71" s="140"/>
      <c r="AT71" s="140"/>
      <c r="AU71" s="161"/>
      <c r="AV71" s="162"/>
      <c r="AW71" s="162"/>
      <c r="AX71" s="162"/>
      <c r="AY71" s="162"/>
      <c r="AZ71" s="162"/>
      <c r="BA71" s="162"/>
      <c r="BB71" s="162"/>
      <c r="BC71" s="163" t="str">
        <f>IFERROR(VLOOKUP(AV71,[2]Formulas!$AN$5:$AO$20,2,),"")</f>
        <v/>
      </c>
      <c r="BD71" s="163" t="str">
        <f>IFERROR(VLOOKUP(AW71,[2]Formulas!$AN$5:$AO$20,2,),"")</f>
        <v/>
      </c>
      <c r="BE71" s="163" t="str">
        <f>IFERROR(VLOOKUP(AX71,[2]Formulas!$AN$5:$AO$20,2,),"")</f>
        <v/>
      </c>
      <c r="BF71" s="163" t="str">
        <f>IFERROR(VLOOKUP(AY71,[2]Formulas!$AN$5:$AO$20,2,),"")</f>
        <v/>
      </c>
      <c r="BG71" s="163" t="str">
        <f>IFERROR(VLOOKUP(AZ71,[2]Formulas!$AN$5:$AO$20,2,),"")</f>
        <v/>
      </c>
      <c r="BH71" s="163" t="str">
        <f>IFERROR(VLOOKUP(BA71,[2]Formulas!$AN$5:$AO$20,2,),"")</f>
        <v/>
      </c>
      <c r="BI71" s="163" t="str">
        <f>IFERROR(VLOOKUP(BB71,[2]Formulas!$AN$5:$AO$20,2,),"")</f>
        <v/>
      </c>
      <c r="BJ71" s="163">
        <f t="shared" si="21"/>
        <v>0</v>
      </c>
      <c r="BK71" s="163" t="str">
        <f t="shared" si="22"/>
        <v>Débil</v>
      </c>
      <c r="BL71" s="163"/>
      <c r="BM71" s="163" t="str">
        <f>IFERROR(VLOOKUP(CONCATENATE(BK71,"+",BL71),[2]Formulas!$AB$5:$AC$13,2,),"")</f>
        <v/>
      </c>
      <c r="BN71" s="163" t="str">
        <f>IFERROR(VLOOKUP(BM71,[2]Formulas!$AC$5:$AD$13,2,),"")</f>
        <v/>
      </c>
      <c r="BO71" s="72"/>
      <c r="BP71" s="72"/>
      <c r="BQ71" s="72"/>
      <c r="BR71" s="72"/>
      <c r="BS71" s="72"/>
      <c r="BT71" s="72"/>
      <c r="BU71" s="72"/>
      <c r="BV71" s="72"/>
      <c r="BW71" s="72"/>
      <c r="BX71" s="79"/>
      <c r="BY71" s="72"/>
      <c r="BZ71" s="134"/>
      <c r="CA71" s="134"/>
      <c r="CB71" s="134"/>
      <c r="CC71" s="72"/>
      <c r="CD71" s="134"/>
      <c r="CE71" s="134"/>
      <c r="CF71" s="134"/>
      <c r="CG71" s="72"/>
      <c r="CH71" s="134"/>
      <c r="CI71" s="134"/>
      <c r="CJ71" s="136"/>
      <c r="CK71" s="4"/>
    </row>
    <row r="72" spans="1:89" ht="23.25" hidden="1" customHeight="1" x14ac:dyDescent="0.25">
      <c r="A72" s="72"/>
      <c r="B72" s="160"/>
      <c r="C72" s="72"/>
      <c r="D72" s="72"/>
      <c r="E72" s="72"/>
      <c r="F72" s="72"/>
      <c r="G72" s="72"/>
      <c r="H72" s="72"/>
      <c r="I72" s="72"/>
      <c r="J72" s="142"/>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140"/>
      <c r="AO72" s="140"/>
      <c r="AP72" s="140"/>
      <c r="AQ72" s="140"/>
      <c r="AR72" s="140"/>
      <c r="AS72" s="140"/>
      <c r="AT72" s="140"/>
      <c r="AU72" s="161"/>
      <c r="AV72" s="162"/>
      <c r="AW72" s="162"/>
      <c r="AX72" s="162"/>
      <c r="AY72" s="162"/>
      <c r="AZ72" s="162"/>
      <c r="BA72" s="162"/>
      <c r="BB72" s="162"/>
      <c r="BC72" s="163" t="str">
        <f>IFERROR(VLOOKUP(AV72,[2]Formulas!$AN$5:$AO$20,2,),"")</f>
        <v/>
      </c>
      <c r="BD72" s="163" t="str">
        <f>IFERROR(VLOOKUP(AW72,[2]Formulas!$AN$5:$AO$20,2,),"")</f>
        <v/>
      </c>
      <c r="BE72" s="163" t="str">
        <f>IFERROR(VLOOKUP(AX72,[2]Formulas!$AN$5:$AO$20,2,),"")</f>
        <v/>
      </c>
      <c r="BF72" s="163" t="str">
        <f>IFERROR(VLOOKUP(AY72,[2]Formulas!$AN$5:$AO$20,2,),"")</f>
        <v/>
      </c>
      <c r="BG72" s="163" t="str">
        <f>IFERROR(VLOOKUP(AZ72,[2]Formulas!$AN$5:$AO$20,2,),"")</f>
        <v/>
      </c>
      <c r="BH72" s="163" t="str">
        <f>IFERROR(VLOOKUP(BA72,[2]Formulas!$AN$5:$AO$20,2,),"")</f>
        <v/>
      </c>
      <c r="BI72" s="163" t="str">
        <f>IFERROR(VLOOKUP(BB72,[2]Formulas!$AN$5:$AO$20,2,),"")</f>
        <v/>
      </c>
      <c r="BJ72" s="163">
        <f t="shared" si="21"/>
        <v>0</v>
      </c>
      <c r="BK72" s="163" t="str">
        <f t="shared" si="22"/>
        <v>Débil</v>
      </c>
      <c r="BL72" s="163"/>
      <c r="BM72" s="163" t="str">
        <f>IFERROR(VLOOKUP(CONCATENATE(BK72,"+",BL72),[2]Formulas!$AB$5:$AC$13,2,),"")</f>
        <v/>
      </c>
      <c r="BN72" s="163" t="str">
        <f>IFERROR(VLOOKUP(BM72,[2]Formulas!$AC$5:$AD$13,2,),"")</f>
        <v/>
      </c>
      <c r="BO72" s="72"/>
      <c r="BP72" s="72"/>
      <c r="BQ72" s="72"/>
      <c r="BR72" s="72"/>
      <c r="BS72" s="72"/>
      <c r="BT72" s="72"/>
      <c r="BU72" s="72"/>
      <c r="BV72" s="72"/>
      <c r="BW72" s="72"/>
      <c r="BX72" s="79"/>
      <c r="BY72" s="72"/>
      <c r="BZ72" s="134"/>
      <c r="CA72" s="134"/>
      <c r="CB72" s="134"/>
      <c r="CC72" s="72"/>
      <c r="CD72" s="134"/>
      <c r="CE72" s="134"/>
      <c r="CF72" s="134"/>
      <c r="CG72" s="72"/>
      <c r="CH72" s="134"/>
      <c r="CI72" s="134"/>
      <c r="CJ72" s="136"/>
      <c r="CK72" s="4"/>
    </row>
    <row r="73" spans="1:89" ht="23.25" hidden="1" customHeight="1" x14ac:dyDescent="0.25">
      <c r="A73" s="72"/>
      <c r="B73" s="160"/>
      <c r="C73" s="72"/>
      <c r="D73" s="72"/>
      <c r="E73" s="72"/>
      <c r="F73" s="72"/>
      <c r="G73" s="72"/>
      <c r="H73" s="72"/>
      <c r="I73" s="72"/>
      <c r="J73" s="142"/>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c r="AK73" s="72"/>
      <c r="AL73" s="72"/>
      <c r="AM73" s="72"/>
      <c r="AN73" s="140"/>
      <c r="AO73" s="140"/>
      <c r="AP73" s="140"/>
      <c r="AQ73" s="140"/>
      <c r="AR73" s="140"/>
      <c r="AS73" s="140"/>
      <c r="AT73" s="140"/>
      <c r="AU73" s="161"/>
      <c r="AV73" s="162"/>
      <c r="AW73" s="162"/>
      <c r="AX73" s="162"/>
      <c r="AY73" s="162"/>
      <c r="AZ73" s="162"/>
      <c r="BA73" s="162"/>
      <c r="BB73" s="162"/>
      <c r="BC73" s="163" t="str">
        <f>IFERROR(VLOOKUP(AV73,[2]Formulas!$AN$5:$AO$20,2,),"")</f>
        <v/>
      </c>
      <c r="BD73" s="163" t="str">
        <f>IFERROR(VLOOKUP(AW73,[2]Formulas!$AN$5:$AO$20,2,),"")</f>
        <v/>
      </c>
      <c r="BE73" s="163" t="str">
        <f>IFERROR(VLOOKUP(AX73,[2]Formulas!$AN$5:$AO$20,2,),"")</f>
        <v/>
      </c>
      <c r="BF73" s="163" t="str">
        <f>IFERROR(VLOOKUP(AY73,[2]Formulas!$AN$5:$AO$20,2,),"")</f>
        <v/>
      </c>
      <c r="BG73" s="163" t="str">
        <f>IFERROR(VLOOKUP(AZ73,[2]Formulas!$AN$5:$AO$20,2,),"")</f>
        <v/>
      </c>
      <c r="BH73" s="163" t="str">
        <f>IFERROR(VLOOKUP(BA73,[2]Formulas!$AN$5:$AO$20,2,),"")</f>
        <v/>
      </c>
      <c r="BI73" s="163" t="str">
        <f>IFERROR(VLOOKUP(BB73,[2]Formulas!$AN$5:$AO$20,2,),"")</f>
        <v/>
      </c>
      <c r="BJ73" s="163">
        <f t="shared" si="21"/>
        <v>0</v>
      </c>
      <c r="BK73" s="163" t="str">
        <f t="shared" si="22"/>
        <v>Débil</v>
      </c>
      <c r="BL73" s="163"/>
      <c r="BM73" s="163" t="str">
        <f>IFERROR(VLOOKUP(CONCATENATE(BK73,"+",BL73),[2]Formulas!$AB$5:$AC$13,2,),"")</f>
        <v/>
      </c>
      <c r="BN73" s="163" t="str">
        <f>IFERROR(VLOOKUP(BM73,[2]Formulas!$AC$5:$AD$13,2,),"")</f>
        <v/>
      </c>
      <c r="BO73" s="72"/>
      <c r="BP73" s="72"/>
      <c r="BQ73" s="72"/>
      <c r="BR73" s="72"/>
      <c r="BS73" s="72"/>
      <c r="BT73" s="72"/>
      <c r="BU73" s="72"/>
      <c r="BV73" s="72"/>
      <c r="BW73" s="72"/>
      <c r="BX73" s="79"/>
      <c r="BY73" s="72"/>
      <c r="BZ73" s="134"/>
      <c r="CA73" s="134"/>
      <c r="CB73" s="134"/>
      <c r="CC73" s="72"/>
      <c r="CD73" s="134"/>
      <c r="CE73" s="134"/>
      <c r="CF73" s="134"/>
      <c r="CG73" s="72"/>
      <c r="CH73" s="134"/>
      <c r="CI73" s="134"/>
      <c r="CJ73" s="136"/>
      <c r="CK73" s="4"/>
    </row>
    <row r="74" spans="1:89" ht="23.25" hidden="1" customHeight="1" x14ac:dyDescent="0.25">
      <c r="A74" s="164"/>
      <c r="B74" s="144"/>
      <c r="C74" s="164"/>
      <c r="D74" s="164"/>
      <c r="E74" s="164"/>
      <c r="F74" s="164"/>
      <c r="G74" s="164"/>
      <c r="H74" s="164"/>
      <c r="I74" s="164"/>
      <c r="J74" s="165"/>
      <c r="K74" s="164"/>
      <c r="L74" s="164"/>
      <c r="M74" s="164"/>
      <c r="N74" s="164"/>
      <c r="O74" s="164"/>
      <c r="P74" s="164"/>
      <c r="Q74" s="164"/>
      <c r="R74" s="164"/>
      <c r="S74" s="164"/>
      <c r="T74" s="164"/>
      <c r="U74" s="164"/>
      <c r="V74" s="164"/>
      <c r="W74" s="164"/>
      <c r="X74" s="164"/>
      <c r="Y74" s="164"/>
      <c r="Z74" s="164"/>
      <c r="AA74" s="164"/>
      <c r="AB74" s="164"/>
      <c r="AC74" s="164"/>
      <c r="AD74" s="164"/>
      <c r="AE74" s="164"/>
      <c r="AF74" s="164"/>
      <c r="AG74" s="164"/>
      <c r="AH74" s="164"/>
      <c r="AI74" s="164"/>
      <c r="AJ74" s="164"/>
      <c r="AK74" s="164"/>
      <c r="AL74" s="164"/>
      <c r="AM74" s="164"/>
      <c r="AN74" s="146"/>
      <c r="AO74" s="146"/>
      <c r="AP74" s="146"/>
      <c r="AQ74" s="146"/>
      <c r="AR74" s="146"/>
      <c r="AS74" s="146"/>
      <c r="AT74" s="146"/>
      <c r="AU74" s="147"/>
      <c r="AV74" s="148"/>
      <c r="AW74" s="148"/>
      <c r="AX74" s="148"/>
      <c r="AY74" s="148"/>
      <c r="AZ74" s="148"/>
      <c r="BA74" s="148"/>
      <c r="BB74" s="148"/>
      <c r="BC74" s="149" t="str">
        <f>IFERROR(VLOOKUP(AV74,[2]Formulas!$AN$5:$AO$20,2,),"")</f>
        <v/>
      </c>
      <c r="BD74" s="149" t="str">
        <f>IFERROR(VLOOKUP(AW74,[2]Formulas!$AN$5:$AO$20,2,),"")</f>
        <v/>
      </c>
      <c r="BE74" s="149" t="str">
        <f>IFERROR(VLOOKUP(AX74,[2]Formulas!$AN$5:$AO$20,2,),"")</f>
        <v/>
      </c>
      <c r="BF74" s="149" t="str">
        <f>IFERROR(VLOOKUP(AY74,[2]Formulas!$AN$5:$AO$20,2,),"")</f>
        <v/>
      </c>
      <c r="BG74" s="149" t="str">
        <f>IFERROR(VLOOKUP(AZ74,[2]Formulas!$AN$5:$AO$20,2,),"")</f>
        <v/>
      </c>
      <c r="BH74" s="149" t="str">
        <f>IFERROR(VLOOKUP(BA74,[2]Formulas!$AN$5:$AO$20,2,),"")</f>
        <v/>
      </c>
      <c r="BI74" s="149" t="str">
        <f>IFERROR(VLOOKUP(BB74,[2]Formulas!$AN$5:$AO$20,2,),"")</f>
        <v/>
      </c>
      <c r="BJ74" s="149">
        <f t="shared" si="21"/>
        <v>0</v>
      </c>
      <c r="BK74" s="149" t="str">
        <f t="shared" si="22"/>
        <v>Débil</v>
      </c>
      <c r="BL74" s="149"/>
      <c r="BM74" s="149" t="str">
        <f>IFERROR(VLOOKUP(CONCATENATE(BK74,"+",BL74),[2]Formulas!$AB$5:$AC$13,2,),"")</f>
        <v/>
      </c>
      <c r="BN74" s="149" t="str">
        <f>IFERROR(VLOOKUP(BM74,[2]Formulas!$AC$5:$AD$13,2,),"")</f>
        <v/>
      </c>
      <c r="BO74" s="164"/>
      <c r="BP74" s="164"/>
      <c r="BQ74" s="164"/>
      <c r="BR74" s="164"/>
      <c r="BS74" s="164"/>
      <c r="BT74" s="164"/>
      <c r="BU74" s="164"/>
      <c r="BV74" s="164"/>
      <c r="BW74" s="164"/>
      <c r="BX74" s="166"/>
      <c r="BY74" s="164"/>
      <c r="BZ74" s="151"/>
      <c r="CA74" s="151"/>
      <c r="CB74" s="151"/>
      <c r="CC74" s="164"/>
      <c r="CD74" s="151"/>
      <c r="CE74" s="151"/>
      <c r="CF74" s="151"/>
      <c r="CG74" s="164"/>
      <c r="CH74" s="151"/>
      <c r="CI74" s="151"/>
      <c r="CJ74" s="152"/>
      <c r="CK74" s="4"/>
    </row>
    <row r="75" spans="1:89" ht="23.25" hidden="1" customHeight="1" x14ac:dyDescent="0.3">
      <c r="A75" s="153"/>
      <c r="B75" s="153"/>
      <c r="C75" s="153"/>
      <c r="D75" s="153"/>
      <c r="E75" s="153"/>
      <c r="F75" s="153"/>
      <c r="G75" s="153"/>
      <c r="H75" s="153"/>
      <c r="I75" s="153"/>
      <c r="J75" s="154"/>
      <c r="K75" s="154"/>
      <c r="L75" s="154"/>
      <c r="M75" s="155"/>
      <c r="N75" s="155"/>
      <c r="O75" s="155"/>
      <c r="P75" s="155"/>
      <c r="Q75" s="155"/>
      <c r="R75" s="155"/>
      <c r="S75" s="155"/>
      <c r="T75" s="155"/>
      <c r="U75" s="155"/>
      <c r="V75" s="155"/>
      <c r="W75" s="155"/>
      <c r="X75" s="155"/>
      <c r="Y75" s="155"/>
      <c r="Z75" s="155"/>
      <c r="AA75" s="155"/>
      <c r="AB75" s="155"/>
      <c r="AC75" s="155"/>
      <c r="AD75" s="155"/>
      <c r="AE75" s="155"/>
      <c r="AF75" s="155"/>
      <c r="AG75" s="155"/>
      <c r="AH75" s="155"/>
      <c r="AI75" s="155"/>
      <c r="AJ75" s="155"/>
      <c r="AK75" s="155"/>
      <c r="AL75" s="155"/>
      <c r="AM75" s="153"/>
      <c r="AN75" s="156"/>
      <c r="AO75" s="156"/>
      <c r="AP75" s="156"/>
      <c r="AQ75" s="156"/>
      <c r="AR75" s="156"/>
      <c r="AS75" s="156"/>
      <c r="AT75" s="156"/>
      <c r="AU75" s="153"/>
      <c r="AV75" s="153"/>
      <c r="AW75" s="153"/>
      <c r="AX75" s="153"/>
      <c r="AY75" s="153"/>
      <c r="AZ75" s="153"/>
      <c r="BA75" s="153"/>
      <c r="BB75" s="153"/>
      <c r="BC75" s="153"/>
      <c r="BD75" s="153"/>
      <c r="BE75" s="153"/>
      <c r="BF75" s="153"/>
      <c r="BG75" s="153"/>
      <c r="BH75" s="153"/>
      <c r="BI75" s="153"/>
      <c r="BJ75" s="153"/>
      <c r="BK75" s="153"/>
      <c r="BL75" s="153"/>
      <c r="BM75" s="153"/>
      <c r="BN75" s="153"/>
      <c r="BO75" s="153"/>
      <c r="BP75" s="153"/>
      <c r="BQ75" s="153"/>
      <c r="BR75" s="153"/>
      <c r="BS75" s="153"/>
      <c r="BT75" s="153"/>
      <c r="BU75" s="153"/>
      <c r="BV75" s="153"/>
      <c r="BW75" s="153"/>
      <c r="BX75" s="157"/>
      <c r="BY75" s="157"/>
      <c r="BZ75" s="157"/>
      <c r="CA75" s="157"/>
      <c r="CB75" s="157"/>
      <c r="CC75" s="157"/>
      <c r="CD75" s="157"/>
      <c r="CE75" s="157"/>
      <c r="CF75" s="157"/>
      <c r="CG75" s="157"/>
      <c r="CH75" s="157"/>
      <c r="CI75" s="157"/>
      <c r="CJ75" s="157"/>
      <c r="CK75" s="4"/>
    </row>
    <row r="76" spans="1:89" ht="23.25" hidden="1" customHeight="1" x14ac:dyDescent="0.25">
      <c r="A76" s="57"/>
      <c r="B76" s="90"/>
      <c r="C76" s="57"/>
      <c r="D76" s="57"/>
      <c r="E76" s="58"/>
      <c r="F76" s="58"/>
      <c r="G76" s="58"/>
      <c r="H76" s="58"/>
      <c r="I76" s="57" t="str">
        <f>+IF(AND(E76="Si",F76="Si",G76="Si",H76="Si"),"Corrupción","No aplica para riesgo de corrupción")</f>
        <v>No aplica para riesgo de corrupción</v>
      </c>
      <c r="J76" s="158"/>
      <c r="K76" s="61"/>
      <c r="L76" s="61"/>
      <c r="M76" s="58"/>
      <c r="N76" s="58"/>
      <c r="O76" s="58"/>
      <c r="P76" s="58"/>
      <c r="Q76" s="58"/>
      <c r="R76" s="58"/>
      <c r="S76" s="58"/>
      <c r="T76" s="58"/>
      <c r="U76" s="58"/>
      <c r="V76" s="58"/>
      <c r="W76" s="58"/>
      <c r="X76" s="58"/>
      <c r="Y76" s="58"/>
      <c r="Z76" s="58"/>
      <c r="AA76" s="58"/>
      <c r="AB76" s="58"/>
      <c r="AC76" s="58"/>
      <c r="AD76" s="58"/>
      <c r="AE76" s="58"/>
      <c r="AF76" s="62">
        <f>+COUNTIF(M76:AE85,"SI")</f>
        <v>0</v>
      </c>
      <c r="AG76" s="57"/>
      <c r="AH76" s="57" t="str">
        <f>IFERROR(VLOOKUP(AG76,[2]Formulas!$B$5:$C$9,2,0),"")</f>
        <v/>
      </c>
      <c r="AI76" s="57" t="str">
        <f>IFERROR(VLOOKUP(AF76,[2]Formulas!$W$5:$X$23,2,),"")</f>
        <v/>
      </c>
      <c r="AJ76" s="57" t="str">
        <f>+IFERROR(VLOOKUP(AI76,[2]Formulas!$E$5:$F$9,2,),"")</f>
        <v/>
      </c>
      <c r="AK76" s="62" t="str">
        <f>IFERROR(VLOOKUP(CONCATENATE(AH76,AJ76),[2]Formulas!$J$5:$K$29,2,),"")</f>
        <v/>
      </c>
      <c r="AL76" s="62" t="str">
        <f>IFERROR(AJ76*AH76,"")</f>
        <v/>
      </c>
      <c r="AM76" s="64" t="s">
        <v>167</v>
      </c>
      <c r="AN76" s="130"/>
      <c r="AO76" s="130"/>
      <c r="AP76" s="130"/>
      <c r="AQ76" s="130"/>
      <c r="AR76" s="130"/>
      <c r="AS76" s="130"/>
      <c r="AT76" s="130"/>
      <c r="AU76" s="59"/>
      <c r="AV76" s="131"/>
      <c r="AW76" s="131"/>
      <c r="AX76" s="131"/>
      <c r="AY76" s="131"/>
      <c r="AZ76" s="131"/>
      <c r="BA76" s="131"/>
      <c r="BB76" s="131"/>
      <c r="BC76" s="91" t="str">
        <f>IFERROR(VLOOKUP(AV76,[2]Formulas!$AN$5:$AO$20,2,),"")</f>
        <v/>
      </c>
      <c r="BD76" s="91" t="str">
        <f>IFERROR(VLOOKUP(AW76,[2]Formulas!$AN$5:$AO$20,2,),"")</f>
        <v/>
      </c>
      <c r="BE76" s="91" t="str">
        <f>IFERROR(VLOOKUP(AX76,[2]Formulas!$AN$5:$AO$20,2,),"")</f>
        <v/>
      </c>
      <c r="BF76" s="91" t="str">
        <f>IFERROR(VLOOKUP(AY76,[2]Formulas!$AN$5:$AO$20,2,),"")</f>
        <v/>
      </c>
      <c r="BG76" s="91" t="str">
        <f>IFERROR(VLOOKUP(AZ76,[2]Formulas!$AN$5:$AO$20,2,),"")</f>
        <v/>
      </c>
      <c r="BH76" s="91" t="str">
        <f>IFERROR(VLOOKUP(BA76,[2]Formulas!$AN$5:$AO$20,2,),"")</f>
        <v/>
      </c>
      <c r="BI76" s="91" t="str">
        <f>IFERROR(VLOOKUP(BB76,[2]Formulas!$AN$5:$AO$20,2,),"")</f>
        <v/>
      </c>
      <c r="BJ76" s="91">
        <f t="shared" ref="BJ76:BJ85" si="23">+SUM(BC76:BI76)</f>
        <v>0</v>
      </c>
      <c r="BK76" s="91" t="str">
        <f t="shared" ref="BK76:BK85" si="24">+IF(BJ76&gt;=96,"Fuerte",IF(AND(BJ76&lt;96,BJ76&gt;=86),"Moderado",IF(BJ76&lt;=85,"Débil")))</f>
        <v>Débil</v>
      </c>
      <c r="BL76" s="91"/>
      <c r="BM76" s="91" t="str">
        <f>IFERROR(VLOOKUP(CONCATENATE(BK76,"+",BL76),[2]Formulas!$AB$5:$AC$13,2,),"")</f>
        <v/>
      </c>
      <c r="BN76" s="91" t="str">
        <f>IFERROR(VLOOKUP(BM76,[2]Formulas!$AC$5:$AD$13,2,),"")</f>
        <v/>
      </c>
      <c r="BO76" s="64" t="str">
        <f>+IFERROR(AVERAGE(BN76:BN85),"")</f>
        <v/>
      </c>
      <c r="BP76" s="64" t="str">
        <f>+IF(BO76="","",IF(BO76=100,"Fuerte",IF(AND(BO76&lt;100,BO76&gt;=50),"Moderado",IF(BO76&lt;50,"Débil"))))</f>
        <v/>
      </c>
      <c r="BQ76" s="64" t="str">
        <f>+IF(BP76="","",IF(BP76="Fuerte",2,IF(BP76="Moderado",1,IF(BP76="Débil",0))))</f>
        <v/>
      </c>
      <c r="BR76" s="64" t="str">
        <f>IFERROR(IF((BS76-BQ76)&lt;=0,+AG76,VLOOKUP((BS76-BQ76),[2]Formulas!$AQ$5:$AR$9,2,0)),"")</f>
        <v/>
      </c>
      <c r="BS76" s="64" t="str">
        <f>+AH76</f>
        <v/>
      </c>
      <c r="BT76" s="64" t="str">
        <f>IFERROR(VLOOKUP(BR76,[2]Formulas!$B$5:$C$9,2,),"")</f>
        <v/>
      </c>
      <c r="BU76" s="64" t="str">
        <f>+AI76</f>
        <v/>
      </c>
      <c r="BV76" s="64" t="str">
        <f>IFERROR(VLOOKUP(BU76,[2]Formulas!$E$5:$F$9,2,),"")</f>
        <v/>
      </c>
      <c r="BW76" s="62" t="str">
        <f>IFERROR(VLOOKUP(CONCATENATE(BT76:BT85,BV76),[2]Formulas!$J$5:$K$29,2,),"")</f>
        <v/>
      </c>
      <c r="BX76" s="65" t="str">
        <f>IFERROR(BV76*BT76,"")</f>
        <v/>
      </c>
      <c r="BY76" s="66"/>
      <c r="BZ76" s="96"/>
      <c r="CA76" s="96"/>
      <c r="CB76" s="96"/>
      <c r="CC76" s="66"/>
      <c r="CD76" s="96"/>
      <c r="CE76" s="96"/>
      <c r="CF76" s="96"/>
      <c r="CG76" s="66"/>
      <c r="CH76" s="96"/>
      <c r="CI76" s="96"/>
      <c r="CJ76" s="159"/>
      <c r="CK76" s="4"/>
    </row>
    <row r="77" spans="1:89" ht="23.25" hidden="1" customHeight="1" x14ac:dyDescent="0.25">
      <c r="A77" s="72"/>
      <c r="B77" s="160"/>
      <c r="C77" s="72"/>
      <c r="D77" s="72"/>
      <c r="E77" s="72"/>
      <c r="F77" s="72"/>
      <c r="G77" s="72"/>
      <c r="H77" s="72"/>
      <c r="I77" s="72"/>
      <c r="J77" s="142"/>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140"/>
      <c r="AO77" s="140"/>
      <c r="AP77" s="140"/>
      <c r="AQ77" s="140"/>
      <c r="AR77" s="140"/>
      <c r="AS77" s="140"/>
      <c r="AT77" s="140"/>
      <c r="AU77" s="161"/>
      <c r="AV77" s="162"/>
      <c r="AW77" s="162"/>
      <c r="AX77" s="162"/>
      <c r="AY77" s="162"/>
      <c r="AZ77" s="162"/>
      <c r="BA77" s="162"/>
      <c r="BB77" s="162"/>
      <c r="BC77" s="163" t="str">
        <f>IFERROR(VLOOKUP(AV77,[2]Formulas!$AN$5:$AO$20,2,),"")</f>
        <v/>
      </c>
      <c r="BD77" s="163" t="str">
        <f>IFERROR(VLOOKUP(AW77,[2]Formulas!$AN$5:$AO$20,2,),"")</f>
        <v/>
      </c>
      <c r="BE77" s="163" t="str">
        <f>IFERROR(VLOOKUP(AX77,[2]Formulas!$AN$5:$AO$20,2,),"")</f>
        <v/>
      </c>
      <c r="BF77" s="163" t="str">
        <f>IFERROR(VLOOKUP(AY77,[2]Formulas!$AN$5:$AO$20,2,),"")</f>
        <v/>
      </c>
      <c r="BG77" s="163" t="str">
        <f>IFERROR(VLOOKUP(AZ77,[2]Formulas!$AN$5:$AO$20,2,),"")</f>
        <v/>
      </c>
      <c r="BH77" s="163" t="str">
        <f>IFERROR(VLOOKUP(BA77,[2]Formulas!$AN$5:$AO$20,2,),"")</f>
        <v/>
      </c>
      <c r="BI77" s="163" t="str">
        <f>IFERROR(VLOOKUP(BB77,[2]Formulas!$AN$5:$AO$20,2,),"")</f>
        <v/>
      </c>
      <c r="BJ77" s="163">
        <f t="shared" si="23"/>
        <v>0</v>
      </c>
      <c r="BK77" s="163" t="str">
        <f t="shared" si="24"/>
        <v>Débil</v>
      </c>
      <c r="BL77" s="163"/>
      <c r="BM77" s="163" t="str">
        <f>IFERROR(VLOOKUP(CONCATENATE(BK77,"+",BL77),[2]Formulas!$AB$5:$AC$13,2,),"")</f>
        <v/>
      </c>
      <c r="BN77" s="163" t="str">
        <f>IFERROR(VLOOKUP(BM77,[2]Formulas!$AC$5:$AD$13,2,),"")</f>
        <v/>
      </c>
      <c r="BO77" s="72"/>
      <c r="BP77" s="72"/>
      <c r="BQ77" s="72"/>
      <c r="BR77" s="72"/>
      <c r="BS77" s="72"/>
      <c r="BT77" s="72"/>
      <c r="BU77" s="72"/>
      <c r="BV77" s="72"/>
      <c r="BW77" s="72"/>
      <c r="BX77" s="79"/>
      <c r="BY77" s="72"/>
      <c r="BZ77" s="134"/>
      <c r="CA77" s="134"/>
      <c r="CB77" s="134"/>
      <c r="CC77" s="72"/>
      <c r="CD77" s="134"/>
      <c r="CE77" s="134"/>
      <c r="CF77" s="134"/>
      <c r="CG77" s="72"/>
      <c r="CH77" s="134"/>
      <c r="CI77" s="134"/>
      <c r="CJ77" s="136"/>
      <c r="CK77" s="4"/>
    </row>
    <row r="78" spans="1:89" ht="23.25" hidden="1" customHeight="1" x14ac:dyDescent="0.25">
      <c r="A78" s="72"/>
      <c r="B78" s="160"/>
      <c r="C78" s="72"/>
      <c r="D78" s="72"/>
      <c r="E78" s="72"/>
      <c r="F78" s="72"/>
      <c r="G78" s="72"/>
      <c r="H78" s="72"/>
      <c r="I78" s="72"/>
      <c r="J78" s="142"/>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140"/>
      <c r="AO78" s="140"/>
      <c r="AP78" s="140"/>
      <c r="AQ78" s="140"/>
      <c r="AR78" s="140"/>
      <c r="AS78" s="140"/>
      <c r="AT78" s="140"/>
      <c r="AU78" s="161"/>
      <c r="AV78" s="162"/>
      <c r="AW78" s="162"/>
      <c r="AX78" s="162"/>
      <c r="AY78" s="162"/>
      <c r="AZ78" s="162"/>
      <c r="BA78" s="162"/>
      <c r="BB78" s="162"/>
      <c r="BC78" s="163" t="str">
        <f>IFERROR(VLOOKUP(AV78,[2]Formulas!$AN$5:$AO$20,2,),"")</f>
        <v/>
      </c>
      <c r="BD78" s="163" t="str">
        <f>IFERROR(VLOOKUP(AW78,[2]Formulas!$AN$5:$AO$20,2,),"")</f>
        <v/>
      </c>
      <c r="BE78" s="163" t="str">
        <f>IFERROR(VLOOKUP(AX78,[2]Formulas!$AN$5:$AO$20,2,),"")</f>
        <v/>
      </c>
      <c r="BF78" s="163" t="str">
        <f>IFERROR(VLOOKUP(AY78,[2]Formulas!$AN$5:$AO$20,2,),"")</f>
        <v/>
      </c>
      <c r="BG78" s="163" t="str">
        <f>IFERROR(VLOOKUP(AZ78,[2]Formulas!$AN$5:$AO$20,2,),"")</f>
        <v/>
      </c>
      <c r="BH78" s="163" t="str">
        <f>IFERROR(VLOOKUP(BA78,[2]Formulas!$AN$5:$AO$20,2,),"")</f>
        <v/>
      </c>
      <c r="BI78" s="163" t="str">
        <f>IFERROR(VLOOKUP(BB78,[2]Formulas!$AN$5:$AO$20,2,),"")</f>
        <v/>
      </c>
      <c r="BJ78" s="163">
        <f t="shared" si="23"/>
        <v>0</v>
      </c>
      <c r="BK78" s="163" t="str">
        <f t="shared" si="24"/>
        <v>Débil</v>
      </c>
      <c r="BL78" s="163"/>
      <c r="BM78" s="163" t="str">
        <f>IFERROR(VLOOKUP(CONCATENATE(BK78,"+",BL78),[2]Formulas!$AB$5:$AC$13,2,),"")</f>
        <v/>
      </c>
      <c r="BN78" s="163" t="str">
        <f>IFERROR(VLOOKUP(BM78,[2]Formulas!$AC$5:$AD$13,2,),"")</f>
        <v/>
      </c>
      <c r="BO78" s="72"/>
      <c r="BP78" s="72"/>
      <c r="BQ78" s="72"/>
      <c r="BR78" s="72"/>
      <c r="BS78" s="72"/>
      <c r="BT78" s="72"/>
      <c r="BU78" s="72"/>
      <c r="BV78" s="72"/>
      <c r="BW78" s="72"/>
      <c r="BX78" s="79"/>
      <c r="BY78" s="72"/>
      <c r="BZ78" s="134"/>
      <c r="CA78" s="134"/>
      <c r="CB78" s="134"/>
      <c r="CC78" s="72"/>
      <c r="CD78" s="134"/>
      <c r="CE78" s="134"/>
      <c r="CF78" s="134"/>
      <c r="CG78" s="72"/>
      <c r="CH78" s="134"/>
      <c r="CI78" s="134"/>
      <c r="CJ78" s="136"/>
      <c r="CK78" s="4"/>
    </row>
    <row r="79" spans="1:89" ht="23.25" hidden="1" customHeight="1" x14ac:dyDescent="0.25">
      <c r="A79" s="72"/>
      <c r="B79" s="160"/>
      <c r="C79" s="72"/>
      <c r="D79" s="72"/>
      <c r="E79" s="72"/>
      <c r="F79" s="72"/>
      <c r="G79" s="72"/>
      <c r="H79" s="72"/>
      <c r="I79" s="72"/>
      <c r="J79" s="14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c r="AM79" s="72"/>
      <c r="AN79" s="140"/>
      <c r="AO79" s="140"/>
      <c r="AP79" s="140"/>
      <c r="AQ79" s="140"/>
      <c r="AR79" s="140"/>
      <c r="AS79" s="140"/>
      <c r="AT79" s="140"/>
      <c r="AU79" s="161"/>
      <c r="AV79" s="162"/>
      <c r="AW79" s="162"/>
      <c r="AX79" s="162"/>
      <c r="AY79" s="162"/>
      <c r="AZ79" s="162"/>
      <c r="BA79" s="162"/>
      <c r="BB79" s="162"/>
      <c r="BC79" s="163" t="str">
        <f>IFERROR(VLOOKUP(AV79,[2]Formulas!$AN$5:$AO$20,2,),"")</f>
        <v/>
      </c>
      <c r="BD79" s="163" t="str">
        <f>IFERROR(VLOOKUP(AW79,[2]Formulas!$AN$5:$AO$20,2,),"")</f>
        <v/>
      </c>
      <c r="BE79" s="163" t="str">
        <f>IFERROR(VLOOKUP(AX79,[2]Formulas!$AN$5:$AO$20,2,),"")</f>
        <v/>
      </c>
      <c r="BF79" s="163" t="str">
        <f>IFERROR(VLOOKUP(AY79,[2]Formulas!$AN$5:$AO$20,2,),"")</f>
        <v/>
      </c>
      <c r="BG79" s="163" t="str">
        <f>IFERROR(VLOOKUP(AZ79,[2]Formulas!$AN$5:$AO$20,2,),"")</f>
        <v/>
      </c>
      <c r="BH79" s="163" t="str">
        <f>IFERROR(VLOOKUP(BA79,[2]Formulas!$AN$5:$AO$20,2,),"")</f>
        <v/>
      </c>
      <c r="BI79" s="163" t="str">
        <f>IFERROR(VLOOKUP(BB79,[2]Formulas!$AN$5:$AO$20,2,),"")</f>
        <v/>
      </c>
      <c r="BJ79" s="163">
        <f t="shared" si="23"/>
        <v>0</v>
      </c>
      <c r="BK79" s="163" t="str">
        <f t="shared" si="24"/>
        <v>Débil</v>
      </c>
      <c r="BL79" s="163"/>
      <c r="BM79" s="163" t="str">
        <f>IFERROR(VLOOKUP(CONCATENATE(BK79,"+",BL79),[2]Formulas!$AB$5:$AC$13,2,),"")</f>
        <v/>
      </c>
      <c r="BN79" s="163" t="str">
        <f>IFERROR(VLOOKUP(BM79,[2]Formulas!$AC$5:$AD$13,2,),"")</f>
        <v/>
      </c>
      <c r="BO79" s="72"/>
      <c r="BP79" s="72"/>
      <c r="BQ79" s="72"/>
      <c r="BR79" s="72"/>
      <c r="BS79" s="72"/>
      <c r="BT79" s="72"/>
      <c r="BU79" s="72"/>
      <c r="BV79" s="72"/>
      <c r="BW79" s="72"/>
      <c r="BX79" s="79"/>
      <c r="BY79" s="72"/>
      <c r="BZ79" s="134"/>
      <c r="CA79" s="134"/>
      <c r="CB79" s="134"/>
      <c r="CC79" s="72"/>
      <c r="CD79" s="134"/>
      <c r="CE79" s="134"/>
      <c r="CF79" s="134"/>
      <c r="CG79" s="72"/>
      <c r="CH79" s="134"/>
      <c r="CI79" s="134"/>
      <c r="CJ79" s="136"/>
      <c r="CK79" s="4"/>
    </row>
    <row r="80" spans="1:89" ht="23.25" hidden="1" customHeight="1" x14ac:dyDescent="0.25">
      <c r="A80" s="72"/>
      <c r="B80" s="160"/>
      <c r="C80" s="72"/>
      <c r="D80" s="72"/>
      <c r="E80" s="72"/>
      <c r="F80" s="72"/>
      <c r="G80" s="72"/>
      <c r="H80" s="72"/>
      <c r="I80" s="72"/>
      <c r="J80" s="142"/>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140"/>
      <c r="AO80" s="140"/>
      <c r="AP80" s="140"/>
      <c r="AQ80" s="140"/>
      <c r="AR80" s="140"/>
      <c r="AS80" s="140"/>
      <c r="AT80" s="140"/>
      <c r="AU80" s="161"/>
      <c r="AV80" s="162"/>
      <c r="AW80" s="162"/>
      <c r="AX80" s="162"/>
      <c r="AY80" s="162"/>
      <c r="AZ80" s="162"/>
      <c r="BA80" s="162"/>
      <c r="BB80" s="162"/>
      <c r="BC80" s="163" t="str">
        <f>IFERROR(VLOOKUP(AV80,[2]Formulas!$AN$5:$AO$20,2,),"")</f>
        <v/>
      </c>
      <c r="BD80" s="163" t="str">
        <f>IFERROR(VLOOKUP(AW80,[2]Formulas!$AN$5:$AO$20,2,),"")</f>
        <v/>
      </c>
      <c r="BE80" s="163" t="str">
        <f>IFERROR(VLOOKUP(AX80,[2]Formulas!$AN$5:$AO$20,2,),"")</f>
        <v/>
      </c>
      <c r="BF80" s="163" t="str">
        <f>IFERROR(VLOOKUP(AY80,[2]Formulas!$AN$5:$AO$20,2,),"")</f>
        <v/>
      </c>
      <c r="BG80" s="163" t="str">
        <f>IFERROR(VLOOKUP(AZ80,[2]Formulas!$AN$5:$AO$20,2,),"")</f>
        <v/>
      </c>
      <c r="BH80" s="163" t="str">
        <f>IFERROR(VLOOKUP(BA80,[2]Formulas!$AN$5:$AO$20,2,),"")</f>
        <v/>
      </c>
      <c r="BI80" s="163" t="str">
        <f>IFERROR(VLOOKUP(BB80,[2]Formulas!$AN$5:$AO$20,2,),"")</f>
        <v/>
      </c>
      <c r="BJ80" s="163">
        <f t="shared" si="23"/>
        <v>0</v>
      </c>
      <c r="BK80" s="163" t="str">
        <f t="shared" si="24"/>
        <v>Débil</v>
      </c>
      <c r="BL80" s="163"/>
      <c r="BM80" s="163" t="str">
        <f>IFERROR(VLOOKUP(CONCATENATE(BK80,"+",BL80),[2]Formulas!$AB$5:$AC$13,2,),"")</f>
        <v/>
      </c>
      <c r="BN80" s="163" t="str">
        <f>IFERROR(VLOOKUP(BM80,[2]Formulas!$AC$5:$AD$13,2,),"")</f>
        <v/>
      </c>
      <c r="BO80" s="72"/>
      <c r="BP80" s="72"/>
      <c r="BQ80" s="72"/>
      <c r="BR80" s="72"/>
      <c r="BS80" s="72"/>
      <c r="BT80" s="72"/>
      <c r="BU80" s="72"/>
      <c r="BV80" s="72"/>
      <c r="BW80" s="72"/>
      <c r="BX80" s="79"/>
      <c r="BY80" s="72"/>
      <c r="BZ80" s="134"/>
      <c r="CA80" s="134"/>
      <c r="CB80" s="134"/>
      <c r="CC80" s="72"/>
      <c r="CD80" s="134"/>
      <c r="CE80" s="134"/>
      <c r="CF80" s="134"/>
      <c r="CG80" s="72"/>
      <c r="CH80" s="134"/>
      <c r="CI80" s="134"/>
      <c r="CJ80" s="136"/>
      <c r="CK80" s="4"/>
    </row>
    <row r="81" spans="1:89" ht="23.25" hidden="1" customHeight="1" x14ac:dyDescent="0.25">
      <c r="A81" s="72"/>
      <c r="B81" s="160"/>
      <c r="C81" s="72"/>
      <c r="D81" s="72"/>
      <c r="E81" s="72"/>
      <c r="F81" s="72"/>
      <c r="G81" s="72"/>
      <c r="H81" s="72"/>
      <c r="I81" s="72"/>
      <c r="J81" s="142"/>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140"/>
      <c r="AO81" s="140"/>
      <c r="AP81" s="140"/>
      <c r="AQ81" s="140"/>
      <c r="AR81" s="140"/>
      <c r="AS81" s="140"/>
      <c r="AT81" s="140"/>
      <c r="AU81" s="161"/>
      <c r="AV81" s="162"/>
      <c r="AW81" s="162"/>
      <c r="AX81" s="162"/>
      <c r="AY81" s="162"/>
      <c r="AZ81" s="162"/>
      <c r="BA81" s="162"/>
      <c r="BB81" s="162"/>
      <c r="BC81" s="163" t="str">
        <f>IFERROR(VLOOKUP(AV81,[2]Formulas!$AN$5:$AO$20,2,),"")</f>
        <v/>
      </c>
      <c r="BD81" s="163" t="str">
        <f>IFERROR(VLOOKUP(AW81,[2]Formulas!$AN$5:$AO$20,2,),"")</f>
        <v/>
      </c>
      <c r="BE81" s="163" t="str">
        <f>IFERROR(VLOOKUP(AX81,[2]Formulas!$AN$5:$AO$20,2,),"")</f>
        <v/>
      </c>
      <c r="BF81" s="163" t="str">
        <f>IFERROR(VLOOKUP(AY81,[2]Formulas!$AN$5:$AO$20,2,),"")</f>
        <v/>
      </c>
      <c r="BG81" s="163" t="str">
        <f>IFERROR(VLOOKUP(AZ81,[2]Formulas!$AN$5:$AO$20,2,),"")</f>
        <v/>
      </c>
      <c r="BH81" s="163" t="str">
        <f>IFERROR(VLOOKUP(BA81,[2]Formulas!$AN$5:$AO$20,2,),"")</f>
        <v/>
      </c>
      <c r="BI81" s="163" t="str">
        <f>IFERROR(VLOOKUP(BB81,[2]Formulas!$AN$5:$AO$20,2,),"")</f>
        <v/>
      </c>
      <c r="BJ81" s="163">
        <f t="shared" si="23"/>
        <v>0</v>
      </c>
      <c r="BK81" s="163" t="str">
        <f t="shared" si="24"/>
        <v>Débil</v>
      </c>
      <c r="BL81" s="163"/>
      <c r="BM81" s="163" t="str">
        <f>IFERROR(VLOOKUP(CONCATENATE(BK81,"+",BL81),[2]Formulas!$AB$5:$AC$13,2,),"")</f>
        <v/>
      </c>
      <c r="BN81" s="163" t="str">
        <f>IFERROR(VLOOKUP(BM81,[2]Formulas!$AC$5:$AD$13,2,),"")</f>
        <v/>
      </c>
      <c r="BO81" s="72"/>
      <c r="BP81" s="72"/>
      <c r="BQ81" s="72"/>
      <c r="BR81" s="72"/>
      <c r="BS81" s="72"/>
      <c r="BT81" s="72"/>
      <c r="BU81" s="72"/>
      <c r="BV81" s="72"/>
      <c r="BW81" s="72"/>
      <c r="BX81" s="79"/>
      <c r="BY81" s="72"/>
      <c r="BZ81" s="134"/>
      <c r="CA81" s="134"/>
      <c r="CB81" s="134"/>
      <c r="CC81" s="72"/>
      <c r="CD81" s="134"/>
      <c r="CE81" s="134"/>
      <c r="CF81" s="134"/>
      <c r="CG81" s="72"/>
      <c r="CH81" s="134"/>
      <c r="CI81" s="134"/>
      <c r="CJ81" s="136"/>
      <c r="CK81" s="4"/>
    </row>
    <row r="82" spans="1:89" ht="23.25" hidden="1" customHeight="1" x14ac:dyDescent="0.25">
      <c r="A82" s="72"/>
      <c r="B82" s="160"/>
      <c r="C82" s="72"/>
      <c r="D82" s="72"/>
      <c r="E82" s="72"/>
      <c r="F82" s="72"/>
      <c r="G82" s="72"/>
      <c r="H82" s="72"/>
      <c r="I82" s="72"/>
      <c r="J82" s="142"/>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c r="AK82" s="72"/>
      <c r="AL82" s="72"/>
      <c r="AM82" s="72"/>
      <c r="AN82" s="140"/>
      <c r="AO82" s="140"/>
      <c r="AP82" s="140"/>
      <c r="AQ82" s="140"/>
      <c r="AR82" s="140"/>
      <c r="AS82" s="140"/>
      <c r="AT82" s="140"/>
      <c r="AU82" s="161"/>
      <c r="AV82" s="162"/>
      <c r="AW82" s="162"/>
      <c r="AX82" s="162"/>
      <c r="AY82" s="162"/>
      <c r="AZ82" s="162"/>
      <c r="BA82" s="162"/>
      <c r="BB82" s="162"/>
      <c r="BC82" s="163" t="str">
        <f>IFERROR(VLOOKUP(AV82,[2]Formulas!$AN$5:$AO$20,2,),"")</f>
        <v/>
      </c>
      <c r="BD82" s="163" t="str">
        <f>IFERROR(VLOOKUP(AW82,[2]Formulas!$AN$5:$AO$20,2,),"")</f>
        <v/>
      </c>
      <c r="BE82" s="163" t="str">
        <f>IFERROR(VLOOKUP(AX82,[2]Formulas!$AN$5:$AO$20,2,),"")</f>
        <v/>
      </c>
      <c r="BF82" s="163" t="str">
        <f>IFERROR(VLOOKUP(AY82,[2]Formulas!$AN$5:$AO$20,2,),"")</f>
        <v/>
      </c>
      <c r="BG82" s="163" t="str">
        <f>IFERROR(VLOOKUP(AZ82,[2]Formulas!$AN$5:$AO$20,2,),"")</f>
        <v/>
      </c>
      <c r="BH82" s="163" t="str">
        <f>IFERROR(VLOOKUP(BA82,[2]Formulas!$AN$5:$AO$20,2,),"")</f>
        <v/>
      </c>
      <c r="BI82" s="163" t="str">
        <f>IFERROR(VLOOKUP(BB82,[2]Formulas!$AN$5:$AO$20,2,),"")</f>
        <v/>
      </c>
      <c r="BJ82" s="163">
        <f t="shared" si="23"/>
        <v>0</v>
      </c>
      <c r="BK82" s="163" t="str">
        <f t="shared" si="24"/>
        <v>Débil</v>
      </c>
      <c r="BL82" s="163"/>
      <c r="BM82" s="163" t="str">
        <f>IFERROR(VLOOKUP(CONCATENATE(BK82,"+",BL82),[2]Formulas!$AB$5:$AC$13,2,),"")</f>
        <v/>
      </c>
      <c r="BN82" s="163" t="str">
        <f>IFERROR(VLOOKUP(BM82,[2]Formulas!$AC$5:$AD$13,2,),"")</f>
        <v/>
      </c>
      <c r="BO82" s="72"/>
      <c r="BP82" s="72"/>
      <c r="BQ82" s="72"/>
      <c r="BR82" s="72"/>
      <c r="BS82" s="72"/>
      <c r="BT82" s="72"/>
      <c r="BU82" s="72"/>
      <c r="BV82" s="72"/>
      <c r="BW82" s="72"/>
      <c r="BX82" s="79"/>
      <c r="BY82" s="72"/>
      <c r="BZ82" s="134"/>
      <c r="CA82" s="134"/>
      <c r="CB82" s="134"/>
      <c r="CC82" s="72"/>
      <c r="CD82" s="134"/>
      <c r="CE82" s="134"/>
      <c r="CF82" s="134"/>
      <c r="CG82" s="72"/>
      <c r="CH82" s="134"/>
      <c r="CI82" s="134"/>
      <c r="CJ82" s="136"/>
      <c r="CK82" s="4"/>
    </row>
    <row r="83" spans="1:89" ht="23.25" hidden="1" customHeight="1" x14ac:dyDescent="0.25">
      <c r="A83" s="72"/>
      <c r="B83" s="160"/>
      <c r="C83" s="72"/>
      <c r="D83" s="72"/>
      <c r="E83" s="72"/>
      <c r="F83" s="72"/>
      <c r="G83" s="72"/>
      <c r="H83" s="72"/>
      <c r="I83" s="72"/>
      <c r="J83" s="142"/>
      <c r="K83" s="72"/>
      <c r="L83" s="72"/>
      <c r="M83" s="72"/>
      <c r="N83" s="72"/>
      <c r="O83" s="72"/>
      <c r="P83" s="72"/>
      <c r="Q83" s="72"/>
      <c r="R83" s="72"/>
      <c r="S83" s="72"/>
      <c r="T83" s="72"/>
      <c r="U83" s="72"/>
      <c r="V83" s="72"/>
      <c r="W83" s="72"/>
      <c r="X83" s="72"/>
      <c r="Y83" s="72"/>
      <c r="Z83" s="72"/>
      <c r="AA83" s="72"/>
      <c r="AB83" s="72"/>
      <c r="AC83" s="72"/>
      <c r="AD83" s="72"/>
      <c r="AE83" s="72"/>
      <c r="AF83" s="72"/>
      <c r="AG83" s="72"/>
      <c r="AH83" s="72"/>
      <c r="AI83" s="72"/>
      <c r="AJ83" s="72"/>
      <c r="AK83" s="72"/>
      <c r="AL83" s="72"/>
      <c r="AM83" s="72"/>
      <c r="AN83" s="140"/>
      <c r="AO83" s="140"/>
      <c r="AP83" s="140"/>
      <c r="AQ83" s="140"/>
      <c r="AR83" s="140"/>
      <c r="AS83" s="140"/>
      <c r="AT83" s="140"/>
      <c r="AU83" s="161"/>
      <c r="AV83" s="162"/>
      <c r="AW83" s="162"/>
      <c r="AX83" s="162"/>
      <c r="AY83" s="162"/>
      <c r="AZ83" s="162"/>
      <c r="BA83" s="162"/>
      <c r="BB83" s="162"/>
      <c r="BC83" s="163" t="str">
        <f>IFERROR(VLOOKUP(AV83,[2]Formulas!$AN$5:$AO$20,2,),"")</f>
        <v/>
      </c>
      <c r="BD83" s="163" t="str">
        <f>IFERROR(VLOOKUP(AW83,[2]Formulas!$AN$5:$AO$20,2,),"")</f>
        <v/>
      </c>
      <c r="BE83" s="163" t="str">
        <f>IFERROR(VLOOKUP(AX83,[2]Formulas!$AN$5:$AO$20,2,),"")</f>
        <v/>
      </c>
      <c r="BF83" s="163" t="str">
        <f>IFERROR(VLOOKUP(AY83,[2]Formulas!$AN$5:$AO$20,2,),"")</f>
        <v/>
      </c>
      <c r="BG83" s="163" t="str">
        <f>IFERROR(VLOOKUP(AZ83,[2]Formulas!$AN$5:$AO$20,2,),"")</f>
        <v/>
      </c>
      <c r="BH83" s="163" t="str">
        <f>IFERROR(VLOOKUP(BA83,[2]Formulas!$AN$5:$AO$20,2,),"")</f>
        <v/>
      </c>
      <c r="BI83" s="163" t="str">
        <f>IFERROR(VLOOKUP(BB83,[2]Formulas!$AN$5:$AO$20,2,),"")</f>
        <v/>
      </c>
      <c r="BJ83" s="163">
        <f t="shared" si="23"/>
        <v>0</v>
      </c>
      <c r="BK83" s="163" t="str">
        <f t="shared" si="24"/>
        <v>Débil</v>
      </c>
      <c r="BL83" s="163"/>
      <c r="BM83" s="163" t="str">
        <f>IFERROR(VLOOKUP(CONCATENATE(BK83,"+",BL83),[2]Formulas!$AB$5:$AC$13,2,),"")</f>
        <v/>
      </c>
      <c r="BN83" s="163" t="str">
        <f>IFERROR(VLOOKUP(BM83,[2]Formulas!$AC$5:$AD$13,2,),"")</f>
        <v/>
      </c>
      <c r="BO83" s="72"/>
      <c r="BP83" s="72"/>
      <c r="BQ83" s="72"/>
      <c r="BR83" s="72"/>
      <c r="BS83" s="72"/>
      <c r="BT83" s="72"/>
      <c r="BU83" s="72"/>
      <c r="BV83" s="72"/>
      <c r="BW83" s="72"/>
      <c r="BX83" s="79"/>
      <c r="BY83" s="72"/>
      <c r="BZ83" s="134"/>
      <c r="CA83" s="134"/>
      <c r="CB83" s="134"/>
      <c r="CC83" s="72"/>
      <c r="CD83" s="134"/>
      <c r="CE83" s="134"/>
      <c r="CF83" s="134"/>
      <c r="CG83" s="72"/>
      <c r="CH83" s="134"/>
      <c r="CI83" s="134"/>
      <c r="CJ83" s="136"/>
      <c r="CK83" s="4"/>
    </row>
    <row r="84" spans="1:89" ht="23.25" hidden="1" customHeight="1" x14ac:dyDescent="0.25">
      <c r="A84" s="72"/>
      <c r="B84" s="160"/>
      <c r="C84" s="72"/>
      <c r="D84" s="72"/>
      <c r="E84" s="72"/>
      <c r="F84" s="72"/>
      <c r="G84" s="72"/>
      <c r="H84" s="72"/>
      <c r="I84" s="72"/>
      <c r="J84" s="142"/>
      <c r="K84" s="72"/>
      <c r="L84" s="72"/>
      <c r="M84" s="72"/>
      <c r="N84" s="72"/>
      <c r="O84" s="72"/>
      <c r="P84" s="72"/>
      <c r="Q84" s="72"/>
      <c r="R84" s="72"/>
      <c r="S84" s="72"/>
      <c r="T84" s="72"/>
      <c r="U84" s="72"/>
      <c r="V84" s="72"/>
      <c r="W84" s="72"/>
      <c r="X84" s="72"/>
      <c r="Y84" s="72"/>
      <c r="Z84" s="72"/>
      <c r="AA84" s="72"/>
      <c r="AB84" s="72"/>
      <c r="AC84" s="72"/>
      <c r="AD84" s="72"/>
      <c r="AE84" s="72"/>
      <c r="AF84" s="72"/>
      <c r="AG84" s="72"/>
      <c r="AH84" s="72"/>
      <c r="AI84" s="72"/>
      <c r="AJ84" s="72"/>
      <c r="AK84" s="72"/>
      <c r="AL84" s="72"/>
      <c r="AM84" s="72"/>
      <c r="AN84" s="140"/>
      <c r="AO84" s="140"/>
      <c r="AP84" s="140"/>
      <c r="AQ84" s="140"/>
      <c r="AR84" s="140"/>
      <c r="AS84" s="140"/>
      <c r="AT84" s="140"/>
      <c r="AU84" s="161"/>
      <c r="AV84" s="162"/>
      <c r="AW84" s="162"/>
      <c r="AX84" s="162"/>
      <c r="AY84" s="162"/>
      <c r="AZ84" s="162"/>
      <c r="BA84" s="162"/>
      <c r="BB84" s="162"/>
      <c r="BC84" s="163" t="str">
        <f>IFERROR(VLOOKUP(AV84,[2]Formulas!$AN$5:$AO$20,2,),"")</f>
        <v/>
      </c>
      <c r="BD84" s="163" t="str">
        <f>IFERROR(VLOOKUP(AW84,[2]Formulas!$AN$5:$AO$20,2,),"")</f>
        <v/>
      </c>
      <c r="BE84" s="163" t="str">
        <f>IFERROR(VLOOKUP(AX84,[2]Formulas!$AN$5:$AO$20,2,),"")</f>
        <v/>
      </c>
      <c r="BF84" s="163" t="str">
        <f>IFERROR(VLOOKUP(AY84,[2]Formulas!$AN$5:$AO$20,2,),"")</f>
        <v/>
      </c>
      <c r="BG84" s="163" t="str">
        <f>IFERROR(VLOOKUP(AZ84,[2]Formulas!$AN$5:$AO$20,2,),"")</f>
        <v/>
      </c>
      <c r="BH84" s="163" t="str">
        <f>IFERROR(VLOOKUP(BA84,[2]Formulas!$AN$5:$AO$20,2,),"")</f>
        <v/>
      </c>
      <c r="BI84" s="163" t="str">
        <f>IFERROR(VLOOKUP(BB84,[2]Formulas!$AN$5:$AO$20,2,),"")</f>
        <v/>
      </c>
      <c r="BJ84" s="163">
        <f t="shared" si="23"/>
        <v>0</v>
      </c>
      <c r="BK84" s="163" t="str">
        <f t="shared" si="24"/>
        <v>Débil</v>
      </c>
      <c r="BL84" s="163"/>
      <c r="BM84" s="163" t="str">
        <f>IFERROR(VLOOKUP(CONCATENATE(BK84,"+",BL84),[2]Formulas!$AB$5:$AC$13,2,),"")</f>
        <v/>
      </c>
      <c r="BN84" s="163" t="str">
        <f>IFERROR(VLOOKUP(BM84,[2]Formulas!$AC$5:$AD$13,2,),"")</f>
        <v/>
      </c>
      <c r="BO84" s="72"/>
      <c r="BP84" s="72"/>
      <c r="BQ84" s="72"/>
      <c r="BR84" s="72"/>
      <c r="BS84" s="72"/>
      <c r="BT84" s="72"/>
      <c r="BU84" s="72"/>
      <c r="BV84" s="72"/>
      <c r="BW84" s="72"/>
      <c r="BX84" s="79"/>
      <c r="BY84" s="72"/>
      <c r="BZ84" s="134"/>
      <c r="CA84" s="134"/>
      <c r="CB84" s="134"/>
      <c r="CC84" s="72"/>
      <c r="CD84" s="134"/>
      <c r="CE84" s="134"/>
      <c r="CF84" s="134"/>
      <c r="CG84" s="72"/>
      <c r="CH84" s="134"/>
      <c r="CI84" s="134"/>
      <c r="CJ84" s="136"/>
      <c r="CK84" s="4"/>
    </row>
    <row r="85" spans="1:89" ht="23.25" hidden="1" customHeight="1" x14ac:dyDescent="0.25">
      <c r="A85" s="164"/>
      <c r="B85" s="144"/>
      <c r="C85" s="164"/>
      <c r="D85" s="164"/>
      <c r="E85" s="164"/>
      <c r="F85" s="164"/>
      <c r="G85" s="164"/>
      <c r="H85" s="164"/>
      <c r="I85" s="164"/>
      <c r="J85" s="165"/>
      <c r="K85" s="164"/>
      <c r="L85" s="164"/>
      <c r="M85" s="164"/>
      <c r="N85" s="164"/>
      <c r="O85" s="164"/>
      <c r="P85" s="164"/>
      <c r="Q85" s="164"/>
      <c r="R85" s="164"/>
      <c r="S85" s="164"/>
      <c r="T85" s="164"/>
      <c r="U85" s="164"/>
      <c r="V85" s="164"/>
      <c r="W85" s="164"/>
      <c r="X85" s="164"/>
      <c r="Y85" s="164"/>
      <c r="Z85" s="164"/>
      <c r="AA85" s="164"/>
      <c r="AB85" s="164"/>
      <c r="AC85" s="164"/>
      <c r="AD85" s="164"/>
      <c r="AE85" s="164"/>
      <c r="AF85" s="164"/>
      <c r="AG85" s="164"/>
      <c r="AH85" s="164"/>
      <c r="AI85" s="164"/>
      <c r="AJ85" s="164"/>
      <c r="AK85" s="164"/>
      <c r="AL85" s="164"/>
      <c r="AM85" s="164"/>
      <c r="AN85" s="146"/>
      <c r="AO85" s="146"/>
      <c r="AP85" s="146"/>
      <c r="AQ85" s="146"/>
      <c r="AR85" s="146"/>
      <c r="AS85" s="146"/>
      <c r="AT85" s="146"/>
      <c r="AU85" s="147"/>
      <c r="AV85" s="148"/>
      <c r="AW85" s="148"/>
      <c r="AX85" s="148"/>
      <c r="AY85" s="148"/>
      <c r="AZ85" s="148"/>
      <c r="BA85" s="148"/>
      <c r="BB85" s="148"/>
      <c r="BC85" s="149" t="str">
        <f>IFERROR(VLOOKUP(AV85,[2]Formulas!$AN$5:$AO$20,2,),"")</f>
        <v/>
      </c>
      <c r="BD85" s="149" t="str">
        <f>IFERROR(VLOOKUP(AW85,[2]Formulas!$AN$5:$AO$20,2,),"")</f>
        <v/>
      </c>
      <c r="BE85" s="149" t="str">
        <f>IFERROR(VLOOKUP(AX85,[2]Formulas!$AN$5:$AO$20,2,),"")</f>
        <v/>
      </c>
      <c r="BF85" s="149" t="str">
        <f>IFERROR(VLOOKUP(AY85,[2]Formulas!$AN$5:$AO$20,2,),"")</f>
        <v/>
      </c>
      <c r="BG85" s="149" t="str">
        <f>IFERROR(VLOOKUP(AZ85,[2]Formulas!$AN$5:$AO$20,2,),"")</f>
        <v/>
      </c>
      <c r="BH85" s="149" t="str">
        <f>IFERROR(VLOOKUP(BA85,[2]Formulas!$AN$5:$AO$20,2,),"")</f>
        <v/>
      </c>
      <c r="BI85" s="149" t="str">
        <f>IFERROR(VLOOKUP(BB85,[2]Formulas!$AN$5:$AO$20,2,),"")</f>
        <v/>
      </c>
      <c r="BJ85" s="149">
        <f t="shared" si="23"/>
        <v>0</v>
      </c>
      <c r="BK85" s="149" t="str">
        <f t="shared" si="24"/>
        <v>Débil</v>
      </c>
      <c r="BL85" s="149"/>
      <c r="BM85" s="149" t="str">
        <f>IFERROR(VLOOKUP(CONCATENATE(BK85,"+",BL85),[2]Formulas!$AB$5:$AC$13,2,),"")</f>
        <v/>
      </c>
      <c r="BN85" s="149" t="str">
        <f>IFERROR(VLOOKUP(BM85,[2]Formulas!$AC$5:$AD$13,2,),"")</f>
        <v/>
      </c>
      <c r="BO85" s="164"/>
      <c r="BP85" s="164"/>
      <c r="BQ85" s="164"/>
      <c r="BR85" s="164"/>
      <c r="BS85" s="164"/>
      <c r="BT85" s="164"/>
      <c r="BU85" s="164"/>
      <c r="BV85" s="164"/>
      <c r="BW85" s="164"/>
      <c r="BX85" s="166"/>
      <c r="BY85" s="164"/>
      <c r="BZ85" s="151"/>
      <c r="CA85" s="151"/>
      <c r="CB85" s="151"/>
      <c r="CC85" s="164"/>
      <c r="CD85" s="151"/>
      <c r="CE85" s="151"/>
      <c r="CF85" s="151"/>
      <c r="CG85" s="164"/>
      <c r="CH85" s="151"/>
      <c r="CI85" s="151"/>
      <c r="CJ85" s="152"/>
      <c r="CK85" s="4"/>
    </row>
    <row r="86" spans="1:89" ht="23.25" hidden="1" customHeight="1" x14ac:dyDescent="0.3">
      <c r="A86" s="153"/>
      <c r="B86" s="153"/>
      <c r="C86" s="153"/>
      <c r="D86" s="153"/>
      <c r="E86" s="153"/>
      <c r="F86" s="153"/>
      <c r="G86" s="153"/>
      <c r="H86" s="153"/>
      <c r="I86" s="153"/>
      <c r="J86" s="154"/>
      <c r="K86" s="154"/>
      <c r="L86" s="154"/>
      <c r="M86" s="155"/>
      <c r="N86" s="155"/>
      <c r="O86" s="155"/>
      <c r="P86" s="155"/>
      <c r="Q86" s="155"/>
      <c r="R86" s="155"/>
      <c r="S86" s="155"/>
      <c r="T86" s="155"/>
      <c r="U86" s="155"/>
      <c r="V86" s="155"/>
      <c r="W86" s="155"/>
      <c r="X86" s="155"/>
      <c r="Y86" s="155"/>
      <c r="Z86" s="155"/>
      <c r="AA86" s="155"/>
      <c r="AB86" s="155"/>
      <c r="AC86" s="155"/>
      <c r="AD86" s="155"/>
      <c r="AE86" s="155"/>
      <c r="AF86" s="155"/>
      <c r="AG86" s="155"/>
      <c r="AH86" s="155"/>
      <c r="AI86" s="155"/>
      <c r="AJ86" s="155"/>
      <c r="AK86" s="155"/>
      <c r="AL86" s="155"/>
      <c r="AM86" s="153"/>
      <c r="AN86" s="156"/>
      <c r="AO86" s="156"/>
      <c r="AP86" s="156"/>
      <c r="AQ86" s="156"/>
      <c r="AR86" s="156"/>
      <c r="AS86" s="156"/>
      <c r="AT86" s="156"/>
      <c r="AU86" s="153"/>
      <c r="AV86" s="153"/>
      <c r="AW86" s="153"/>
      <c r="AX86" s="153"/>
      <c r="AY86" s="153"/>
      <c r="AZ86" s="153"/>
      <c r="BA86" s="153"/>
      <c r="BB86" s="153"/>
      <c r="BC86" s="153"/>
      <c r="BD86" s="153"/>
      <c r="BE86" s="153"/>
      <c r="BF86" s="153"/>
      <c r="BG86" s="153"/>
      <c r="BH86" s="153"/>
      <c r="BI86" s="153"/>
      <c r="BJ86" s="153"/>
      <c r="BK86" s="153"/>
      <c r="BL86" s="153"/>
      <c r="BM86" s="153"/>
      <c r="BN86" s="153"/>
      <c r="BO86" s="153"/>
      <c r="BP86" s="153"/>
      <c r="BQ86" s="153"/>
      <c r="BR86" s="153"/>
      <c r="BS86" s="153"/>
      <c r="BT86" s="153"/>
      <c r="BU86" s="153"/>
      <c r="BV86" s="153"/>
      <c r="BW86" s="153"/>
      <c r="BX86" s="157"/>
      <c r="BY86" s="157"/>
      <c r="BZ86" s="157"/>
      <c r="CA86" s="157"/>
      <c r="CB86" s="157"/>
      <c r="CC86" s="157"/>
      <c r="CD86" s="157"/>
      <c r="CE86" s="157"/>
      <c r="CF86" s="157"/>
      <c r="CG86" s="157"/>
      <c r="CH86" s="157"/>
      <c r="CI86" s="157"/>
      <c r="CJ86" s="157"/>
      <c r="CK86" s="4"/>
    </row>
    <row r="87" spans="1:89" ht="23.25" hidden="1" customHeight="1" x14ac:dyDescent="0.25">
      <c r="A87" s="57"/>
      <c r="B87" s="90"/>
      <c r="C87" s="57"/>
      <c r="D87" s="57"/>
      <c r="E87" s="58"/>
      <c r="F87" s="58"/>
      <c r="G87" s="58"/>
      <c r="H87" s="58"/>
      <c r="I87" s="57" t="str">
        <f>+IF(AND(E87="Si",F87="Si",G87="Si",H87="Si"),"Corrupción","No aplica para riesgo de corrupción")</f>
        <v>No aplica para riesgo de corrupción</v>
      </c>
      <c r="J87" s="158"/>
      <c r="K87" s="61"/>
      <c r="L87" s="61"/>
      <c r="M87" s="58"/>
      <c r="N87" s="58"/>
      <c r="O87" s="58"/>
      <c r="P87" s="58"/>
      <c r="Q87" s="58"/>
      <c r="R87" s="58"/>
      <c r="S87" s="58"/>
      <c r="T87" s="58"/>
      <c r="U87" s="58"/>
      <c r="V87" s="58"/>
      <c r="W87" s="58"/>
      <c r="X87" s="58"/>
      <c r="Y87" s="58"/>
      <c r="Z87" s="58"/>
      <c r="AA87" s="58"/>
      <c r="AB87" s="58"/>
      <c r="AC87" s="58"/>
      <c r="AD87" s="58"/>
      <c r="AE87" s="58"/>
      <c r="AF87" s="62">
        <f>+COUNTIF(M87:AE96,"SI")</f>
        <v>0</v>
      </c>
      <c r="AG87" s="57"/>
      <c r="AH87" s="57" t="str">
        <f>IFERROR(VLOOKUP(AG87,[2]Formulas!$B$5:$C$9,2,0),"")</f>
        <v/>
      </c>
      <c r="AI87" s="57" t="str">
        <f>IFERROR(VLOOKUP(AF87,[2]Formulas!$W$5:$X$23,2,),"")</f>
        <v/>
      </c>
      <c r="AJ87" s="57" t="str">
        <f>+IFERROR(VLOOKUP(AI87,[2]Formulas!$E$5:$F$9,2,),"")</f>
        <v/>
      </c>
      <c r="AK87" s="62" t="str">
        <f>IFERROR(VLOOKUP(CONCATENATE(AH87,AJ87),[2]Formulas!$J$5:$K$29,2,),"")</f>
        <v/>
      </c>
      <c r="AL87" s="62" t="str">
        <f>IFERROR(AJ87*AH87,"")</f>
        <v/>
      </c>
      <c r="AM87" s="64" t="s">
        <v>167</v>
      </c>
      <c r="AN87" s="130"/>
      <c r="AO87" s="130"/>
      <c r="AP87" s="130"/>
      <c r="AQ87" s="130"/>
      <c r="AR87" s="130"/>
      <c r="AS87" s="130"/>
      <c r="AT87" s="130"/>
      <c r="AU87" s="59"/>
      <c r="AV87" s="131"/>
      <c r="AW87" s="131"/>
      <c r="AX87" s="131"/>
      <c r="AY87" s="131"/>
      <c r="AZ87" s="131"/>
      <c r="BA87" s="131"/>
      <c r="BB87" s="131"/>
      <c r="BC87" s="91" t="str">
        <f>IFERROR(VLOOKUP(AV87,[2]Formulas!$AN$5:$AO$20,2,),"")</f>
        <v/>
      </c>
      <c r="BD87" s="91" t="str">
        <f>IFERROR(VLOOKUP(AW87,[2]Formulas!$AN$5:$AO$20,2,),"")</f>
        <v/>
      </c>
      <c r="BE87" s="91" t="str">
        <f>IFERROR(VLOOKUP(AX87,[2]Formulas!$AN$5:$AO$20,2,),"")</f>
        <v/>
      </c>
      <c r="BF87" s="91" t="str">
        <f>IFERROR(VLOOKUP(AY87,[2]Formulas!$AN$5:$AO$20,2,),"")</f>
        <v/>
      </c>
      <c r="BG87" s="91" t="str">
        <f>IFERROR(VLOOKUP(AZ87,[2]Formulas!$AN$5:$AO$20,2,),"")</f>
        <v/>
      </c>
      <c r="BH87" s="91" t="str">
        <f>IFERROR(VLOOKUP(BA87,[2]Formulas!$AN$5:$AO$20,2,),"")</f>
        <v/>
      </c>
      <c r="BI87" s="91" t="str">
        <f>IFERROR(VLOOKUP(BB87,[2]Formulas!$AN$5:$AO$20,2,),"")</f>
        <v/>
      </c>
      <c r="BJ87" s="91">
        <f t="shared" ref="BJ87:BJ96" si="25">+SUM(BC87:BI87)</f>
        <v>0</v>
      </c>
      <c r="BK87" s="91" t="str">
        <f t="shared" ref="BK87:BK96" si="26">+IF(BJ87&gt;=96,"Fuerte",IF(AND(BJ87&lt;96,BJ87&gt;=86),"Moderado",IF(BJ87&lt;=85,"Débil")))</f>
        <v>Débil</v>
      </c>
      <c r="BL87" s="91"/>
      <c r="BM87" s="91" t="str">
        <f>IFERROR(VLOOKUP(CONCATENATE(BK87,"+",BL87),[2]Formulas!$AB$5:$AC$13,2,),"")</f>
        <v/>
      </c>
      <c r="BN87" s="91" t="str">
        <f>IFERROR(VLOOKUP(BM87,[2]Formulas!$AC$5:$AD$13,2,),"")</f>
        <v/>
      </c>
      <c r="BO87" s="64" t="str">
        <f>+IFERROR(AVERAGE(BN87:BN96),"")</f>
        <v/>
      </c>
      <c r="BP87" s="64" t="str">
        <f>+IF(BO87="","",IF(BO87=100,"Fuerte",IF(AND(BO87&lt;100,BO87&gt;=50),"Moderado",IF(BO87&lt;50,"Débil"))))</f>
        <v/>
      </c>
      <c r="BQ87" s="64" t="str">
        <f>+IF(BP87="","",IF(BP87="Fuerte",2,IF(BP87="Moderado",1,IF(BP87="Débil",0))))</f>
        <v/>
      </c>
      <c r="BR87" s="64" t="str">
        <f>IFERROR(IF((BS87-BQ87)&lt;=0,+AG87,VLOOKUP((BS87-BQ87),[2]Formulas!$AQ$5:$AR$9,2,0)),"")</f>
        <v/>
      </c>
      <c r="BS87" s="64" t="str">
        <f>+AH87</f>
        <v/>
      </c>
      <c r="BT87" s="64" t="str">
        <f>IFERROR(VLOOKUP(BR87,[2]Formulas!$B$5:$C$9,2,),"")</f>
        <v/>
      </c>
      <c r="BU87" s="64" t="str">
        <f>+AI87</f>
        <v/>
      </c>
      <c r="BV87" s="64" t="str">
        <f>IFERROR(VLOOKUP(BU87,[2]Formulas!$E$5:$F$9,2,),"")</f>
        <v/>
      </c>
      <c r="BW87" s="62" t="str">
        <f>IFERROR(VLOOKUP(CONCATENATE(BT87:BT96,BV87),[2]Formulas!$J$5:$K$29,2,),"")</f>
        <v/>
      </c>
      <c r="BX87" s="65" t="str">
        <f>IFERROR(BV87*BT87,"")</f>
        <v/>
      </c>
      <c r="BY87" s="66"/>
      <c r="BZ87" s="96"/>
      <c r="CA87" s="96"/>
      <c r="CB87" s="96"/>
      <c r="CC87" s="66"/>
      <c r="CD87" s="96"/>
      <c r="CE87" s="96"/>
      <c r="CF87" s="96"/>
      <c r="CG87" s="66"/>
      <c r="CH87" s="96"/>
      <c r="CI87" s="96"/>
      <c r="CJ87" s="159"/>
      <c r="CK87" s="4"/>
    </row>
    <row r="88" spans="1:89" ht="23.25" hidden="1" customHeight="1" x14ac:dyDescent="0.25">
      <c r="A88" s="72"/>
      <c r="B88" s="160"/>
      <c r="C88" s="72"/>
      <c r="D88" s="72"/>
      <c r="E88" s="72"/>
      <c r="F88" s="72"/>
      <c r="G88" s="72"/>
      <c r="H88" s="72"/>
      <c r="I88" s="72"/>
      <c r="J88" s="142"/>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140"/>
      <c r="AO88" s="140"/>
      <c r="AP88" s="140"/>
      <c r="AQ88" s="140"/>
      <c r="AR88" s="140"/>
      <c r="AS88" s="140"/>
      <c r="AT88" s="140"/>
      <c r="AU88" s="161"/>
      <c r="AV88" s="162"/>
      <c r="AW88" s="162"/>
      <c r="AX88" s="162"/>
      <c r="AY88" s="162"/>
      <c r="AZ88" s="162"/>
      <c r="BA88" s="162"/>
      <c r="BB88" s="162"/>
      <c r="BC88" s="163" t="str">
        <f>IFERROR(VLOOKUP(AV88,[2]Formulas!$AN$5:$AO$20,2,),"")</f>
        <v/>
      </c>
      <c r="BD88" s="163" t="str">
        <f>IFERROR(VLOOKUP(AW88,[2]Formulas!$AN$5:$AO$20,2,),"")</f>
        <v/>
      </c>
      <c r="BE88" s="163" t="str">
        <f>IFERROR(VLOOKUP(AX88,[2]Formulas!$AN$5:$AO$20,2,),"")</f>
        <v/>
      </c>
      <c r="BF88" s="163" t="str">
        <f>IFERROR(VLOOKUP(AY88,[2]Formulas!$AN$5:$AO$20,2,),"")</f>
        <v/>
      </c>
      <c r="BG88" s="163" t="str">
        <f>IFERROR(VLOOKUP(AZ88,[2]Formulas!$AN$5:$AO$20,2,),"")</f>
        <v/>
      </c>
      <c r="BH88" s="163" t="str">
        <f>IFERROR(VLOOKUP(BA88,[2]Formulas!$AN$5:$AO$20,2,),"")</f>
        <v/>
      </c>
      <c r="BI88" s="163" t="str">
        <f>IFERROR(VLOOKUP(BB88,[2]Formulas!$AN$5:$AO$20,2,),"")</f>
        <v/>
      </c>
      <c r="BJ88" s="163">
        <f t="shared" si="25"/>
        <v>0</v>
      </c>
      <c r="BK88" s="163" t="str">
        <f t="shared" si="26"/>
        <v>Débil</v>
      </c>
      <c r="BL88" s="163"/>
      <c r="BM88" s="163" t="str">
        <f>IFERROR(VLOOKUP(CONCATENATE(BK88,"+",BL88),[2]Formulas!$AB$5:$AC$13,2,),"")</f>
        <v/>
      </c>
      <c r="BN88" s="163" t="str">
        <f>IFERROR(VLOOKUP(BM88,[2]Formulas!$AC$5:$AD$13,2,),"")</f>
        <v/>
      </c>
      <c r="BO88" s="72"/>
      <c r="BP88" s="72"/>
      <c r="BQ88" s="72"/>
      <c r="BR88" s="72"/>
      <c r="BS88" s="72"/>
      <c r="BT88" s="72"/>
      <c r="BU88" s="72"/>
      <c r="BV88" s="72"/>
      <c r="BW88" s="72"/>
      <c r="BX88" s="79"/>
      <c r="BY88" s="72"/>
      <c r="BZ88" s="134"/>
      <c r="CA88" s="134"/>
      <c r="CB88" s="134"/>
      <c r="CC88" s="72"/>
      <c r="CD88" s="134"/>
      <c r="CE88" s="134"/>
      <c r="CF88" s="134"/>
      <c r="CG88" s="72"/>
      <c r="CH88" s="134"/>
      <c r="CI88" s="134"/>
      <c r="CJ88" s="136"/>
      <c r="CK88" s="4"/>
    </row>
    <row r="89" spans="1:89" ht="23.25" hidden="1" customHeight="1" x14ac:dyDescent="0.25">
      <c r="A89" s="72"/>
      <c r="B89" s="160"/>
      <c r="C89" s="72"/>
      <c r="D89" s="72"/>
      <c r="E89" s="72"/>
      <c r="F89" s="72"/>
      <c r="G89" s="72"/>
      <c r="H89" s="72"/>
      <c r="I89" s="72"/>
      <c r="J89" s="14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140"/>
      <c r="AO89" s="140"/>
      <c r="AP89" s="140"/>
      <c r="AQ89" s="140"/>
      <c r="AR89" s="140"/>
      <c r="AS89" s="140"/>
      <c r="AT89" s="140"/>
      <c r="AU89" s="161"/>
      <c r="AV89" s="162"/>
      <c r="AW89" s="162"/>
      <c r="AX89" s="162"/>
      <c r="AY89" s="162"/>
      <c r="AZ89" s="162"/>
      <c r="BA89" s="162"/>
      <c r="BB89" s="162"/>
      <c r="BC89" s="163" t="str">
        <f>IFERROR(VLOOKUP(AV89,[2]Formulas!$AN$5:$AO$20,2,),"")</f>
        <v/>
      </c>
      <c r="BD89" s="163" t="str">
        <f>IFERROR(VLOOKUP(AW89,[2]Formulas!$AN$5:$AO$20,2,),"")</f>
        <v/>
      </c>
      <c r="BE89" s="163" t="str">
        <f>IFERROR(VLOOKUP(AX89,[2]Formulas!$AN$5:$AO$20,2,),"")</f>
        <v/>
      </c>
      <c r="BF89" s="163" t="str">
        <f>IFERROR(VLOOKUP(AY89,[2]Formulas!$AN$5:$AO$20,2,),"")</f>
        <v/>
      </c>
      <c r="BG89" s="163" t="str">
        <f>IFERROR(VLOOKUP(AZ89,[2]Formulas!$AN$5:$AO$20,2,),"")</f>
        <v/>
      </c>
      <c r="BH89" s="163" t="str">
        <f>IFERROR(VLOOKUP(BA89,[2]Formulas!$AN$5:$AO$20,2,),"")</f>
        <v/>
      </c>
      <c r="BI89" s="163" t="str">
        <f>IFERROR(VLOOKUP(BB89,[2]Formulas!$AN$5:$AO$20,2,),"")</f>
        <v/>
      </c>
      <c r="BJ89" s="163">
        <f t="shared" si="25"/>
        <v>0</v>
      </c>
      <c r="BK89" s="163" t="str">
        <f t="shared" si="26"/>
        <v>Débil</v>
      </c>
      <c r="BL89" s="163"/>
      <c r="BM89" s="163" t="str">
        <f>IFERROR(VLOOKUP(CONCATENATE(BK89,"+",BL89),[2]Formulas!$AB$5:$AC$13,2,),"")</f>
        <v/>
      </c>
      <c r="BN89" s="163" t="str">
        <f>IFERROR(VLOOKUP(BM89,[2]Formulas!$AC$5:$AD$13,2,),"")</f>
        <v/>
      </c>
      <c r="BO89" s="72"/>
      <c r="BP89" s="72"/>
      <c r="BQ89" s="72"/>
      <c r="BR89" s="72"/>
      <c r="BS89" s="72"/>
      <c r="BT89" s="72"/>
      <c r="BU89" s="72"/>
      <c r="BV89" s="72"/>
      <c r="BW89" s="72"/>
      <c r="BX89" s="79"/>
      <c r="BY89" s="72"/>
      <c r="BZ89" s="134"/>
      <c r="CA89" s="134"/>
      <c r="CB89" s="134"/>
      <c r="CC89" s="72"/>
      <c r="CD89" s="134"/>
      <c r="CE89" s="134"/>
      <c r="CF89" s="134"/>
      <c r="CG89" s="72"/>
      <c r="CH89" s="134"/>
      <c r="CI89" s="134"/>
      <c r="CJ89" s="136"/>
      <c r="CK89" s="4"/>
    </row>
    <row r="90" spans="1:89" ht="23.25" hidden="1" customHeight="1" x14ac:dyDescent="0.25">
      <c r="A90" s="72"/>
      <c r="B90" s="160"/>
      <c r="C90" s="72"/>
      <c r="D90" s="72"/>
      <c r="E90" s="72"/>
      <c r="F90" s="72"/>
      <c r="G90" s="72"/>
      <c r="H90" s="72"/>
      <c r="I90" s="72"/>
      <c r="J90" s="142"/>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140"/>
      <c r="AO90" s="140"/>
      <c r="AP90" s="140"/>
      <c r="AQ90" s="140"/>
      <c r="AR90" s="140"/>
      <c r="AS90" s="140"/>
      <c r="AT90" s="140"/>
      <c r="AU90" s="161"/>
      <c r="AV90" s="162"/>
      <c r="AW90" s="162"/>
      <c r="AX90" s="162"/>
      <c r="AY90" s="162"/>
      <c r="AZ90" s="162"/>
      <c r="BA90" s="162"/>
      <c r="BB90" s="162"/>
      <c r="BC90" s="163" t="str">
        <f>IFERROR(VLOOKUP(AV90,[2]Formulas!$AN$5:$AO$20,2,),"")</f>
        <v/>
      </c>
      <c r="BD90" s="163" t="str">
        <f>IFERROR(VLOOKUP(AW90,[2]Formulas!$AN$5:$AO$20,2,),"")</f>
        <v/>
      </c>
      <c r="BE90" s="163" t="str">
        <f>IFERROR(VLOOKUP(AX90,[2]Formulas!$AN$5:$AO$20,2,),"")</f>
        <v/>
      </c>
      <c r="BF90" s="163" t="str">
        <f>IFERROR(VLOOKUP(AY90,[2]Formulas!$AN$5:$AO$20,2,),"")</f>
        <v/>
      </c>
      <c r="BG90" s="163" t="str">
        <f>IFERROR(VLOOKUP(AZ90,[2]Formulas!$AN$5:$AO$20,2,),"")</f>
        <v/>
      </c>
      <c r="BH90" s="163" t="str">
        <f>IFERROR(VLOOKUP(BA90,[2]Formulas!$AN$5:$AO$20,2,),"")</f>
        <v/>
      </c>
      <c r="BI90" s="163" t="str">
        <f>IFERROR(VLOOKUP(BB90,[2]Formulas!$AN$5:$AO$20,2,),"")</f>
        <v/>
      </c>
      <c r="BJ90" s="163">
        <f t="shared" si="25"/>
        <v>0</v>
      </c>
      <c r="BK90" s="163" t="str">
        <f t="shared" si="26"/>
        <v>Débil</v>
      </c>
      <c r="BL90" s="163"/>
      <c r="BM90" s="163" t="str">
        <f>IFERROR(VLOOKUP(CONCATENATE(BK90,"+",BL90),[2]Formulas!$AB$5:$AC$13,2,),"")</f>
        <v/>
      </c>
      <c r="BN90" s="163" t="str">
        <f>IFERROR(VLOOKUP(BM90,[2]Formulas!$AC$5:$AD$13,2,),"")</f>
        <v/>
      </c>
      <c r="BO90" s="72"/>
      <c r="BP90" s="72"/>
      <c r="BQ90" s="72"/>
      <c r="BR90" s="72"/>
      <c r="BS90" s="72"/>
      <c r="BT90" s="72"/>
      <c r="BU90" s="72"/>
      <c r="BV90" s="72"/>
      <c r="BW90" s="72"/>
      <c r="BX90" s="79"/>
      <c r="BY90" s="72"/>
      <c r="BZ90" s="134"/>
      <c r="CA90" s="134"/>
      <c r="CB90" s="134"/>
      <c r="CC90" s="72"/>
      <c r="CD90" s="134"/>
      <c r="CE90" s="134"/>
      <c r="CF90" s="134"/>
      <c r="CG90" s="72"/>
      <c r="CH90" s="134"/>
      <c r="CI90" s="134"/>
      <c r="CJ90" s="136"/>
      <c r="CK90" s="4"/>
    </row>
    <row r="91" spans="1:89" ht="23.25" hidden="1" customHeight="1" x14ac:dyDescent="0.25">
      <c r="A91" s="72"/>
      <c r="B91" s="160"/>
      <c r="C91" s="72"/>
      <c r="D91" s="72"/>
      <c r="E91" s="72"/>
      <c r="F91" s="72"/>
      <c r="G91" s="72"/>
      <c r="H91" s="72"/>
      <c r="I91" s="72"/>
      <c r="J91" s="142"/>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c r="AK91" s="72"/>
      <c r="AL91" s="72"/>
      <c r="AM91" s="72"/>
      <c r="AN91" s="140"/>
      <c r="AO91" s="140"/>
      <c r="AP91" s="140"/>
      <c r="AQ91" s="140"/>
      <c r="AR91" s="140"/>
      <c r="AS91" s="140"/>
      <c r="AT91" s="140"/>
      <c r="AU91" s="161"/>
      <c r="AV91" s="162"/>
      <c r="AW91" s="162"/>
      <c r="AX91" s="162"/>
      <c r="AY91" s="162"/>
      <c r="AZ91" s="162"/>
      <c r="BA91" s="162"/>
      <c r="BB91" s="162"/>
      <c r="BC91" s="163" t="str">
        <f>IFERROR(VLOOKUP(AV91,[2]Formulas!$AN$5:$AO$20,2,),"")</f>
        <v/>
      </c>
      <c r="BD91" s="163" t="str">
        <f>IFERROR(VLOOKUP(AW91,[2]Formulas!$AN$5:$AO$20,2,),"")</f>
        <v/>
      </c>
      <c r="BE91" s="163" t="str">
        <f>IFERROR(VLOOKUP(AX91,[2]Formulas!$AN$5:$AO$20,2,),"")</f>
        <v/>
      </c>
      <c r="BF91" s="163" t="str">
        <f>IFERROR(VLOOKUP(AY91,[2]Formulas!$AN$5:$AO$20,2,),"")</f>
        <v/>
      </c>
      <c r="BG91" s="163" t="str">
        <f>IFERROR(VLOOKUP(AZ91,[2]Formulas!$AN$5:$AO$20,2,),"")</f>
        <v/>
      </c>
      <c r="BH91" s="163" t="str">
        <f>IFERROR(VLOOKUP(BA91,[2]Formulas!$AN$5:$AO$20,2,),"")</f>
        <v/>
      </c>
      <c r="BI91" s="163" t="str">
        <f>IFERROR(VLOOKUP(BB91,[2]Formulas!$AN$5:$AO$20,2,),"")</f>
        <v/>
      </c>
      <c r="BJ91" s="163">
        <f t="shared" si="25"/>
        <v>0</v>
      </c>
      <c r="BK91" s="163" t="str">
        <f t="shared" si="26"/>
        <v>Débil</v>
      </c>
      <c r="BL91" s="163"/>
      <c r="BM91" s="163" t="str">
        <f>IFERROR(VLOOKUP(CONCATENATE(BK91,"+",BL91),[2]Formulas!$AB$5:$AC$13,2,),"")</f>
        <v/>
      </c>
      <c r="BN91" s="163" t="str">
        <f>IFERROR(VLOOKUP(BM91,[2]Formulas!$AC$5:$AD$13,2,),"")</f>
        <v/>
      </c>
      <c r="BO91" s="72"/>
      <c r="BP91" s="72"/>
      <c r="BQ91" s="72"/>
      <c r="BR91" s="72"/>
      <c r="BS91" s="72"/>
      <c r="BT91" s="72"/>
      <c r="BU91" s="72"/>
      <c r="BV91" s="72"/>
      <c r="BW91" s="72"/>
      <c r="BX91" s="79"/>
      <c r="BY91" s="72"/>
      <c r="BZ91" s="134"/>
      <c r="CA91" s="134"/>
      <c r="CB91" s="134"/>
      <c r="CC91" s="72"/>
      <c r="CD91" s="134"/>
      <c r="CE91" s="134"/>
      <c r="CF91" s="134"/>
      <c r="CG91" s="72"/>
      <c r="CH91" s="134"/>
      <c r="CI91" s="134"/>
      <c r="CJ91" s="136"/>
      <c r="CK91" s="4"/>
    </row>
    <row r="92" spans="1:89" ht="23.25" hidden="1" customHeight="1" x14ac:dyDescent="0.25">
      <c r="A92" s="72"/>
      <c r="B92" s="160"/>
      <c r="C92" s="72"/>
      <c r="D92" s="72"/>
      <c r="E92" s="72"/>
      <c r="F92" s="72"/>
      <c r="G92" s="72"/>
      <c r="H92" s="72"/>
      <c r="I92" s="72"/>
      <c r="J92" s="142"/>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140"/>
      <c r="AO92" s="140"/>
      <c r="AP92" s="140"/>
      <c r="AQ92" s="140"/>
      <c r="AR92" s="140"/>
      <c r="AS92" s="140"/>
      <c r="AT92" s="140"/>
      <c r="AU92" s="161"/>
      <c r="AV92" s="162"/>
      <c r="AW92" s="162"/>
      <c r="AX92" s="162"/>
      <c r="AY92" s="162"/>
      <c r="AZ92" s="162"/>
      <c r="BA92" s="162"/>
      <c r="BB92" s="162"/>
      <c r="BC92" s="163" t="str">
        <f>IFERROR(VLOOKUP(AV92,[2]Formulas!$AN$5:$AO$20,2,),"")</f>
        <v/>
      </c>
      <c r="BD92" s="163" t="str">
        <f>IFERROR(VLOOKUP(AW92,[2]Formulas!$AN$5:$AO$20,2,),"")</f>
        <v/>
      </c>
      <c r="BE92" s="163" t="str">
        <f>IFERROR(VLOOKUP(AX92,[2]Formulas!$AN$5:$AO$20,2,),"")</f>
        <v/>
      </c>
      <c r="BF92" s="163" t="str">
        <f>IFERROR(VLOOKUP(AY92,[2]Formulas!$AN$5:$AO$20,2,),"")</f>
        <v/>
      </c>
      <c r="BG92" s="163" t="str">
        <f>IFERROR(VLOOKUP(AZ92,[2]Formulas!$AN$5:$AO$20,2,),"")</f>
        <v/>
      </c>
      <c r="BH92" s="163" t="str">
        <f>IFERROR(VLOOKUP(BA92,[2]Formulas!$AN$5:$AO$20,2,),"")</f>
        <v/>
      </c>
      <c r="BI92" s="163" t="str">
        <f>IFERROR(VLOOKUP(BB92,[2]Formulas!$AN$5:$AO$20,2,),"")</f>
        <v/>
      </c>
      <c r="BJ92" s="163">
        <f t="shared" si="25"/>
        <v>0</v>
      </c>
      <c r="BK92" s="163" t="str">
        <f t="shared" si="26"/>
        <v>Débil</v>
      </c>
      <c r="BL92" s="163"/>
      <c r="BM92" s="163" t="str">
        <f>IFERROR(VLOOKUP(CONCATENATE(BK92,"+",BL92),[2]Formulas!$AB$5:$AC$13,2,),"")</f>
        <v/>
      </c>
      <c r="BN92" s="163" t="str">
        <f>IFERROR(VLOOKUP(BM92,[2]Formulas!$AC$5:$AD$13,2,),"")</f>
        <v/>
      </c>
      <c r="BO92" s="72"/>
      <c r="BP92" s="72"/>
      <c r="BQ92" s="72"/>
      <c r="BR92" s="72"/>
      <c r="BS92" s="72"/>
      <c r="BT92" s="72"/>
      <c r="BU92" s="72"/>
      <c r="BV92" s="72"/>
      <c r="BW92" s="72"/>
      <c r="BX92" s="79"/>
      <c r="BY92" s="72"/>
      <c r="BZ92" s="134"/>
      <c r="CA92" s="134"/>
      <c r="CB92" s="134"/>
      <c r="CC92" s="72"/>
      <c r="CD92" s="134"/>
      <c r="CE92" s="134"/>
      <c r="CF92" s="134"/>
      <c r="CG92" s="72"/>
      <c r="CH92" s="134"/>
      <c r="CI92" s="134"/>
      <c r="CJ92" s="136"/>
      <c r="CK92" s="4"/>
    </row>
    <row r="93" spans="1:89" ht="23.25" hidden="1" customHeight="1" x14ac:dyDescent="0.25">
      <c r="A93" s="72"/>
      <c r="B93" s="160"/>
      <c r="C93" s="72"/>
      <c r="D93" s="72"/>
      <c r="E93" s="72"/>
      <c r="F93" s="72"/>
      <c r="G93" s="72"/>
      <c r="H93" s="72"/>
      <c r="I93" s="72"/>
      <c r="J93" s="142"/>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140"/>
      <c r="AO93" s="140"/>
      <c r="AP93" s="140"/>
      <c r="AQ93" s="140"/>
      <c r="AR93" s="140"/>
      <c r="AS93" s="140"/>
      <c r="AT93" s="140"/>
      <c r="AU93" s="161"/>
      <c r="AV93" s="162"/>
      <c r="AW93" s="162"/>
      <c r="AX93" s="162"/>
      <c r="AY93" s="162"/>
      <c r="AZ93" s="162"/>
      <c r="BA93" s="162"/>
      <c r="BB93" s="162"/>
      <c r="BC93" s="163" t="str">
        <f>IFERROR(VLOOKUP(AV93,[2]Formulas!$AN$5:$AO$20,2,),"")</f>
        <v/>
      </c>
      <c r="BD93" s="163" t="str">
        <f>IFERROR(VLOOKUP(AW93,[2]Formulas!$AN$5:$AO$20,2,),"")</f>
        <v/>
      </c>
      <c r="BE93" s="163" t="str">
        <f>IFERROR(VLOOKUP(AX93,[2]Formulas!$AN$5:$AO$20,2,),"")</f>
        <v/>
      </c>
      <c r="BF93" s="163" t="str">
        <f>IFERROR(VLOOKUP(AY93,[2]Formulas!$AN$5:$AO$20,2,),"")</f>
        <v/>
      </c>
      <c r="BG93" s="163" t="str">
        <f>IFERROR(VLOOKUP(AZ93,[2]Formulas!$AN$5:$AO$20,2,),"")</f>
        <v/>
      </c>
      <c r="BH93" s="163" t="str">
        <f>IFERROR(VLOOKUP(BA93,[2]Formulas!$AN$5:$AO$20,2,),"")</f>
        <v/>
      </c>
      <c r="BI93" s="163" t="str">
        <f>IFERROR(VLOOKUP(BB93,[2]Formulas!$AN$5:$AO$20,2,),"")</f>
        <v/>
      </c>
      <c r="BJ93" s="163">
        <f t="shared" si="25"/>
        <v>0</v>
      </c>
      <c r="BK93" s="163" t="str">
        <f t="shared" si="26"/>
        <v>Débil</v>
      </c>
      <c r="BL93" s="163"/>
      <c r="BM93" s="163" t="str">
        <f>IFERROR(VLOOKUP(CONCATENATE(BK93,"+",BL93),[2]Formulas!$AB$5:$AC$13,2,),"")</f>
        <v/>
      </c>
      <c r="BN93" s="163" t="str">
        <f>IFERROR(VLOOKUP(BM93,[2]Formulas!$AC$5:$AD$13,2,),"")</f>
        <v/>
      </c>
      <c r="BO93" s="72"/>
      <c r="BP93" s="72"/>
      <c r="BQ93" s="72"/>
      <c r="BR93" s="72"/>
      <c r="BS93" s="72"/>
      <c r="BT93" s="72"/>
      <c r="BU93" s="72"/>
      <c r="BV93" s="72"/>
      <c r="BW93" s="72"/>
      <c r="BX93" s="79"/>
      <c r="BY93" s="72"/>
      <c r="BZ93" s="134"/>
      <c r="CA93" s="134"/>
      <c r="CB93" s="134"/>
      <c r="CC93" s="72"/>
      <c r="CD93" s="134"/>
      <c r="CE93" s="134"/>
      <c r="CF93" s="134"/>
      <c r="CG93" s="72"/>
      <c r="CH93" s="134"/>
      <c r="CI93" s="134"/>
      <c r="CJ93" s="136"/>
      <c r="CK93" s="4"/>
    </row>
    <row r="94" spans="1:89" ht="23.25" hidden="1" customHeight="1" x14ac:dyDescent="0.25">
      <c r="A94" s="72"/>
      <c r="B94" s="160"/>
      <c r="C94" s="72"/>
      <c r="D94" s="72"/>
      <c r="E94" s="72"/>
      <c r="F94" s="72"/>
      <c r="G94" s="72"/>
      <c r="H94" s="72"/>
      <c r="I94" s="72"/>
      <c r="J94" s="14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140"/>
      <c r="AO94" s="140"/>
      <c r="AP94" s="140"/>
      <c r="AQ94" s="140"/>
      <c r="AR94" s="140"/>
      <c r="AS94" s="140"/>
      <c r="AT94" s="140"/>
      <c r="AU94" s="161"/>
      <c r="AV94" s="162"/>
      <c r="AW94" s="162"/>
      <c r="AX94" s="162"/>
      <c r="AY94" s="162"/>
      <c r="AZ94" s="162"/>
      <c r="BA94" s="162"/>
      <c r="BB94" s="162"/>
      <c r="BC94" s="163" t="str">
        <f>IFERROR(VLOOKUP(AV94,[2]Formulas!$AN$5:$AO$20,2,),"")</f>
        <v/>
      </c>
      <c r="BD94" s="163" t="str">
        <f>IFERROR(VLOOKUP(AW94,[2]Formulas!$AN$5:$AO$20,2,),"")</f>
        <v/>
      </c>
      <c r="BE94" s="163" t="str">
        <f>IFERROR(VLOOKUP(AX94,[2]Formulas!$AN$5:$AO$20,2,),"")</f>
        <v/>
      </c>
      <c r="BF94" s="163" t="str">
        <f>IFERROR(VLOOKUP(AY94,[2]Formulas!$AN$5:$AO$20,2,),"")</f>
        <v/>
      </c>
      <c r="BG94" s="163" t="str">
        <f>IFERROR(VLOOKUP(AZ94,[2]Formulas!$AN$5:$AO$20,2,),"")</f>
        <v/>
      </c>
      <c r="BH94" s="163" t="str">
        <f>IFERROR(VLOOKUP(BA94,[2]Formulas!$AN$5:$AO$20,2,),"")</f>
        <v/>
      </c>
      <c r="BI94" s="163" t="str">
        <f>IFERROR(VLOOKUP(BB94,[2]Formulas!$AN$5:$AO$20,2,),"")</f>
        <v/>
      </c>
      <c r="BJ94" s="163">
        <f t="shared" si="25"/>
        <v>0</v>
      </c>
      <c r="BK94" s="163" t="str">
        <f t="shared" si="26"/>
        <v>Débil</v>
      </c>
      <c r="BL94" s="163"/>
      <c r="BM94" s="163" t="str">
        <f>IFERROR(VLOOKUP(CONCATENATE(BK94,"+",BL94),[2]Formulas!$AB$5:$AC$13,2,),"")</f>
        <v/>
      </c>
      <c r="BN94" s="163" t="str">
        <f>IFERROR(VLOOKUP(BM94,[2]Formulas!$AC$5:$AD$13,2,),"")</f>
        <v/>
      </c>
      <c r="BO94" s="72"/>
      <c r="BP94" s="72"/>
      <c r="BQ94" s="72"/>
      <c r="BR94" s="72"/>
      <c r="BS94" s="72"/>
      <c r="BT94" s="72"/>
      <c r="BU94" s="72"/>
      <c r="BV94" s="72"/>
      <c r="BW94" s="72"/>
      <c r="BX94" s="79"/>
      <c r="BY94" s="72"/>
      <c r="BZ94" s="134"/>
      <c r="CA94" s="134"/>
      <c r="CB94" s="134"/>
      <c r="CC94" s="72"/>
      <c r="CD94" s="134"/>
      <c r="CE94" s="134"/>
      <c r="CF94" s="134"/>
      <c r="CG94" s="72"/>
      <c r="CH94" s="134"/>
      <c r="CI94" s="134"/>
      <c r="CJ94" s="136"/>
      <c r="CK94" s="4"/>
    </row>
    <row r="95" spans="1:89" ht="23.25" hidden="1" customHeight="1" x14ac:dyDescent="0.25">
      <c r="A95" s="72"/>
      <c r="B95" s="160"/>
      <c r="C95" s="72"/>
      <c r="D95" s="72"/>
      <c r="E95" s="72"/>
      <c r="F95" s="72"/>
      <c r="G95" s="72"/>
      <c r="H95" s="72"/>
      <c r="I95" s="72"/>
      <c r="J95" s="14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140"/>
      <c r="AO95" s="140"/>
      <c r="AP95" s="140"/>
      <c r="AQ95" s="140"/>
      <c r="AR95" s="140"/>
      <c r="AS95" s="140"/>
      <c r="AT95" s="140"/>
      <c r="AU95" s="161"/>
      <c r="AV95" s="162"/>
      <c r="AW95" s="162"/>
      <c r="AX95" s="162"/>
      <c r="AY95" s="162"/>
      <c r="AZ95" s="162"/>
      <c r="BA95" s="162"/>
      <c r="BB95" s="162"/>
      <c r="BC95" s="163" t="str">
        <f>IFERROR(VLOOKUP(AV95,[2]Formulas!$AN$5:$AO$20,2,),"")</f>
        <v/>
      </c>
      <c r="BD95" s="163" t="str">
        <f>IFERROR(VLOOKUP(AW95,[2]Formulas!$AN$5:$AO$20,2,),"")</f>
        <v/>
      </c>
      <c r="BE95" s="163" t="str">
        <f>IFERROR(VLOOKUP(AX95,[2]Formulas!$AN$5:$AO$20,2,),"")</f>
        <v/>
      </c>
      <c r="BF95" s="163" t="str">
        <f>IFERROR(VLOOKUP(AY95,[2]Formulas!$AN$5:$AO$20,2,),"")</f>
        <v/>
      </c>
      <c r="BG95" s="163" t="str">
        <f>IFERROR(VLOOKUP(AZ95,[2]Formulas!$AN$5:$AO$20,2,),"")</f>
        <v/>
      </c>
      <c r="BH95" s="163" t="str">
        <f>IFERROR(VLOOKUP(BA95,[2]Formulas!$AN$5:$AO$20,2,),"")</f>
        <v/>
      </c>
      <c r="BI95" s="163" t="str">
        <f>IFERROR(VLOOKUP(BB95,[2]Formulas!$AN$5:$AO$20,2,),"")</f>
        <v/>
      </c>
      <c r="BJ95" s="163">
        <f t="shared" si="25"/>
        <v>0</v>
      </c>
      <c r="BK95" s="163" t="str">
        <f t="shared" si="26"/>
        <v>Débil</v>
      </c>
      <c r="BL95" s="163"/>
      <c r="BM95" s="163" t="str">
        <f>IFERROR(VLOOKUP(CONCATENATE(BK95,"+",BL95),[2]Formulas!$AB$5:$AC$13,2,),"")</f>
        <v/>
      </c>
      <c r="BN95" s="163" t="str">
        <f>IFERROR(VLOOKUP(BM95,[2]Formulas!$AC$5:$AD$13,2,),"")</f>
        <v/>
      </c>
      <c r="BO95" s="72"/>
      <c r="BP95" s="72"/>
      <c r="BQ95" s="72"/>
      <c r="BR95" s="72"/>
      <c r="BS95" s="72"/>
      <c r="BT95" s="72"/>
      <c r="BU95" s="72"/>
      <c r="BV95" s="72"/>
      <c r="BW95" s="72"/>
      <c r="BX95" s="79"/>
      <c r="BY95" s="72"/>
      <c r="BZ95" s="134"/>
      <c r="CA95" s="134"/>
      <c r="CB95" s="134"/>
      <c r="CC95" s="72"/>
      <c r="CD95" s="134"/>
      <c r="CE95" s="134"/>
      <c r="CF95" s="134"/>
      <c r="CG95" s="72"/>
      <c r="CH95" s="134"/>
      <c r="CI95" s="134"/>
      <c r="CJ95" s="136"/>
      <c r="CK95" s="4"/>
    </row>
    <row r="96" spans="1:89" ht="23.25" hidden="1" customHeight="1" x14ac:dyDescent="0.25">
      <c r="A96" s="164"/>
      <c r="B96" s="144"/>
      <c r="C96" s="164"/>
      <c r="D96" s="164"/>
      <c r="E96" s="164"/>
      <c r="F96" s="164"/>
      <c r="G96" s="164"/>
      <c r="H96" s="164"/>
      <c r="I96" s="164"/>
      <c r="J96" s="165"/>
      <c r="K96" s="164"/>
      <c r="L96" s="164"/>
      <c r="M96" s="164"/>
      <c r="N96" s="164"/>
      <c r="O96" s="164"/>
      <c r="P96" s="164"/>
      <c r="Q96" s="164"/>
      <c r="R96" s="164"/>
      <c r="S96" s="164"/>
      <c r="T96" s="164"/>
      <c r="U96" s="164"/>
      <c r="V96" s="164"/>
      <c r="W96" s="164"/>
      <c r="X96" s="164"/>
      <c r="Y96" s="164"/>
      <c r="Z96" s="164"/>
      <c r="AA96" s="164"/>
      <c r="AB96" s="164"/>
      <c r="AC96" s="164"/>
      <c r="AD96" s="164"/>
      <c r="AE96" s="164"/>
      <c r="AF96" s="164"/>
      <c r="AG96" s="164"/>
      <c r="AH96" s="164"/>
      <c r="AI96" s="164"/>
      <c r="AJ96" s="164"/>
      <c r="AK96" s="164"/>
      <c r="AL96" s="164"/>
      <c r="AM96" s="164"/>
      <c r="AN96" s="146"/>
      <c r="AO96" s="146"/>
      <c r="AP96" s="146"/>
      <c r="AQ96" s="146"/>
      <c r="AR96" s="146"/>
      <c r="AS96" s="146"/>
      <c r="AT96" s="146"/>
      <c r="AU96" s="147"/>
      <c r="AV96" s="148"/>
      <c r="AW96" s="148"/>
      <c r="AX96" s="148"/>
      <c r="AY96" s="148"/>
      <c r="AZ96" s="148"/>
      <c r="BA96" s="148"/>
      <c r="BB96" s="148"/>
      <c r="BC96" s="149" t="str">
        <f>IFERROR(VLOOKUP(AV96,[2]Formulas!$AN$5:$AO$20,2,),"")</f>
        <v/>
      </c>
      <c r="BD96" s="149" t="str">
        <f>IFERROR(VLOOKUP(AW96,[2]Formulas!$AN$5:$AO$20,2,),"")</f>
        <v/>
      </c>
      <c r="BE96" s="149" t="str">
        <f>IFERROR(VLOOKUP(AX96,[2]Formulas!$AN$5:$AO$20,2,),"")</f>
        <v/>
      </c>
      <c r="BF96" s="149" t="str">
        <f>IFERROR(VLOOKUP(AY96,[2]Formulas!$AN$5:$AO$20,2,),"")</f>
        <v/>
      </c>
      <c r="BG96" s="149" t="str">
        <f>IFERROR(VLOOKUP(AZ96,[2]Formulas!$AN$5:$AO$20,2,),"")</f>
        <v/>
      </c>
      <c r="BH96" s="149" t="str">
        <f>IFERROR(VLOOKUP(BA96,[2]Formulas!$AN$5:$AO$20,2,),"")</f>
        <v/>
      </c>
      <c r="BI96" s="149" t="str">
        <f>IFERROR(VLOOKUP(BB96,[2]Formulas!$AN$5:$AO$20,2,),"")</f>
        <v/>
      </c>
      <c r="BJ96" s="149">
        <f t="shared" si="25"/>
        <v>0</v>
      </c>
      <c r="BK96" s="149" t="str">
        <f t="shared" si="26"/>
        <v>Débil</v>
      </c>
      <c r="BL96" s="149"/>
      <c r="BM96" s="149" t="str">
        <f>IFERROR(VLOOKUP(CONCATENATE(BK96,"+",BL96),[2]Formulas!$AB$5:$AC$13,2,),"")</f>
        <v/>
      </c>
      <c r="BN96" s="149" t="str">
        <f>IFERROR(VLOOKUP(BM96,[2]Formulas!$AC$5:$AD$13,2,),"")</f>
        <v/>
      </c>
      <c r="BO96" s="164"/>
      <c r="BP96" s="164"/>
      <c r="BQ96" s="164"/>
      <c r="BR96" s="164"/>
      <c r="BS96" s="164"/>
      <c r="BT96" s="164"/>
      <c r="BU96" s="164"/>
      <c r="BV96" s="164"/>
      <c r="BW96" s="164"/>
      <c r="BX96" s="166"/>
      <c r="BY96" s="164"/>
      <c r="BZ96" s="151"/>
      <c r="CA96" s="151"/>
      <c r="CB96" s="151"/>
      <c r="CC96" s="164"/>
      <c r="CD96" s="151"/>
      <c r="CE96" s="151"/>
      <c r="CF96" s="151"/>
      <c r="CG96" s="164"/>
      <c r="CH96" s="151"/>
      <c r="CI96" s="151"/>
      <c r="CJ96" s="152"/>
      <c r="CK96" s="4"/>
    </row>
    <row r="97" spans="1:89" ht="23.25" hidden="1" customHeight="1" x14ac:dyDescent="0.3">
      <c r="A97" s="153"/>
      <c r="B97" s="153"/>
      <c r="C97" s="153"/>
      <c r="D97" s="153"/>
      <c r="E97" s="153"/>
      <c r="F97" s="153"/>
      <c r="G97" s="153"/>
      <c r="H97" s="153"/>
      <c r="I97" s="153"/>
      <c r="J97" s="154"/>
      <c r="K97" s="154"/>
      <c r="L97" s="154"/>
      <c r="M97" s="155"/>
      <c r="N97" s="155"/>
      <c r="O97" s="155"/>
      <c r="P97" s="155"/>
      <c r="Q97" s="155"/>
      <c r="R97" s="155"/>
      <c r="S97" s="155"/>
      <c r="T97" s="155"/>
      <c r="U97" s="155"/>
      <c r="V97" s="155"/>
      <c r="W97" s="155"/>
      <c r="X97" s="155"/>
      <c r="Y97" s="155"/>
      <c r="Z97" s="155"/>
      <c r="AA97" s="155"/>
      <c r="AB97" s="155"/>
      <c r="AC97" s="155"/>
      <c r="AD97" s="155"/>
      <c r="AE97" s="155"/>
      <c r="AF97" s="155"/>
      <c r="AG97" s="155"/>
      <c r="AH97" s="155"/>
      <c r="AI97" s="155"/>
      <c r="AJ97" s="155"/>
      <c r="AK97" s="155"/>
      <c r="AL97" s="155"/>
      <c r="AM97" s="153"/>
      <c r="AN97" s="156"/>
      <c r="AO97" s="156"/>
      <c r="AP97" s="156"/>
      <c r="AQ97" s="156"/>
      <c r="AR97" s="156"/>
      <c r="AS97" s="156"/>
      <c r="AT97" s="156"/>
      <c r="AU97" s="153"/>
      <c r="AV97" s="153"/>
      <c r="AW97" s="153"/>
      <c r="AX97" s="153"/>
      <c r="AY97" s="153"/>
      <c r="AZ97" s="153"/>
      <c r="BA97" s="153"/>
      <c r="BB97" s="153"/>
      <c r="BC97" s="153"/>
      <c r="BD97" s="153"/>
      <c r="BE97" s="153"/>
      <c r="BF97" s="153"/>
      <c r="BG97" s="153"/>
      <c r="BH97" s="153"/>
      <c r="BI97" s="153"/>
      <c r="BJ97" s="153"/>
      <c r="BK97" s="153"/>
      <c r="BL97" s="153"/>
      <c r="BM97" s="153"/>
      <c r="BN97" s="153"/>
      <c r="BO97" s="153"/>
      <c r="BP97" s="153"/>
      <c r="BQ97" s="153"/>
      <c r="BR97" s="153"/>
      <c r="BS97" s="153"/>
      <c r="BT97" s="153"/>
      <c r="BU97" s="153"/>
      <c r="BV97" s="153"/>
      <c r="BW97" s="153"/>
      <c r="BX97" s="157"/>
      <c r="BY97" s="157"/>
      <c r="BZ97" s="157"/>
      <c r="CA97" s="157"/>
      <c r="CB97" s="157"/>
      <c r="CC97" s="157"/>
      <c r="CD97" s="157"/>
      <c r="CE97" s="157"/>
      <c r="CF97" s="157"/>
      <c r="CG97" s="157"/>
      <c r="CH97" s="157"/>
      <c r="CI97" s="157"/>
      <c r="CJ97" s="157"/>
      <c r="CK97" s="4"/>
    </row>
    <row r="98" spans="1:89" ht="23.25" hidden="1" customHeight="1" x14ac:dyDescent="0.25">
      <c r="A98" s="57"/>
      <c r="B98" s="90"/>
      <c r="C98" s="57"/>
      <c r="D98" s="57"/>
      <c r="E98" s="58"/>
      <c r="F98" s="58"/>
      <c r="G98" s="58"/>
      <c r="H98" s="58"/>
      <c r="I98" s="57" t="str">
        <f>+IF(AND(E98="Si",F98="Si",G98="Si",H98="Si"),"Corrupción","No aplica para riesgo de corrupción")</f>
        <v>No aplica para riesgo de corrupción</v>
      </c>
      <c r="J98" s="158"/>
      <c r="K98" s="61"/>
      <c r="L98" s="61"/>
      <c r="M98" s="58"/>
      <c r="N98" s="58"/>
      <c r="O98" s="58"/>
      <c r="P98" s="58"/>
      <c r="Q98" s="58"/>
      <c r="R98" s="58"/>
      <c r="S98" s="58"/>
      <c r="T98" s="58"/>
      <c r="U98" s="58"/>
      <c r="V98" s="58"/>
      <c r="W98" s="58"/>
      <c r="X98" s="58"/>
      <c r="Y98" s="58"/>
      <c r="Z98" s="58"/>
      <c r="AA98" s="58"/>
      <c r="AB98" s="58"/>
      <c r="AC98" s="58"/>
      <c r="AD98" s="58"/>
      <c r="AE98" s="58"/>
      <c r="AF98" s="62">
        <f>+COUNTIF(M98:AE107,"SI")</f>
        <v>0</v>
      </c>
      <c r="AG98" s="57"/>
      <c r="AH98" s="57" t="str">
        <f>IFERROR(VLOOKUP(AG98,[2]Formulas!$B$5:$C$9,2,0),"")</f>
        <v/>
      </c>
      <c r="AI98" s="57" t="str">
        <f>IFERROR(VLOOKUP(AF98,[2]Formulas!$W$5:$X$23,2,),"")</f>
        <v/>
      </c>
      <c r="AJ98" s="57" t="str">
        <f>+IFERROR(VLOOKUP(AI98,[2]Formulas!$E$5:$F$9,2,),"")</f>
        <v/>
      </c>
      <c r="AK98" s="62" t="str">
        <f>IFERROR(VLOOKUP(CONCATENATE(AH98,AJ98),[2]Formulas!$J$5:$K$29,2,),"")</f>
        <v/>
      </c>
      <c r="AL98" s="62" t="str">
        <f>IFERROR(AJ98*AH98,"")</f>
        <v/>
      </c>
      <c r="AM98" s="64" t="s">
        <v>167</v>
      </c>
      <c r="AN98" s="130"/>
      <c r="AO98" s="130"/>
      <c r="AP98" s="130"/>
      <c r="AQ98" s="130"/>
      <c r="AR98" s="130"/>
      <c r="AS98" s="130"/>
      <c r="AT98" s="130"/>
      <c r="AU98" s="59"/>
      <c r="AV98" s="131"/>
      <c r="AW98" s="131"/>
      <c r="AX98" s="131"/>
      <c r="AY98" s="131"/>
      <c r="AZ98" s="131"/>
      <c r="BA98" s="131"/>
      <c r="BB98" s="131"/>
      <c r="BC98" s="91" t="str">
        <f>IFERROR(VLOOKUP(AV98,[2]Formulas!$AN$5:$AO$20,2,),"")</f>
        <v/>
      </c>
      <c r="BD98" s="91" t="str">
        <f>IFERROR(VLOOKUP(AW98,[2]Formulas!$AN$5:$AO$20,2,),"")</f>
        <v/>
      </c>
      <c r="BE98" s="91" t="str">
        <f>IFERROR(VLOOKUP(AX98,[2]Formulas!$AN$5:$AO$20,2,),"")</f>
        <v/>
      </c>
      <c r="BF98" s="91" t="str">
        <f>IFERROR(VLOOKUP(AY98,[2]Formulas!$AN$5:$AO$20,2,),"")</f>
        <v/>
      </c>
      <c r="BG98" s="91" t="str">
        <f>IFERROR(VLOOKUP(AZ98,[2]Formulas!$AN$5:$AO$20,2,),"")</f>
        <v/>
      </c>
      <c r="BH98" s="91" t="str">
        <f>IFERROR(VLOOKUP(BA98,[2]Formulas!$AN$5:$AO$20,2,),"")</f>
        <v/>
      </c>
      <c r="BI98" s="91" t="str">
        <f>IFERROR(VLOOKUP(BB98,[2]Formulas!$AN$5:$AO$20,2,),"")</f>
        <v/>
      </c>
      <c r="BJ98" s="91">
        <f t="shared" ref="BJ98:BJ107" si="27">+SUM(BC98:BI98)</f>
        <v>0</v>
      </c>
      <c r="BK98" s="91" t="str">
        <f t="shared" ref="BK98:BK107" si="28">+IF(BJ98&gt;=96,"Fuerte",IF(AND(BJ98&lt;96,BJ98&gt;=86),"Moderado",IF(BJ98&lt;=85,"Débil")))</f>
        <v>Débil</v>
      </c>
      <c r="BL98" s="91"/>
      <c r="BM98" s="91" t="str">
        <f>IFERROR(VLOOKUP(CONCATENATE(BK98,"+",BL98),[2]Formulas!$AB$5:$AC$13,2,),"")</f>
        <v/>
      </c>
      <c r="BN98" s="91" t="str">
        <f>IFERROR(VLOOKUP(BM98,[2]Formulas!$AC$5:$AD$13,2,),"")</f>
        <v/>
      </c>
      <c r="BO98" s="64" t="str">
        <f>+IFERROR(AVERAGE(BN98:BN107),"")</f>
        <v/>
      </c>
      <c r="BP98" s="64" t="str">
        <f>+IF(BO98="","",IF(BO98=100,"Fuerte",IF(AND(BO98&lt;100,BO98&gt;=50),"Moderado",IF(BO98&lt;50,"Débil"))))</f>
        <v/>
      </c>
      <c r="BQ98" s="64" t="str">
        <f>+IF(BP98="","",IF(BP98="Fuerte",2,IF(BP98="Moderado",1,IF(BP98="Débil",0))))</f>
        <v/>
      </c>
      <c r="BR98" s="64" t="str">
        <f>IFERROR(IF((BS98-BQ98)&lt;=0,+AG98,VLOOKUP((BS98-BQ98),[2]Formulas!$AQ$5:$AR$9,2,0)),"")</f>
        <v/>
      </c>
      <c r="BS98" s="64" t="str">
        <f>+AH98</f>
        <v/>
      </c>
      <c r="BT98" s="64" t="str">
        <f>IFERROR(VLOOKUP(BR98,[2]Formulas!$B$5:$C$9,2,),"")</f>
        <v/>
      </c>
      <c r="BU98" s="64" t="str">
        <f>+AI98</f>
        <v/>
      </c>
      <c r="BV98" s="64" t="str">
        <f>IFERROR(VLOOKUP(BU98,[2]Formulas!$E$5:$F$9,2,),"")</f>
        <v/>
      </c>
      <c r="BW98" s="62" t="str">
        <f>IFERROR(VLOOKUP(CONCATENATE(BT98:BT107,BV98),[2]Formulas!$J$5:$K$29,2,),"")</f>
        <v/>
      </c>
      <c r="BX98" s="65" t="str">
        <f>IFERROR(BV98*BT98,"")</f>
        <v/>
      </c>
      <c r="BY98" s="66"/>
      <c r="BZ98" s="96"/>
      <c r="CA98" s="96"/>
      <c r="CB98" s="96"/>
      <c r="CC98" s="66"/>
      <c r="CD98" s="96"/>
      <c r="CE98" s="96"/>
      <c r="CF98" s="96"/>
      <c r="CG98" s="66"/>
      <c r="CH98" s="96"/>
      <c r="CI98" s="96"/>
      <c r="CJ98" s="159"/>
      <c r="CK98" s="4"/>
    </row>
    <row r="99" spans="1:89" ht="23.25" hidden="1" customHeight="1" x14ac:dyDescent="0.25">
      <c r="A99" s="72"/>
      <c r="B99" s="160"/>
      <c r="C99" s="72"/>
      <c r="D99" s="72"/>
      <c r="E99" s="72"/>
      <c r="F99" s="72"/>
      <c r="G99" s="72"/>
      <c r="H99" s="72"/>
      <c r="I99" s="72"/>
      <c r="J99" s="14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140"/>
      <c r="AO99" s="140"/>
      <c r="AP99" s="140"/>
      <c r="AQ99" s="140"/>
      <c r="AR99" s="140"/>
      <c r="AS99" s="140"/>
      <c r="AT99" s="140"/>
      <c r="AU99" s="161"/>
      <c r="AV99" s="162"/>
      <c r="AW99" s="162"/>
      <c r="AX99" s="162"/>
      <c r="AY99" s="162"/>
      <c r="AZ99" s="162"/>
      <c r="BA99" s="162"/>
      <c r="BB99" s="162"/>
      <c r="BC99" s="163" t="str">
        <f>IFERROR(VLOOKUP(AV99,[2]Formulas!$AN$5:$AO$20,2,),"")</f>
        <v/>
      </c>
      <c r="BD99" s="163" t="str">
        <f>IFERROR(VLOOKUP(AW99,[2]Formulas!$AN$5:$AO$20,2,),"")</f>
        <v/>
      </c>
      <c r="BE99" s="163" t="str">
        <f>IFERROR(VLOOKUP(AX99,[2]Formulas!$AN$5:$AO$20,2,),"")</f>
        <v/>
      </c>
      <c r="BF99" s="163" t="str">
        <f>IFERROR(VLOOKUP(AY99,[2]Formulas!$AN$5:$AO$20,2,),"")</f>
        <v/>
      </c>
      <c r="BG99" s="163" t="str">
        <f>IFERROR(VLOOKUP(AZ99,[2]Formulas!$AN$5:$AO$20,2,),"")</f>
        <v/>
      </c>
      <c r="BH99" s="163" t="str">
        <f>IFERROR(VLOOKUP(BA99,[2]Formulas!$AN$5:$AO$20,2,),"")</f>
        <v/>
      </c>
      <c r="BI99" s="163" t="str">
        <f>IFERROR(VLOOKUP(BB99,[2]Formulas!$AN$5:$AO$20,2,),"")</f>
        <v/>
      </c>
      <c r="BJ99" s="163">
        <f t="shared" si="27"/>
        <v>0</v>
      </c>
      <c r="BK99" s="163" t="str">
        <f t="shared" si="28"/>
        <v>Débil</v>
      </c>
      <c r="BL99" s="163"/>
      <c r="BM99" s="163" t="str">
        <f>IFERROR(VLOOKUP(CONCATENATE(BK99,"+",BL99),[2]Formulas!$AB$5:$AC$13,2,),"")</f>
        <v/>
      </c>
      <c r="BN99" s="163" t="str">
        <f>IFERROR(VLOOKUP(BM99,[2]Formulas!$AC$5:$AD$13,2,),"")</f>
        <v/>
      </c>
      <c r="BO99" s="72"/>
      <c r="BP99" s="72"/>
      <c r="BQ99" s="72"/>
      <c r="BR99" s="72"/>
      <c r="BS99" s="72"/>
      <c r="BT99" s="72"/>
      <c r="BU99" s="72"/>
      <c r="BV99" s="72"/>
      <c r="BW99" s="72"/>
      <c r="BX99" s="79"/>
      <c r="BY99" s="72"/>
      <c r="BZ99" s="134"/>
      <c r="CA99" s="134"/>
      <c r="CB99" s="134"/>
      <c r="CC99" s="72"/>
      <c r="CD99" s="134"/>
      <c r="CE99" s="134"/>
      <c r="CF99" s="134"/>
      <c r="CG99" s="72"/>
      <c r="CH99" s="134"/>
      <c r="CI99" s="134"/>
      <c r="CJ99" s="136"/>
      <c r="CK99" s="4"/>
    </row>
    <row r="100" spans="1:89" ht="23.25" hidden="1" customHeight="1" x14ac:dyDescent="0.25">
      <c r="A100" s="72"/>
      <c r="B100" s="160"/>
      <c r="C100" s="72"/>
      <c r="D100" s="72"/>
      <c r="E100" s="72"/>
      <c r="F100" s="72"/>
      <c r="G100" s="72"/>
      <c r="H100" s="72"/>
      <c r="I100" s="72"/>
      <c r="J100" s="14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140"/>
      <c r="AO100" s="140"/>
      <c r="AP100" s="140"/>
      <c r="AQ100" s="140"/>
      <c r="AR100" s="140"/>
      <c r="AS100" s="140"/>
      <c r="AT100" s="140"/>
      <c r="AU100" s="161"/>
      <c r="AV100" s="162"/>
      <c r="AW100" s="162"/>
      <c r="AX100" s="162"/>
      <c r="AY100" s="162"/>
      <c r="AZ100" s="162"/>
      <c r="BA100" s="162"/>
      <c r="BB100" s="162"/>
      <c r="BC100" s="163" t="str">
        <f>IFERROR(VLOOKUP(AV100,[2]Formulas!$AN$5:$AO$20,2,),"")</f>
        <v/>
      </c>
      <c r="BD100" s="163" t="str">
        <f>IFERROR(VLOOKUP(AW100,[2]Formulas!$AN$5:$AO$20,2,),"")</f>
        <v/>
      </c>
      <c r="BE100" s="163" t="str">
        <f>IFERROR(VLOOKUP(AX100,[2]Formulas!$AN$5:$AO$20,2,),"")</f>
        <v/>
      </c>
      <c r="BF100" s="163" t="str">
        <f>IFERROR(VLOOKUP(AY100,[2]Formulas!$AN$5:$AO$20,2,),"")</f>
        <v/>
      </c>
      <c r="BG100" s="163" t="str">
        <f>IFERROR(VLOOKUP(AZ100,[2]Formulas!$AN$5:$AO$20,2,),"")</f>
        <v/>
      </c>
      <c r="BH100" s="163" t="str">
        <f>IFERROR(VLOOKUP(BA100,[2]Formulas!$AN$5:$AO$20,2,),"")</f>
        <v/>
      </c>
      <c r="BI100" s="163" t="str">
        <f>IFERROR(VLOOKUP(BB100,[2]Formulas!$AN$5:$AO$20,2,),"")</f>
        <v/>
      </c>
      <c r="BJ100" s="163">
        <f t="shared" si="27"/>
        <v>0</v>
      </c>
      <c r="BK100" s="163" t="str">
        <f t="shared" si="28"/>
        <v>Débil</v>
      </c>
      <c r="BL100" s="163"/>
      <c r="BM100" s="163" t="str">
        <f>IFERROR(VLOOKUP(CONCATENATE(BK100,"+",BL100),[2]Formulas!$AB$5:$AC$13,2,),"")</f>
        <v/>
      </c>
      <c r="BN100" s="163" t="str">
        <f>IFERROR(VLOOKUP(BM100,[2]Formulas!$AC$5:$AD$13,2,),"")</f>
        <v/>
      </c>
      <c r="BO100" s="72"/>
      <c r="BP100" s="72"/>
      <c r="BQ100" s="72"/>
      <c r="BR100" s="72"/>
      <c r="BS100" s="72"/>
      <c r="BT100" s="72"/>
      <c r="BU100" s="72"/>
      <c r="BV100" s="72"/>
      <c r="BW100" s="72"/>
      <c r="BX100" s="79"/>
      <c r="BY100" s="72"/>
      <c r="BZ100" s="134"/>
      <c r="CA100" s="134"/>
      <c r="CB100" s="134"/>
      <c r="CC100" s="72"/>
      <c r="CD100" s="134"/>
      <c r="CE100" s="134"/>
      <c r="CF100" s="134"/>
      <c r="CG100" s="72"/>
      <c r="CH100" s="134"/>
      <c r="CI100" s="134"/>
      <c r="CJ100" s="136"/>
      <c r="CK100" s="4"/>
    </row>
    <row r="101" spans="1:89" ht="23.25" hidden="1" customHeight="1" x14ac:dyDescent="0.25">
      <c r="A101" s="72"/>
      <c r="B101" s="160"/>
      <c r="C101" s="72"/>
      <c r="D101" s="72"/>
      <c r="E101" s="72"/>
      <c r="F101" s="72"/>
      <c r="G101" s="72"/>
      <c r="H101" s="72"/>
      <c r="I101" s="72"/>
      <c r="J101" s="14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140"/>
      <c r="AO101" s="140"/>
      <c r="AP101" s="140"/>
      <c r="AQ101" s="140"/>
      <c r="AR101" s="140"/>
      <c r="AS101" s="140"/>
      <c r="AT101" s="140"/>
      <c r="AU101" s="161"/>
      <c r="AV101" s="162"/>
      <c r="AW101" s="162"/>
      <c r="AX101" s="162"/>
      <c r="AY101" s="162"/>
      <c r="AZ101" s="162"/>
      <c r="BA101" s="162"/>
      <c r="BB101" s="162"/>
      <c r="BC101" s="163" t="str">
        <f>IFERROR(VLOOKUP(AV101,[2]Formulas!$AN$5:$AO$20,2,),"")</f>
        <v/>
      </c>
      <c r="BD101" s="163" t="str">
        <f>IFERROR(VLOOKUP(AW101,[2]Formulas!$AN$5:$AO$20,2,),"")</f>
        <v/>
      </c>
      <c r="BE101" s="163" t="str">
        <f>IFERROR(VLOOKUP(AX101,[2]Formulas!$AN$5:$AO$20,2,),"")</f>
        <v/>
      </c>
      <c r="BF101" s="163" t="str">
        <f>IFERROR(VLOOKUP(AY101,[2]Formulas!$AN$5:$AO$20,2,),"")</f>
        <v/>
      </c>
      <c r="BG101" s="163" t="str">
        <f>IFERROR(VLOOKUP(AZ101,[2]Formulas!$AN$5:$AO$20,2,),"")</f>
        <v/>
      </c>
      <c r="BH101" s="163" t="str">
        <f>IFERROR(VLOOKUP(BA101,[2]Formulas!$AN$5:$AO$20,2,),"")</f>
        <v/>
      </c>
      <c r="BI101" s="163" t="str">
        <f>IFERROR(VLOOKUP(BB101,[2]Formulas!$AN$5:$AO$20,2,),"")</f>
        <v/>
      </c>
      <c r="BJ101" s="163">
        <f t="shared" si="27"/>
        <v>0</v>
      </c>
      <c r="BK101" s="163" t="str">
        <f t="shared" si="28"/>
        <v>Débil</v>
      </c>
      <c r="BL101" s="163"/>
      <c r="BM101" s="163" t="str">
        <f>IFERROR(VLOOKUP(CONCATENATE(BK101,"+",BL101),[2]Formulas!$AB$5:$AC$13,2,),"")</f>
        <v/>
      </c>
      <c r="BN101" s="163" t="str">
        <f>IFERROR(VLOOKUP(BM101,[2]Formulas!$AC$5:$AD$13,2,),"")</f>
        <v/>
      </c>
      <c r="BO101" s="72"/>
      <c r="BP101" s="72"/>
      <c r="BQ101" s="72"/>
      <c r="BR101" s="72"/>
      <c r="BS101" s="72"/>
      <c r="BT101" s="72"/>
      <c r="BU101" s="72"/>
      <c r="BV101" s="72"/>
      <c r="BW101" s="72"/>
      <c r="BX101" s="79"/>
      <c r="BY101" s="72"/>
      <c r="BZ101" s="134"/>
      <c r="CA101" s="134"/>
      <c r="CB101" s="134"/>
      <c r="CC101" s="72"/>
      <c r="CD101" s="134"/>
      <c r="CE101" s="134"/>
      <c r="CF101" s="134"/>
      <c r="CG101" s="72"/>
      <c r="CH101" s="134"/>
      <c r="CI101" s="134"/>
      <c r="CJ101" s="136"/>
      <c r="CK101" s="4"/>
    </row>
    <row r="102" spans="1:89" ht="23.25" hidden="1" customHeight="1" x14ac:dyDescent="0.25">
      <c r="A102" s="72"/>
      <c r="B102" s="160"/>
      <c r="C102" s="72"/>
      <c r="D102" s="72"/>
      <c r="E102" s="72"/>
      <c r="F102" s="72"/>
      <c r="G102" s="72"/>
      <c r="H102" s="72"/>
      <c r="I102" s="72"/>
      <c r="J102" s="14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140"/>
      <c r="AO102" s="140"/>
      <c r="AP102" s="140"/>
      <c r="AQ102" s="140"/>
      <c r="AR102" s="140"/>
      <c r="AS102" s="140"/>
      <c r="AT102" s="140"/>
      <c r="AU102" s="161"/>
      <c r="AV102" s="162"/>
      <c r="AW102" s="162"/>
      <c r="AX102" s="162"/>
      <c r="AY102" s="162"/>
      <c r="AZ102" s="162"/>
      <c r="BA102" s="162"/>
      <c r="BB102" s="162"/>
      <c r="BC102" s="163" t="str">
        <f>IFERROR(VLOOKUP(AV102,[2]Formulas!$AN$5:$AO$20,2,),"")</f>
        <v/>
      </c>
      <c r="BD102" s="163" t="str">
        <f>IFERROR(VLOOKUP(AW102,[2]Formulas!$AN$5:$AO$20,2,),"")</f>
        <v/>
      </c>
      <c r="BE102" s="163" t="str">
        <f>IFERROR(VLOOKUP(AX102,[2]Formulas!$AN$5:$AO$20,2,),"")</f>
        <v/>
      </c>
      <c r="BF102" s="163" t="str">
        <f>IFERROR(VLOOKUP(AY102,[2]Formulas!$AN$5:$AO$20,2,),"")</f>
        <v/>
      </c>
      <c r="BG102" s="163" t="str">
        <f>IFERROR(VLOOKUP(AZ102,[2]Formulas!$AN$5:$AO$20,2,),"")</f>
        <v/>
      </c>
      <c r="BH102" s="163" t="str">
        <f>IFERROR(VLOOKUP(BA102,[2]Formulas!$AN$5:$AO$20,2,),"")</f>
        <v/>
      </c>
      <c r="BI102" s="163" t="str">
        <f>IFERROR(VLOOKUP(BB102,[2]Formulas!$AN$5:$AO$20,2,),"")</f>
        <v/>
      </c>
      <c r="BJ102" s="163">
        <f t="shared" si="27"/>
        <v>0</v>
      </c>
      <c r="BK102" s="163" t="str">
        <f t="shared" si="28"/>
        <v>Débil</v>
      </c>
      <c r="BL102" s="163"/>
      <c r="BM102" s="163" t="str">
        <f>IFERROR(VLOOKUP(CONCATENATE(BK102,"+",BL102),[2]Formulas!$AB$5:$AC$13,2,),"")</f>
        <v/>
      </c>
      <c r="BN102" s="163" t="str">
        <f>IFERROR(VLOOKUP(BM102,[2]Formulas!$AC$5:$AD$13,2,),"")</f>
        <v/>
      </c>
      <c r="BO102" s="72"/>
      <c r="BP102" s="72"/>
      <c r="BQ102" s="72"/>
      <c r="BR102" s="72"/>
      <c r="BS102" s="72"/>
      <c r="BT102" s="72"/>
      <c r="BU102" s="72"/>
      <c r="BV102" s="72"/>
      <c r="BW102" s="72"/>
      <c r="BX102" s="79"/>
      <c r="BY102" s="72"/>
      <c r="BZ102" s="134"/>
      <c r="CA102" s="134"/>
      <c r="CB102" s="134"/>
      <c r="CC102" s="72"/>
      <c r="CD102" s="134"/>
      <c r="CE102" s="134"/>
      <c r="CF102" s="134"/>
      <c r="CG102" s="72"/>
      <c r="CH102" s="134"/>
      <c r="CI102" s="134"/>
      <c r="CJ102" s="136"/>
      <c r="CK102" s="4"/>
    </row>
    <row r="103" spans="1:89" ht="23.25" hidden="1" customHeight="1" x14ac:dyDescent="0.25">
      <c r="A103" s="72"/>
      <c r="B103" s="160"/>
      <c r="C103" s="72"/>
      <c r="D103" s="72"/>
      <c r="E103" s="72"/>
      <c r="F103" s="72"/>
      <c r="G103" s="72"/>
      <c r="H103" s="72"/>
      <c r="I103" s="72"/>
      <c r="J103" s="14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140"/>
      <c r="AO103" s="140"/>
      <c r="AP103" s="140"/>
      <c r="AQ103" s="140"/>
      <c r="AR103" s="140"/>
      <c r="AS103" s="140"/>
      <c r="AT103" s="140"/>
      <c r="AU103" s="161"/>
      <c r="AV103" s="162"/>
      <c r="AW103" s="162"/>
      <c r="AX103" s="162"/>
      <c r="AY103" s="162"/>
      <c r="AZ103" s="162"/>
      <c r="BA103" s="162"/>
      <c r="BB103" s="162"/>
      <c r="BC103" s="163" t="str">
        <f>IFERROR(VLOOKUP(AV103,[2]Formulas!$AN$5:$AO$20,2,),"")</f>
        <v/>
      </c>
      <c r="BD103" s="163" t="str">
        <f>IFERROR(VLOOKUP(AW103,[2]Formulas!$AN$5:$AO$20,2,),"")</f>
        <v/>
      </c>
      <c r="BE103" s="163" t="str">
        <f>IFERROR(VLOOKUP(AX103,[2]Formulas!$AN$5:$AO$20,2,),"")</f>
        <v/>
      </c>
      <c r="BF103" s="163" t="str">
        <f>IFERROR(VLOOKUP(AY103,[2]Formulas!$AN$5:$AO$20,2,),"")</f>
        <v/>
      </c>
      <c r="BG103" s="163" t="str">
        <f>IFERROR(VLOOKUP(AZ103,[2]Formulas!$AN$5:$AO$20,2,),"")</f>
        <v/>
      </c>
      <c r="BH103" s="163" t="str">
        <f>IFERROR(VLOOKUP(BA103,[2]Formulas!$AN$5:$AO$20,2,),"")</f>
        <v/>
      </c>
      <c r="BI103" s="163" t="str">
        <f>IFERROR(VLOOKUP(BB103,[2]Formulas!$AN$5:$AO$20,2,),"")</f>
        <v/>
      </c>
      <c r="BJ103" s="163">
        <f t="shared" si="27"/>
        <v>0</v>
      </c>
      <c r="BK103" s="163" t="str">
        <f t="shared" si="28"/>
        <v>Débil</v>
      </c>
      <c r="BL103" s="163"/>
      <c r="BM103" s="163" t="str">
        <f>IFERROR(VLOOKUP(CONCATENATE(BK103,"+",BL103),[2]Formulas!$AB$5:$AC$13,2,),"")</f>
        <v/>
      </c>
      <c r="BN103" s="163" t="str">
        <f>IFERROR(VLOOKUP(BM103,[2]Formulas!$AC$5:$AD$13,2,),"")</f>
        <v/>
      </c>
      <c r="BO103" s="72"/>
      <c r="BP103" s="72"/>
      <c r="BQ103" s="72"/>
      <c r="BR103" s="72"/>
      <c r="BS103" s="72"/>
      <c r="BT103" s="72"/>
      <c r="BU103" s="72"/>
      <c r="BV103" s="72"/>
      <c r="BW103" s="72"/>
      <c r="BX103" s="79"/>
      <c r="BY103" s="72"/>
      <c r="BZ103" s="134"/>
      <c r="CA103" s="134"/>
      <c r="CB103" s="134"/>
      <c r="CC103" s="72"/>
      <c r="CD103" s="134"/>
      <c r="CE103" s="134"/>
      <c r="CF103" s="134"/>
      <c r="CG103" s="72"/>
      <c r="CH103" s="134"/>
      <c r="CI103" s="134"/>
      <c r="CJ103" s="136"/>
      <c r="CK103" s="4"/>
    </row>
    <row r="104" spans="1:89" ht="23.25" hidden="1" customHeight="1" x14ac:dyDescent="0.25">
      <c r="A104" s="72"/>
      <c r="B104" s="160"/>
      <c r="C104" s="72"/>
      <c r="D104" s="72"/>
      <c r="E104" s="72"/>
      <c r="F104" s="72"/>
      <c r="G104" s="72"/>
      <c r="H104" s="72"/>
      <c r="I104" s="72"/>
      <c r="J104" s="14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140"/>
      <c r="AO104" s="140"/>
      <c r="AP104" s="140"/>
      <c r="AQ104" s="140"/>
      <c r="AR104" s="140"/>
      <c r="AS104" s="140"/>
      <c r="AT104" s="140"/>
      <c r="AU104" s="161"/>
      <c r="AV104" s="162"/>
      <c r="AW104" s="162"/>
      <c r="AX104" s="162"/>
      <c r="AY104" s="162"/>
      <c r="AZ104" s="162"/>
      <c r="BA104" s="162"/>
      <c r="BB104" s="162"/>
      <c r="BC104" s="163" t="str">
        <f>IFERROR(VLOOKUP(AV104,[2]Formulas!$AN$5:$AO$20,2,),"")</f>
        <v/>
      </c>
      <c r="BD104" s="163" t="str">
        <f>IFERROR(VLOOKUP(AW104,[2]Formulas!$AN$5:$AO$20,2,),"")</f>
        <v/>
      </c>
      <c r="BE104" s="163" t="str">
        <f>IFERROR(VLOOKUP(AX104,[2]Formulas!$AN$5:$AO$20,2,),"")</f>
        <v/>
      </c>
      <c r="BF104" s="163" t="str">
        <f>IFERROR(VLOOKUP(AY104,[2]Formulas!$AN$5:$AO$20,2,),"")</f>
        <v/>
      </c>
      <c r="BG104" s="163" t="str">
        <f>IFERROR(VLOOKUP(AZ104,[2]Formulas!$AN$5:$AO$20,2,),"")</f>
        <v/>
      </c>
      <c r="BH104" s="163" t="str">
        <f>IFERROR(VLOOKUP(BA104,[2]Formulas!$AN$5:$AO$20,2,),"")</f>
        <v/>
      </c>
      <c r="BI104" s="163" t="str">
        <f>IFERROR(VLOOKUP(BB104,[2]Formulas!$AN$5:$AO$20,2,),"")</f>
        <v/>
      </c>
      <c r="BJ104" s="163">
        <f t="shared" si="27"/>
        <v>0</v>
      </c>
      <c r="BK104" s="163" t="str">
        <f t="shared" si="28"/>
        <v>Débil</v>
      </c>
      <c r="BL104" s="163"/>
      <c r="BM104" s="163" t="str">
        <f>IFERROR(VLOOKUP(CONCATENATE(BK104,"+",BL104),[2]Formulas!$AB$5:$AC$13,2,),"")</f>
        <v/>
      </c>
      <c r="BN104" s="163" t="str">
        <f>IFERROR(VLOOKUP(BM104,[2]Formulas!$AC$5:$AD$13,2,),"")</f>
        <v/>
      </c>
      <c r="BO104" s="72"/>
      <c r="BP104" s="72"/>
      <c r="BQ104" s="72"/>
      <c r="BR104" s="72"/>
      <c r="BS104" s="72"/>
      <c r="BT104" s="72"/>
      <c r="BU104" s="72"/>
      <c r="BV104" s="72"/>
      <c r="BW104" s="72"/>
      <c r="BX104" s="79"/>
      <c r="BY104" s="72"/>
      <c r="BZ104" s="134"/>
      <c r="CA104" s="134"/>
      <c r="CB104" s="134"/>
      <c r="CC104" s="72"/>
      <c r="CD104" s="134"/>
      <c r="CE104" s="134"/>
      <c r="CF104" s="134"/>
      <c r="CG104" s="72"/>
      <c r="CH104" s="134"/>
      <c r="CI104" s="134"/>
      <c r="CJ104" s="136"/>
      <c r="CK104" s="4"/>
    </row>
    <row r="105" spans="1:89" ht="23.25" hidden="1" customHeight="1" x14ac:dyDescent="0.25">
      <c r="A105" s="72"/>
      <c r="B105" s="160"/>
      <c r="C105" s="72"/>
      <c r="D105" s="72"/>
      <c r="E105" s="72"/>
      <c r="F105" s="72"/>
      <c r="G105" s="72"/>
      <c r="H105" s="72"/>
      <c r="I105" s="72"/>
      <c r="J105" s="142"/>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c r="AK105" s="72"/>
      <c r="AL105" s="72"/>
      <c r="AM105" s="72"/>
      <c r="AN105" s="140"/>
      <c r="AO105" s="140"/>
      <c r="AP105" s="140"/>
      <c r="AQ105" s="140"/>
      <c r="AR105" s="140"/>
      <c r="AS105" s="140"/>
      <c r="AT105" s="140"/>
      <c r="AU105" s="161"/>
      <c r="AV105" s="162"/>
      <c r="AW105" s="162"/>
      <c r="AX105" s="162"/>
      <c r="AY105" s="162"/>
      <c r="AZ105" s="162"/>
      <c r="BA105" s="162"/>
      <c r="BB105" s="162"/>
      <c r="BC105" s="163" t="str">
        <f>IFERROR(VLOOKUP(AV105,[2]Formulas!$AN$5:$AO$20,2,),"")</f>
        <v/>
      </c>
      <c r="BD105" s="163" t="str">
        <f>IFERROR(VLOOKUP(AW105,[2]Formulas!$AN$5:$AO$20,2,),"")</f>
        <v/>
      </c>
      <c r="BE105" s="163" t="str">
        <f>IFERROR(VLOOKUP(AX105,[2]Formulas!$AN$5:$AO$20,2,),"")</f>
        <v/>
      </c>
      <c r="BF105" s="163" t="str">
        <f>IFERROR(VLOOKUP(AY105,[2]Formulas!$AN$5:$AO$20,2,),"")</f>
        <v/>
      </c>
      <c r="BG105" s="163" t="str">
        <f>IFERROR(VLOOKUP(AZ105,[2]Formulas!$AN$5:$AO$20,2,),"")</f>
        <v/>
      </c>
      <c r="BH105" s="163" t="str">
        <f>IFERROR(VLOOKUP(BA105,[2]Formulas!$AN$5:$AO$20,2,),"")</f>
        <v/>
      </c>
      <c r="BI105" s="163" t="str">
        <f>IFERROR(VLOOKUP(BB105,[2]Formulas!$AN$5:$AO$20,2,),"")</f>
        <v/>
      </c>
      <c r="BJ105" s="163">
        <f t="shared" si="27"/>
        <v>0</v>
      </c>
      <c r="BK105" s="163" t="str">
        <f t="shared" si="28"/>
        <v>Débil</v>
      </c>
      <c r="BL105" s="163"/>
      <c r="BM105" s="163" t="str">
        <f>IFERROR(VLOOKUP(CONCATENATE(BK105,"+",BL105),[2]Formulas!$AB$5:$AC$13,2,),"")</f>
        <v/>
      </c>
      <c r="BN105" s="163" t="str">
        <f>IFERROR(VLOOKUP(BM105,[2]Formulas!$AC$5:$AD$13,2,),"")</f>
        <v/>
      </c>
      <c r="BO105" s="72"/>
      <c r="BP105" s="72"/>
      <c r="BQ105" s="72"/>
      <c r="BR105" s="72"/>
      <c r="BS105" s="72"/>
      <c r="BT105" s="72"/>
      <c r="BU105" s="72"/>
      <c r="BV105" s="72"/>
      <c r="BW105" s="72"/>
      <c r="BX105" s="79"/>
      <c r="BY105" s="72"/>
      <c r="BZ105" s="134"/>
      <c r="CA105" s="134"/>
      <c r="CB105" s="134"/>
      <c r="CC105" s="72"/>
      <c r="CD105" s="134"/>
      <c r="CE105" s="134"/>
      <c r="CF105" s="134"/>
      <c r="CG105" s="72"/>
      <c r="CH105" s="134"/>
      <c r="CI105" s="134"/>
      <c r="CJ105" s="136"/>
      <c r="CK105" s="4"/>
    </row>
    <row r="106" spans="1:89" ht="23.25" hidden="1" customHeight="1" x14ac:dyDescent="0.25">
      <c r="A106" s="72"/>
      <c r="B106" s="160"/>
      <c r="C106" s="72"/>
      <c r="D106" s="72"/>
      <c r="E106" s="72"/>
      <c r="F106" s="72"/>
      <c r="G106" s="72"/>
      <c r="H106" s="72"/>
      <c r="I106" s="72"/>
      <c r="J106" s="14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c r="AK106" s="72"/>
      <c r="AL106" s="72"/>
      <c r="AM106" s="72"/>
      <c r="AN106" s="140"/>
      <c r="AO106" s="140"/>
      <c r="AP106" s="140"/>
      <c r="AQ106" s="140"/>
      <c r="AR106" s="140"/>
      <c r="AS106" s="140"/>
      <c r="AT106" s="140"/>
      <c r="AU106" s="161"/>
      <c r="AV106" s="162"/>
      <c r="AW106" s="162"/>
      <c r="AX106" s="162"/>
      <c r="AY106" s="162"/>
      <c r="AZ106" s="162"/>
      <c r="BA106" s="162"/>
      <c r="BB106" s="162"/>
      <c r="BC106" s="163" t="str">
        <f>IFERROR(VLOOKUP(AV106,[2]Formulas!$AN$5:$AO$20,2,),"")</f>
        <v/>
      </c>
      <c r="BD106" s="163" t="str">
        <f>IFERROR(VLOOKUP(AW106,[2]Formulas!$AN$5:$AO$20,2,),"")</f>
        <v/>
      </c>
      <c r="BE106" s="163" t="str">
        <f>IFERROR(VLOOKUP(AX106,[2]Formulas!$AN$5:$AO$20,2,),"")</f>
        <v/>
      </c>
      <c r="BF106" s="163" t="str">
        <f>IFERROR(VLOOKUP(AY106,[2]Formulas!$AN$5:$AO$20,2,),"")</f>
        <v/>
      </c>
      <c r="BG106" s="163" t="str">
        <f>IFERROR(VLOOKUP(AZ106,[2]Formulas!$AN$5:$AO$20,2,),"")</f>
        <v/>
      </c>
      <c r="BH106" s="163" t="str">
        <f>IFERROR(VLOOKUP(BA106,[2]Formulas!$AN$5:$AO$20,2,),"")</f>
        <v/>
      </c>
      <c r="BI106" s="163" t="str">
        <f>IFERROR(VLOOKUP(BB106,[2]Formulas!$AN$5:$AO$20,2,),"")</f>
        <v/>
      </c>
      <c r="BJ106" s="163">
        <f t="shared" si="27"/>
        <v>0</v>
      </c>
      <c r="BK106" s="163" t="str">
        <f t="shared" si="28"/>
        <v>Débil</v>
      </c>
      <c r="BL106" s="163"/>
      <c r="BM106" s="163" t="str">
        <f>IFERROR(VLOOKUP(CONCATENATE(BK106,"+",BL106),[2]Formulas!$AB$5:$AC$13,2,),"")</f>
        <v/>
      </c>
      <c r="BN106" s="163" t="str">
        <f>IFERROR(VLOOKUP(BM106,[2]Formulas!$AC$5:$AD$13,2,),"")</f>
        <v/>
      </c>
      <c r="BO106" s="72"/>
      <c r="BP106" s="72"/>
      <c r="BQ106" s="72"/>
      <c r="BR106" s="72"/>
      <c r="BS106" s="72"/>
      <c r="BT106" s="72"/>
      <c r="BU106" s="72"/>
      <c r="BV106" s="72"/>
      <c r="BW106" s="72"/>
      <c r="BX106" s="79"/>
      <c r="BY106" s="72"/>
      <c r="BZ106" s="134"/>
      <c r="CA106" s="134"/>
      <c r="CB106" s="134"/>
      <c r="CC106" s="72"/>
      <c r="CD106" s="134"/>
      <c r="CE106" s="134"/>
      <c r="CF106" s="134"/>
      <c r="CG106" s="72"/>
      <c r="CH106" s="134"/>
      <c r="CI106" s="134"/>
      <c r="CJ106" s="136"/>
      <c r="CK106" s="4"/>
    </row>
    <row r="107" spans="1:89" ht="23.25" hidden="1" customHeight="1" x14ac:dyDescent="0.25">
      <c r="A107" s="164"/>
      <c r="B107" s="144"/>
      <c r="C107" s="164"/>
      <c r="D107" s="164"/>
      <c r="E107" s="164"/>
      <c r="F107" s="164"/>
      <c r="G107" s="164"/>
      <c r="H107" s="164"/>
      <c r="I107" s="164"/>
      <c r="J107" s="165"/>
      <c r="K107" s="164"/>
      <c r="L107" s="164"/>
      <c r="M107" s="164"/>
      <c r="N107" s="164"/>
      <c r="O107" s="164"/>
      <c r="P107" s="164"/>
      <c r="Q107" s="164"/>
      <c r="R107" s="164"/>
      <c r="S107" s="164"/>
      <c r="T107" s="164"/>
      <c r="U107" s="164"/>
      <c r="V107" s="164"/>
      <c r="W107" s="164"/>
      <c r="X107" s="164"/>
      <c r="Y107" s="164"/>
      <c r="Z107" s="164"/>
      <c r="AA107" s="164"/>
      <c r="AB107" s="164"/>
      <c r="AC107" s="164"/>
      <c r="AD107" s="164"/>
      <c r="AE107" s="164"/>
      <c r="AF107" s="164"/>
      <c r="AG107" s="164"/>
      <c r="AH107" s="164"/>
      <c r="AI107" s="164"/>
      <c r="AJ107" s="164"/>
      <c r="AK107" s="164"/>
      <c r="AL107" s="164"/>
      <c r="AM107" s="164"/>
      <c r="AN107" s="146"/>
      <c r="AO107" s="146"/>
      <c r="AP107" s="146"/>
      <c r="AQ107" s="146"/>
      <c r="AR107" s="146"/>
      <c r="AS107" s="146"/>
      <c r="AT107" s="146"/>
      <c r="AU107" s="147"/>
      <c r="AV107" s="148"/>
      <c r="AW107" s="148"/>
      <c r="AX107" s="148"/>
      <c r="AY107" s="148"/>
      <c r="AZ107" s="148"/>
      <c r="BA107" s="148"/>
      <c r="BB107" s="148"/>
      <c r="BC107" s="149" t="str">
        <f>IFERROR(VLOOKUP(AV107,[2]Formulas!$AN$5:$AO$20,2,),"")</f>
        <v/>
      </c>
      <c r="BD107" s="149" t="str">
        <f>IFERROR(VLOOKUP(AW107,[2]Formulas!$AN$5:$AO$20,2,),"")</f>
        <v/>
      </c>
      <c r="BE107" s="149" t="str">
        <f>IFERROR(VLOOKUP(AX107,[2]Formulas!$AN$5:$AO$20,2,),"")</f>
        <v/>
      </c>
      <c r="BF107" s="149" t="str">
        <f>IFERROR(VLOOKUP(AY107,[2]Formulas!$AN$5:$AO$20,2,),"")</f>
        <v/>
      </c>
      <c r="BG107" s="149" t="str">
        <f>IFERROR(VLOOKUP(AZ107,[2]Formulas!$AN$5:$AO$20,2,),"")</f>
        <v/>
      </c>
      <c r="BH107" s="149" t="str">
        <f>IFERROR(VLOOKUP(BA107,[2]Formulas!$AN$5:$AO$20,2,),"")</f>
        <v/>
      </c>
      <c r="BI107" s="149" t="str">
        <f>IFERROR(VLOOKUP(BB107,[2]Formulas!$AN$5:$AO$20,2,),"")</f>
        <v/>
      </c>
      <c r="BJ107" s="149">
        <f t="shared" si="27"/>
        <v>0</v>
      </c>
      <c r="BK107" s="149" t="str">
        <f t="shared" si="28"/>
        <v>Débil</v>
      </c>
      <c r="BL107" s="149"/>
      <c r="BM107" s="149" t="str">
        <f>IFERROR(VLOOKUP(CONCATENATE(BK107,"+",BL107),[2]Formulas!$AB$5:$AC$13,2,),"")</f>
        <v/>
      </c>
      <c r="BN107" s="149" t="str">
        <f>IFERROR(VLOOKUP(BM107,[2]Formulas!$AC$5:$AD$13,2,),"")</f>
        <v/>
      </c>
      <c r="BO107" s="164"/>
      <c r="BP107" s="164"/>
      <c r="BQ107" s="164"/>
      <c r="BR107" s="164"/>
      <c r="BS107" s="164"/>
      <c r="BT107" s="164"/>
      <c r="BU107" s="164"/>
      <c r="BV107" s="164"/>
      <c r="BW107" s="164"/>
      <c r="BX107" s="166"/>
      <c r="BY107" s="164"/>
      <c r="BZ107" s="151"/>
      <c r="CA107" s="151"/>
      <c r="CB107" s="151"/>
      <c r="CC107" s="164"/>
      <c r="CD107" s="151"/>
      <c r="CE107" s="151"/>
      <c r="CF107" s="151"/>
      <c r="CG107" s="164"/>
      <c r="CH107" s="151"/>
      <c r="CI107" s="151"/>
      <c r="CJ107" s="152"/>
      <c r="CK107" s="4"/>
    </row>
    <row r="108" spans="1:89" ht="23.25" hidden="1" customHeight="1" x14ac:dyDescent="0.3">
      <c r="A108" s="167"/>
      <c r="B108" s="167"/>
      <c r="C108" s="167"/>
      <c r="D108" s="167"/>
      <c r="E108" s="167"/>
      <c r="F108" s="167"/>
      <c r="G108" s="167"/>
      <c r="H108" s="167"/>
      <c r="I108" s="167"/>
      <c r="J108" s="168"/>
      <c r="K108" s="168"/>
      <c r="L108" s="168"/>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7"/>
      <c r="AN108" s="170"/>
      <c r="AO108" s="170"/>
      <c r="AP108" s="170"/>
      <c r="AQ108" s="170"/>
      <c r="AR108" s="170"/>
      <c r="AS108" s="170"/>
      <c r="AT108" s="170"/>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71"/>
      <c r="BY108" s="171"/>
      <c r="BZ108" s="171"/>
      <c r="CA108" s="171"/>
      <c r="CB108" s="171"/>
      <c r="CC108" s="171"/>
      <c r="CD108" s="171"/>
      <c r="CE108" s="171"/>
      <c r="CF108" s="171"/>
      <c r="CG108" s="171"/>
      <c r="CH108" s="171"/>
      <c r="CI108" s="171"/>
      <c r="CJ108" s="171"/>
      <c r="CK108" s="4"/>
    </row>
    <row r="109" spans="1:89" ht="23.25" hidden="1" customHeight="1" x14ac:dyDescent="0.25">
      <c r="A109" s="57"/>
      <c r="B109" s="90"/>
      <c r="C109" s="57"/>
      <c r="D109" s="57"/>
      <c r="E109" s="58"/>
      <c r="F109" s="58"/>
      <c r="G109" s="58"/>
      <c r="H109" s="58"/>
      <c r="I109" s="57" t="str">
        <f>+IF(AND(E109="Si",F109="Si",G109="Si",H109="Si"),"Corrupción","No aplica para riesgo de corrupción")</f>
        <v>No aplica para riesgo de corrupción</v>
      </c>
      <c r="J109" s="158"/>
      <c r="K109" s="61"/>
      <c r="L109" s="61"/>
      <c r="M109" s="58"/>
      <c r="N109" s="58"/>
      <c r="O109" s="58"/>
      <c r="P109" s="58"/>
      <c r="Q109" s="58"/>
      <c r="R109" s="58"/>
      <c r="S109" s="58"/>
      <c r="T109" s="58"/>
      <c r="U109" s="58"/>
      <c r="V109" s="58"/>
      <c r="W109" s="58"/>
      <c r="X109" s="58"/>
      <c r="Y109" s="58"/>
      <c r="Z109" s="58"/>
      <c r="AA109" s="58"/>
      <c r="AB109" s="58"/>
      <c r="AC109" s="58"/>
      <c r="AD109" s="58"/>
      <c r="AE109" s="58"/>
      <c r="AF109" s="62">
        <f>+COUNTIF(M109:AE118,"SI")</f>
        <v>0</v>
      </c>
      <c r="AG109" s="57"/>
      <c r="AH109" s="57" t="str">
        <f>IFERROR(VLOOKUP(AG109,[2]Formulas!$B$5:$C$9,2,0),"")</f>
        <v/>
      </c>
      <c r="AI109" s="57" t="str">
        <f>IFERROR(VLOOKUP(AF109,[2]Formulas!$W$5:$X$23,2,),"")</f>
        <v/>
      </c>
      <c r="AJ109" s="57" t="str">
        <f>+IFERROR(VLOOKUP(AI109,[2]Formulas!$E$5:$F$9,2,),"")</f>
        <v/>
      </c>
      <c r="AK109" s="62" t="str">
        <f>IFERROR(VLOOKUP(CONCATENATE(AH109,AJ109),[2]Formulas!$J$5:$K$29,2,),"")</f>
        <v/>
      </c>
      <c r="AL109" s="62" t="str">
        <f>IFERROR(AJ109*AH109,"")</f>
        <v/>
      </c>
      <c r="AM109" s="64"/>
      <c r="AN109" s="130"/>
      <c r="AO109" s="130"/>
      <c r="AP109" s="130"/>
      <c r="AQ109" s="130"/>
      <c r="AR109" s="130"/>
      <c r="AS109" s="130"/>
      <c r="AT109" s="130"/>
      <c r="AU109" s="59"/>
      <c r="AV109" s="131"/>
      <c r="AW109" s="131"/>
      <c r="AX109" s="131"/>
      <c r="AY109" s="131"/>
      <c r="AZ109" s="131"/>
      <c r="BA109" s="131"/>
      <c r="BB109" s="131"/>
      <c r="BC109" s="91" t="str">
        <f>IFERROR(VLOOKUP(AV109,[2]Formulas!$AN$5:$AO$20,2,),"")</f>
        <v/>
      </c>
      <c r="BD109" s="91" t="str">
        <f>IFERROR(VLOOKUP(AW109,[2]Formulas!$AN$5:$AO$20,2,),"")</f>
        <v/>
      </c>
      <c r="BE109" s="91" t="str">
        <f>IFERROR(VLOOKUP(AX109,[2]Formulas!$AN$5:$AO$20,2,),"")</f>
        <v/>
      </c>
      <c r="BF109" s="91" t="str">
        <f>IFERROR(VLOOKUP(AY109,[2]Formulas!$AN$5:$AO$20,2,),"")</f>
        <v/>
      </c>
      <c r="BG109" s="91" t="str">
        <f>IFERROR(VLOOKUP(AZ109,[2]Formulas!$AN$5:$AO$20,2,),"")</f>
        <v/>
      </c>
      <c r="BH109" s="91" t="str">
        <f>IFERROR(VLOOKUP(BA109,[2]Formulas!$AN$5:$AO$20,2,),"")</f>
        <v/>
      </c>
      <c r="BI109" s="91" t="str">
        <f>IFERROR(VLOOKUP(BB109,[2]Formulas!$AN$5:$AO$20,2,),"")</f>
        <v/>
      </c>
      <c r="BJ109" s="91">
        <f t="shared" ref="BJ109:BJ118" si="29">+SUM(BC109:BI109)</f>
        <v>0</v>
      </c>
      <c r="BK109" s="91" t="str">
        <f t="shared" ref="BK109:BK118" si="30">+IF(BJ109&gt;=96,"Fuerte",IF(AND(BJ109&lt;96,BJ109&gt;=86),"Moderado",IF(BJ109&lt;=85,"Débil")))</f>
        <v>Débil</v>
      </c>
      <c r="BL109" s="91"/>
      <c r="BM109" s="91" t="str">
        <f>IFERROR(VLOOKUP(CONCATENATE(BK109,"+",BL109),[2]Formulas!$AB$5:$AC$13,2,),"")</f>
        <v/>
      </c>
      <c r="BN109" s="91" t="str">
        <f>IFERROR(VLOOKUP(BM109,[2]Formulas!$AC$5:$AD$13,2,),"")</f>
        <v/>
      </c>
      <c r="BO109" s="64" t="str">
        <f>+IFERROR(AVERAGE(BN109:BN118),"")</f>
        <v/>
      </c>
      <c r="BP109" s="64" t="str">
        <f>+IF(BO109="","",IF(BO109=100,"Fuerte",IF(AND(BO109&lt;100,BO109&gt;=50),"Moderado",IF(BO109&lt;50,"Débil"))))</f>
        <v/>
      </c>
      <c r="BQ109" s="64" t="str">
        <f>+IF(BP109="","",IF(BP109="Fuerte",2,IF(BP109="Moderado",1,IF(BP109="Débil",0))))</f>
        <v/>
      </c>
      <c r="BR109" s="64" t="str">
        <f>IFERROR(IF((BS109-BQ109)&lt;=0,+AG109,VLOOKUP((BS109-BQ109),[2]Formulas!$AQ$5:$AR$9,2,0)),"")</f>
        <v/>
      </c>
      <c r="BS109" s="64" t="str">
        <f>+AH109</f>
        <v/>
      </c>
      <c r="BT109" s="64" t="str">
        <f>IFERROR(VLOOKUP(BR109,[2]Formulas!$B$5:$C$9,2,),"")</f>
        <v/>
      </c>
      <c r="BU109" s="64" t="str">
        <f>+AI109</f>
        <v/>
      </c>
      <c r="BV109" s="64" t="str">
        <f>IFERROR(VLOOKUP(BU109,[2]Formulas!$E$5:$F$9,2,),"")</f>
        <v/>
      </c>
      <c r="BW109" s="62" t="str">
        <f>IFERROR(VLOOKUP(CONCATENATE(BT109:BT118,BV109),[2]Formulas!$J$5:$K$29,2,),"")</f>
        <v/>
      </c>
      <c r="BX109" s="65" t="str">
        <f>IFERROR(BV109*BT109,"")</f>
        <v/>
      </c>
      <c r="BY109" s="66"/>
      <c r="BZ109" s="96"/>
      <c r="CA109" s="96"/>
      <c r="CB109" s="96"/>
      <c r="CC109" s="66"/>
      <c r="CD109" s="96"/>
      <c r="CE109" s="96"/>
      <c r="CF109" s="96"/>
      <c r="CG109" s="66"/>
      <c r="CH109" s="96"/>
      <c r="CI109" s="96"/>
      <c r="CJ109" s="159"/>
      <c r="CK109" s="4"/>
    </row>
    <row r="110" spans="1:89" ht="23.25" hidden="1" customHeight="1" x14ac:dyDescent="0.25">
      <c r="A110" s="72"/>
      <c r="B110" s="160"/>
      <c r="C110" s="72"/>
      <c r="D110" s="72"/>
      <c r="E110" s="72"/>
      <c r="F110" s="72"/>
      <c r="G110" s="72"/>
      <c r="H110" s="72"/>
      <c r="I110" s="72"/>
      <c r="J110" s="14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140"/>
      <c r="AO110" s="140"/>
      <c r="AP110" s="140"/>
      <c r="AQ110" s="140"/>
      <c r="AR110" s="140"/>
      <c r="AS110" s="140"/>
      <c r="AT110" s="140"/>
      <c r="AU110" s="161"/>
      <c r="AV110" s="162"/>
      <c r="AW110" s="162"/>
      <c r="AX110" s="162"/>
      <c r="AY110" s="162"/>
      <c r="AZ110" s="162"/>
      <c r="BA110" s="162"/>
      <c r="BB110" s="162"/>
      <c r="BC110" s="163" t="str">
        <f>IFERROR(VLOOKUP(AV110,[2]Formulas!$AN$5:$AO$20,2,),"")</f>
        <v/>
      </c>
      <c r="BD110" s="163" t="str">
        <f>IFERROR(VLOOKUP(AW110,[2]Formulas!$AN$5:$AO$20,2,),"")</f>
        <v/>
      </c>
      <c r="BE110" s="163" t="str">
        <f>IFERROR(VLOOKUP(AX110,[2]Formulas!$AN$5:$AO$20,2,),"")</f>
        <v/>
      </c>
      <c r="BF110" s="163" t="str">
        <f>IFERROR(VLOOKUP(AY110,[2]Formulas!$AN$5:$AO$20,2,),"")</f>
        <v/>
      </c>
      <c r="BG110" s="163" t="str">
        <f>IFERROR(VLOOKUP(AZ110,[2]Formulas!$AN$5:$AO$20,2,),"")</f>
        <v/>
      </c>
      <c r="BH110" s="163" t="str">
        <f>IFERROR(VLOOKUP(BA110,[2]Formulas!$AN$5:$AO$20,2,),"")</f>
        <v/>
      </c>
      <c r="BI110" s="163" t="str">
        <f>IFERROR(VLOOKUP(BB110,[2]Formulas!$AN$5:$AO$20,2,),"")</f>
        <v/>
      </c>
      <c r="BJ110" s="163">
        <f t="shared" si="29"/>
        <v>0</v>
      </c>
      <c r="BK110" s="163" t="str">
        <f t="shared" si="30"/>
        <v>Débil</v>
      </c>
      <c r="BL110" s="163"/>
      <c r="BM110" s="163" t="str">
        <f>IFERROR(VLOOKUP(CONCATENATE(BK110,"+",BL110),[2]Formulas!$AB$5:$AC$13,2,),"")</f>
        <v/>
      </c>
      <c r="BN110" s="163" t="str">
        <f>IFERROR(VLOOKUP(BM110,[2]Formulas!$AC$5:$AD$13,2,),"")</f>
        <v/>
      </c>
      <c r="BO110" s="72"/>
      <c r="BP110" s="72"/>
      <c r="BQ110" s="72"/>
      <c r="BR110" s="72"/>
      <c r="BS110" s="72"/>
      <c r="BT110" s="72"/>
      <c r="BU110" s="72"/>
      <c r="BV110" s="72"/>
      <c r="BW110" s="72"/>
      <c r="BX110" s="79"/>
      <c r="BY110" s="72"/>
      <c r="BZ110" s="134"/>
      <c r="CA110" s="134"/>
      <c r="CB110" s="134"/>
      <c r="CC110" s="72"/>
      <c r="CD110" s="134"/>
      <c r="CE110" s="134"/>
      <c r="CF110" s="134"/>
      <c r="CG110" s="72"/>
      <c r="CH110" s="134"/>
      <c r="CI110" s="134"/>
      <c r="CJ110" s="136"/>
      <c r="CK110" s="4"/>
    </row>
    <row r="111" spans="1:89" ht="23.25" hidden="1" customHeight="1" x14ac:dyDescent="0.25">
      <c r="A111" s="72"/>
      <c r="B111" s="160"/>
      <c r="C111" s="72"/>
      <c r="D111" s="72"/>
      <c r="E111" s="72"/>
      <c r="F111" s="72"/>
      <c r="G111" s="72"/>
      <c r="H111" s="72"/>
      <c r="I111" s="72"/>
      <c r="J111" s="14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c r="AK111" s="72"/>
      <c r="AL111" s="72"/>
      <c r="AM111" s="72"/>
      <c r="AN111" s="140"/>
      <c r="AO111" s="140"/>
      <c r="AP111" s="140"/>
      <c r="AQ111" s="140"/>
      <c r="AR111" s="140"/>
      <c r="AS111" s="140"/>
      <c r="AT111" s="140"/>
      <c r="AU111" s="161"/>
      <c r="AV111" s="162"/>
      <c r="AW111" s="162"/>
      <c r="AX111" s="162"/>
      <c r="AY111" s="162"/>
      <c r="AZ111" s="162"/>
      <c r="BA111" s="162"/>
      <c r="BB111" s="162"/>
      <c r="BC111" s="163" t="str">
        <f>IFERROR(VLOOKUP(AV111,[2]Formulas!$AN$5:$AO$20,2,),"")</f>
        <v/>
      </c>
      <c r="BD111" s="163" t="str">
        <f>IFERROR(VLOOKUP(AW111,[2]Formulas!$AN$5:$AO$20,2,),"")</f>
        <v/>
      </c>
      <c r="BE111" s="163" t="str">
        <f>IFERROR(VLOOKUP(AX111,[2]Formulas!$AN$5:$AO$20,2,),"")</f>
        <v/>
      </c>
      <c r="BF111" s="163" t="str">
        <f>IFERROR(VLOOKUP(AY111,[2]Formulas!$AN$5:$AO$20,2,),"")</f>
        <v/>
      </c>
      <c r="BG111" s="163" t="str">
        <f>IFERROR(VLOOKUP(AZ111,[2]Formulas!$AN$5:$AO$20,2,),"")</f>
        <v/>
      </c>
      <c r="BH111" s="163" t="str">
        <f>IFERROR(VLOOKUP(BA111,[2]Formulas!$AN$5:$AO$20,2,),"")</f>
        <v/>
      </c>
      <c r="BI111" s="163" t="str">
        <f>IFERROR(VLOOKUP(BB111,[2]Formulas!$AN$5:$AO$20,2,),"")</f>
        <v/>
      </c>
      <c r="BJ111" s="163">
        <f t="shared" si="29"/>
        <v>0</v>
      </c>
      <c r="BK111" s="163" t="str">
        <f t="shared" si="30"/>
        <v>Débil</v>
      </c>
      <c r="BL111" s="163"/>
      <c r="BM111" s="163" t="str">
        <f>IFERROR(VLOOKUP(CONCATENATE(BK111,"+",BL111),[2]Formulas!$AB$5:$AC$13,2,),"")</f>
        <v/>
      </c>
      <c r="BN111" s="163" t="str">
        <f>IFERROR(VLOOKUP(BM111,[2]Formulas!$AC$5:$AD$13,2,),"")</f>
        <v/>
      </c>
      <c r="BO111" s="72"/>
      <c r="BP111" s="72"/>
      <c r="BQ111" s="72"/>
      <c r="BR111" s="72"/>
      <c r="BS111" s="72"/>
      <c r="BT111" s="72"/>
      <c r="BU111" s="72"/>
      <c r="BV111" s="72"/>
      <c r="BW111" s="72"/>
      <c r="BX111" s="79"/>
      <c r="BY111" s="72"/>
      <c r="BZ111" s="134"/>
      <c r="CA111" s="134"/>
      <c r="CB111" s="134"/>
      <c r="CC111" s="72"/>
      <c r="CD111" s="134"/>
      <c r="CE111" s="134"/>
      <c r="CF111" s="134"/>
      <c r="CG111" s="72"/>
      <c r="CH111" s="134"/>
      <c r="CI111" s="134"/>
      <c r="CJ111" s="136"/>
      <c r="CK111" s="4"/>
    </row>
    <row r="112" spans="1:89" ht="23.25" hidden="1" customHeight="1" x14ac:dyDescent="0.25">
      <c r="A112" s="72"/>
      <c r="B112" s="160"/>
      <c r="C112" s="72"/>
      <c r="D112" s="72"/>
      <c r="E112" s="72"/>
      <c r="F112" s="72"/>
      <c r="G112" s="72"/>
      <c r="H112" s="72"/>
      <c r="I112" s="72"/>
      <c r="J112" s="14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140"/>
      <c r="AO112" s="140"/>
      <c r="AP112" s="140"/>
      <c r="AQ112" s="140"/>
      <c r="AR112" s="140"/>
      <c r="AS112" s="140"/>
      <c r="AT112" s="140"/>
      <c r="AU112" s="161"/>
      <c r="AV112" s="162"/>
      <c r="AW112" s="162"/>
      <c r="AX112" s="162"/>
      <c r="AY112" s="162"/>
      <c r="AZ112" s="162"/>
      <c r="BA112" s="162"/>
      <c r="BB112" s="162"/>
      <c r="BC112" s="163" t="str">
        <f>IFERROR(VLOOKUP(AV112,[2]Formulas!$AN$5:$AO$20,2,),"")</f>
        <v/>
      </c>
      <c r="BD112" s="163" t="str">
        <f>IFERROR(VLOOKUP(AW112,[2]Formulas!$AN$5:$AO$20,2,),"")</f>
        <v/>
      </c>
      <c r="BE112" s="163" t="str">
        <f>IFERROR(VLOOKUP(AX112,[2]Formulas!$AN$5:$AO$20,2,),"")</f>
        <v/>
      </c>
      <c r="BF112" s="163" t="str">
        <f>IFERROR(VLOOKUP(AY112,[2]Formulas!$AN$5:$AO$20,2,),"")</f>
        <v/>
      </c>
      <c r="BG112" s="163" t="str">
        <f>IFERROR(VLOOKUP(AZ112,[2]Formulas!$AN$5:$AO$20,2,),"")</f>
        <v/>
      </c>
      <c r="BH112" s="163" t="str">
        <f>IFERROR(VLOOKUP(BA112,[2]Formulas!$AN$5:$AO$20,2,),"")</f>
        <v/>
      </c>
      <c r="BI112" s="163" t="str">
        <f>IFERROR(VLOOKUP(BB112,[2]Formulas!$AN$5:$AO$20,2,),"")</f>
        <v/>
      </c>
      <c r="BJ112" s="163">
        <f t="shared" si="29"/>
        <v>0</v>
      </c>
      <c r="BK112" s="163" t="str">
        <f t="shared" si="30"/>
        <v>Débil</v>
      </c>
      <c r="BL112" s="163"/>
      <c r="BM112" s="163" t="str">
        <f>IFERROR(VLOOKUP(CONCATENATE(BK112,"+",BL112),[2]Formulas!$AB$5:$AC$13,2,),"")</f>
        <v/>
      </c>
      <c r="BN112" s="163" t="str">
        <f>IFERROR(VLOOKUP(BM112,[2]Formulas!$AC$5:$AD$13,2,),"")</f>
        <v/>
      </c>
      <c r="BO112" s="72"/>
      <c r="BP112" s="72"/>
      <c r="BQ112" s="72"/>
      <c r="BR112" s="72"/>
      <c r="BS112" s="72"/>
      <c r="BT112" s="72"/>
      <c r="BU112" s="72"/>
      <c r="BV112" s="72"/>
      <c r="BW112" s="72"/>
      <c r="BX112" s="79"/>
      <c r="BY112" s="72"/>
      <c r="BZ112" s="134"/>
      <c r="CA112" s="134"/>
      <c r="CB112" s="134"/>
      <c r="CC112" s="72"/>
      <c r="CD112" s="134"/>
      <c r="CE112" s="134"/>
      <c r="CF112" s="134"/>
      <c r="CG112" s="72"/>
      <c r="CH112" s="134"/>
      <c r="CI112" s="134"/>
      <c r="CJ112" s="136"/>
      <c r="CK112" s="4"/>
    </row>
    <row r="113" spans="1:89" ht="23.25" hidden="1" customHeight="1" x14ac:dyDescent="0.25">
      <c r="A113" s="72"/>
      <c r="B113" s="160"/>
      <c r="C113" s="72"/>
      <c r="D113" s="72"/>
      <c r="E113" s="72"/>
      <c r="F113" s="72"/>
      <c r="G113" s="72"/>
      <c r="H113" s="72"/>
      <c r="I113" s="72"/>
      <c r="J113" s="14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140"/>
      <c r="AO113" s="140"/>
      <c r="AP113" s="140"/>
      <c r="AQ113" s="140"/>
      <c r="AR113" s="140"/>
      <c r="AS113" s="140"/>
      <c r="AT113" s="140"/>
      <c r="AU113" s="161"/>
      <c r="AV113" s="162"/>
      <c r="AW113" s="162"/>
      <c r="AX113" s="162"/>
      <c r="AY113" s="162"/>
      <c r="AZ113" s="162"/>
      <c r="BA113" s="162"/>
      <c r="BB113" s="162"/>
      <c r="BC113" s="163" t="str">
        <f>IFERROR(VLOOKUP(AV113,[2]Formulas!$AN$5:$AO$20,2,),"")</f>
        <v/>
      </c>
      <c r="BD113" s="163" t="str">
        <f>IFERROR(VLOOKUP(AW113,[2]Formulas!$AN$5:$AO$20,2,),"")</f>
        <v/>
      </c>
      <c r="BE113" s="163" t="str">
        <f>IFERROR(VLOOKUP(AX113,[2]Formulas!$AN$5:$AO$20,2,),"")</f>
        <v/>
      </c>
      <c r="BF113" s="163" t="str">
        <f>IFERROR(VLOOKUP(AY113,[2]Formulas!$AN$5:$AO$20,2,),"")</f>
        <v/>
      </c>
      <c r="BG113" s="163" t="str">
        <f>IFERROR(VLOOKUP(AZ113,[2]Formulas!$AN$5:$AO$20,2,),"")</f>
        <v/>
      </c>
      <c r="BH113" s="163" t="str">
        <f>IFERROR(VLOOKUP(BA113,[2]Formulas!$AN$5:$AO$20,2,),"")</f>
        <v/>
      </c>
      <c r="BI113" s="163" t="str">
        <f>IFERROR(VLOOKUP(BB113,[2]Formulas!$AN$5:$AO$20,2,),"")</f>
        <v/>
      </c>
      <c r="BJ113" s="163">
        <f t="shared" si="29"/>
        <v>0</v>
      </c>
      <c r="BK113" s="163" t="str">
        <f t="shared" si="30"/>
        <v>Débil</v>
      </c>
      <c r="BL113" s="163"/>
      <c r="BM113" s="163" t="str">
        <f>IFERROR(VLOOKUP(CONCATENATE(BK113,"+",BL113),[2]Formulas!$AB$5:$AC$13,2,),"")</f>
        <v/>
      </c>
      <c r="BN113" s="163" t="str">
        <f>IFERROR(VLOOKUP(BM113,[2]Formulas!$AC$5:$AD$13,2,),"")</f>
        <v/>
      </c>
      <c r="BO113" s="72"/>
      <c r="BP113" s="72"/>
      <c r="BQ113" s="72"/>
      <c r="BR113" s="72"/>
      <c r="BS113" s="72"/>
      <c r="BT113" s="72"/>
      <c r="BU113" s="72"/>
      <c r="BV113" s="72"/>
      <c r="BW113" s="72"/>
      <c r="BX113" s="79"/>
      <c r="BY113" s="72"/>
      <c r="BZ113" s="134"/>
      <c r="CA113" s="134"/>
      <c r="CB113" s="134"/>
      <c r="CC113" s="72"/>
      <c r="CD113" s="134"/>
      <c r="CE113" s="134"/>
      <c r="CF113" s="134"/>
      <c r="CG113" s="72"/>
      <c r="CH113" s="134"/>
      <c r="CI113" s="134"/>
      <c r="CJ113" s="136"/>
      <c r="CK113" s="4"/>
    </row>
    <row r="114" spans="1:89" ht="23.25" hidden="1" customHeight="1" x14ac:dyDescent="0.25">
      <c r="A114" s="72"/>
      <c r="B114" s="160"/>
      <c r="C114" s="72"/>
      <c r="D114" s="72"/>
      <c r="E114" s="72"/>
      <c r="F114" s="72"/>
      <c r="G114" s="72"/>
      <c r="H114" s="72"/>
      <c r="I114" s="72"/>
      <c r="J114" s="14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140"/>
      <c r="AO114" s="140"/>
      <c r="AP114" s="140"/>
      <c r="AQ114" s="140"/>
      <c r="AR114" s="140"/>
      <c r="AS114" s="140"/>
      <c r="AT114" s="140"/>
      <c r="AU114" s="161"/>
      <c r="AV114" s="162"/>
      <c r="AW114" s="162"/>
      <c r="AX114" s="162"/>
      <c r="AY114" s="162"/>
      <c r="AZ114" s="162"/>
      <c r="BA114" s="162"/>
      <c r="BB114" s="162"/>
      <c r="BC114" s="163" t="str">
        <f>IFERROR(VLOOKUP(AV114,[2]Formulas!$AN$5:$AO$20,2,),"")</f>
        <v/>
      </c>
      <c r="BD114" s="163" t="str">
        <f>IFERROR(VLOOKUP(AW114,[2]Formulas!$AN$5:$AO$20,2,),"")</f>
        <v/>
      </c>
      <c r="BE114" s="163" t="str">
        <f>IFERROR(VLOOKUP(AX114,[2]Formulas!$AN$5:$AO$20,2,),"")</f>
        <v/>
      </c>
      <c r="BF114" s="163" t="str">
        <f>IFERROR(VLOOKUP(AY114,[2]Formulas!$AN$5:$AO$20,2,),"")</f>
        <v/>
      </c>
      <c r="BG114" s="163" t="str">
        <f>IFERROR(VLOOKUP(AZ114,[2]Formulas!$AN$5:$AO$20,2,),"")</f>
        <v/>
      </c>
      <c r="BH114" s="163" t="str">
        <f>IFERROR(VLOOKUP(BA114,[2]Formulas!$AN$5:$AO$20,2,),"")</f>
        <v/>
      </c>
      <c r="BI114" s="163" t="str">
        <f>IFERROR(VLOOKUP(BB114,[2]Formulas!$AN$5:$AO$20,2,),"")</f>
        <v/>
      </c>
      <c r="BJ114" s="163">
        <f t="shared" si="29"/>
        <v>0</v>
      </c>
      <c r="BK114" s="163" t="str">
        <f t="shared" si="30"/>
        <v>Débil</v>
      </c>
      <c r="BL114" s="163"/>
      <c r="BM114" s="163" t="str">
        <f>IFERROR(VLOOKUP(CONCATENATE(BK114,"+",BL114),[2]Formulas!$AB$5:$AC$13,2,),"")</f>
        <v/>
      </c>
      <c r="BN114" s="163" t="str">
        <f>IFERROR(VLOOKUP(BM114,[2]Formulas!$AC$5:$AD$13,2,),"")</f>
        <v/>
      </c>
      <c r="BO114" s="72"/>
      <c r="BP114" s="72"/>
      <c r="BQ114" s="72"/>
      <c r="BR114" s="72"/>
      <c r="BS114" s="72"/>
      <c r="BT114" s="72"/>
      <c r="BU114" s="72"/>
      <c r="BV114" s="72"/>
      <c r="BW114" s="72"/>
      <c r="BX114" s="79"/>
      <c r="BY114" s="72"/>
      <c r="BZ114" s="134"/>
      <c r="CA114" s="134"/>
      <c r="CB114" s="134"/>
      <c r="CC114" s="72"/>
      <c r="CD114" s="134"/>
      <c r="CE114" s="134"/>
      <c r="CF114" s="134"/>
      <c r="CG114" s="72"/>
      <c r="CH114" s="134"/>
      <c r="CI114" s="134"/>
      <c r="CJ114" s="136"/>
      <c r="CK114" s="4"/>
    </row>
    <row r="115" spans="1:89" ht="23.25" hidden="1" customHeight="1" x14ac:dyDescent="0.25">
      <c r="A115" s="72"/>
      <c r="B115" s="160"/>
      <c r="C115" s="72"/>
      <c r="D115" s="72"/>
      <c r="E115" s="72"/>
      <c r="F115" s="72"/>
      <c r="G115" s="72"/>
      <c r="H115" s="72"/>
      <c r="I115" s="72"/>
      <c r="J115" s="14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140"/>
      <c r="AO115" s="140"/>
      <c r="AP115" s="140"/>
      <c r="AQ115" s="140"/>
      <c r="AR115" s="140"/>
      <c r="AS115" s="140"/>
      <c r="AT115" s="140"/>
      <c r="AU115" s="161"/>
      <c r="AV115" s="162"/>
      <c r="AW115" s="162"/>
      <c r="AX115" s="162"/>
      <c r="AY115" s="162"/>
      <c r="AZ115" s="162"/>
      <c r="BA115" s="162"/>
      <c r="BB115" s="162"/>
      <c r="BC115" s="163" t="str">
        <f>IFERROR(VLOOKUP(AV115,[2]Formulas!$AN$5:$AO$20,2,),"")</f>
        <v/>
      </c>
      <c r="BD115" s="163" t="str">
        <f>IFERROR(VLOOKUP(AW115,[2]Formulas!$AN$5:$AO$20,2,),"")</f>
        <v/>
      </c>
      <c r="BE115" s="163" t="str">
        <f>IFERROR(VLOOKUP(AX115,[2]Formulas!$AN$5:$AO$20,2,),"")</f>
        <v/>
      </c>
      <c r="BF115" s="163" t="str">
        <f>IFERROR(VLOOKUP(AY115,[2]Formulas!$AN$5:$AO$20,2,),"")</f>
        <v/>
      </c>
      <c r="BG115" s="163" t="str">
        <f>IFERROR(VLOOKUP(AZ115,[2]Formulas!$AN$5:$AO$20,2,),"")</f>
        <v/>
      </c>
      <c r="BH115" s="163" t="str">
        <f>IFERROR(VLOOKUP(BA115,[2]Formulas!$AN$5:$AO$20,2,),"")</f>
        <v/>
      </c>
      <c r="BI115" s="163" t="str">
        <f>IFERROR(VLOOKUP(BB115,[2]Formulas!$AN$5:$AO$20,2,),"")</f>
        <v/>
      </c>
      <c r="BJ115" s="163">
        <f t="shared" si="29"/>
        <v>0</v>
      </c>
      <c r="BK115" s="163" t="str">
        <f t="shared" si="30"/>
        <v>Débil</v>
      </c>
      <c r="BL115" s="163"/>
      <c r="BM115" s="163" t="str">
        <f>IFERROR(VLOOKUP(CONCATENATE(BK115,"+",BL115),[2]Formulas!$AB$5:$AC$13,2,),"")</f>
        <v/>
      </c>
      <c r="BN115" s="163" t="str">
        <f>IFERROR(VLOOKUP(BM115,[2]Formulas!$AC$5:$AD$13,2,),"")</f>
        <v/>
      </c>
      <c r="BO115" s="72"/>
      <c r="BP115" s="72"/>
      <c r="BQ115" s="72"/>
      <c r="BR115" s="72"/>
      <c r="BS115" s="72"/>
      <c r="BT115" s="72"/>
      <c r="BU115" s="72"/>
      <c r="BV115" s="72"/>
      <c r="BW115" s="72"/>
      <c r="BX115" s="79"/>
      <c r="BY115" s="72"/>
      <c r="BZ115" s="134"/>
      <c r="CA115" s="134"/>
      <c r="CB115" s="134"/>
      <c r="CC115" s="72"/>
      <c r="CD115" s="134"/>
      <c r="CE115" s="134"/>
      <c r="CF115" s="134"/>
      <c r="CG115" s="72"/>
      <c r="CH115" s="134"/>
      <c r="CI115" s="134"/>
      <c r="CJ115" s="136"/>
      <c r="CK115" s="4"/>
    </row>
    <row r="116" spans="1:89" ht="23.25" hidden="1" customHeight="1" x14ac:dyDescent="0.25">
      <c r="A116" s="72"/>
      <c r="B116" s="160"/>
      <c r="C116" s="72"/>
      <c r="D116" s="72"/>
      <c r="E116" s="72"/>
      <c r="F116" s="72"/>
      <c r="G116" s="72"/>
      <c r="H116" s="72"/>
      <c r="I116" s="72"/>
      <c r="J116" s="14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140"/>
      <c r="AO116" s="140"/>
      <c r="AP116" s="140"/>
      <c r="AQ116" s="140"/>
      <c r="AR116" s="140"/>
      <c r="AS116" s="140"/>
      <c r="AT116" s="140"/>
      <c r="AU116" s="161"/>
      <c r="AV116" s="162"/>
      <c r="AW116" s="162"/>
      <c r="AX116" s="162"/>
      <c r="AY116" s="162"/>
      <c r="AZ116" s="162"/>
      <c r="BA116" s="162"/>
      <c r="BB116" s="162"/>
      <c r="BC116" s="163" t="str">
        <f>IFERROR(VLOOKUP(AV116,[2]Formulas!$AN$5:$AO$20,2,),"")</f>
        <v/>
      </c>
      <c r="BD116" s="163" t="str">
        <f>IFERROR(VLOOKUP(AW116,[2]Formulas!$AN$5:$AO$20,2,),"")</f>
        <v/>
      </c>
      <c r="BE116" s="163" t="str">
        <f>IFERROR(VLOOKUP(AX116,[2]Formulas!$AN$5:$AO$20,2,),"")</f>
        <v/>
      </c>
      <c r="BF116" s="163" t="str">
        <f>IFERROR(VLOOKUP(AY116,[2]Formulas!$AN$5:$AO$20,2,),"")</f>
        <v/>
      </c>
      <c r="BG116" s="163" t="str">
        <f>IFERROR(VLOOKUP(AZ116,[2]Formulas!$AN$5:$AO$20,2,),"")</f>
        <v/>
      </c>
      <c r="BH116" s="163" t="str">
        <f>IFERROR(VLOOKUP(BA116,[2]Formulas!$AN$5:$AO$20,2,),"")</f>
        <v/>
      </c>
      <c r="BI116" s="163" t="str">
        <f>IFERROR(VLOOKUP(BB116,[2]Formulas!$AN$5:$AO$20,2,),"")</f>
        <v/>
      </c>
      <c r="BJ116" s="163">
        <f t="shared" si="29"/>
        <v>0</v>
      </c>
      <c r="BK116" s="163" t="str">
        <f t="shared" si="30"/>
        <v>Débil</v>
      </c>
      <c r="BL116" s="163"/>
      <c r="BM116" s="163" t="str">
        <f>IFERROR(VLOOKUP(CONCATENATE(BK116,"+",BL116),[2]Formulas!$AB$5:$AC$13,2,),"")</f>
        <v/>
      </c>
      <c r="BN116" s="163" t="str">
        <f>IFERROR(VLOOKUP(BM116,[2]Formulas!$AC$5:$AD$13,2,),"")</f>
        <v/>
      </c>
      <c r="BO116" s="72"/>
      <c r="BP116" s="72"/>
      <c r="BQ116" s="72"/>
      <c r="BR116" s="72"/>
      <c r="BS116" s="72"/>
      <c r="BT116" s="72"/>
      <c r="BU116" s="72"/>
      <c r="BV116" s="72"/>
      <c r="BW116" s="72"/>
      <c r="BX116" s="79"/>
      <c r="BY116" s="72"/>
      <c r="BZ116" s="134"/>
      <c r="CA116" s="134"/>
      <c r="CB116" s="134"/>
      <c r="CC116" s="72"/>
      <c r="CD116" s="134"/>
      <c r="CE116" s="134"/>
      <c r="CF116" s="134"/>
      <c r="CG116" s="72"/>
      <c r="CH116" s="134"/>
      <c r="CI116" s="134"/>
      <c r="CJ116" s="136"/>
      <c r="CK116" s="4"/>
    </row>
    <row r="117" spans="1:89" ht="23.25" hidden="1" customHeight="1" x14ac:dyDescent="0.25">
      <c r="A117" s="72"/>
      <c r="B117" s="160"/>
      <c r="C117" s="72"/>
      <c r="D117" s="72"/>
      <c r="E117" s="72"/>
      <c r="F117" s="72"/>
      <c r="G117" s="72"/>
      <c r="H117" s="72"/>
      <c r="I117" s="72"/>
      <c r="J117" s="14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140"/>
      <c r="AO117" s="140"/>
      <c r="AP117" s="140"/>
      <c r="AQ117" s="140"/>
      <c r="AR117" s="140"/>
      <c r="AS117" s="140"/>
      <c r="AT117" s="140"/>
      <c r="AU117" s="161"/>
      <c r="AV117" s="162"/>
      <c r="AW117" s="162"/>
      <c r="AX117" s="162"/>
      <c r="AY117" s="162"/>
      <c r="AZ117" s="162"/>
      <c r="BA117" s="162"/>
      <c r="BB117" s="162"/>
      <c r="BC117" s="163" t="str">
        <f>IFERROR(VLOOKUP(AV117,[2]Formulas!$AN$5:$AO$20,2,),"")</f>
        <v/>
      </c>
      <c r="BD117" s="163" t="str">
        <f>IFERROR(VLOOKUP(AW117,[2]Formulas!$AN$5:$AO$20,2,),"")</f>
        <v/>
      </c>
      <c r="BE117" s="163" t="str">
        <f>IFERROR(VLOOKUP(AX117,[2]Formulas!$AN$5:$AO$20,2,),"")</f>
        <v/>
      </c>
      <c r="BF117" s="163" t="str">
        <f>IFERROR(VLOOKUP(AY117,[2]Formulas!$AN$5:$AO$20,2,),"")</f>
        <v/>
      </c>
      <c r="BG117" s="163" t="str">
        <f>IFERROR(VLOOKUP(AZ117,[2]Formulas!$AN$5:$AO$20,2,),"")</f>
        <v/>
      </c>
      <c r="BH117" s="163" t="str">
        <f>IFERROR(VLOOKUP(BA117,[2]Formulas!$AN$5:$AO$20,2,),"")</f>
        <v/>
      </c>
      <c r="BI117" s="163" t="str">
        <f>IFERROR(VLOOKUP(BB117,[2]Formulas!$AN$5:$AO$20,2,),"")</f>
        <v/>
      </c>
      <c r="BJ117" s="163">
        <f t="shared" si="29"/>
        <v>0</v>
      </c>
      <c r="BK117" s="163" t="str">
        <f t="shared" si="30"/>
        <v>Débil</v>
      </c>
      <c r="BL117" s="163"/>
      <c r="BM117" s="163" t="str">
        <f>IFERROR(VLOOKUP(CONCATENATE(BK117,"+",BL117),[2]Formulas!$AB$5:$AC$13,2,),"")</f>
        <v/>
      </c>
      <c r="BN117" s="163" t="str">
        <f>IFERROR(VLOOKUP(BM117,[2]Formulas!$AC$5:$AD$13,2,),"")</f>
        <v/>
      </c>
      <c r="BO117" s="72"/>
      <c r="BP117" s="72"/>
      <c r="BQ117" s="72"/>
      <c r="BR117" s="72"/>
      <c r="BS117" s="72"/>
      <c r="BT117" s="72"/>
      <c r="BU117" s="72"/>
      <c r="BV117" s="72"/>
      <c r="BW117" s="72"/>
      <c r="BX117" s="79"/>
      <c r="BY117" s="72"/>
      <c r="BZ117" s="134"/>
      <c r="CA117" s="134"/>
      <c r="CB117" s="134"/>
      <c r="CC117" s="72"/>
      <c r="CD117" s="134"/>
      <c r="CE117" s="134"/>
      <c r="CF117" s="134"/>
      <c r="CG117" s="72"/>
      <c r="CH117" s="134"/>
      <c r="CI117" s="134"/>
      <c r="CJ117" s="136"/>
      <c r="CK117" s="4"/>
    </row>
    <row r="118" spans="1:89" ht="23.25" hidden="1" customHeight="1" x14ac:dyDescent="0.25">
      <c r="A118" s="164"/>
      <c r="B118" s="144"/>
      <c r="C118" s="164"/>
      <c r="D118" s="164"/>
      <c r="E118" s="164"/>
      <c r="F118" s="164"/>
      <c r="G118" s="164"/>
      <c r="H118" s="164"/>
      <c r="I118" s="164"/>
      <c r="J118" s="165"/>
      <c r="K118" s="164"/>
      <c r="L118" s="164"/>
      <c r="M118" s="164"/>
      <c r="N118" s="164"/>
      <c r="O118" s="164"/>
      <c r="P118" s="164"/>
      <c r="Q118" s="164"/>
      <c r="R118" s="164"/>
      <c r="S118" s="164"/>
      <c r="T118" s="164"/>
      <c r="U118" s="164"/>
      <c r="V118" s="164"/>
      <c r="W118" s="164"/>
      <c r="X118" s="164"/>
      <c r="Y118" s="164"/>
      <c r="Z118" s="164"/>
      <c r="AA118" s="164"/>
      <c r="AB118" s="164"/>
      <c r="AC118" s="164"/>
      <c r="AD118" s="164"/>
      <c r="AE118" s="164"/>
      <c r="AF118" s="164"/>
      <c r="AG118" s="164"/>
      <c r="AH118" s="164"/>
      <c r="AI118" s="164"/>
      <c r="AJ118" s="164"/>
      <c r="AK118" s="164"/>
      <c r="AL118" s="164"/>
      <c r="AM118" s="164"/>
      <c r="AN118" s="146"/>
      <c r="AO118" s="146"/>
      <c r="AP118" s="146"/>
      <c r="AQ118" s="146"/>
      <c r="AR118" s="146"/>
      <c r="AS118" s="146"/>
      <c r="AT118" s="146"/>
      <c r="AU118" s="147"/>
      <c r="AV118" s="148"/>
      <c r="AW118" s="148"/>
      <c r="AX118" s="148"/>
      <c r="AY118" s="148"/>
      <c r="AZ118" s="148"/>
      <c r="BA118" s="148"/>
      <c r="BB118" s="148"/>
      <c r="BC118" s="149" t="str">
        <f>IFERROR(VLOOKUP(AV118,[2]Formulas!$AN$5:$AO$20,2,),"")</f>
        <v/>
      </c>
      <c r="BD118" s="149" t="str">
        <f>IFERROR(VLOOKUP(AW118,[2]Formulas!$AN$5:$AO$20,2,),"")</f>
        <v/>
      </c>
      <c r="BE118" s="149" t="str">
        <f>IFERROR(VLOOKUP(AX118,[2]Formulas!$AN$5:$AO$20,2,),"")</f>
        <v/>
      </c>
      <c r="BF118" s="149" t="str">
        <f>IFERROR(VLOOKUP(AY118,[2]Formulas!$AN$5:$AO$20,2,),"")</f>
        <v/>
      </c>
      <c r="BG118" s="149" t="str">
        <f>IFERROR(VLOOKUP(AZ118,[2]Formulas!$AN$5:$AO$20,2,),"")</f>
        <v/>
      </c>
      <c r="BH118" s="149" t="str">
        <f>IFERROR(VLOOKUP(BA118,[2]Formulas!$AN$5:$AO$20,2,),"")</f>
        <v/>
      </c>
      <c r="BI118" s="149" t="str">
        <f>IFERROR(VLOOKUP(BB118,[2]Formulas!$AN$5:$AO$20,2,),"")</f>
        <v/>
      </c>
      <c r="BJ118" s="149">
        <f t="shared" si="29"/>
        <v>0</v>
      </c>
      <c r="BK118" s="149" t="str">
        <f t="shared" si="30"/>
        <v>Débil</v>
      </c>
      <c r="BL118" s="149"/>
      <c r="BM118" s="149" t="str">
        <f>IFERROR(VLOOKUP(CONCATENATE(BK118,"+",BL118),[2]Formulas!$AB$5:$AC$13,2,),"")</f>
        <v/>
      </c>
      <c r="BN118" s="149" t="str">
        <f>IFERROR(VLOOKUP(BM118,[2]Formulas!$AC$5:$AD$13,2,),"")</f>
        <v/>
      </c>
      <c r="BO118" s="164"/>
      <c r="BP118" s="164"/>
      <c r="BQ118" s="164"/>
      <c r="BR118" s="164"/>
      <c r="BS118" s="164"/>
      <c r="BT118" s="164"/>
      <c r="BU118" s="164"/>
      <c r="BV118" s="164"/>
      <c r="BW118" s="164"/>
      <c r="BX118" s="166"/>
      <c r="BY118" s="164"/>
      <c r="BZ118" s="151"/>
      <c r="CA118" s="151"/>
      <c r="CB118" s="151"/>
      <c r="CC118" s="164"/>
      <c r="CD118" s="151"/>
      <c r="CE118" s="151"/>
      <c r="CF118" s="151"/>
      <c r="CG118" s="164"/>
      <c r="CH118" s="151"/>
      <c r="CI118" s="151"/>
      <c r="CJ118" s="152"/>
      <c r="CK118" s="4"/>
    </row>
    <row r="119" spans="1:89" ht="23.25" hidden="1" customHeight="1" x14ac:dyDescent="0.3">
      <c r="A119" s="153"/>
      <c r="B119" s="153"/>
      <c r="C119" s="153"/>
      <c r="D119" s="153"/>
      <c r="E119" s="153"/>
      <c r="F119" s="153"/>
      <c r="G119" s="153"/>
      <c r="H119" s="153"/>
      <c r="I119" s="153"/>
      <c r="J119" s="154"/>
      <c r="K119" s="154"/>
      <c r="L119" s="154"/>
      <c r="M119" s="155"/>
      <c r="N119" s="155"/>
      <c r="O119" s="155"/>
      <c r="P119" s="155"/>
      <c r="Q119" s="155"/>
      <c r="R119" s="155"/>
      <c r="S119" s="155"/>
      <c r="T119" s="155"/>
      <c r="U119" s="155"/>
      <c r="V119" s="155"/>
      <c r="W119" s="155"/>
      <c r="X119" s="155"/>
      <c r="Y119" s="155"/>
      <c r="Z119" s="155"/>
      <c r="AA119" s="155"/>
      <c r="AB119" s="155"/>
      <c r="AC119" s="155"/>
      <c r="AD119" s="155"/>
      <c r="AE119" s="155"/>
      <c r="AF119" s="155"/>
      <c r="AG119" s="155"/>
      <c r="AH119" s="155"/>
      <c r="AI119" s="155"/>
      <c r="AJ119" s="155"/>
      <c r="AK119" s="155"/>
      <c r="AL119" s="155"/>
      <c r="AM119" s="153"/>
      <c r="AN119" s="156"/>
      <c r="AO119" s="156"/>
      <c r="AP119" s="156"/>
      <c r="AQ119" s="156"/>
      <c r="AR119" s="156"/>
      <c r="AS119" s="156"/>
      <c r="AT119" s="156"/>
      <c r="AU119" s="153"/>
      <c r="AV119" s="153"/>
      <c r="AW119" s="153"/>
      <c r="AX119" s="153"/>
      <c r="AY119" s="153"/>
      <c r="AZ119" s="153"/>
      <c r="BA119" s="153"/>
      <c r="BB119" s="153"/>
      <c r="BC119" s="153"/>
      <c r="BD119" s="153"/>
      <c r="BE119" s="153"/>
      <c r="BF119" s="153"/>
      <c r="BG119" s="153"/>
      <c r="BH119" s="153"/>
      <c r="BI119" s="153"/>
      <c r="BJ119" s="153"/>
      <c r="BK119" s="153"/>
      <c r="BL119" s="153"/>
      <c r="BM119" s="153"/>
      <c r="BN119" s="153"/>
      <c r="BO119" s="153"/>
      <c r="BP119" s="153"/>
      <c r="BQ119" s="153"/>
      <c r="BR119" s="153"/>
      <c r="BS119" s="153"/>
      <c r="BT119" s="153"/>
      <c r="BU119" s="153"/>
      <c r="BV119" s="153"/>
      <c r="BW119" s="153"/>
      <c r="BX119" s="157"/>
      <c r="BY119" s="157"/>
      <c r="BZ119" s="157"/>
      <c r="CA119" s="157"/>
      <c r="CB119" s="157"/>
      <c r="CC119" s="157"/>
      <c r="CD119" s="157"/>
      <c r="CE119" s="157"/>
      <c r="CF119" s="157"/>
      <c r="CG119" s="157"/>
      <c r="CH119" s="157"/>
      <c r="CI119" s="157"/>
      <c r="CJ119" s="157"/>
      <c r="CK119" s="4"/>
    </row>
    <row r="120" spans="1:89" ht="23.25" hidden="1" customHeight="1" x14ac:dyDescent="0.25">
      <c r="A120" s="57"/>
      <c r="B120" s="90"/>
      <c r="C120" s="57"/>
      <c r="D120" s="57"/>
      <c r="E120" s="58"/>
      <c r="F120" s="58"/>
      <c r="G120" s="58"/>
      <c r="H120" s="58"/>
      <c r="I120" s="57" t="str">
        <f>+IF(AND(E120="Si",F120="Si",G120="Si",H120="Si"),"Corrupción","No aplica para riesgo de corrupción")</f>
        <v>No aplica para riesgo de corrupción</v>
      </c>
      <c r="J120" s="158"/>
      <c r="K120" s="61"/>
      <c r="L120" s="61"/>
      <c r="M120" s="58"/>
      <c r="N120" s="58"/>
      <c r="O120" s="58"/>
      <c r="P120" s="58"/>
      <c r="Q120" s="58"/>
      <c r="R120" s="58"/>
      <c r="S120" s="58"/>
      <c r="T120" s="58"/>
      <c r="U120" s="58"/>
      <c r="V120" s="58"/>
      <c r="W120" s="58"/>
      <c r="X120" s="58"/>
      <c r="Y120" s="58"/>
      <c r="Z120" s="58"/>
      <c r="AA120" s="58"/>
      <c r="AB120" s="58"/>
      <c r="AC120" s="58"/>
      <c r="AD120" s="58"/>
      <c r="AE120" s="58"/>
      <c r="AF120" s="62">
        <f>+COUNTIF(M120:AE129,"SI")</f>
        <v>0</v>
      </c>
      <c r="AG120" s="57"/>
      <c r="AH120" s="57" t="str">
        <f>IFERROR(VLOOKUP(AG120,[2]Formulas!$B$5:$C$9,2,0),"")</f>
        <v/>
      </c>
      <c r="AI120" s="57" t="str">
        <f>IFERROR(VLOOKUP(AF120,[2]Formulas!$W$5:$X$23,2,),"")</f>
        <v/>
      </c>
      <c r="AJ120" s="57" t="str">
        <f>+IFERROR(VLOOKUP(AI120,[2]Formulas!$E$5:$F$9,2,),"")</f>
        <v/>
      </c>
      <c r="AK120" s="62" t="str">
        <f>IFERROR(VLOOKUP(CONCATENATE(AH120,AJ120),[2]Formulas!$J$5:$K$29,2,),"")</f>
        <v/>
      </c>
      <c r="AL120" s="62" t="str">
        <f>IFERROR(AJ120*AH120,"")</f>
        <v/>
      </c>
      <c r="AM120" s="64" t="s">
        <v>167</v>
      </c>
      <c r="AN120" s="130"/>
      <c r="AO120" s="130"/>
      <c r="AP120" s="130"/>
      <c r="AQ120" s="130"/>
      <c r="AR120" s="130"/>
      <c r="AS120" s="130"/>
      <c r="AT120" s="130"/>
      <c r="AU120" s="59"/>
      <c r="AV120" s="131"/>
      <c r="AW120" s="131"/>
      <c r="AX120" s="131"/>
      <c r="AY120" s="131"/>
      <c r="AZ120" s="131"/>
      <c r="BA120" s="131"/>
      <c r="BB120" s="131"/>
      <c r="BC120" s="91" t="str">
        <f>IFERROR(VLOOKUP(AV120,[2]Formulas!$AN$5:$AO$20,2,),"")</f>
        <v/>
      </c>
      <c r="BD120" s="91" t="str">
        <f>IFERROR(VLOOKUP(AW120,[2]Formulas!$AN$5:$AO$20,2,),"")</f>
        <v/>
      </c>
      <c r="BE120" s="91" t="str">
        <f>IFERROR(VLOOKUP(AX120,[2]Formulas!$AN$5:$AO$20,2,),"")</f>
        <v/>
      </c>
      <c r="BF120" s="91" t="str">
        <f>IFERROR(VLOOKUP(AY120,[2]Formulas!$AN$5:$AO$20,2,),"")</f>
        <v/>
      </c>
      <c r="BG120" s="91" t="str">
        <f>IFERROR(VLOOKUP(AZ120,[2]Formulas!$AN$5:$AO$20,2,),"")</f>
        <v/>
      </c>
      <c r="BH120" s="91" t="str">
        <f>IFERROR(VLOOKUP(BA120,[2]Formulas!$AN$5:$AO$20,2,),"")</f>
        <v/>
      </c>
      <c r="BI120" s="91" t="str">
        <f>IFERROR(VLOOKUP(BB120,[2]Formulas!$AN$5:$AO$20,2,),"")</f>
        <v/>
      </c>
      <c r="BJ120" s="91">
        <f t="shared" ref="BJ120:BJ129" si="31">+SUM(BC120:BI120)</f>
        <v>0</v>
      </c>
      <c r="BK120" s="91" t="str">
        <f t="shared" ref="BK120:BK129" si="32">+IF(BJ120&gt;=96,"Fuerte",IF(AND(BJ120&lt;96,BJ120&gt;=86),"Moderado",IF(BJ120&lt;=85,"Débil")))</f>
        <v>Débil</v>
      </c>
      <c r="BL120" s="91"/>
      <c r="BM120" s="91" t="str">
        <f>IFERROR(VLOOKUP(CONCATENATE(BK120,"+",BL120),[2]Formulas!$AB$5:$AC$13,2,),"")</f>
        <v/>
      </c>
      <c r="BN120" s="91" t="str">
        <f>IFERROR(VLOOKUP(BM120,[2]Formulas!$AC$5:$AD$13,2,),"")</f>
        <v/>
      </c>
      <c r="BO120" s="64" t="str">
        <f>+IFERROR(AVERAGE(BN120:BN129),"")</f>
        <v/>
      </c>
      <c r="BP120" s="64" t="str">
        <f>+IF(BO120="","",IF(BO120=100,"Fuerte",IF(AND(BO120&lt;100,BO120&gt;=50),"Moderado",IF(BO120&lt;50,"Débil"))))</f>
        <v/>
      </c>
      <c r="BQ120" s="64" t="str">
        <f>+IF(BP120="","",IF(BP120="Fuerte",2,IF(BP120="Moderado",1,IF(BP120="Débil",0))))</f>
        <v/>
      </c>
      <c r="BR120" s="64" t="str">
        <f>IFERROR(IF((BS120-BQ120)&lt;=0,+AG120,VLOOKUP((BS120-BQ120),[2]Formulas!$AQ$5:$AR$9,2,0)),"")</f>
        <v/>
      </c>
      <c r="BS120" s="64" t="str">
        <f>+AH120</f>
        <v/>
      </c>
      <c r="BT120" s="64" t="str">
        <f>IFERROR(VLOOKUP(BR120,[2]Formulas!$B$5:$C$9,2,),"")</f>
        <v/>
      </c>
      <c r="BU120" s="64" t="str">
        <f>+AI120</f>
        <v/>
      </c>
      <c r="BV120" s="64" t="str">
        <f>IFERROR(VLOOKUP(BU120,[2]Formulas!$E$5:$F$9,2,),"")</f>
        <v/>
      </c>
      <c r="BW120" s="62" t="str">
        <f>IFERROR(VLOOKUP(CONCATENATE(BT120:BT129,BV120),[2]Formulas!$J$5:$K$29,2,),"")</f>
        <v/>
      </c>
      <c r="BX120" s="65" t="str">
        <f>IFERROR(BV120*BT120,"")</f>
        <v/>
      </c>
      <c r="BY120" s="66"/>
      <c r="BZ120" s="96"/>
      <c r="CA120" s="96"/>
      <c r="CB120" s="96"/>
      <c r="CC120" s="66"/>
      <c r="CD120" s="96"/>
      <c r="CE120" s="96"/>
      <c r="CF120" s="96"/>
      <c r="CG120" s="66"/>
      <c r="CH120" s="96"/>
      <c r="CI120" s="96"/>
      <c r="CJ120" s="159"/>
      <c r="CK120" s="4"/>
    </row>
    <row r="121" spans="1:89" ht="23.25" hidden="1" customHeight="1" x14ac:dyDescent="0.25">
      <c r="A121" s="72"/>
      <c r="B121" s="160"/>
      <c r="C121" s="72"/>
      <c r="D121" s="72"/>
      <c r="E121" s="72"/>
      <c r="F121" s="72"/>
      <c r="G121" s="72"/>
      <c r="H121" s="72"/>
      <c r="I121" s="72"/>
      <c r="J121" s="14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c r="AL121" s="72"/>
      <c r="AM121" s="72"/>
      <c r="AN121" s="140"/>
      <c r="AO121" s="140"/>
      <c r="AP121" s="140"/>
      <c r="AQ121" s="140"/>
      <c r="AR121" s="140"/>
      <c r="AS121" s="140"/>
      <c r="AT121" s="140"/>
      <c r="AU121" s="161"/>
      <c r="AV121" s="162"/>
      <c r="AW121" s="162"/>
      <c r="AX121" s="162"/>
      <c r="AY121" s="162"/>
      <c r="AZ121" s="162"/>
      <c r="BA121" s="162"/>
      <c r="BB121" s="162"/>
      <c r="BC121" s="163" t="str">
        <f>IFERROR(VLOOKUP(AV121,[2]Formulas!$AN$5:$AO$20,2,),"")</f>
        <v/>
      </c>
      <c r="BD121" s="163" t="str">
        <f>IFERROR(VLOOKUP(AW121,[2]Formulas!$AN$5:$AO$20,2,),"")</f>
        <v/>
      </c>
      <c r="BE121" s="163" t="str">
        <f>IFERROR(VLOOKUP(AX121,[2]Formulas!$AN$5:$AO$20,2,),"")</f>
        <v/>
      </c>
      <c r="BF121" s="163" t="str">
        <f>IFERROR(VLOOKUP(AY121,[2]Formulas!$AN$5:$AO$20,2,),"")</f>
        <v/>
      </c>
      <c r="BG121" s="163" t="str">
        <f>IFERROR(VLOOKUP(AZ121,[2]Formulas!$AN$5:$AO$20,2,),"")</f>
        <v/>
      </c>
      <c r="BH121" s="163" t="str">
        <f>IFERROR(VLOOKUP(BA121,[2]Formulas!$AN$5:$AO$20,2,),"")</f>
        <v/>
      </c>
      <c r="BI121" s="163" t="str">
        <f>IFERROR(VLOOKUP(BB121,[2]Formulas!$AN$5:$AO$20,2,),"")</f>
        <v/>
      </c>
      <c r="BJ121" s="163">
        <f t="shared" si="31"/>
        <v>0</v>
      </c>
      <c r="BK121" s="163" t="str">
        <f t="shared" si="32"/>
        <v>Débil</v>
      </c>
      <c r="BL121" s="163"/>
      <c r="BM121" s="163" t="str">
        <f>IFERROR(VLOOKUP(CONCATENATE(BK121,"+",BL121),[2]Formulas!$AB$5:$AC$13,2,),"")</f>
        <v/>
      </c>
      <c r="BN121" s="163" t="str">
        <f>IFERROR(VLOOKUP(BM121,[2]Formulas!$AC$5:$AD$13,2,),"")</f>
        <v/>
      </c>
      <c r="BO121" s="72"/>
      <c r="BP121" s="72"/>
      <c r="BQ121" s="72"/>
      <c r="BR121" s="72"/>
      <c r="BS121" s="72"/>
      <c r="BT121" s="72"/>
      <c r="BU121" s="72"/>
      <c r="BV121" s="72"/>
      <c r="BW121" s="72"/>
      <c r="BX121" s="79"/>
      <c r="BY121" s="72"/>
      <c r="BZ121" s="134"/>
      <c r="CA121" s="134"/>
      <c r="CB121" s="134"/>
      <c r="CC121" s="72"/>
      <c r="CD121" s="134"/>
      <c r="CE121" s="134"/>
      <c r="CF121" s="134"/>
      <c r="CG121" s="72"/>
      <c r="CH121" s="134"/>
      <c r="CI121" s="134"/>
      <c r="CJ121" s="136"/>
      <c r="CK121" s="4"/>
    </row>
    <row r="122" spans="1:89" ht="23.25" hidden="1" customHeight="1" x14ac:dyDescent="0.25">
      <c r="A122" s="72"/>
      <c r="B122" s="160"/>
      <c r="C122" s="72"/>
      <c r="D122" s="72"/>
      <c r="E122" s="72"/>
      <c r="F122" s="72"/>
      <c r="G122" s="72"/>
      <c r="H122" s="72"/>
      <c r="I122" s="72"/>
      <c r="J122" s="14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c r="AK122" s="72"/>
      <c r="AL122" s="72"/>
      <c r="AM122" s="72"/>
      <c r="AN122" s="140"/>
      <c r="AO122" s="140"/>
      <c r="AP122" s="140"/>
      <c r="AQ122" s="140"/>
      <c r="AR122" s="140"/>
      <c r="AS122" s="140"/>
      <c r="AT122" s="140"/>
      <c r="AU122" s="161"/>
      <c r="AV122" s="162"/>
      <c r="AW122" s="162"/>
      <c r="AX122" s="162"/>
      <c r="AY122" s="162"/>
      <c r="AZ122" s="162"/>
      <c r="BA122" s="162"/>
      <c r="BB122" s="162"/>
      <c r="BC122" s="163" t="str">
        <f>IFERROR(VLOOKUP(AV122,[2]Formulas!$AN$5:$AO$20,2,),"")</f>
        <v/>
      </c>
      <c r="BD122" s="163" t="str">
        <f>IFERROR(VLOOKUP(AW122,[2]Formulas!$AN$5:$AO$20,2,),"")</f>
        <v/>
      </c>
      <c r="BE122" s="163" t="str">
        <f>IFERROR(VLOOKUP(AX122,[2]Formulas!$AN$5:$AO$20,2,),"")</f>
        <v/>
      </c>
      <c r="BF122" s="163" t="str">
        <f>IFERROR(VLOOKUP(AY122,[2]Formulas!$AN$5:$AO$20,2,),"")</f>
        <v/>
      </c>
      <c r="BG122" s="163" t="str">
        <f>IFERROR(VLOOKUP(AZ122,[2]Formulas!$AN$5:$AO$20,2,),"")</f>
        <v/>
      </c>
      <c r="BH122" s="163" t="str">
        <f>IFERROR(VLOOKUP(BA122,[2]Formulas!$AN$5:$AO$20,2,),"")</f>
        <v/>
      </c>
      <c r="BI122" s="163" t="str">
        <f>IFERROR(VLOOKUP(BB122,[2]Formulas!$AN$5:$AO$20,2,),"")</f>
        <v/>
      </c>
      <c r="BJ122" s="163">
        <f t="shared" si="31"/>
        <v>0</v>
      </c>
      <c r="BK122" s="163" t="str">
        <f t="shared" si="32"/>
        <v>Débil</v>
      </c>
      <c r="BL122" s="163"/>
      <c r="BM122" s="163" t="str">
        <f>IFERROR(VLOOKUP(CONCATENATE(BK122,"+",BL122),[2]Formulas!$AB$5:$AC$13,2,),"")</f>
        <v/>
      </c>
      <c r="BN122" s="163" t="str">
        <f>IFERROR(VLOOKUP(BM122,[2]Formulas!$AC$5:$AD$13,2,),"")</f>
        <v/>
      </c>
      <c r="BO122" s="72"/>
      <c r="BP122" s="72"/>
      <c r="BQ122" s="72"/>
      <c r="BR122" s="72"/>
      <c r="BS122" s="72"/>
      <c r="BT122" s="72"/>
      <c r="BU122" s="72"/>
      <c r="BV122" s="72"/>
      <c r="BW122" s="72"/>
      <c r="BX122" s="79"/>
      <c r="BY122" s="72"/>
      <c r="BZ122" s="134"/>
      <c r="CA122" s="134"/>
      <c r="CB122" s="134"/>
      <c r="CC122" s="72"/>
      <c r="CD122" s="134"/>
      <c r="CE122" s="134"/>
      <c r="CF122" s="134"/>
      <c r="CG122" s="72"/>
      <c r="CH122" s="134"/>
      <c r="CI122" s="134"/>
      <c r="CJ122" s="136"/>
      <c r="CK122" s="4"/>
    </row>
    <row r="123" spans="1:89" ht="23.25" hidden="1" customHeight="1" x14ac:dyDescent="0.25">
      <c r="A123" s="72"/>
      <c r="B123" s="160"/>
      <c r="C123" s="72"/>
      <c r="D123" s="72"/>
      <c r="E123" s="72"/>
      <c r="F123" s="72"/>
      <c r="G123" s="72"/>
      <c r="H123" s="72"/>
      <c r="I123" s="72"/>
      <c r="J123" s="14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c r="AL123" s="72"/>
      <c r="AM123" s="72"/>
      <c r="AN123" s="140"/>
      <c r="AO123" s="140"/>
      <c r="AP123" s="140"/>
      <c r="AQ123" s="140"/>
      <c r="AR123" s="140"/>
      <c r="AS123" s="140"/>
      <c r="AT123" s="140"/>
      <c r="AU123" s="161"/>
      <c r="AV123" s="162"/>
      <c r="AW123" s="162"/>
      <c r="AX123" s="162"/>
      <c r="AY123" s="162"/>
      <c r="AZ123" s="162"/>
      <c r="BA123" s="162"/>
      <c r="BB123" s="162"/>
      <c r="BC123" s="163" t="str">
        <f>IFERROR(VLOOKUP(AV123,[2]Formulas!$AN$5:$AO$20,2,),"")</f>
        <v/>
      </c>
      <c r="BD123" s="163" t="str">
        <f>IFERROR(VLOOKUP(AW123,[2]Formulas!$AN$5:$AO$20,2,),"")</f>
        <v/>
      </c>
      <c r="BE123" s="163" t="str">
        <f>IFERROR(VLOOKUP(AX123,[2]Formulas!$AN$5:$AO$20,2,),"")</f>
        <v/>
      </c>
      <c r="BF123" s="163" t="str">
        <f>IFERROR(VLOOKUP(AY123,[2]Formulas!$AN$5:$AO$20,2,),"")</f>
        <v/>
      </c>
      <c r="BG123" s="163" t="str">
        <f>IFERROR(VLOOKUP(AZ123,[2]Formulas!$AN$5:$AO$20,2,),"")</f>
        <v/>
      </c>
      <c r="BH123" s="163" t="str">
        <f>IFERROR(VLOOKUP(BA123,[2]Formulas!$AN$5:$AO$20,2,),"")</f>
        <v/>
      </c>
      <c r="BI123" s="163" t="str">
        <f>IFERROR(VLOOKUP(BB123,[2]Formulas!$AN$5:$AO$20,2,),"")</f>
        <v/>
      </c>
      <c r="BJ123" s="163">
        <f t="shared" si="31"/>
        <v>0</v>
      </c>
      <c r="BK123" s="163" t="str">
        <f t="shared" si="32"/>
        <v>Débil</v>
      </c>
      <c r="BL123" s="163"/>
      <c r="BM123" s="163" t="str">
        <f>IFERROR(VLOOKUP(CONCATENATE(BK123,"+",BL123),[2]Formulas!$AB$5:$AC$13,2,),"")</f>
        <v/>
      </c>
      <c r="BN123" s="163" t="str">
        <f>IFERROR(VLOOKUP(BM123,[2]Formulas!$AC$5:$AD$13,2,),"")</f>
        <v/>
      </c>
      <c r="BO123" s="72"/>
      <c r="BP123" s="72"/>
      <c r="BQ123" s="72"/>
      <c r="BR123" s="72"/>
      <c r="BS123" s="72"/>
      <c r="BT123" s="72"/>
      <c r="BU123" s="72"/>
      <c r="BV123" s="72"/>
      <c r="BW123" s="72"/>
      <c r="BX123" s="79"/>
      <c r="BY123" s="72"/>
      <c r="BZ123" s="134"/>
      <c r="CA123" s="134"/>
      <c r="CB123" s="134"/>
      <c r="CC123" s="72"/>
      <c r="CD123" s="134"/>
      <c r="CE123" s="134"/>
      <c r="CF123" s="134"/>
      <c r="CG123" s="72"/>
      <c r="CH123" s="134"/>
      <c r="CI123" s="134"/>
      <c r="CJ123" s="136"/>
      <c r="CK123" s="4"/>
    </row>
    <row r="124" spans="1:89" ht="23.25" hidden="1" customHeight="1" x14ac:dyDescent="0.25">
      <c r="A124" s="72"/>
      <c r="B124" s="160"/>
      <c r="C124" s="72"/>
      <c r="D124" s="72"/>
      <c r="E124" s="72"/>
      <c r="F124" s="72"/>
      <c r="G124" s="72"/>
      <c r="H124" s="72"/>
      <c r="I124" s="72"/>
      <c r="J124" s="14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2"/>
      <c r="AL124" s="72"/>
      <c r="AM124" s="72"/>
      <c r="AN124" s="140"/>
      <c r="AO124" s="140"/>
      <c r="AP124" s="140"/>
      <c r="AQ124" s="140"/>
      <c r="AR124" s="140"/>
      <c r="AS124" s="140"/>
      <c r="AT124" s="140"/>
      <c r="AU124" s="161"/>
      <c r="AV124" s="162"/>
      <c r="AW124" s="162"/>
      <c r="AX124" s="162"/>
      <c r="AY124" s="162"/>
      <c r="AZ124" s="162"/>
      <c r="BA124" s="162"/>
      <c r="BB124" s="162"/>
      <c r="BC124" s="163" t="str">
        <f>IFERROR(VLOOKUP(AV124,[2]Formulas!$AN$5:$AO$20,2,),"")</f>
        <v/>
      </c>
      <c r="BD124" s="163" t="str">
        <f>IFERROR(VLOOKUP(AW124,[2]Formulas!$AN$5:$AO$20,2,),"")</f>
        <v/>
      </c>
      <c r="BE124" s="163" t="str">
        <f>IFERROR(VLOOKUP(AX124,[2]Formulas!$AN$5:$AO$20,2,),"")</f>
        <v/>
      </c>
      <c r="BF124" s="163" t="str">
        <f>IFERROR(VLOOKUP(AY124,[2]Formulas!$AN$5:$AO$20,2,),"")</f>
        <v/>
      </c>
      <c r="BG124" s="163" t="str">
        <f>IFERROR(VLOOKUP(AZ124,[2]Formulas!$AN$5:$AO$20,2,),"")</f>
        <v/>
      </c>
      <c r="BH124" s="163" t="str">
        <f>IFERROR(VLOOKUP(BA124,[2]Formulas!$AN$5:$AO$20,2,),"")</f>
        <v/>
      </c>
      <c r="BI124" s="163" t="str">
        <f>IFERROR(VLOOKUP(BB124,[2]Formulas!$AN$5:$AO$20,2,),"")</f>
        <v/>
      </c>
      <c r="BJ124" s="163">
        <f t="shared" si="31"/>
        <v>0</v>
      </c>
      <c r="BK124" s="163" t="str">
        <f t="shared" si="32"/>
        <v>Débil</v>
      </c>
      <c r="BL124" s="163"/>
      <c r="BM124" s="163" t="str">
        <f>IFERROR(VLOOKUP(CONCATENATE(BK124,"+",BL124),[2]Formulas!$AB$5:$AC$13,2,),"")</f>
        <v/>
      </c>
      <c r="BN124" s="163" t="str">
        <f>IFERROR(VLOOKUP(BM124,[2]Formulas!$AC$5:$AD$13,2,),"")</f>
        <v/>
      </c>
      <c r="BO124" s="72"/>
      <c r="BP124" s="72"/>
      <c r="BQ124" s="72"/>
      <c r="BR124" s="72"/>
      <c r="BS124" s="72"/>
      <c r="BT124" s="72"/>
      <c r="BU124" s="72"/>
      <c r="BV124" s="72"/>
      <c r="BW124" s="72"/>
      <c r="BX124" s="79"/>
      <c r="BY124" s="72"/>
      <c r="BZ124" s="134"/>
      <c r="CA124" s="134"/>
      <c r="CB124" s="134"/>
      <c r="CC124" s="72"/>
      <c r="CD124" s="134"/>
      <c r="CE124" s="134"/>
      <c r="CF124" s="134"/>
      <c r="CG124" s="72"/>
      <c r="CH124" s="134"/>
      <c r="CI124" s="134"/>
      <c r="CJ124" s="136"/>
      <c r="CK124" s="4"/>
    </row>
    <row r="125" spans="1:89" ht="23.25" hidden="1" customHeight="1" x14ac:dyDescent="0.25">
      <c r="A125" s="72"/>
      <c r="B125" s="160"/>
      <c r="C125" s="72"/>
      <c r="D125" s="72"/>
      <c r="E125" s="72"/>
      <c r="F125" s="72"/>
      <c r="G125" s="72"/>
      <c r="H125" s="72"/>
      <c r="I125" s="72"/>
      <c r="J125" s="14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c r="AK125" s="72"/>
      <c r="AL125" s="72"/>
      <c r="AM125" s="72"/>
      <c r="AN125" s="140"/>
      <c r="AO125" s="140"/>
      <c r="AP125" s="140"/>
      <c r="AQ125" s="140"/>
      <c r="AR125" s="140"/>
      <c r="AS125" s="140"/>
      <c r="AT125" s="140"/>
      <c r="AU125" s="161"/>
      <c r="AV125" s="162"/>
      <c r="AW125" s="162"/>
      <c r="AX125" s="162"/>
      <c r="AY125" s="162"/>
      <c r="AZ125" s="162"/>
      <c r="BA125" s="162"/>
      <c r="BB125" s="162"/>
      <c r="BC125" s="163" t="str">
        <f>IFERROR(VLOOKUP(AV125,[2]Formulas!$AN$5:$AO$20,2,),"")</f>
        <v/>
      </c>
      <c r="BD125" s="163" t="str">
        <f>IFERROR(VLOOKUP(AW125,[2]Formulas!$AN$5:$AO$20,2,),"")</f>
        <v/>
      </c>
      <c r="BE125" s="163" t="str">
        <f>IFERROR(VLOOKUP(AX125,[2]Formulas!$AN$5:$AO$20,2,),"")</f>
        <v/>
      </c>
      <c r="BF125" s="163" t="str">
        <f>IFERROR(VLOOKUP(AY125,[2]Formulas!$AN$5:$AO$20,2,),"")</f>
        <v/>
      </c>
      <c r="BG125" s="163" t="str">
        <f>IFERROR(VLOOKUP(AZ125,[2]Formulas!$AN$5:$AO$20,2,),"")</f>
        <v/>
      </c>
      <c r="BH125" s="163" t="str">
        <f>IFERROR(VLOOKUP(BA125,[2]Formulas!$AN$5:$AO$20,2,),"")</f>
        <v/>
      </c>
      <c r="BI125" s="163" t="str">
        <f>IFERROR(VLOOKUP(BB125,[2]Formulas!$AN$5:$AO$20,2,),"")</f>
        <v/>
      </c>
      <c r="BJ125" s="163">
        <f t="shared" si="31"/>
        <v>0</v>
      </c>
      <c r="BK125" s="163" t="str">
        <f t="shared" si="32"/>
        <v>Débil</v>
      </c>
      <c r="BL125" s="163"/>
      <c r="BM125" s="163" t="str">
        <f>IFERROR(VLOOKUP(CONCATENATE(BK125,"+",BL125),[2]Formulas!$AB$5:$AC$13,2,),"")</f>
        <v/>
      </c>
      <c r="BN125" s="163" t="str">
        <f>IFERROR(VLOOKUP(BM125,[2]Formulas!$AC$5:$AD$13,2,),"")</f>
        <v/>
      </c>
      <c r="BO125" s="72"/>
      <c r="BP125" s="72"/>
      <c r="BQ125" s="72"/>
      <c r="BR125" s="72"/>
      <c r="BS125" s="72"/>
      <c r="BT125" s="72"/>
      <c r="BU125" s="72"/>
      <c r="BV125" s="72"/>
      <c r="BW125" s="72"/>
      <c r="BX125" s="79"/>
      <c r="BY125" s="72"/>
      <c r="BZ125" s="134"/>
      <c r="CA125" s="134"/>
      <c r="CB125" s="134"/>
      <c r="CC125" s="72"/>
      <c r="CD125" s="134"/>
      <c r="CE125" s="134"/>
      <c r="CF125" s="134"/>
      <c r="CG125" s="72"/>
      <c r="CH125" s="134"/>
      <c r="CI125" s="134"/>
      <c r="CJ125" s="136"/>
      <c r="CK125" s="4"/>
    </row>
    <row r="126" spans="1:89" ht="23.25" hidden="1" customHeight="1" x14ac:dyDescent="0.25">
      <c r="A126" s="72"/>
      <c r="B126" s="160"/>
      <c r="C126" s="72"/>
      <c r="D126" s="72"/>
      <c r="E126" s="72"/>
      <c r="F126" s="72"/>
      <c r="G126" s="72"/>
      <c r="H126" s="72"/>
      <c r="I126" s="72"/>
      <c r="J126" s="14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140"/>
      <c r="AO126" s="140"/>
      <c r="AP126" s="140"/>
      <c r="AQ126" s="140"/>
      <c r="AR126" s="140"/>
      <c r="AS126" s="140"/>
      <c r="AT126" s="140"/>
      <c r="AU126" s="161"/>
      <c r="AV126" s="162"/>
      <c r="AW126" s="162"/>
      <c r="AX126" s="162"/>
      <c r="AY126" s="162"/>
      <c r="AZ126" s="162"/>
      <c r="BA126" s="162"/>
      <c r="BB126" s="162"/>
      <c r="BC126" s="163" t="str">
        <f>IFERROR(VLOOKUP(AV126,[2]Formulas!$AN$5:$AO$20,2,),"")</f>
        <v/>
      </c>
      <c r="BD126" s="163" t="str">
        <f>IFERROR(VLOOKUP(AW126,[2]Formulas!$AN$5:$AO$20,2,),"")</f>
        <v/>
      </c>
      <c r="BE126" s="163" t="str">
        <f>IFERROR(VLOOKUP(AX126,[2]Formulas!$AN$5:$AO$20,2,),"")</f>
        <v/>
      </c>
      <c r="BF126" s="163" t="str">
        <f>IFERROR(VLOOKUP(AY126,[2]Formulas!$AN$5:$AO$20,2,),"")</f>
        <v/>
      </c>
      <c r="BG126" s="163" t="str">
        <f>IFERROR(VLOOKUP(AZ126,[2]Formulas!$AN$5:$AO$20,2,),"")</f>
        <v/>
      </c>
      <c r="BH126" s="163" t="str">
        <f>IFERROR(VLOOKUP(BA126,[2]Formulas!$AN$5:$AO$20,2,),"")</f>
        <v/>
      </c>
      <c r="BI126" s="163" t="str">
        <f>IFERROR(VLOOKUP(BB126,[2]Formulas!$AN$5:$AO$20,2,),"")</f>
        <v/>
      </c>
      <c r="BJ126" s="163">
        <f t="shared" si="31"/>
        <v>0</v>
      </c>
      <c r="BK126" s="163" t="str">
        <f t="shared" si="32"/>
        <v>Débil</v>
      </c>
      <c r="BL126" s="163"/>
      <c r="BM126" s="163" t="str">
        <f>IFERROR(VLOOKUP(CONCATENATE(BK126,"+",BL126),[2]Formulas!$AB$5:$AC$13,2,),"")</f>
        <v/>
      </c>
      <c r="BN126" s="163" t="str">
        <f>IFERROR(VLOOKUP(BM126,[2]Formulas!$AC$5:$AD$13,2,),"")</f>
        <v/>
      </c>
      <c r="BO126" s="72"/>
      <c r="BP126" s="72"/>
      <c r="BQ126" s="72"/>
      <c r="BR126" s="72"/>
      <c r="BS126" s="72"/>
      <c r="BT126" s="72"/>
      <c r="BU126" s="72"/>
      <c r="BV126" s="72"/>
      <c r="BW126" s="72"/>
      <c r="BX126" s="79"/>
      <c r="BY126" s="72"/>
      <c r="BZ126" s="134"/>
      <c r="CA126" s="134"/>
      <c r="CB126" s="134"/>
      <c r="CC126" s="72"/>
      <c r="CD126" s="134"/>
      <c r="CE126" s="134"/>
      <c r="CF126" s="134"/>
      <c r="CG126" s="72"/>
      <c r="CH126" s="134"/>
      <c r="CI126" s="134"/>
      <c r="CJ126" s="136"/>
      <c r="CK126" s="4"/>
    </row>
    <row r="127" spans="1:89" ht="23.25" hidden="1" customHeight="1" x14ac:dyDescent="0.25">
      <c r="A127" s="72"/>
      <c r="B127" s="160"/>
      <c r="C127" s="72"/>
      <c r="D127" s="72"/>
      <c r="E127" s="72"/>
      <c r="F127" s="72"/>
      <c r="G127" s="72"/>
      <c r="H127" s="72"/>
      <c r="I127" s="72"/>
      <c r="J127" s="14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c r="AK127" s="72"/>
      <c r="AL127" s="72"/>
      <c r="AM127" s="72"/>
      <c r="AN127" s="140"/>
      <c r="AO127" s="140"/>
      <c r="AP127" s="140"/>
      <c r="AQ127" s="140"/>
      <c r="AR127" s="140"/>
      <c r="AS127" s="140"/>
      <c r="AT127" s="140"/>
      <c r="AU127" s="161"/>
      <c r="AV127" s="162"/>
      <c r="AW127" s="162"/>
      <c r="AX127" s="162"/>
      <c r="AY127" s="162"/>
      <c r="AZ127" s="162"/>
      <c r="BA127" s="162"/>
      <c r="BB127" s="162"/>
      <c r="BC127" s="163" t="str">
        <f>IFERROR(VLOOKUP(AV127,[2]Formulas!$AN$5:$AO$20,2,),"")</f>
        <v/>
      </c>
      <c r="BD127" s="163" t="str">
        <f>IFERROR(VLOOKUP(AW127,[2]Formulas!$AN$5:$AO$20,2,),"")</f>
        <v/>
      </c>
      <c r="BE127" s="163" t="str">
        <f>IFERROR(VLOOKUP(AX127,[2]Formulas!$AN$5:$AO$20,2,),"")</f>
        <v/>
      </c>
      <c r="BF127" s="163" t="str">
        <f>IFERROR(VLOOKUP(AY127,[2]Formulas!$AN$5:$AO$20,2,),"")</f>
        <v/>
      </c>
      <c r="BG127" s="163" t="str">
        <f>IFERROR(VLOOKUP(AZ127,[2]Formulas!$AN$5:$AO$20,2,),"")</f>
        <v/>
      </c>
      <c r="BH127" s="163" t="str">
        <f>IFERROR(VLOOKUP(BA127,[2]Formulas!$AN$5:$AO$20,2,),"")</f>
        <v/>
      </c>
      <c r="BI127" s="163" t="str">
        <f>IFERROR(VLOOKUP(BB127,[2]Formulas!$AN$5:$AO$20,2,),"")</f>
        <v/>
      </c>
      <c r="BJ127" s="163">
        <f t="shared" si="31"/>
        <v>0</v>
      </c>
      <c r="BK127" s="163" t="str">
        <f t="shared" si="32"/>
        <v>Débil</v>
      </c>
      <c r="BL127" s="163"/>
      <c r="BM127" s="163" t="str">
        <f>IFERROR(VLOOKUP(CONCATENATE(BK127,"+",BL127),[2]Formulas!$AB$5:$AC$13,2,),"")</f>
        <v/>
      </c>
      <c r="BN127" s="163" t="str">
        <f>IFERROR(VLOOKUP(BM127,[2]Formulas!$AC$5:$AD$13,2,),"")</f>
        <v/>
      </c>
      <c r="BO127" s="72"/>
      <c r="BP127" s="72"/>
      <c r="BQ127" s="72"/>
      <c r="BR127" s="72"/>
      <c r="BS127" s="72"/>
      <c r="BT127" s="72"/>
      <c r="BU127" s="72"/>
      <c r="BV127" s="72"/>
      <c r="BW127" s="72"/>
      <c r="BX127" s="79"/>
      <c r="BY127" s="72"/>
      <c r="BZ127" s="134"/>
      <c r="CA127" s="134"/>
      <c r="CB127" s="134"/>
      <c r="CC127" s="72"/>
      <c r="CD127" s="134"/>
      <c r="CE127" s="134"/>
      <c r="CF127" s="134"/>
      <c r="CG127" s="72"/>
      <c r="CH127" s="134"/>
      <c r="CI127" s="134"/>
      <c r="CJ127" s="136"/>
      <c r="CK127" s="4"/>
    </row>
    <row r="128" spans="1:89" ht="23.25" hidden="1" customHeight="1" x14ac:dyDescent="0.25">
      <c r="A128" s="72"/>
      <c r="B128" s="160"/>
      <c r="C128" s="72"/>
      <c r="D128" s="72"/>
      <c r="E128" s="72"/>
      <c r="F128" s="72"/>
      <c r="G128" s="72"/>
      <c r="H128" s="72"/>
      <c r="I128" s="72"/>
      <c r="J128" s="14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c r="AL128" s="72"/>
      <c r="AM128" s="72"/>
      <c r="AN128" s="140"/>
      <c r="AO128" s="140"/>
      <c r="AP128" s="140"/>
      <c r="AQ128" s="140"/>
      <c r="AR128" s="140"/>
      <c r="AS128" s="140"/>
      <c r="AT128" s="140"/>
      <c r="AU128" s="161"/>
      <c r="AV128" s="162"/>
      <c r="AW128" s="162"/>
      <c r="AX128" s="162"/>
      <c r="AY128" s="162"/>
      <c r="AZ128" s="162"/>
      <c r="BA128" s="162"/>
      <c r="BB128" s="162"/>
      <c r="BC128" s="163" t="str">
        <f>IFERROR(VLOOKUP(AV128,[2]Formulas!$AN$5:$AO$20,2,),"")</f>
        <v/>
      </c>
      <c r="BD128" s="163" t="str">
        <f>IFERROR(VLOOKUP(AW128,[2]Formulas!$AN$5:$AO$20,2,),"")</f>
        <v/>
      </c>
      <c r="BE128" s="163" t="str">
        <f>IFERROR(VLOOKUP(AX128,[2]Formulas!$AN$5:$AO$20,2,),"")</f>
        <v/>
      </c>
      <c r="BF128" s="163" t="str">
        <f>IFERROR(VLOOKUP(AY128,[2]Formulas!$AN$5:$AO$20,2,),"")</f>
        <v/>
      </c>
      <c r="BG128" s="163" t="str">
        <f>IFERROR(VLOOKUP(AZ128,[2]Formulas!$AN$5:$AO$20,2,),"")</f>
        <v/>
      </c>
      <c r="BH128" s="163" t="str">
        <f>IFERROR(VLOOKUP(BA128,[2]Formulas!$AN$5:$AO$20,2,),"")</f>
        <v/>
      </c>
      <c r="BI128" s="163" t="str">
        <f>IFERROR(VLOOKUP(BB128,[2]Formulas!$AN$5:$AO$20,2,),"")</f>
        <v/>
      </c>
      <c r="BJ128" s="163">
        <f t="shared" si="31"/>
        <v>0</v>
      </c>
      <c r="BK128" s="163" t="str">
        <f t="shared" si="32"/>
        <v>Débil</v>
      </c>
      <c r="BL128" s="163"/>
      <c r="BM128" s="163" t="str">
        <f>IFERROR(VLOOKUP(CONCATENATE(BK128,"+",BL128),[2]Formulas!$AB$5:$AC$13,2,),"")</f>
        <v/>
      </c>
      <c r="BN128" s="163" t="str">
        <f>IFERROR(VLOOKUP(BM128,[2]Formulas!$AC$5:$AD$13,2,),"")</f>
        <v/>
      </c>
      <c r="BO128" s="72"/>
      <c r="BP128" s="72"/>
      <c r="BQ128" s="72"/>
      <c r="BR128" s="72"/>
      <c r="BS128" s="72"/>
      <c r="BT128" s="72"/>
      <c r="BU128" s="72"/>
      <c r="BV128" s="72"/>
      <c r="BW128" s="72"/>
      <c r="BX128" s="79"/>
      <c r="BY128" s="72"/>
      <c r="BZ128" s="134"/>
      <c r="CA128" s="134"/>
      <c r="CB128" s="134"/>
      <c r="CC128" s="72"/>
      <c r="CD128" s="134"/>
      <c r="CE128" s="134"/>
      <c r="CF128" s="134"/>
      <c r="CG128" s="72"/>
      <c r="CH128" s="134"/>
      <c r="CI128" s="134"/>
      <c r="CJ128" s="136"/>
      <c r="CK128" s="4"/>
    </row>
    <row r="129" spans="1:89" ht="23.25" hidden="1" customHeight="1" x14ac:dyDescent="0.25">
      <c r="A129" s="164"/>
      <c r="B129" s="144"/>
      <c r="C129" s="164"/>
      <c r="D129" s="164"/>
      <c r="E129" s="164"/>
      <c r="F129" s="164"/>
      <c r="G129" s="164"/>
      <c r="H129" s="164"/>
      <c r="I129" s="164"/>
      <c r="J129" s="165"/>
      <c r="K129" s="164"/>
      <c r="L129" s="164"/>
      <c r="M129" s="164"/>
      <c r="N129" s="164"/>
      <c r="O129" s="164"/>
      <c r="P129" s="164"/>
      <c r="Q129" s="164"/>
      <c r="R129" s="164"/>
      <c r="S129" s="164"/>
      <c r="T129" s="164"/>
      <c r="U129" s="164"/>
      <c r="V129" s="164"/>
      <c r="W129" s="164"/>
      <c r="X129" s="164"/>
      <c r="Y129" s="164"/>
      <c r="Z129" s="164"/>
      <c r="AA129" s="164"/>
      <c r="AB129" s="164"/>
      <c r="AC129" s="164"/>
      <c r="AD129" s="164"/>
      <c r="AE129" s="164"/>
      <c r="AF129" s="164"/>
      <c r="AG129" s="164"/>
      <c r="AH129" s="164"/>
      <c r="AI129" s="164"/>
      <c r="AJ129" s="164"/>
      <c r="AK129" s="164"/>
      <c r="AL129" s="164"/>
      <c r="AM129" s="164"/>
      <c r="AN129" s="146"/>
      <c r="AO129" s="146"/>
      <c r="AP129" s="146"/>
      <c r="AQ129" s="146"/>
      <c r="AR129" s="146"/>
      <c r="AS129" s="146"/>
      <c r="AT129" s="146"/>
      <c r="AU129" s="147"/>
      <c r="AV129" s="148"/>
      <c r="AW129" s="148"/>
      <c r="AX129" s="148"/>
      <c r="AY129" s="148"/>
      <c r="AZ129" s="148"/>
      <c r="BA129" s="148"/>
      <c r="BB129" s="148"/>
      <c r="BC129" s="149" t="str">
        <f>IFERROR(VLOOKUP(AV129,[2]Formulas!$AN$5:$AO$20,2,),"")</f>
        <v/>
      </c>
      <c r="BD129" s="149" t="str">
        <f>IFERROR(VLOOKUP(AW129,[2]Formulas!$AN$5:$AO$20,2,),"")</f>
        <v/>
      </c>
      <c r="BE129" s="149" t="str">
        <f>IFERROR(VLOOKUP(AX129,[2]Formulas!$AN$5:$AO$20,2,),"")</f>
        <v/>
      </c>
      <c r="BF129" s="149" t="str">
        <f>IFERROR(VLOOKUP(AY129,[2]Formulas!$AN$5:$AO$20,2,),"")</f>
        <v/>
      </c>
      <c r="BG129" s="149" t="str">
        <f>IFERROR(VLOOKUP(AZ129,[2]Formulas!$AN$5:$AO$20,2,),"")</f>
        <v/>
      </c>
      <c r="BH129" s="149" t="str">
        <f>IFERROR(VLOOKUP(BA129,[2]Formulas!$AN$5:$AO$20,2,),"")</f>
        <v/>
      </c>
      <c r="BI129" s="149" t="str">
        <f>IFERROR(VLOOKUP(BB129,[2]Formulas!$AN$5:$AO$20,2,),"")</f>
        <v/>
      </c>
      <c r="BJ129" s="149">
        <f t="shared" si="31"/>
        <v>0</v>
      </c>
      <c r="BK129" s="149" t="str">
        <f t="shared" si="32"/>
        <v>Débil</v>
      </c>
      <c r="BL129" s="149"/>
      <c r="BM129" s="149" t="str">
        <f>IFERROR(VLOOKUP(CONCATENATE(BK129,"+",BL129),[2]Formulas!$AB$5:$AC$13,2,),"")</f>
        <v/>
      </c>
      <c r="BN129" s="149" t="str">
        <f>IFERROR(VLOOKUP(BM129,[2]Formulas!$AC$5:$AD$13,2,),"")</f>
        <v/>
      </c>
      <c r="BO129" s="164"/>
      <c r="BP129" s="164"/>
      <c r="BQ129" s="164"/>
      <c r="BR129" s="164"/>
      <c r="BS129" s="164"/>
      <c r="BT129" s="164"/>
      <c r="BU129" s="164"/>
      <c r="BV129" s="164"/>
      <c r="BW129" s="164"/>
      <c r="BX129" s="166"/>
      <c r="BY129" s="164"/>
      <c r="BZ129" s="151"/>
      <c r="CA129" s="151"/>
      <c r="CB129" s="151"/>
      <c r="CC129" s="164"/>
      <c r="CD129" s="151"/>
      <c r="CE129" s="151"/>
      <c r="CF129" s="151"/>
      <c r="CG129" s="164"/>
      <c r="CH129" s="151"/>
      <c r="CI129" s="151"/>
      <c r="CJ129" s="152"/>
      <c r="CK129" s="4"/>
    </row>
    <row r="130" spans="1:89" ht="23.25" hidden="1" customHeight="1" x14ac:dyDescent="0.3">
      <c r="A130" s="153"/>
      <c r="B130" s="153"/>
      <c r="C130" s="153"/>
      <c r="D130" s="153"/>
      <c r="E130" s="153"/>
      <c r="F130" s="153"/>
      <c r="G130" s="153"/>
      <c r="H130" s="153"/>
      <c r="I130" s="153"/>
      <c r="J130" s="154"/>
      <c r="K130" s="154"/>
      <c r="L130" s="154"/>
      <c r="M130" s="155"/>
      <c r="N130" s="155"/>
      <c r="O130" s="155"/>
      <c r="P130" s="155"/>
      <c r="Q130" s="155"/>
      <c r="R130" s="155"/>
      <c r="S130" s="155"/>
      <c r="T130" s="155"/>
      <c r="U130" s="155"/>
      <c r="V130" s="155"/>
      <c r="W130" s="155"/>
      <c r="X130" s="155"/>
      <c r="Y130" s="155"/>
      <c r="Z130" s="155"/>
      <c r="AA130" s="155"/>
      <c r="AB130" s="155"/>
      <c r="AC130" s="155"/>
      <c r="AD130" s="155"/>
      <c r="AE130" s="155"/>
      <c r="AF130" s="155"/>
      <c r="AG130" s="155"/>
      <c r="AH130" s="155"/>
      <c r="AI130" s="155"/>
      <c r="AJ130" s="155"/>
      <c r="AK130" s="155"/>
      <c r="AL130" s="155"/>
      <c r="AM130" s="153"/>
      <c r="AN130" s="156"/>
      <c r="AO130" s="156"/>
      <c r="AP130" s="156"/>
      <c r="AQ130" s="156"/>
      <c r="AR130" s="156"/>
      <c r="AS130" s="156"/>
      <c r="AT130" s="156"/>
      <c r="AU130" s="153"/>
      <c r="AV130" s="153"/>
      <c r="AW130" s="153"/>
      <c r="AX130" s="153"/>
      <c r="AY130" s="153"/>
      <c r="AZ130" s="153"/>
      <c r="BA130" s="153"/>
      <c r="BB130" s="153"/>
      <c r="BC130" s="153"/>
      <c r="BD130" s="153"/>
      <c r="BE130" s="153"/>
      <c r="BF130" s="153"/>
      <c r="BG130" s="153"/>
      <c r="BH130" s="153"/>
      <c r="BI130" s="153"/>
      <c r="BJ130" s="153"/>
      <c r="BK130" s="153"/>
      <c r="BL130" s="153"/>
      <c r="BM130" s="153"/>
      <c r="BN130" s="153"/>
      <c r="BO130" s="153"/>
      <c r="BP130" s="153"/>
      <c r="BQ130" s="153"/>
      <c r="BR130" s="153"/>
      <c r="BS130" s="153"/>
      <c r="BT130" s="153"/>
      <c r="BU130" s="153"/>
      <c r="BV130" s="153"/>
      <c r="BW130" s="153"/>
      <c r="BX130" s="157"/>
      <c r="BY130" s="157"/>
      <c r="BZ130" s="157"/>
      <c r="CA130" s="157"/>
      <c r="CB130" s="157"/>
      <c r="CC130" s="157"/>
      <c r="CD130" s="157"/>
      <c r="CE130" s="157"/>
      <c r="CF130" s="157"/>
      <c r="CG130" s="157"/>
      <c r="CH130" s="157"/>
      <c r="CI130" s="157"/>
      <c r="CJ130" s="157"/>
      <c r="CK130" s="4"/>
    </row>
    <row r="131" spans="1:89" ht="23.25" hidden="1" customHeight="1" x14ac:dyDescent="0.25">
      <c r="A131" s="57"/>
      <c r="B131" s="90"/>
      <c r="C131" s="57"/>
      <c r="D131" s="57"/>
      <c r="E131" s="58"/>
      <c r="F131" s="58"/>
      <c r="G131" s="58"/>
      <c r="H131" s="58"/>
      <c r="I131" s="57" t="str">
        <f>+IF(AND(E131="Si",F131="Si",G131="Si",H131="Si"),"Corrupción","No aplica para riesgo de corrupción")</f>
        <v>No aplica para riesgo de corrupción</v>
      </c>
      <c r="J131" s="158"/>
      <c r="K131" s="61"/>
      <c r="L131" s="61"/>
      <c r="M131" s="58"/>
      <c r="N131" s="58"/>
      <c r="O131" s="58"/>
      <c r="P131" s="58"/>
      <c r="Q131" s="58"/>
      <c r="R131" s="58"/>
      <c r="S131" s="58"/>
      <c r="T131" s="58"/>
      <c r="U131" s="58"/>
      <c r="V131" s="58"/>
      <c r="W131" s="58"/>
      <c r="X131" s="58"/>
      <c r="Y131" s="58"/>
      <c r="Z131" s="58"/>
      <c r="AA131" s="58"/>
      <c r="AB131" s="58"/>
      <c r="AC131" s="58"/>
      <c r="AD131" s="58"/>
      <c r="AE131" s="58"/>
      <c r="AF131" s="62">
        <f>+COUNTIF(M131:AE140,"SI")</f>
        <v>0</v>
      </c>
      <c r="AG131" s="57"/>
      <c r="AH131" s="57" t="str">
        <f>IFERROR(VLOOKUP(AG131,[2]Formulas!$B$5:$C$9,2,0),"")</f>
        <v/>
      </c>
      <c r="AI131" s="57" t="str">
        <f>IFERROR(VLOOKUP(AF131,[2]Formulas!$W$5:$X$23,2,),"")</f>
        <v/>
      </c>
      <c r="AJ131" s="57" t="str">
        <f>+IFERROR(VLOOKUP(AI131,[2]Formulas!$E$5:$F$9,2,),"")</f>
        <v/>
      </c>
      <c r="AK131" s="62" t="str">
        <f>IFERROR(VLOOKUP(CONCATENATE(AH131,AJ131),[2]Formulas!$J$5:$K$29,2,),"")</f>
        <v/>
      </c>
      <c r="AL131" s="62" t="str">
        <f>IFERROR(AJ131*AH131,"")</f>
        <v/>
      </c>
      <c r="AM131" s="64" t="s">
        <v>167</v>
      </c>
      <c r="AN131" s="130"/>
      <c r="AO131" s="130"/>
      <c r="AP131" s="130"/>
      <c r="AQ131" s="130"/>
      <c r="AR131" s="130"/>
      <c r="AS131" s="130"/>
      <c r="AT131" s="130"/>
      <c r="AU131" s="59"/>
      <c r="AV131" s="131"/>
      <c r="AW131" s="131"/>
      <c r="AX131" s="131"/>
      <c r="AY131" s="131"/>
      <c r="AZ131" s="131"/>
      <c r="BA131" s="131"/>
      <c r="BB131" s="131"/>
      <c r="BC131" s="91" t="str">
        <f>IFERROR(VLOOKUP(AV131,[2]Formulas!$AN$5:$AO$20,2,),"")</f>
        <v/>
      </c>
      <c r="BD131" s="91" t="str">
        <f>IFERROR(VLOOKUP(AW131,[2]Formulas!$AN$5:$AO$20,2,),"")</f>
        <v/>
      </c>
      <c r="BE131" s="91" t="str">
        <f>IFERROR(VLOOKUP(AX131,[2]Formulas!$AN$5:$AO$20,2,),"")</f>
        <v/>
      </c>
      <c r="BF131" s="91" t="str">
        <f>IFERROR(VLOOKUP(AY131,[2]Formulas!$AN$5:$AO$20,2,),"")</f>
        <v/>
      </c>
      <c r="BG131" s="91" t="str">
        <f>IFERROR(VLOOKUP(AZ131,[2]Formulas!$AN$5:$AO$20,2,),"")</f>
        <v/>
      </c>
      <c r="BH131" s="91" t="str">
        <f>IFERROR(VLOOKUP(BA131,[2]Formulas!$AN$5:$AO$20,2,),"")</f>
        <v/>
      </c>
      <c r="BI131" s="91" t="str">
        <f>IFERROR(VLOOKUP(BB131,[2]Formulas!$AN$5:$AO$20,2,),"")</f>
        <v/>
      </c>
      <c r="BJ131" s="91">
        <f t="shared" ref="BJ131:BJ140" si="33">+SUM(BC131:BI131)</f>
        <v>0</v>
      </c>
      <c r="BK131" s="91" t="str">
        <f t="shared" ref="BK131:BK140" si="34">+IF(BJ131&gt;=96,"Fuerte",IF(AND(BJ131&lt;96,BJ131&gt;=86),"Moderado",IF(BJ131&lt;=85,"Débil")))</f>
        <v>Débil</v>
      </c>
      <c r="BL131" s="91"/>
      <c r="BM131" s="91" t="str">
        <f>IFERROR(VLOOKUP(CONCATENATE(BK131,"+",BL131),[2]Formulas!$AB$5:$AC$13,2,),"")</f>
        <v/>
      </c>
      <c r="BN131" s="91" t="str">
        <f>IFERROR(VLOOKUP(BM131,[2]Formulas!$AC$5:$AD$13,2,),"")</f>
        <v/>
      </c>
      <c r="BO131" s="64" t="str">
        <f>+IFERROR(AVERAGE(BN131:BN140),"")</f>
        <v/>
      </c>
      <c r="BP131" s="64" t="str">
        <f>+IF(BO131="","",IF(BO131=100,"Fuerte",IF(AND(BO131&lt;100,BO131&gt;=50),"Moderado",IF(BO131&lt;50,"Débil"))))</f>
        <v/>
      </c>
      <c r="BQ131" s="64" t="str">
        <f>+IF(BP131="","",IF(BP131="Fuerte",2,IF(BP131="Moderado",1,IF(BP131="Débil",0))))</f>
        <v/>
      </c>
      <c r="BR131" s="64" t="str">
        <f>IFERROR(IF((BS131-BQ131)&lt;=0,+AG131,VLOOKUP((BS131-BQ131),[2]Formulas!$AQ$5:$AR$9,2,0)),"")</f>
        <v/>
      </c>
      <c r="BS131" s="64" t="str">
        <f>+AH131</f>
        <v/>
      </c>
      <c r="BT131" s="64" t="str">
        <f>IFERROR(VLOOKUP(BR131,[2]Formulas!$B$5:$C$9,2,),"")</f>
        <v/>
      </c>
      <c r="BU131" s="64" t="str">
        <f>+AI131</f>
        <v/>
      </c>
      <c r="BV131" s="64" t="str">
        <f>IFERROR(VLOOKUP(BU131,[2]Formulas!$E$5:$F$9,2,),"")</f>
        <v/>
      </c>
      <c r="BW131" s="62" t="str">
        <f>IFERROR(VLOOKUP(CONCATENATE(BT131:BT140,BV131),[2]Formulas!$J$5:$K$29,2,),"")</f>
        <v/>
      </c>
      <c r="BX131" s="65" t="str">
        <f>IFERROR(BV131*BT131,"")</f>
        <v/>
      </c>
      <c r="BY131" s="66"/>
      <c r="BZ131" s="96"/>
      <c r="CA131" s="96"/>
      <c r="CB131" s="96"/>
      <c r="CC131" s="66"/>
      <c r="CD131" s="96"/>
      <c r="CE131" s="96"/>
      <c r="CF131" s="96"/>
      <c r="CG131" s="66"/>
      <c r="CH131" s="96"/>
      <c r="CI131" s="96"/>
      <c r="CJ131" s="159"/>
      <c r="CK131" s="4"/>
    </row>
    <row r="132" spans="1:89" ht="23.25" hidden="1" customHeight="1" x14ac:dyDescent="0.25">
      <c r="A132" s="72"/>
      <c r="B132" s="160"/>
      <c r="C132" s="72"/>
      <c r="D132" s="72"/>
      <c r="E132" s="72"/>
      <c r="F132" s="72"/>
      <c r="G132" s="72"/>
      <c r="H132" s="72"/>
      <c r="I132" s="72"/>
      <c r="J132" s="14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c r="AK132" s="72"/>
      <c r="AL132" s="72"/>
      <c r="AM132" s="72"/>
      <c r="AN132" s="140"/>
      <c r="AO132" s="140"/>
      <c r="AP132" s="140"/>
      <c r="AQ132" s="140"/>
      <c r="AR132" s="140"/>
      <c r="AS132" s="140"/>
      <c r="AT132" s="140"/>
      <c r="AU132" s="161"/>
      <c r="AV132" s="162"/>
      <c r="AW132" s="162"/>
      <c r="AX132" s="162"/>
      <c r="AY132" s="162"/>
      <c r="AZ132" s="162"/>
      <c r="BA132" s="162"/>
      <c r="BB132" s="162"/>
      <c r="BC132" s="163" t="str">
        <f>IFERROR(VLOOKUP(AV132,[2]Formulas!$AN$5:$AO$20,2,),"")</f>
        <v/>
      </c>
      <c r="BD132" s="163" t="str">
        <f>IFERROR(VLOOKUP(AW132,[2]Formulas!$AN$5:$AO$20,2,),"")</f>
        <v/>
      </c>
      <c r="BE132" s="163" t="str">
        <f>IFERROR(VLOOKUP(AX132,[2]Formulas!$AN$5:$AO$20,2,),"")</f>
        <v/>
      </c>
      <c r="BF132" s="163" t="str">
        <f>IFERROR(VLOOKUP(AY132,[2]Formulas!$AN$5:$AO$20,2,),"")</f>
        <v/>
      </c>
      <c r="BG132" s="163" t="str">
        <f>IFERROR(VLOOKUP(AZ132,[2]Formulas!$AN$5:$AO$20,2,),"")</f>
        <v/>
      </c>
      <c r="BH132" s="163" t="str">
        <f>IFERROR(VLOOKUP(BA132,[2]Formulas!$AN$5:$AO$20,2,),"")</f>
        <v/>
      </c>
      <c r="BI132" s="163" t="str">
        <f>IFERROR(VLOOKUP(BB132,[2]Formulas!$AN$5:$AO$20,2,),"")</f>
        <v/>
      </c>
      <c r="BJ132" s="163">
        <f t="shared" si="33"/>
        <v>0</v>
      </c>
      <c r="BK132" s="163" t="str">
        <f t="shared" si="34"/>
        <v>Débil</v>
      </c>
      <c r="BL132" s="163"/>
      <c r="BM132" s="163" t="str">
        <f>IFERROR(VLOOKUP(CONCATENATE(BK132,"+",BL132),[2]Formulas!$AB$5:$AC$13,2,),"")</f>
        <v/>
      </c>
      <c r="BN132" s="163" t="str">
        <f>IFERROR(VLOOKUP(BM132,[2]Formulas!$AC$5:$AD$13,2,),"")</f>
        <v/>
      </c>
      <c r="BO132" s="72"/>
      <c r="BP132" s="72"/>
      <c r="BQ132" s="72"/>
      <c r="BR132" s="72"/>
      <c r="BS132" s="72"/>
      <c r="BT132" s="72"/>
      <c r="BU132" s="72"/>
      <c r="BV132" s="72"/>
      <c r="BW132" s="72"/>
      <c r="BX132" s="79"/>
      <c r="BY132" s="72"/>
      <c r="BZ132" s="134"/>
      <c r="CA132" s="134"/>
      <c r="CB132" s="134"/>
      <c r="CC132" s="72"/>
      <c r="CD132" s="134"/>
      <c r="CE132" s="134"/>
      <c r="CF132" s="134"/>
      <c r="CG132" s="72"/>
      <c r="CH132" s="134"/>
      <c r="CI132" s="134"/>
      <c r="CJ132" s="136"/>
      <c r="CK132" s="4"/>
    </row>
    <row r="133" spans="1:89" ht="23.25" hidden="1" customHeight="1" x14ac:dyDescent="0.25">
      <c r="A133" s="72"/>
      <c r="B133" s="160"/>
      <c r="C133" s="72"/>
      <c r="D133" s="72"/>
      <c r="E133" s="72"/>
      <c r="F133" s="72"/>
      <c r="G133" s="72"/>
      <c r="H133" s="72"/>
      <c r="I133" s="72"/>
      <c r="J133" s="14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c r="AK133" s="72"/>
      <c r="AL133" s="72"/>
      <c r="AM133" s="72"/>
      <c r="AN133" s="140"/>
      <c r="AO133" s="140"/>
      <c r="AP133" s="140"/>
      <c r="AQ133" s="140"/>
      <c r="AR133" s="140"/>
      <c r="AS133" s="140"/>
      <c r="AT133" s="140"/>
      <c r="AU133" s="161"/>
      <c r="AV133" s="162"/>
      <c r="AW133" s="162"/>
      <c r="AX133" s="162"/>
      <c r="AY133" s="162"/>
      <c r="AZ133" s="162"/>
      <c r="BA133" s="162"/>
      <c r="BB133" s="162"/>
      <c r="BC133" s="163" t="str">
        <f>IFERROR(VLOOKUP(AV133,[2]Formulas!$AN$5:$AO$20,2,),"")</f>
        <v/>
      </c>
      <c r="BD133" s="163" t="str">
        <f>IFERROR(VLOOKUP(AW133,[2]Formulas!$AN$5:$AO$20,2,),"")</f>
        <v/>
      </c>
      <c r="BE133" s="163" t="str">
        <f>IFERROR(VLOOKUP(AX133,[2]Formulas!$AN$5:$AO$20,2,),"")</f>
        <v/>
      </c>
      <c r="BF133" s="163" t="str">
        <f>IFERROR(VLOOKUP(AY133,[2]Formulas!$AN$5:$AO$20,2,),"")</f>
        <v/>
      </c>
      <c r="BG133" s="163" t="str">
        <f>IFERROR(VLOOKUP(AZ133,[2]Formulas!$AN$5:$AO$20,2,),"")</f>
        <v/>
      </c>
      <c r="BH133" s="163" t="str">
        <f>IFERROR(VLOOKUP(BA133,[2]Formulas!$AN$5:$AO$20,2,),"")</f>
        <v/>
      </c>
      <c r="BI133" s="163" t="str">
        <f>IFERROR(VLOOKUP(BB133,[2]Formulas!$AN$5:$AO$20,2,),"")</f>
        <v/>
      </c>
      <c r="BJ133" s="163">
        <f t="shared" si="33"/>
        <v>0</v>
      </c>
      <c r="BK133" s="163" t="str">
        <f t="shared" si="34"/>
        <v>Débil</v>
      </c>
      <c r="BL133" s="163"/>
      <c r="BM133" s="163" t="str">
        <f>IFERROR(VLOOKUP(CONCATENATE(BK133,"+",BL133),[2]Formulas!$AB$5:$AC$13,2,),"")</f>
        <v/>
      </c>
      <c r="BN133" s="163" t="str">
        <f>IFERROR(VLOOKUP(BM133,[2]Formulas!$AC$5:$AD$13,2,),"")</f>
        <v/>
      </c>
      <c r="BO133" s="72"/>
      <c r="BP133" s="72"/>
      <c r="BQ133" s="72"/>
      <c r="BR133" s="72"/>
      <c r="BS133" s="72"/>
      <c r="BT133" s="72"/>
      <c r="BU133" s="72"/>
      <c r="BV133" s="72"/>
      <c r="BW133" s="72"/>
      <c r="BX133" s="79"/>
      <c r="BY133" s="72"/>
      <c r="BZ133" s="134"/>
      <c r="CA133" s="134"/>
      <c r="CB133" s="134"/>
      <c r="CC133" s="72"/>
      <c r="CD133" s="134"/>
      <c r="CE133" s="134"/>
      <c r="CF133" s="134"/>
      <c r="CG133" s="72"/>
      <c r="CH133" s="134"/>
      <c r="CI133" s="134"/>
      <c r="CJ133" s="136"/>
      <c r="CK133" s="4"/>
    </row>
    <row r="134" spans="1:89" ht="23.25" hidden="1" customHeight="1" x14ac:dyDescent="0.25">
      <c r="A134" s="72"/>
      <c r="B134" s="160"/>
      <c r="C134" s="72"/>
      <c r="D134" s="72"/>
      <c r="E134" s="72"/>
      <c r="F134" s="72"/>
      <c r="G134" s="72"/>
      <c r="H134" s="72"/>
      <c r="I134" s="72"/>
      <c r="J134" s="14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c r="AK134" s="72"/>
      <c r="AL134" s="72"/>
      <c r="AM134" s="72"/>
      <c r="AN134" s="140"/>
      <c r="AO134" s="140"/>
      <c r="AP134" s="140"/>
      <c r="AQ134" s="140"/>
      <c r="AR134" s="140"/>
      <c r="AS134" s="140"/>
      <c r="AT134" s="140"/>
      <c r="AU134" s="161"/>
      <c r="AV134" s="162"/>
      <c r="AW134" s="162"/>
      <c r="AX134" s="162"/>
      <c r="AY134" s="162"/>
      <c r="AZ134" s="162"/>
      <c r="BA134" s="162"/>
      <c r="BB134" s="162"/>
      <c r="BC134" s="163" t="str">
        <f>IFERROR(VLOOKUP(AV134,[2]Formulas!$AN$5:$AO$20,2,),"")</f>
        <v/>
      </c>
      <c r="BD134" s="163" t="str">
        <f>IFERROR(VLOOKUP(AW134,[2]Formulas!$AN$5:$AO$20,2,),"")</f>
        <v/>
      </c>
      <c r="BE134" s="163" t="str">
        <f>IFERROR(VLOOKUP(AX134,[2]Formulas!$AN$5:$AO$20,2,),"")</f>
        <v/>
      </c>
      <c r="BF134" s="163" t="str">
        <f>IFERROR(VLOOKUP(AY134,[2]Formulas!$AN$5:$AO$20,2,),"")</f>
        <v/>
      </c>
      <c r="BG134" s="163" t="str">
        <f>IFERROR(VLOOKUP(AZ134,[2]Formulas!$AN$5:$AO$20,2,),"")</f>
        <v/>
      </c>
      <c r="BH134" s="163" t="str">
        <f>IFERROR(VLOOKUP(BA134,[2]Formulas!$AN$5:$AO$20,2,),"")</f>
        <v/>
      </c>
      <c r="BI134" s="163" t="str">
        <f>IFERROR(VLOOKUP(BB134,[2]Formulas!$AN$5:$AO$20,2,),"")</f>
        <v/>
      </c>
      <c r="BJ134" s="163">
        <f t="shared" si="33"/>
        <v>0</v>
      </c>
      <c r="BK134" s="163" t="str">
        <f t="shared" si="34"/>
        <v>Débil</v>
      </c>
      <c r="BL134" s="163"/>
      <c r="BM134" s="163" t="str">
        <f>IFERROR(VLOOKUP(CONCATENATE(BK134,"+",BL134),[2]Formulas!$AB$5:$AC$13,2,),"")</f>
        <v/>
      </c>
      <c r="BN134" s="163" t="str">
        <f>IFERROR(VLOOKUP(BM134,[2]Formulas!$AC$5:$AD$13,2,),"")</f>
        <v/>
      </c>
      <c r="BO134" s="72"/>
      <c r="BP134" s="72"/>
      <c r="BQ134" s="72"/>
      <c r="BR134" s="72"/>
      <c r="BS134" s="72"/>
      <c r="BT134" s="72"/>
      <c r="BU134" s="72"/>
      <c r="BV134" s="72"/>
      <c r="BW134" s="72"/>
      <c r="BX134" s="79"/>
      <c r="BY134" s="72"/>
      <c r="BZ134" s="134"/>
      <c r="CA134" s="134"/>
      <c r="CB134" s="134"/>
      <c r="CC134" s="72"/>
      <c r="CD134" s="134"/>
      <c r="CE134" s="134"/>
      <c r="CF134" s="134"/>
      <c r="CG134" s="72"/>
      <c r="CH134" s="134"/>
      <c r="CI134" s="134"/>
      <c r="CJ134" s="136"/>
      <c r="CK134" s="4"/>
    </row>
    <row r="135" spans="1:89" ht="23.25" hidden="1" customHeight="1" x14ac:dyDescent="0.25">
      <c r="A135" s="72"/>
      <c r="B135" s="160"/>
      <c r="C135" s="72"/>
      <c r="D135" s="72"/>
      <c r="E135" s="72"/>
      <c r="F135" s="72"/>
      <c r="G135" s="72"/>
      <c r="H135" s="72"/>
      <c r="I135" s="72"/>
      <c r="J135" s="14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c r="AK135" s="72"/>
      <c r="AL135" s="72"/>
      <c r="AM135" s="72"/>
      <c r="AN135" s="140"/>
      <c r="AO135" s="140"/>
      <c r="AP135" s="140"/>
      <c r="AQ135" s="140"/>
      <c r="AR135" s="140"/>
      <c r="AS135" s="140"/>
      <c r="AT135" s="140"/>
      <c r="AU135" s="161"/>
      <c r="AV135" s="162"/>
      <c r="AW135" s="162"/>
      <c r="AX135" s="162"/>
      <c r="AY135" s="162"/>
      <c r="AZ135" s="162"/>
      <c r="BA135" s="162"/>
      <c r="BB135" s="162"/>
      <c r="BC135" s="163" t="str">
        <f>IFERROR(VLOOKUP(AV135,[2]Formulas!$AN$5:$AO$20,2,),"")</f>
        <v/>
      </c>
      <c r="BD135" s="163" t="str">
        <f>IFERROR(VLOOKUP(AW135,[2]Formulas!$AN$5:$AO$20,2,),"")</f>
        <v/>
      </c>
      <c r="BE135" s="163" t="str">
        <f>IFERROR(VLOOKUP(AX135,[2]Formulas!$AN$5:$AO$20,2,),"")</f>
        <v/>
      </c>
      <c r="BF135" s="163" t="str">
        <f>IFERROR(VLOOKUP(AY135,[2]Formulas!$AN$5:$AO$20,2,),"")</f>
        <v/>
      </c>
      <c r="BG135" s="163" t="str">
        <f>IFERROR(VLOOKUP(AZ135,[2]Formulas!$AN$5:$AO$20,2,),"")</f>
        <v/>
      </c>
      <c r="BH135" s="163" t="str">
        <f>IFERROR(VLOOKUP(BA135,[2]Formulas!$AN$5:$AO$20,2,),"")</f>
        <v/>
      </c>
      <c r="BI135" s="163" t="str">
        <f>IFERROR(VLOOKUP(BB135,[2]Formulas!$AN$5:$AO$20,2,),"")</f>
        <v/>
      </c>
      <c r="BJ135" s="163">
        <f t="shared" si="33"/>
        <v>0</v>
      </c>
      <c r="BK135" s="163" t="str">
        <f t="shared" si="34"/>
        <v>Débil</v>
      </c>
      <c r="BL135" s="163"/>
      <c r="BM135" s="163" t="str">
        <f>IFERROR(VLOOKUP(CONCATENATE(BK135,"+",BL135),[2]Formulas!$AB$5:$AC$13,2,),"")</f>
        <v/>
      </c>
      <c r="BN135" s="163" t="str">
        <f>IFERROR(VLOOKUP(BM135,[2]Formulas!$AC$5:$AD$13,2,),"")</f>
        <v/>
      </c>
      <c r="BO135" s="72"/>
      <c r="BP135" s="72"/>
      <c r="BQ135" s="72"/>
      <c r="BR135" s="72"/>
      <c r="BS135" s="72"/>
      <c r="BT135" s="72"/>
      <c r="BU135" s="72"/>
      <c r="BV135" s="72"/>
      <c r="BW135" s="72"/>
      <c r="BX135" s="79"/>
      <c r="BY135" s="72"/>
      <c r="BZ135" s="134"/>
      <c r="CA135" s="134"/>
      <c r="CB135" s="134"/>
      <c r="CC135" s="72"/>
      <c r="CD135" s="134"/>
      <c r="CE135" s="134"/>
      <c r="CF135" s="134"/>
      <c r="CG135" s="72"/>
      <c r="CH135" s="134"/>
      <c r="CI135" s="134"/>
      <c r="CJ135" s="136"/>
      <c r="CK135" s="4"/>
    </row>
    <row r="136" spans="1:89" ht="23.25" hidden="1" customHeight="1" x14ac:dyDescent="0.25">
      <c r="A136" s="72"/>
      <c r="B136" s="160"/>
      <c r="C136" s="72"/>
      <c r="D136" s="72"/>
      <c r="E136" s="72"/>
      <c r="F136" s="72"/>
      <c r="G136" s="72"/>
      <c r="H136" s="72"/>
      <c r="I136" s="72"/>
      <c r="J136" s="14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c r="AK136" s="72"/>
      <c r="AL136" s="72"/>
      <c r="AM136" s="72"/>
      <c r="AN136" s="140"/>
      <c r="AO136" s="140"/>
      <c r="AP136" s="140"/>
      <c r="AQ136" s="140"/>
      <c r="AR136" s="140"/>
      <c r="AS136" s="140"/>
      <c r="AT136" s="140"/>
      <c r="AU136" s="161"/>
      <c r="AV136" s="162"/>
      <c r="AW136" s="162"/>
      <c r="AX136" s="162"/>
      <c r="AY136" s="162"/>
      <c r="AZ136" s="162"/>
      <c r="BA136" s="162"/>
      <c r="BB136" s="162"/>
      <c r="BC136" s="163" t="str">
        <f>IFERROR(VLOOKUP(AV136,[2]Formulas!$AN$5:$AO$20,2,),"")</f>
        <v/>
      </c>
      <c r="BD136" s="163" t="str">
        <f>IFERROR(VLOOKUP(AW136,[2]Formulas!$AN$5:$AO$20,2,),"")</f>
        <v/>
      </c>
      <c r="BE136" s="163" t="str">
        <f>IFERROR(VLOOKUP(AX136,[2]Formulas!$AN$5:$AO$20,2,),"")</f>
        <v/>
      </c>
      <c r="BF136" s="163" t="str">
        <f>IFERROR(VLOOKUP(AY136,[2]Formulas!$AN$5:$AO$20,2,),"")</f>
        <v/>
      </c>
      <c r="BG136" s="163" t="str">
        <f>IFERROR(VLOOKUP(AZ136,[2]Formulas!$AN$5:$AO$20,2,),"")</f>
        <v/>
      </c>
      <c r="BH136" s="163" t="str">
        <f>IFERROR(VLOOKUP(BA136,[2]Formulas!$AN$5:$AO$20,2,),"")</f>
        <v/>
      </c>
      <c r="BI136" s="163" t="str">
        <f>IFERROR(VLOOKUP(BB136,[2]Formulas!$AN$5:$AO$20,2,),"")</f>
        <v/>
      </c>
      <c r="BJ136" s="163">
        <f t="shared" si="33"/>
        <v>0</v>
      </c>
      <c r="BK136" s="163" t="str">
        <f t="shared" si="34"/>
        <v>Débil</v>
      </c>
      <c r="BL136" s="163"/>
      <c r="BM136" s="163" t="str">
        <f>IFERROR(VLOOKUP(CONCATENATE(BK136,"+",BL136),[2]Formulas!$AB$5:$AC$13,2,),"")</f>
        <v/>
      </c>
      <c r="BN136" s="163" t="str">
        <f>IFERROR(VLOOKUP(BM136,[2]Formulas!$AC$5:$AD$13,2,),"")</f>
        <v/>
      </c>
      <c r="BO136" s="72"/>
      <c r="BP136" s="72"/>
      <c r="BQ136" s="72"/>
      <c r="BR136" s="72"/>
      <c r="BS136" s="72"/>
      <c r="BT136" s="72"/>
      <c r="BU136" s="72"/>
      <c r="BV136" s="72"/>
      <c r="BW136" s="72"/>
      <c r="BX136" s="79"/>
      <c r="BY136" s="72"/>
      <c r="BZ136" s="134"/>
      <c r="CA136" s="134"/>
      <c r="CB136" s="134"/>
      <c r="CC136" s="72"/>
      <c r="CD136" s="134"/>
      <c r="CE136" s="134"/>
      <c r="CF136" s="134"/>
      <c r="CG136" s="72"/>
      <c r="CH136" s="134"/>
      <c r="CI136" s="134"/>
      <c r="CJ136" s="136"/>
      <c r="CK136" s="4"/>
    </row>
    <row r="137" spans="1:89" ht="23.25" hidden="1" customHeight="1" x14ac:dyDescent="0.25">
      <c r="A137" s="72"/>
      <c r="B137" s="160"/>
      <c r="C137" s="72"/>
      <c r="D137" s="72"/>
      <c r="E137" s="72"/>
      <c r="F137" s="72"/>
      <c r="G137" s="72"/>
      <c r="H137" s="72"/>
      <c r="I137" s="72"/>
      <c r="J137" s="14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c r="AK137" s="72"/>
      <c r="AL137" s="72"/>
      <c r="AM137" s="72"/>
      <c r="AN137" s="140"/>
      <c r="AO137" s="140"/>
      <c r="AP137" s="140"/>
      <c r="AQ137" s="140"/>
      <c r="AR137" s="140"/>
      <c r="AS137" s="140"/>
      <c r="AT137" s="140"/>
      <c r="AU137" s="161"/>
      <c r="AV137" s="162"/>
      <c r="AW137" s="162"/>
      <c r="AX137" s="162"/>
      <c r="AY137" s="162"/>
      <c r="AZ137" s="162"/>
      <c r="BA137" s="162"/>
      <c r="BB137" s="162"/>
      <c r="BC137" s="163" t="str">
        <f>IFERROR(VLOOKUP(AV137,[2]Formulas!$AN$5:$AO$20,2,),"")</f>
        <v/>
      </c>
      <c r="BD137" s="163" t="str">
        <f>IFERROR(VLOOKUP(AW137,[2]Formulas!$AN$5:$AO$20,2,),"")</f>
        <v/>
      </c>
      <c r="BE137" s="163" t="str">
        <f>IFERROR(VLOOKUP(AX137,[2]Formulas!$AN$5:$AO$20,2,),"")</f>
        <v/>
      </c>
      <c r="BF137" s="163" t="str">
        <f>IFERROR(VLOOKUP(AY137,[2]Formulas!$AN$5:$AO$20,2,),"")</f>
        <v/>
      </c>
      <c r="BG137" s="163" t="str">
        <f>IFERROR(VLOOKUP(AZ137,[2]Formulas!$AN$5:$AO$20,2,),"")</f>
        <v/>
      </c>
      <c r="BH137" s="163" t="str">
        <f>IFERROR(VLOOKUP(BA137,[2]Formulas!$AN$5:$AO$20,2,),"")</f>
        <v/>
      </c>
      <c r="BI137" s="163" t="str">
        <f>IFERROR(VLOOKUP(BB137,[2]Formulas!$AN$5:$AO$20,2,),"")</f>
        <v/>
      </c>
      <c r="BJ137" s="163">
        <f t="shared" si="33"/>
        <v>0</v>
      </c>
      <c r="BK137" s="163" t="str">
        <f t="shared" si="34"/>
        <v>Débil</v>
      </c>
      <c r="BL137" s="163"/>
      <c r="BM137" s="163" t="str">
        <f>IFERROR(VLOOKUP(CONCATENATE(BK137,"+",BL137),[2]Formulas!$AB$5:$AC$13,2,),"")</f>
        <v/>
      </c>
      <c r="BN137" s="163" t="str">
        <f>IFERROR(VLOOKUP(BM137,[2]Formulas!$AC$5:$AD$13,2,),"")</f>
        <v/>
      </c>
      <c r="BO137" s="72"/>
      <c r="BP137" s="72"/>
      <c r="BQ137" s="72"/>
      <c r="BR137" s="72"/>
      <c r="BS137" s="72"/>
      <c r="BT137" s="72"/>
      <c r="BU137" s="72"/>
      <c r="BV137" s="72"/>
      <c r="BW137" s="72"/>
      <c r="BX137" s="79"/>
      <c r="BY137" s="72"/>
      <c r="BZ137" s="134"/>
      <c r="CA137" s="134"/>
      <c r="CB137" s="134"/>
      <c r="CC137" s="72"/>
      <c r="CD137" s="134"/>
      <c r="CE137" s="134"/>
      <c r="CF137" s="134"/>
      <c r="CG137" s="72"/>
      <c r="CH137" s="134"/>
      <c r="CI137" s="134"/>
      <c r="CJ137" s="136"/>
      <c r="CK137" s="4"/>
    </row>
    <row r="138" spans="1:89" ht="23.25" hidden="1" customHeight="1" x14ac:dyDescent="0.25">
      <c r="A138" s="72"/>
      <c r="B138" s="160"/>
      <c r="C138" s="72"/>
      <c r="D138" s="72"/>
      <c r="E138" s="72"/>
      <c r="F138" s="72"/>
      <c r="G138" s="72"/>
      <c r="H138" s="72"/>
      <c r="I138" s="72"/>
      <c r="J138" s="14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c r="AK138" s="72"/>
      <c r="AL138" s="72"/>
      <c r="AM138" s="72"/>
      <c r="AN138" s="140"/>
      <c r="AO138" s="140"/>
      <c r="AP138" s="140"/>
      <c r="AQ138" s="140"/>
      <c r="AR138" s="140"/>
      <c r="AS138" s="140"/>
      <c r="AT138" s="140"/>
      <c r="AU138" s="161"/>
      <c r="AV138" s="162"/>
      <c r="AW138" s="162"/>
      <c r="AX138" s="162"/>
      <c r="AY138" s="162"/>
      <c r="AZ138" s="162"/>
      <c r="BA138" s="162"/>
      <c r="BB138" s="162"/>
      <c r="BC138" s="163" t="str">
        <f>IFERROR(VLOOKUP(AV138,[2]Formulas!$AN$5:$AO$20,2,),"")</f>
        <v/>
      </c>
      <c r="BD138" s="163" t="str">
        <f>IFERROR(VLOOKUP(AW138,[2]Formulas!$AN$5:$AO$20,2,),"")</f>
        <v/>
      </c>
      <c r="BE138" s="163" t="str">
        <f>IFERROR(VLOOKUP(AX138,[2]Formulas!$AN$5:$AO$20,2,),"")</f>
        <v/>
      </c>
      <c r="BF138" s="163" t="str">
        <f>IFERROR(VLOOKUP(AY138,[2]Formulas!$AN$5:$AO$20,2,),"")</f>
        <v/>
      </c>
      <c r="BG138" s="163" t="str">
        <f>IFERROR(VLOOKUP(AZ138,[2]Formulas!$AN$5:$AO$20,2,),"")</f>
        <v/>
      </c>
      <c r="BH138" s="163" t="str">
        <f>IFERROR(VLOOKUP(BA138,[2]Formulas!$AN$5:$AO$20,2,),"")</f>
        <v/>
      </c>
      <c r="BI138" s="163" t="str">
        <f>IFERROR(VLOOKUP(BB138,[2]Formulas!$AN$5:$AO$20,2,),"")</f>
        <v/>
      </c>
      <c r="BJ138" s="163">
        <f t="shared" si="33"/>
        <v>0</v>
      </c>
      <c r="BK138" s="163" t="str">
        <f t="shared" si="34"/>
        <v>Débil</v>
      </c>
      <c r="BL138" s="163"/>
      <c r="BM138" s="163" t="str">
        <f>IFERROR(VLOOKUP(CONCATENATE(BK138,"+",BL138),[2]Formulas!$AB$5:$AC$13,2,),"")</f>
        <v/>
      </c>
      <c r="BN138" s="163" t="str">
        <f>IFERROR(VLOOKUP(BM138,[2]Formulas!$AC$5:$AD$13,2,),"")</f>
        <v/>
      </c>
      <c r="BO138" s="72"/>
      <c r="BP138" s="72"/>
      <c r="BQ138" s="72"/>
      <c r="BR138" s="72"/>
      <c r="BS138" s="72"/>
      <c r="BT138" s="72"/>
      <c r="BU138" s="72"/>
      <c r="BV138" s="72"/>
      <c r="BW138" s="72"/>
      <c r="BX138" s="79"/>
      <c r="BY138" s="72"/>
      <c r="BZ138" s="134"/>
      <c r="CA138" s="134"/>
      <c r="CB138" s="134"/>
      <c r="CC138" s="72"/>
      <c r="CD138" s="134"/>
      <c r="CE138" s="134"/>
      <c r="CF138" s="134"/>
      <c r="CG138" s="72"/>
      <c r="CH138" s="134"/>
      <c r="CI138" s="134"/>
      <c r="CJ138" s="136"/>
      <c r="CK138" s="4"/>
    </row>
    <row r="139" spans="1:89" ht="23.25" hidden="1" customHeight="1" x14ac:dyDescent="0.25">
      <c r="A139" s="72"/>
      <c r="B139" s="160"/>
      <c r="C139" s="72"/>
      <c r="D139" s="72"/>
      <c r="E139" s="72"/>
      <c r="F139" s="72"/>
      <c r="G139" s="72"/>
      <c r="H139" s="72"/>
      <c r="I139" s="72"/>
      <c r="J139" s="14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c r="AK139" s="72"/>
      <c r="AL139" s="72"/>
      <c r="AM139" s="72"/>
      <c r="AN139" s="140"/>
      <c r="AO139" s="140"/>
      <c r="AP139" s="140"/>
      <c r="AQ139" s="140"/>
      <c r="AR139" s="140"/>
      <c r="AS139" s="140"/>
      <c r="AT139" s="140"/>
      <c r="AU139" s="161"/>
      <c r="AV139" s="162"/>
      <c r="AW139" s="162"/>
      <c r="AX139" s="162"/>
      <c r="AY139" s="162"/>
      <c r="AZ139" s="162"/>
      <c r="BA139" s="162"/>
      <c r="BB139" s="162"/>
      <c r="BC139" s="163" t="str">
        <f>IFERROR(VLOOKUP(AV139,[2]Formulas!$AN$5:$AO$20,2,),"")</f>
        <v/>
      </c>
      <c r="BD139" s="163" t="str">
        <f>IFERROR(VLOOKUP(AW139,[2]Formulas!$AN$5:$AO$20,2,),"")</f>
        <v/>
      </c>
      <c r="BE139" s="163" t="str">
        <f>IFERROR(VLOOKUP(AX139,[2]Formulas!$AN$5:$AO$20,2,),"")</f>
        <v/>
      </c>
      <c r="BF139" s="163" t="str">
        <f>IFERROR(VLOOKUP(AY139,[2]Formulas!$AN$5:$AO$20,2,),"")</f>
        <v/>
      </c>
      <c r="BG139" s="163" t="str">
        <f>IFERROR(VLOOKUP(AZ139,[2]Formulas!$AN$5:$AO$20,2,),"")</f>
        <v/>
      </c>
      <c r="BH139" s="163" t="str">
        <f>IFERROR(VLOOKUP(BA139,[2]Formulas!$AN$5:$AO$20,2,),"")</f>
        <v/>
      </c>
      <c r="BI139" s="163" t="str">
        <f>IFERROR(VLOOKUP(BB139,[2]Formulas!$AN$5:$AO$20,2,),"")</f>
        <v/>
      </c>
      <c r="BJ139" s="163">
        <f t="shared" si="33"/>
        <v>0</v>
      </c>
      <c r="BK139" s="163" t="str">
        <f t="shared" si="34"/>
        <v>Débil</v>
      </c>
      <c r="BL139" s="163"/>
      <c r="BM139" s="163" t="str">
        <f>IFERROR(VLOOKUP(CONCATENATE(BK139,"+",BL139),[2]Formulas!$AB$5:$AC$13,2,),"")</f>
        <v/>
      </c>
      <c r="BN139" s="163" t="str">
        <f>IFERROR(VLOOKUP(BM139,[2]Formulas!$AC$5:$AD$13,2,),"")</f>
        <v/>
      </c>
      <c r="BO139" s="72"/>
      <c r="BP139" s="72"/>
      <c r="BQ139" s="72"/>
      <c r="BR139" s="72"/>
      <c r="BS139" s="72"/>
      <c r="BT139" s="72"/>
      <c r="BU139" s="72"/>
      <c r="BV139" s="72"/>
      <c r="BW139" s="72"/>
      <c r="BX139" s="79"/>
      <c r="BY139" s="72"/>
      <c r="BZ139" s="134"/>
      <c r="CA139" s="134"/>
      <c r="CB139" s="134"/>
      <c r="CC139" s="72"/>
      <c r="CD139" s="134"/>
      <c r="CE139" s="134"/>
      <c r="CF139" s="134"/>
      <c r="CG139" s="72"/>
      <c r="CH139" s="134"/>
      <c r="CI139" s="134"/>
      <c r="CJ139" s="136"/>
      <c r="CK139" s="4"/>
    </row>
    <row r="140" spans="1:89" ht="23.25" hidden="1" customHeight="1" x14ac:dyDescent="0.25">
      <c r="A140" s="164"/>
      <c r="B140" s="144"/>
      <c r="C140" s="164"/>
      <c r="D140" s="164"/>
      <c r="E140" s="164"/>
      <c r="F140" s="164"/>
      <c r="G140" s="164"/>
      <c r="H140" s="164"/>
      <c r="I140" s="164"/>
      <c r="J140" s="165"/>
      <c r="K140" s="164"/>
      <c r="L140" s="164"/>
      <c r="M140" s="16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4"/>
      <c r="AI140" s="164"/>
      <c r="AJ140" s="164"/>
      <c r="AK140" s="164"/>
      <c r="AL140" s="164"/>
      <c r="AM140" s="164"/>
      <c r="AN140" s="146"/>
      <c r="AO140" s="146"/>
      <c r="AP140" s="146"/>
      <c r="AQ140" s="146"/>
      <c r="AR140" s="146"/>
      <c r="AS140" s="146"/>
      <c r="AT140" s="146"/>
      <c r="AU140" s="147"/>
      <c r="AV140" s="148"/>
      <c r="AW140" s="148"/>
      <c r="AX140" s="148"/>
      <c r="AY140" s="148"/>
      <c r="AZ140" s="148"/>
      <c r="BA140" s="148"/>
      <c r="BB140" s="148"/>
      <c r="BC140" s="149" t="str">
        <f>IFERROR(VLOOKUP(AV140,[2]Formulas!$AN$5:$AO$20,2,),"")</f>
        <v/>
      </c>
      <c r="BD140" s="149" t="str">
        <f>IFERROR(VLOOKUP(AW140,[2]Formulas!$AN$5:$AO$20,2,),"")</f>
        <v/>
      </c>
      <c r="BE140" s="149" t="str">
        <f>IFERROR(VLOOKUP(AX140,[2]Formulas!$AN$5:$AO$20,2,),"")</f>
        <v/>
      </c>
      <c r="BF140" s="149" t="str">
        <f>IFERROR(VLOOKUP(AY140,[2]Formulas!$AN$5:$AO$20,2,),"")</f>
        <v/>
      </c>
      <c r="BG140" s="149" t="str">
        <f>IFERROR(VLOOKUP(AZ140,[2]Formulas!$AN$5:$AO$20,2,),"")</f>
        <v/>
      </c>
      <c r="BH140" s="149" t="str">
        <f>IFERROR(VLOOKUP(BA140,[2]Formulas!$AN$5:$AO$20,2,),"")</f>
        <v/>
      </c>
      <c r="BI140" s="149" t="str">
        <f>IFERROR(VLOOKUP(BB140,[2]Formulas!$AN$5:$AO$20,2,),"")</f>
        <v/>
      </c>
      <c r="BJ140" s="149">
        <f t="shared" si="33"/>
        <v>0</v>
      </c>
      <c r="BK140" s="149" t="str">
        <f t="shared" si="34"/>
        <v>Débil</v>
      </c>
      <c r="BL140" s="149"/>
      <c r="BM140" s="149" t="str">
        <f>IFERROR(VLOOKUP(CONCATENATE(BK140,"+",BL140),[2]Formulas!$AB$5:$AC$13,2,),"")</f>
        <v/>
      </c>
      <c r="BN140" s="149" t="str">
        <f>IFERROR(VLOOKUP(BM140,[2]Formulas!$AC$5:$AD$13,2,),"")</f>
        <v/>
      </c>
      <c r="BO140" s="164"/>
      <c r="BP140" s="164"/>
      <c r="BQ140" s="164"/>
      <c r="BR140" s="164"/>
      <c r="BS140" s="164"/>
      <c r="BT140" s="164"/>
      <c r="BU140" s="164"/>
      <c r="BV140" s="164"/>
      <c r="BW140" s="164"/>
      <c r="BX140" s="166"/>
      <c r="BY140" s="164"/>
      <c r="BZ140" s="151"/>
      <c r="CA140" s="151"/>
      <c r="CB140" s="151"/>
      <c r="CC140" s="164"/>
      <c r="CD140" s="151"/>
      <c r="CE140" s="151"/>
      <c r="CF140" s="151"/>
      <c r="CG140" s="164"/>
      <c r="CH140" s="151"/>
      <c r="CI140" s="151"/>
      <c r="CJ140" s="152"/>
      <c r="CK140" s="4"/>
    </row>
    <row r="141" spans="1:89" ht="23.25" hidden="1" customHeight="1" x14ac:dyDescent="0.3">
      <c r="A141" s="153"/>
      <c r="B141" s="153"/>
      <c r="C141" s="153"/>
      <c r="D141" s="153"/>
      <c r="E141" s="153"/>
      <c r="F141" s="153"/>
      <c r="G141" s="153"/>
      <c r="H141" s="153"/>
      <c r="I141" s="153"/>
      <c r="J141" s="154"/>
      <c r="K141" s="154"/>
      <c r="L141" s="154"/>
      <c r="M141" s="155"/>
      <c r="N141" s="155"/>
      <c r="O141" s="155"/>
      <c r="P141" s="155"/>
      <c r="Q141" s="155"/>
      <c r="R141" s="155"/>
      <c r="S141" s="155"/>
      <c r="T141" s="155"/>
      <c r="U141" s="155"/>
      <c r="V141" s="155"/>
      <c r="W141" s="155"/>
      <c r="X141" s="155"/>
      <c r="Y141" s="155"/>
      <c r="Z141" s="155"/>
      <c r="AA141" s="155"/>
      <c r="AB141" s="155"/>
      <c r="AC141" s="155"/>
      <c r="AD141" s="155"/>
      <c r="AE141" s="155"/>
      <c r="AF141" s="155"/>
      <c r="AG141" s="155"/>
      <c r="AH141" s="155"/>
      <c r="AI141" s="155"/>
      <c r="AJ141" s="155"/>
      <c r="AK141" s="155"/>
      <c r="AL141" s="155"/>
      <c r="AM141" s="153"/>
      <c r="AN141" s="156"/>
      <c r="AO141" s="156"/>
      <c r="AP141" s="156"/>
      <c r="AQ141" s="156"/>
      <c r="AR141" s="156"/>
      <c r="AS141" s="156"/>
      <c r="AT141" s="156"/>
      <c r="AU141" s="153"/>
      <c r="AV141" s="153"/>
      <c r="AW141" s="153"/>
      <c r="AX141" s="153"/>
      <c r="AY141" s="153"/>
      <c r="AZ141" s="153"/>
      <c r="BA141" s="153"/>
      <c r="BB141" s="153"/>
      <c r="BC141" s="153"/>
      <c r="BD141" s="153"/>
      <c r="BE141" s="153"/>
      <c r="BF141" s="153"/>
      <c r="BG141" s="153"/>
      <c r="BH141" s="153"/>
      <c r="BI141" s="153"/>
      <c r="BJ141" s="153"/>
      <c r="BK141" s="153"/>
      <c r="BL141" s="153"/>
      <c r="BM141" s="153"/>
      <c r="BN141" s="153"/>
      <c r="BO141" s="153"/>
      <c r="BP141" s="153"/>
      <c r="BQ141" s="153"/>
      <c r="BR141" s="153"/>
      <c r="BS141" s="153"/>
      <c r="BT141" s="153"/>
      <c r="BU141" s="153"/>
      <c r="BV141" s="153"/>
      <c r="BW141" s="153"/>
      <c r="BX141" s="157"/>
      <c r="BY141" s="157"/>
      <c r="BZ141" s="157"/>
      <c r="CA141" s="157"/>
      <c r="CB141" s="157"/>
      <c r="CC141" s="157"/>
      <c r="CD141" s="157"/>
      <c r="CE141" s="157"/>
      <c r="CF141" s="157"/>
      <c r="CG141" s="157"/>
      <c r="CH141" s="157"/>
      <c r="CI141" s="157"/>
      <c r="CJ141" s="157"/>
      <c r="CK141" s="4"/>
    </row>
    <row r="142" spans="1:89" ht="23.25" hidden="1" customHeight="1" x14ac:dyDescent="0.25">
      <c r="A142" s="57"/>
      <c r="B142" s="90"/>
      <c r="C142" s="57"/>
      <c r="D142" s="57"/>
      <c r="E142" s="58"/>
      <c r="F142" s="58"/>
      <c r="G142" s="58"/>
      <c r="H142" s="58"/>
      <c r="I142" s="57" t="str">
        <f>+IF(AND(E142="Si",F142="Si",G142="Si",H142="Si"),"Corrupción","No aplica para riesgo de corrupción")</f>
        <v>No aplica para riesgo de corrupción</v>
      </c>
      <c r="J142" s="158"/>
      <c r="K142" s="61"/>
      <c r="L142" s="61"/>
      <c r="M142" s="58"/>
      <c r="N142" s="58"/>
      <c r="O142" s="58"/>
      <c r="P142" s="58"/>
      <c r="Q142" s="58"/>
      <c r="R142" s="58"/>
      <c r="S142" s="58"/>
      <c r="T142" s="58"/>
      <c r="U142" s="58"/>
      <c r="V142" s="58"/>
      <c r="W142" s="58"/>
      <c r="X142" s="58"/>
      <c r="Y142" s="58"/>
      <c r="Z142" s="58"/>
      <c r="AA142" s="58"/>
      <c r="AB142" s="58"/>
      <c r="AC142" s="58"/>
      <c r="AD142" s="58"/>
      <c r="AE142" s="58"/>
      <c r="AF142" s="62">
        <f>+COUNTIF(M142:AE151,"SI")</f>
        <v>0</v>
      </c>
      <c r="AG142" s="57"/>
      <c r="AH142" s="57" t="str">
        <f>IFERROR(VLOOKUP(AG142,[2]Formulas!$B$5:$C$9,2,0),"")</f>
        <v/>
      </c>
      <c r="AI142" s="57" t="str">
        <f>IFERROR(VLOOKUP(AF142,[2]Formulas!$W$5:$X$23,2,),"")</f>
        <v/>
      </c>
      <c r="AJ142" s="57" t="str">
        <f>+IFERROR(VLOOKUP(AI142,[2]Formulas!$E$5:$F$9,2,),"")</f>
        <v/>
      </c>
      <c r="AK142" s="62" t="str">
        <f>IFERROR(VLOOKUP(CONCATENATE(AH142,AJ142),[2]Formulas!$J$5:$K$29,2,),"")</f>
        <v/>
      </c>
      <c r="AL142" s="62" t="str">
        <f>IFERROR(AJ142*AH142,"")</f>
        <v/>
      </c>
      <c r="AM142" s="64" t="s">
        <v>167</v>
      </c>
      <c r="AN142" s="130"/>
      <c r="AO142" s="130"/>
      <c r="AP142" s="130"/>
      <c r="AQ142" s="130"/>
      <c r="AR142" s="130"/>
      <c r="AS142" s="130"/>
      <c r="AT142" s="130"/>
      <c r="AU142" s="59"/>
      <c r="AV142" s="131"/>
      <c r="AW142" s="131"/>
      <c r="AX142" s="131"/>
      <c r="AY142" s="131"/>
      <c r="AZ142" s="131"/>
      <c r="BA142" s="131"/>
      <c r="BB142" s="131"/>
      <c r="BC142" s="91" t="str">
        <f>IFERROR(VLOOKUP(AV142,[2]Formulas!$AN$5:$AO$20,2,),"")</f>
        <v/>
      </c>
      <c r="BD142" s="91" t="str">
        <f>IFERROR(VLOOKUP(AW142,[2]Formulas!$AN$5:$AO$20,2,),"")</f>
        <v/>
      </c>
      <c r="BE142" s="91" t="str">
        <f>IFERROR(VLOOKUP(AX142,[2]Formulas!$AN$5:$AO$20,2,),"")</f>
        <v/>
      </c>
      <c r="BF142" s="91" t="str">
        <f>IFERROR(VLOOKUP(AY142,[2]Formulas!$AN$5:$AO$20,2,),"")</f>
        <v/>
      </c>
      <c r="BG142" s="91" t="str">
        <f>IFERROR(VLOOKUP(AZ142,[2]Formulas!$AN$5:$AO$20,2,),"")</f>
        <v/>
      </c>
      <c r="BH142" s="91" t="str">
        <f>IFERROR(VLOOKUP(BA142,[2]Formulas!$AN$5:$AO$20,2,),"")</f>
        <v/>
      </c>
      <c r="BI142" s="91" t="str">
        <f>IFERROR(VLOOKUP(BB142,[2]Formulas!$AN$5:$AO$20,2,),"")</f>
        <v/>
      </c>
      <c r="BJ142" s="91">
        <f t="shared" ref="BJ142:BJ151" si="35">+SUM(BC142:BI142)</f>
        <v>0</v>
      </c>
      <c r="BK142" s="91" t="str">
        <f t="shared" ref="BK142:BK151" si="36">+IF(BJ142&gt;=96,"Fuerte",IF(AND(BJ142&lt;96,BJ142&gt;=86),"Moderado",IF(BJ142&lt;=85,"Débil")))</f>
        <v>Débil</v>
      </c>
      <c r="BL142" s="91"/>
      <c r="BM142" s="91" t="str">
        <f>IFERROR(VLOOKUP(CONCATENATE(BK142,"+",BL142),[2]Formulas!$AB$5:$AC$13,2,),"")</f>
        <v/>
      </c>
      <c r="BN142" s="91" t="str">
        <f>IFERROR(VLOOKUP(BM142,[2]Formulas!$AC$5:$AD$13,2,),"")</f>
        <v/>
      </c>
      <c r="BO142" s="64" t="str">
        <f>+IFERROR(AVERAGE(BN142:BN151),"")</f>
        <v/>
      </c>
      <c r="BP142" s="64" t="str">
        <f>+IF(BO142="","",IF(BO142=100,"Fuerte",IF(AND(BO142&lt;100,BO142&gt;=50),"Moderado",IF(BO142&lt;50,"Débil"))))</f>
        <v/>
      </c>
      <c r="BQ142" s="64" t="str">
        <f>+IF(BP142="","",IF(BP142="Fuerte",2,IF(BP142="Moderado",1,IF(BP142="Débil",0))))</f>
        <v/>
      </c>
      <c r="BR142" s="64" t="str">
        <f>IFERROR(IF((BS142-BQ142)&lt;=0,+AG142,VLOOKUP((BS142-BQ142),[2]Formulas!$AQ$5:$AR$9,2,0)),"")</f>
        <v/>
      </c>
      <c r="BS142" s="64" t="str">
        <f>+AH142</f>
        <v/>
      </c>
      <c r="BT142" s="64" t="str">
        <f>IFERROR(VLOOKUP(BR142,[2]Formulas!$B$5:$C$9,2,),"")</f>
        <v/>
      </c>
      <c r="BU142" s="64" t="str">
        <f>+AI142</f>
        <v/>
      </c>
      <c r="BV142" s="64" t="str">
        <f>IFERROR(VLOOKUP(BU142,[2]Formulas!$E$5:$F$9,2,),"")</f>
        <v/>
      </c>
      <c r="BW142" s="62" t="str">
        <f>IFERROR(VLOOKUP(CONCATENATE(BT142:BT151,BV142),[2]Formulas!$J$5:$K$29,2,),"")</f>
        <v/>
      </c>
      <c r="BX142" s="65" t="str">
        <f>IFERROR(BV142*BT142,"")</f>
        <v/>
      </c>
      <c r="BY142" s="66"/>
      <c r="BZ142" s="96"/>
      <c r="CA142" s="96"/>
      <c r="CB142" s="96"/>
      <c r="CC142" s="66"/>
      <c r="CD142" s="96"/>
      <c r="CE142" s="96"/>
      <c r="CF142" s="96"/>
      <c r="CG142" s="66"/>
      <c r="CH142" s="96"/>
      <c r="CI142" s="96"/>
      <c r="CJ142" s="159"/>
      <c r="CK142" s="4"/>
    </row>
    <row r="143" spans="1:89" ht="23.25" hidden="1" customHeight="1" x14ac:dyDescent="0.25">
      <c r="A143" s="72"/>
      <c r="B143" s="160"/>
      <c r="C143" s="72"/>
      <c r="D143" s="72"/>
      <c r="E143" s="72"/>
      <c r="F143" s="72"/>
      <c r="G143" s="72"/>
      <c r="H143" s="72"/>
      <c r="I143" s="72"/>
      <c r="J143" s="14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c r="AK143" s="72"/>
      <c r="AL143" s="72"/>
      <c r="AM143" s="72"/>
      <c r="AN143" s="140"/>
      <c r="AO143" s="140"/>
      <c r="AP143" s="140"/>
      <c r="AQ143" s="140"/>
      <c r="AR143" s="140"/>
      <c r="AS143" s="140"/>
      <c r="AT143" s="140"/>
      <c r="AU143" s="161"/>
      <c r="AV143" s="162"/>
      <c r="AW143" s="162"/>
      <c r="AX143" s="162"/>
      <c r="AY143" s="162"/>
      <c r="AZ143" s="162"/>
      <c r="BA143" s="162"/>
      <c r="BB143" s="162"/>
      <c r="BC143" s="163" t="str">
        <f>IFERROR(VLOOKUP(AV143,[2]Formulas!$AN$5:$AO$20,2,),"")</f>
        <v/>
      </c>
      <c r="BD143" s="163" t="str">
        <f>IFERROR(VLOOKUP(AW143,[2]Formulas!$AN$5:$AO$20,2,),"")</f>
        <v/>
      </c>
      <c r="BE143" s="163" t="str">
        <f>IFERROR(VLOOKUP(AX143,[2]Formulas!$AN$5:$AO$20,2,),"")</f>
        <v/>
      </c>
      <c r="BF143" s="163" t="str">
        <f>IFERROR(VLOOKUP(AY143,[2]Formulas!$AN$5:$AO$20,2,),"")</f>
        <v/>
      </c>
      <c r="BG143" s="163" t="str">
        <f>IFERROR(VLOOKUP(AZ143,[2]Formulas!$AN$5:$AO$20,2,),"")</f>
        <v/>
      </c>
      <c r="BH143" s="163" t="str">
        <f>IFERROR(VLOOKUP(BA143,[2]Formulas!$AN$5:$AO$20,2,),"")</f>
        <v/>
      </c>
      <c r="BI143" s="163" t="str">
        <f>IFERROR(VLOOKUP(BB143,[2]Formulas!$AN$5:$AO$20,2,),"")</f>
        <v/>
      </c>
      <c r="BJ143" s="163">
        <f t="shared" si="35"/>
        <v>0</v>
      </c>
      <c r="BK143" s="163" t="str">
        <f t="shared" si="36"/>
        <v>Débil</v>
      </c>
      <c r="BL143" s="163"/>
      <c r="BM143" s="163" t="str">
        <f>IFERROR(VLOOKUP(CONCATENATE(BK143,"+",BL143),[2]Formulas!$AB$5:$AC$13,2,),"")</f>
        <v/>
      </c>
      <c r="BN143" s="163" t="str">
        <f>IFERROR(VLOOKUP(BM143,[2]Formulas!$AC$5:$AD$13,2,),"")</f>
        <v/>
      </c>
      <c r="BO143" s="72"/>
      <c r="BP143" s="72"/>
      <c r="BQ143" s="72"/>
      <c r="BR143" s="72"/>
      <c r="BS143" s="72"/>
      <c r="BT143" s="72"/>
      <c r="BU143" s="72"/>
      <c r="BV143" s="72"/>
      <c r="BW143" s="72"/>
      <c r="BX143" s="79"/>
      <c r="BY143" s="72"/>
      <c r="BZ143" s="134"/>
      <c r="CA143" s="134"/>
      <c r="CB143" s="134"/>
      <c r="CC143" s="72"/>
      <c r="CD143" s="134"/>
      <c r="CE143" s="134"/>
      <c r="CF143" s="134"/>
      <c r="CG143" s="72"/>
      <c r="CH143" s="134"/>
      <c r="CI143" s="134"/>
      <c r="CJ143" s="136"/>
      <c r="CK143" s="4"/>
    </row>
    <row r="144" spans="1:89" ht="23.25" hidden="1" customHeight="1" x14ac:dyDescent="0.25">
      <c r="A144" s="72"/>
      <c r="B144" s="160"/>
      <c r="C144" s="72"/>
      <c r="D144" s="72"/>
      <c r="E144" s="72"/>
      <c r="F144" s="72"/>
      <c r="G144" s="72"/>
      <c r="H144" s="72"/>
      <c r="I144" s="72"/>
      <c r="J144" s="14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c r="AK144" s="72"/>
      <c r="AL144" s="72"/>
      <c r="AM144" s="72"/>
      <c r="AN144" s="140"/>
      <c r="AO144" s="140"/>
      <c r="AP144" s="140"/>
      <c r="AQ144" s="140"/>
      <c r="AR144" s="140"/>
      <c r="AS144" s="140"/>
      <c r="AT144" s="140"/>
      <c r="AU144" s="161"/>
      <c r="AV144" s="162"/>
      <c r="AW144" s="162"/>
      <c r="AX144" s="162"/>
      <c r="AY144" s="162"/>
      <c r="AZ144" s="162"/>
      <c r="BA144" s="162"/>
      <c r="BB144" s="162"/>
      <c r="BC144" s="163" t="str">
        <f>IFERROR(VLOOKUP(AV144,[2]Formulas!$AN$5:$AO$20,2,),"")</f>
        <v/>
      </c>
      <c r="BD144" s="163" t="str">
        <f>IFERROR(VLOOKUP(AW144,[2]Formulas!$AN$5:$AO$20,2,),"")</f>
        <v/>
      </c>
      <c r="BE144" s="163" t="str">
        <f>IFERROR(VLOOKUP(AX144,[2]Formulas!$AN$5:$AO$20,2,),"")</f>
        <v/>
      </c>
      <c r="BF144" s="163" t="str">
        <f>IFERROR(VLOOKUP(AY144,[2]Formulas!$AN$5:$AO$20,2,),"")</f>
        <v/>
      </c>
      <c r="BG144" s="163" t="str">
        <f>IFERROR(VLOOKUP(AZ144,[2]Formulas!$AN$5:$AO$20,2,),"")</f>
        <v/>
      </c>
      <c r="BH144" s="163" t="str">
        <f>IFERROR(VLOOKUP(BA144,[2]Formulas!$AN$5:$AO$20,2,),"")</f>
        <v/>
      </c>
      <c r="BI144" s="163" t="str">
        <f>IFERROR(VLOOKUP(BB144,[2]Formulas!$AN$5:$AO$20,2,),"")</f>
        <v/>
      </c>
      <c r="BJ144" s="163">
        <f t="shared" si="35"/>
        <v>0</v>
      </c>
      <c r="BK144" s="163" t="str">
        <f t="shared" si="36"/>
        <v>Débil</v>
      </c>
      <c r="BL144" s="163"/>
      <c r="BM144" s="163" t="str">
        <f>IFERROR(VLOOKUP(CONCATENATE(BK144,"+",BL144),[2]Formulas!$AB$5:$AC$13,2,),"")</f>
        <v/>
      </c>
      <c r="BN144" s="163" t="str">
        <f>IFERROR(VLOOKUP(BM144,[2]Formulas!$AC$5:$AD$13,2,),"")</f>
        <v/>
      </c>
      <c r="BO144" s="72"/>
      <c r="BP144" s="72"/>
      <c r="BQ144" s="72"/>
      <c r="BR144" s="72"/>
      <c r="BS144" s="72"/>
      <c r="BT144" s="72"/>
      <c r="BU144" s="72"/>
      <c r="BV144" s="72"/>
      <c r="BW144" s="72"/>
      <c r="BX144" s="79"/>
      <c r="BY144" s="72"/>
      <c r="BZ144" s="134"/>
      <c r="CA144" s="134"/>
      <c r="CB144" s="134"/>
      <c r="CC144" s="72"/>
      <c r="CD144" s="134"/>
      <c r="CE144" s="134"/>
      <c r="CF144" s="134"/>
      <c r="CG144" s="72"/>
      <c r="CH144" s="134"/>
      <c r="CI144" s="134"/>
      <c r="CJ144" s="136"/>
      <c r="CK144" s="4"/>
    </row>
    <row r="145" spans="1:89" ht="23.25" hidden="1" customHeight="1" x14ac:dyDescent="0.25">
      <c r="A145" s="72"/>
      <c r="B145" s="160"/>
      <c r="C145" s="72"/>
      <c r="D145" s="72"/>
      <c r="E145" s="72"/>
      <c r="F145" s="72"/>
      <c r="G145" s="72"/>
      <c r="H145" s="72"/>
      <c r="I145" s="72"/>
      <c r="J145" s="14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c r="AK145" s="72"/>
      <c r="AL145" s="72"/>
      <c r="AM145" s="72"/>
      <c r="AN145" s="140"/>
      <c r="AO145" s="140"/>
      <c r="AP145" s="140"/>
      <c r="AQ145" s="140"/>
      <c r="AR145" s="140"/>
      <c r="AS145" s="140"/>
      <c r="AT145" s="140"/>
      <c r="AU145" s="161"/>
      <c r="AV145" s="162"/>
      <c r="AW145" s="162"/>
      <c r="AX145" s="162"/>
      <c r="AY145" s="162"/>
      <c r="AZ145" s="162"/>
      <c r="BA145" s="162"/>
      <c r="BB145" s="162"/>
      <c r="BC145" s="163" t="str">
        <f>IFERROR(VLOOKUP(AV145,[2]Formulas!$AN$5:$AO$20,2,),"")</f>
        <v/>
      </c>
      <c r="BD145" s="163" t="str">
        <f>IFERROR(VLOOKUP(AW145,[2]Formulas!$AN$5:$AO$20,2,),"")</f>
        <v/>
      </c>
      <c r="BE145" s="163" t="str">
        <f>IFERROR(VLOOKUP(AX145,[2]Formulas!$AN$5:$AO$20,2,),"")</f>
        <v/>
      </c>
      <c r="BF145" s="163" t="str">
        <f>IFERROR(VLOOKUP(AY145,[2]Formulas!$AN$5:$AO$20,2,),"")</f>
        <v/>
      </c>
      <c r="BG145" s="163" t="str">
        <f>IFERROR(VLOOKUP(AZ145,[2]Formulas!$AN$5:$AO$20,2,),"")</f>
        <v/>
      </c>
      <c r="BH145" s="163" t="str">
        <f>IFERROR(VLOOKUP(BA145,[2]Formulas!$AN$5:$AO$20,2,),"")</f>
        <v/>
      </c>
      <c r="BI145" s="163" t="str">
        <f>IFERROR(VLOOKUP(BB145,[2]Formulas!$AN$5:$AO$20,2,),"")</f>
        <v/>
      </c>
      <c r="BJ145" s="163">
        <f t="shared" si="35"/>
        <v>0</v>
      </c>
      <c r="BK145" s="163" t="str">
        <f t="shared" si="36"/>
        <v>Débil</v>
      </c>
      <c r="BL145" s="163"/>
      <c r="BM145" s="163" t="str">
        <f>IFERROR(VLOOKUP(CONCATENATE(BK145,"+",BL145),[2]Formulas!$AB$5:$AC$13,2,),"")</f>
        <v/>
      </c>
      <c r="BN145" s="163" t="str">
        <f>IFERROR(VLOOKUP(BM145,[2]Formulas!$AC$5:$AD$13,2,),"")</f>
        <v/>
      </c>
      <c r="BO145" s="72"/>
      <c r="BP145" s="72"/>
      <c r="BQ145" s="72"/>
      <c r="BR145" s="72"/>
      <c r="BS145" s="72"/>
      <c r="BT145" s="72"/>
      <c r="BU145" s="72"/>
      <c r="BV145" s="72"/>
      <c r="BW145" s="72"/>
      <c r="BX145" s="79"/>
      <c r="BY145" s="72"/>
      <c r="BZ145" s="134"/>
      <c r="CA145" s="134"/>
      <c r="CB145" s="134"/>
      <c r="CC145" s="72"/>
      <c r="CD145" s="134"/>
      <c r="CE145" s="134"/>
      <c r="CF145" s="134"/>
      <c r="CG145" s="72"/>
      <c r="CH145" s="134"/>
      <c r="CI145" s="134"/>
      <c r="CJ145" s="136"/>
      <c r="CK145" s="4"/>
    </row>
    <row r="146" spans="1:89" ht="23.25" hidden="1" customHeight="1" x14ac:dyDescent="0.25">
      <c r="A146" s="72"/>
      <c r="B146" s="160"/>
      <c r="C146" s="72"/>
      <c r="D146" s="72"/>
      <c r="E146" s="72"/>
      <c r="F146" s="72"/>
      <c r="G146" s="72"/>
      <c r="H146" s="72"/>
      <c r="I146" s="72"/>
      <c r="J146" s="14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c r="AK146" s="72"/>
      <c r="AL146" s="72"/>
      <c r="AM146" s="72"/>
      <c r="AN146" s="140"/>
      <c r="AO146" s="140"/>
      <c r="AP146" s="140"/>
      <c r="AQ146" s="140"/>
      <c r="AR146" s="140"/>
      <c r="AS146" s="140"/>
      <c r="AT146" s="140"/>
      <c r="AU146" s="161"/>
      <c r="AV146" s="162"/>
      <c r="AW146" s="162"/>
      <c r="AX146" s="162"/>
      <c r="AY146" s="162"/>
      <c r="AZ146" s="162"/>
      <c r="BA146" s="162"/>
      <c r="BB146" s="162"/>
      <c r="BC146" s="163" t="str">
        <f>IFERROR(VLOOKUP(AV146,[2]Formulas!$AN$5:$AO$20,2,),"")</f>
        <v/>
      </c>
      <c r="BD146" s="163" t="str">
        <f>IFERROR(VLOOKUP(AW146,[2]Formulas!$AN$5:$AO$20,2,),"")</f>
        <v/>
      </c>
      <c r="BE146" s="163" t="str">
        <f>IFERROR(VLOOKUP(AX146,[2]Formulas!$AN$5:$AO$20,2,),"")</f>
        <v/>
      </c>
      <c r="BF146" s="163" t="str">
        <f>IFERROR(VLOOKUP(AY146,[2]Formulas!$AN$5:$AO$20,2,),"")</f>
        <v/>
      </c>
      <c r="BG146" s="163" t="str">
        <f>IFERROR(VLOOKUP(AZ146,[2]Formulas!$AN$5:$AO$20,2,),"")</f>
        <v/>
      </c>
      <c r="BH146" s="163" t="str">
        <f>IFERROR(VLOOKUP(BA146,[2]Formulas!$AN$5:$AO$20,2,),"")</f>
        <v/>
      </c>
      <c r="BI146" s="163" t="str">
        <f>IFERROR(VLOOKUP(BB146,[2]Formulas!$AN$5:$AO$20,2,),"")</f>
        <v/>
      </c>
      <c r="BJ146" s="163">
        <f t="shared" si="35"/>
        <v>0</v>
      </c>
      <c r="BK146" s="163" t="str">
        <f t="shared" si="36"/>
        <v>Débil</v>
      </c>
      <c r="BL146" s="163"/>
      <c r="BM146" s="163" t="str">
        <f>IFERROR(VLOOKUP(CONCATENATE(BK146,"+",BL146),[2]Formulas!$AB$5:$AC$13,2,),"")</f>
        <v/>
      </c>
      <c r="BN146" s="163" t="str">
        <f>IFERROR(VLOOKUP(BM146,[2]Formulas!$AC$5:$AD$13,2,),"")</f>
        <v/>
      </c>
      <c r="BO146" s="72"/>
      <c r="BP146" s="72"/>
      <c r="BQ146" s="72"/>
      <c r="BR146" s="72"/>
      <c r="BS146" s="72"/>
      <c r="BT146" s="72"/>
      <c r="BU146" s="72"/>
      <c r="BV146" s="72"/>
      <c r="BW146" s="72"/>
      <c r="BX146" s="79"/>
      <c r="BY146" s="72"/>
      <c r="BZ146" s="134"/>
      <c r="CA146" s="134"/>
      <c r="CB146" s="134"/>
      <c r="CC146" s="72"/>
      <c r="CD146" s="134"/>
      <c r="CE146" s="134"/>
      <c r="CF146" s="134"/>
      <c r="CG146" s="72"/>
      <c r="CH146" s="134"/>
      <c r="CI146" s="134"/>
      <c r="CJ146" s="136"/>
      <c r="CK146" s="4"/>
    </row>
    <row r="147" spans="1:89" ht="23.25" hidden="1" customHeight="1" x14ac:dyDescent="0.25">
      <c r="A147" s="72"/>
      <c r="B147" s="160"/>
      <c r="C147" s="72"/>
      <c r="D147" s="72"/>
      <c r="E147" s="72"/>
      <c r="F147" s="72"/>
      <c r="G147" s="72"/>
      <c r="H147" s="72"/>
      <c r="I147" s="72"/>
      <c r="J147" s="14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c r="AK147" s="72"/>
      <c r="AL147" s="72"/>
      <c r="AM147" s="72"/>
      <c r="AN147" s="140"/>
      <c r="AO147" s="140"/>
      <c r="AP147" s="140"/>
      <c r="AQ147" s="140"/>
      <c r="AR147" s="140"/>
      <c r="AS147" s="140"/>
      <c r="AT147" s="140"/>
      <c r="AU147" s="161"/>
      <c r="AV147" s="162"/>
      <c r="AW147" s="162"/>
      <c r="AX147" s="162"/>
      <c r="AY147" s="162"/>
      <c r="AZ147" s="162"/>
      <c r="BA147" s="162"/>
      <c r="BB147" s="162"/>
      <c r="BC147" s="163" t="str">
        <f>IFERROR(VLOOKUP(AV147,[2]Formulas!$AN$5:$AO$20,2,),"")</f>
        <v/>
      </c>
      <c r="BD147" s="163" t="str">
        <f>IFERROR(VLOOKUP(AW147,[2]Formulas!$AN$5:$AO$20,2,),"")</f>
        <v/>
      </c>
      <c r="BE147" s="163" t="str">
        <f>IFERROR(VLOOKUP(AX147,[2]Formulas!$AN$5:$AO$20,2,),"")</f>
        <v/>
      </c>
      <c r="BF147" s="163" t="str">
        <f>IFERROR(VLOOKUP(AY147,[2]Formulas!$AN$5:$AO$20,2,),"")</f>
        <v/>
      </c>
      <c r="BG147" s="163" t="str">
        <f>IFERROR(VLOOKUP(AZ147,[2]Formulas!$AN$5:$AO$20,2,),"")</f>
        <v/>
      </c>
      <c r="BH147" s="163" t="str">
        <f>IFERROR(VLOOKUP(BA147,[2]Formulas!$AN$5:$AO$20,2,),"")</f>
        <v/>
      </c>
      <c r="BI147" s="163" t="str">
        <f>IFERROR(VLOOKUP(BB147,[2]Formulas!$AN$5:$AO$20,2,),"")</f>
        <v/>
      </c>
      <c r="BJ147" s="163">
        <f t="shared" si="35"/>
        <v>0</v>
      </c>
      <c r="BK147" s="163" t="str">
        <f t="shared" si="36"/>
        <v>Débil</v>
      </c>
      <c r="BL147" s="163"/>
      <c r="BM147" s="163" t="str">
        <f>IFERROR(VLOOKUP(CONCATENATE(BK147,"+",BL147),[2]Formulas!$AB$5:$AC$13,2,),"")</f>
        <v/>
      </c>
      <c r="BN147" s="163" t="str">
        <f>IFERROR(VLOOKUP(BM147,[2]Formulas!$AC$5:$AD$13,2,),"")</f>
        <v/>
      </c>
      <c r="BO147" s="72"/>
      <c r="BP147" s="72"/>
      <c r="BQ147" s="72"/>
      <c r="BR147" s="72"/>
      <c r="BS147" s="72"/>
      <c r="BT147" s="72"/>
      <c r="BU147" s="72"/>
      <c r="BV147" s="72"/>
      <c r="BW147" s="72"/>
      <c r="BX147" s="79"/>
      <c r="BY147" s="72"/>
      <c r="BZ147" s="134"/>
      <c r="CA147" s="134"/>
      <c r="CB147" s="134"/>
      <c r="CC147" s="72"/>
      <c r="CD147" s="134"/>
      <c r="CE147" s="134"/>
      <c r="CF147" s="134"/>
      <c r="CG147" s="72"/>
      <c r="CH147" s="134"/>
      <c r="CI147" s="134"/>
      <c r="CJ147" s="136"/>
      <c r="CK147" s="4"/>
    </row>
    <row r="148" spans="1:89" ht="23.25" hidden="1" customHeight="1" x14ac:dyDescent="0.25">
      <c r="A148" s="72"/>
      <c r="B148" s="160"/>
      <c r="C148" s="72"/>
      <c r="D148" s="72"/>
      <c r="E148" s="72"/>
      <c r="F148" s="72"/>
      <c r="G148" s="72"/>
      <c r="H148" s="72"/>
      <c r="I148" s="72"/>
      <c r="J148" s="14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c r="AK148" s="72"/>
      <c r="AL148" s="72"/>
      <c r="AM148" s="72"/>
      <c r="AN148" s="140"/>
      <c r="AO148" s="140"/>
      <c r="AP148" s="140"/>
      <c r="AQ148" s="140"/>
      <c r="AR148" s="140"/>
      <c r="AS148" s="140"/>
      <c r="AT148" s="140"/>
      <c r="AU148" s="161"/>
      <c r="AV148" s="162"/>
      <c r="AW148" s="162"/>
      <c r="AX148" s="162"/>
      <c r="AY148" s="162"/>
      <c r="AZ148" s="162"/>
      <c r="BA148" s="162"/>
      <c r="BB148" s="162"/>
      <c r="BC148" s="163" t="str">
        <f>IFERROR(VLOOKUP(AV148,[2]Formulas!$AN$5:$AO$20,2,),"")</f>
        <v/>
      </c>
      <c r="BD148" s="163" t="str">
        <f>IFERROR(VLOOKUP(AW148,[2]Formulas!$AN$5:$AO$20,2,),"")</f>
        <v/>
      </c>
      <c r="BE148" s="163" t="str">
        <f>IFERROR(VLOOKUP(AX148,[2]Formulas!$AN$5:$AO$20,2,),"")</f>
        <v/>
      </c>
      <c r="BF148" s="163" t="str">
        <f>IFERROR(VLOOKUP(AY148,[2]Formulas!$AN$5:$AO$20,2,),"")</f>
        <v/>
      </c>
      <c r="BG148" s="163" t="str">
        <f>IFERROR(VLOOKUP(AZ148,[2]Formulas!$AN$5:$AO$20,2,),"")</f>
        <v/>
      </c>
      <c r="BH148" s="163" t="str">
        <f>IFERROR(VLOOKUP(BA148,[2]Formulas!$AN$5:$AO$20,2,),"")</f>
        <v/>
      </c>
      <c r="BI148" s="163" t="str">
        <f>IFERROR(VLOOKUP(BB148,[2]Formulas!$AN$5:$AO$20,2,),"")</f>
        <v/>
      </c>
      <c r="BJ148" s="163">
        <f t="shared" si="35"/>
        <v>0</v>
      </c>
      <c r="BK148" s="163" t="str">
        <f t="shared" si="36"/>
        <v>Débil</v>
      </c>
      <c r="BL148" s="163"/>
      <c r="BM148" s="163" t="str">
        <f>IFERROR(VLOOKUP(CONCATENATE(BK148,"+",BL148),[2]Formulas!$AB$5:$AC$13,2,),"")</f>
        <v/>
      </c>
      <c r="BN148" s="163" t="str">
        <f>IFERROR(VLOOKUP(BM148,[2]Formulas!$AC$5:$AD$13,2,),"")</f>
        <v/>
      </c>
      <c r="BO148" s="72"/>
      <c r="BP148" s="72"/>
      <c r="BQ148" s="72"/>
      <c r="BR148" s="72"/>
      <c r="BS148" s="72"/>
      <c r="BT148" s="72"/>
      <c r="BU148" s="72"/>
      <c r="BV148" s="72"/>
      <c r="BW148" s="72"/>
      <c r="BX148" s="79"/>
      <c r="BY148" s="72"/>
      <c r="BZ148" s="134"/>
      <c r="CA148" s="134"/>
      <c r="CB148" s="134"/>
      <c r="CC148" s="72"/>
      <c r="CD148" s="134"/>
      <c r="CE148" s="134"/>
      <c r="CF148" s="134"/>
      <c r="CG148" s="72"/>
      <c r="CH148" s="134"/>
      <c r="CI148" s="134"/>
      <c r="CJ148" s="136"/>
      <c r="CK148" s="4"/>
    </row>
    <row r="149" spans="1:89" ht="23.25" hidden="1" customHeight="1" x14ac:dyDescent="0.25">
      <c r="A149" s="72"/>
      <c r="B149" s="160"/>
      <c r="C149" s="72"/>
      <c r="D149" s="72"/>
      <c r="E149" s="72"/>
      <c r="F149" s="72"/>
      <c r="G149" s="72"/>
      <c r="H149" s="72"/>
      <c r="I149" s="72"/>
      <c r="J149" s="14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c r="AK149" s="72"/>
      <c r="AL149" s="72"/>
      <c r="AM149" s="72"/>
      <c r="AN149" s="140"/>
      <c r="AO149" s="140"/>
      <c r="AP149" s="140"/>
      <c r="AQ149" s="140"/>
      <c r="AR149" s="140"/>
      <c r="AS149" s="140"/>
      <c r="AT149" s="140"/>
      <c r="AU149" s="161"/>
      <c r="AV149" s="162"/>
      <c r="AW149" s="162"/>
      <c r="AX149" s="162"/>
      <c r="AY149" s="162"/>
      <c r="AZ149" s="162"/>
      <c r="BA149" s="162"/>
      <c r="BB149" s="162"/>
      <c r="BC149" s="163" t="str">
        <f>IFERROR(VLOOKUP(AV149,[2]Formulas!$AN$5:$AO$20,2,),"")</f>
        <v/>
      </c>
      <c r="BD149" s="163" t="str">
        <f>IFERROR(VLOOKUP(AW149,[2]Formulas!$AN$5:$AO$20,2,),"")</f>
        <v/>
      </c>
      <c r="BE149" s="163" t="str">
        <f>IFERROR(VLOOKUP(AX149,[2]Formulas!$AN$5:$AO$20,2,),"")</f>
        <v/>
      </c>
      <c r="BF149" s="163" t="str">
        <f>IFERROR(VLOOKUP(AY149,[2]Formulas!$AN$5:$AO$20,2,),"")</f>
        <v/>
      </c>
      <c r="BG149" s="163" t="str">
        <f>IFERROR(VLOOKUP(AZ149,[2]Formulas!$AN$5:$AO$20,2,),"")</f>
        <v/>
      </c>
      <c r="BH149" s="163" t="str">
        <f>IFERROR(VLOOKUP(BA149,[2]Formulas!$AN$5:$AO$20,2,),"")</f>
        <v/>
      </c>
      <c r="BI149" s="163" t="str">
        <f>IFERROR(VLOOKUP(BB149,[2]Formulas!$AN$5:$AO$20,2,),"")</f>
        <v/>
      </c>
      <c r="BJ149" s="163">
        <f t="shared" si="35"/>
        <v>0</v>
      </c>
      <c r="BK149" s="163" t="str">
        <f t="shared" si="36"/>
        <v>Débil</v>
      </c>
      <c r="BL149" s="163"/>
      <c r="BM149" s="163" t="str">
        <f>IFERROR(VLOOKUP(CONCATENATE(BK149,"+",BL149),[2]Formulas!$AB$5:$AC$13,2,),"")</f>
        <v/>
      </c>
      <c r="BN149" s="163" t="str">
        <f>IFERROR(VLOOKUP(BM149,[2]Formulas!$AC$5:$AD$13,2,),"")</f>
        <v/>
      </c>
      <c r="BO149" s="72"/>
      <c r="BP149" s="72"/>
      <c r="BQ149" s="72"/>
      <c r="BR149" s="72"/>
      <c r="BS149" s="72"/>
      <c r="BT149" s="72"/>
      <c r="BU149" s="72"/>
      <c r="BV149" s="72"/>
      <c r="BW149" s="72"/>
      <c r="BX149" s="79"/>
      <c r="BY149" s="72"/>
      <c r="BZ149" s="134"/>
      <c r="CA149" s="134"/>
      <c r="CB149" s="134"/>
      <c r="CC149" s="72"/>
      <c r="CD149" s="134"/>
      <c r="CE149" s="134"/>
      <c r="CF149" s="134"/>
      <c r="CG149" s="72"/>
      <c r="CH149" s="134"/>
      <c r="CI149" s="134"/>
      <c r="CJ149" s="136"/>
      <c r="CK149" s="4"/>
    </row>
    <row r="150" spans="1:89" ht="23.25" hidden="1" customHeight="1" x14ac:dyDescent="0.25">
      <c r="A150" s="72"/>
      <c r="B150" s="160"/>
      <c r="C150" s="72"/>
      <c r="D150" s="72"/>
      <c r="E150" s="72"/>
      <c r="F150" s="72"/>
      <c r="G150" s="72"/>
      <c r="H150" s="72"/>
      <c r="I150" s="72"/>
      <c r="J150" s="14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c r="AK150" s="72"/>
      <c r="AL150" s="72"/>
      <c r="AM150" s="72"/>
      <c r="AN150" s="140"/>
      <c r="AO150" s="140"/>
      <c r="AP150" s="140"/>
      <c r="AQ150" s="140"/>
      <c r="AR150" s="140"/>
      <c r="AS150" s="140"/>
      <c r="AT150" s="140"/>
      <c r="AU150" s="161"/>
      <c r="AV150" s="162"/>
      <c r="AW150" s="162"/>
      <c r="AX150" s="162"/>
      <c r="AY150" s="162"/>
      <c r="AZ150" s="162"/>
      <c r="BA150" s="162"/>
      <c r="BB150" s="162"/>
      <c r="BC150" s="163" t="str">
        <f>IFERROR(VLOOKUP(AV150,[2]Formulas!$AN$5:$AO$20,2,),"")</f>
        <v/>
      </c>
      <c r="BD150" s="163" t="str">
        <f>IFERROR(VLOOKUP(AW150,[2]Formulas!$AN$5:$AO$20,2,),"")</f>
        <v/>
      </c>
      <c r="BE150" s="163" t="str">
        <f>IFERROR(VLOOKUP(AX150,[2]Formulas!$AN$5:$AO$20,2,),"")</f>
        <v/>
      </c>
      <c r="BF150" s="163" t="str">
        <f>IFERROR(VLOOKUP(AY150,[2]Formulas!$AN$5:$AO$20,2,),"")</f>
        <v/>
      </c>
      <c r="BG150" s="163" t="str">
        <f>IFERROR(VLOOKUP(AZ150,[2]Formulas!$AN$5:$AO$20,2,),"")</f>
        <v/>
      </c>
      <c r="BH150" s="163" t="str">
        <f>IFERROR(VLOOKUP(BA150,[2]Formulas!$AN$5:$AO$20,2,),"")</f>
        <v/>
      </c>
      <c r="BI150" s="163" t="str">
        <f>IFERROR(VLOOKUP(BB150,[2]Formulas!$AN$5:$AO$20,2,),"")</f>
        <v/>
      </c>
      <c r="BJ150" s="163">
        <f t="shared" si="35"/>
        <v>0</v>
      </c>
      <c r="BK150" s="163" t="str">
        <f t="shared" si="36"/>
        <v>Débil</v>
      </c>
      <c r="BL150" s="163"/>
      <c r="BM150" s="163" t="str">
        <f>IFERROR(VLOOKUP(CONCATENATE(BK150,"+",BL150),[2]Formulas!$AB$5:$AC$13,2,),"")</f>
        <v/>
      </c>
      <c r="BN150" s="163" t="str">
        <f>IFERROR(VLOOKUP(BM150,[2]Formulas!$AC$5:$AD$13,2,),"")</f>
        <v/>
      </c>
      <c r="BO150" s="72"/>
      <c r="BP150" s="72"/>
      <c r="BQ150" s="72"/>
      <c r="BR150" s="72"/>
      <c r="BS150" s="72"/>
      <c r="BT150" s="72"/>
      <c r="BU150" s="72"/>
      <c r="BV150" s="72"/>
      <c r="BW150" s="72"/>
      <c r="BX150" s="79"/>
      <c r="BY150" s="72"/>
      <c r="BZ150" s="134"/>
      <c r="CA150" s="134"/>
      <c r="CB150" s="134"/>
      <c r="CC150" s="72"/>
      <c r="CD150" s="134"/>
      <c r="CE150" s="134"/>
      <c r="CF150" s="134"/>
      <c r="CG150" s="72"/>
      <c r="CH150" s="134"/>
      <c r="CI150" s="134"/>
      <c r="CJ150" s="136"/>
      <c r="CK150" s="4"/>
    </row>
    <row r="151" spans="1:89" ht="23.25" hidden="1" customHeight="1" x14ac:dyDescent="0.25">
      <c r="A151" s="164"/>
      <c r="B151" s="144"/>
      <c r="C151" s="164"/>
      <c r="D151" s="164"/>
      <c r="E151" s="164"/>
      <c r="F151" s="164"/>
      <c r="G151" s="164"/>
      <c r="H151" s="164"/>
      <c r="I151" s="164"/>
      <c r="J151" s="165"/>
      <c r="K151" s="164"/>
      <c r="L151" s="164"/>
      <c r="M151" s="164"/>
      <c r="N151" s="164"/>
      <c r="O151" s="164"/>
      <c r="P151" s="164"/>
      <c r="Q151" s="164"/>
      <c r="R151" s="164"/>
      <c r="S151" s="164"/>
      <c r="T151" s="164"/>
      <c r="U151" s="164"/>
      <c r="V151" s="164"/>
      <c r="W151" s="164"/>
      <c r="X151" s="164"/>
      <c r="Y151" s="164"/>
      <c r="Z151" s="164"/>
      <c r="AA151" s="164"/>
      <c r="AB151" s="164"/>
      <c r="AC151" s="164"/>
      <c r="AD151" s="164"/>
      <c r="AE151" s="164"/>
      <c r="AF151" s="164"/>
      <c r="AG151" s="164"/>
      <c r="AH151" s="164"/>
      <c r="AI151" s="164"/>
      <c r="AJ151" s="164"/>
      <c r="AK151" s="164"/>
      <c r="AL151" s="164"/>
      <c r="AM151" s="164"/>
      <c r="AN151" s="146"/>
      <c r="AO151" s="146"/>
      <c r="AP151" s="146"/>
      <c r="AQ151" s="146"/>
      <c r="AR151" s="146"/>
      <c r="AS151" s="146"/>
      <c r="AT151" s="146"/>
      <c r="AU151" s="147"/>
      <c r="AV151" s="148"/>
      <c r="AW151" s="148"/>
      <c r="AX151" s="148"/>
      <c r="AY151" s="148"/>
      <c r="AZ151" s="148"/>
      <c r="BA151" s="148"/>
      <c r="BB151" s="148"/>
      <c r="BC151" s="149" t="str">
        <f>IFERROR(VLOOKUP(AV151,[2]Formulas!$AN$5:$AO$20,2,),"")</f>
        <v/>
      </c>
      <c r="BD151" s="149" t="str">
        <f>IFERROR(VLOOKUP(AW151,[2]Formulas!$AN$5:$AO$20,2,),"")</f>
        <v/>
      </c>
      <c r="BE151" s="149" t="str">
        <f>IFERROR(VLOOKUP(AX151,[2]Formulas!$AN$5:$AO$20,2,),"")</f>
        <v/>
      </c>
      <c r="BF151" s="149" t="str">
        <f>IFERROR(VLOOKUP(AY151,[2]Formulas!$AN$5:$AO$20,2,),"")</f>
        <v/>
      </c>
      <c r="BG151" s="149" t="str">
        <f>IFERROR(VLOOKUP(AZ151,[2]Formulas!$AN$5:$AO$20,2,),"")</f>
        <v/>
      </c>
      <c r="BH151" s="149" t="str">
        <f>IFERROR(VLOOKUP(BA151,[2]Formulas!$AN$5:$AO$20,2,),"")</f>
        <v/>
      </c>
      <c r="BI151" s="149" t="str">
        <f>IFERROR(VLOOKUP(BB151,[2]Formulas!$AN$5:$AO$20,2,),"")</f>
        <v/>
      </c>
      <c r="BJ151" s="149">
        <f t="shared" si="35"/>
        <v>0</v>
      </c>
      <c r="BK151" s="149" t="str">
        <f t="shared" si="36"/>
        <v>Débil</v>
      </c>
      <c r="BL151" s="149"/>
      <c r="BM151" s="149" t="str">
        <f>IFERROR(VLOOKUP(CONCATENATE(BK151,"+",BL151),[2]Formulas!$AB$5:$AC$13,2,),"")</f>
        <v/>
      </c>
      <c r="BN151" s="149" t="str">
        <f>IFERROR(VLOOKUP(BM151,[2]Formulas!$AC$5:$AD$13,2,),"")</f>
        <v/>
      </c>
      <c r="BO151" s="164"/>
      <c r="BP151" s="164"/>
      <c r="BQ151" s="164"/>
      <c r="BR151" s="164"/>
      <c r="BS151" s="164"/>
      <c r="BT151" s="164"/>
      <c r="BU151" s="164"/>
      <c r="BV151" s="164"/>
      <c r="BW151" s="164"/>
      <c r="BX151" s="166"/>
      <c r="BY151" s="164"/>
      <c r="BZ151" s="151"/>
      <c r="CA151" s="151"/>
      <c r="CB151" s="151"/>
      <c r="CC151" s="164"/>
      <c r="CD151" s="151"/>
      <c r="CE151" s="151"/>
      <c r="CF151" s="151"/>
      <c r="CG151" s="164"/>
      <c r="CH151" s="151"/>
      <c r="CI151" s="151"/>
      <c r="CJ151" s="152"/>
      <c r="CK151" s="4"/>
    </row>
    <row r="152" spans="1:89" ht="23.25" hidden="1" customHeight="1" x14ac:dyDescent="0.3">
      <c r="A152" s="153"/>
      <c r="B152" s="153"/>
      <c r="C152" s="153"/>
      <c r="D152" s="153"/>
      <c r="E152" s="153"/>
      <c r="F152" s="153"/>
      <c r="G152" s="153"/>
      <c r="H152" s="153"/>
      <c r="I152" s="153"/>
      <c r="J152" s="154"/>
      <c r="K152" s="154"/>
      <c r="L152" s="154"/>
      <c r="M152" s="155"/>
      <c r="N152" s="155"/>
      <c r="O152" s="155"/>
      <c r="P152" s="155"/>
      <c r="Q152" s="155"/>
      <c r="R152" s="155"/>
      <c r="S152" s="155"/>
      <c r="T152" s="155"/>
      <c r="U152" s="155"/>
      <c r="V152" s="155"/>
      <c r="W152" s="155"/>
      <c r="X152" s="155"/>
      <c r="Y152" s="155"/>
      <c r="Z152" s="155"/>
      <c r="AA152" s="155"/>
      <c r="AB152" s="155"/>
      <c r="AC152" s="155"/>
      <c r="AD152" s="155"/>
      <c r="AE152" s="155"/>
      <c r="AF152" s="155"/>
      <c r="AG152" s="155"/>
      <c r="AH152" s="155"/>
      <c r="AI152" s="155"/>
      <c r="AJ152" s="155"/>
      <c r="AK152" s="155"/>
      <c r="AL152" s="155"/>
      <c r="AM152" s="153"/>
      <c r="AN152" s="156"/>
      <c r="AO152" s="156"/>
      <c r="AP152" s="156"/>
      <c r="AQ152" s="156"/>
      <c r="AR152" s="156"/>
      <c r="AS152" s="156"/>
      <c r="AT152" s="156"/>
      <c r="AU152" s="153"/>
      <c r="AV152" s="153"/>
      <c r="AW152" s="153"/>
      <c r="AX152" s="153"/>
      <c r="AY152" s="153"/>
      <c r="AZ152" s="153"/>
      <c r="BA152" s="153"/>
      <c r="BB152" s="153"/>
      <c r="BC152" s="153"/>
      <c r="BD152" s="153"/>
      <c r="BE152" s="153"/>
      <c r="BF152" s="153"/>
      <c r="BG152" s="153"/>
      <c r="BH152" s="153"/>
      <c r="BI152" s="153"/>
      <c r="BJ152" s="153"/>
      <c r="BK152" s="153"/>
      <c r="BL152" s="153"/>
      <c r="BM152" s="153"/>
      <c r="BN152" s="153"/>
      <c r="BO152" s="153"/>
      <c r="BP152" s="153"/>
      <c r="BQ152" s="153"/>
      <c r="BR152" s="153"/>
      <c r="BS152" s="153"/>
      <c r="BT152" s="153"/>
      <c r="BU152" s="153"/>
      <c r="BV152" s="153"/>
      <c r="BW152" s="153"/>
      <c r="BX152" s="157"/>
      <c r="BY152" s="157"/>
      <c r="BZ152" s="157"/>
      <c r="CA152" s="157"/>
      <c r="CB152" s="157"/>
      <c r="CC152" s="157"/>
      <c r="CD152" s="157"/>
      <c r="CE152" s="157"/>
      <c r="CF152" s="157"/>
      <c r="CG152" s="157"/>
      <c r="CH152" s="157"/>
      <c r="CI152" s="157"/>
      <c r="CJ152" s="157"/>
      <c r="CK152" s="4"/>
    </row>
    <row r="153" spans="1:89" ht="23.25" hidden="1" customHeight="1" x14ac:dyDescent="0.25">
      <c r="A153" s="57"/>
      <c r="B153" s="90"/>
      <c r="C153" s="57"/>
      <c r="D153" s="57"/>
      <c r="E153" s="58"/>
      <c r="F153" s="58"/>
      <c r="G153" s="58"/>
      <c r="H153" s="58"/>
      <c r="I153" s="57" t="str">
        <f>+IF(AND(E153="Si",F153="Si",G153="Si",H153="Si"),"Corrupción","No aplica para riesgo de corrupción")</f>
        <v>No aplica para riesgo de corrupción</v>
      </c>
      <c r="J153" s="158"/>
      <c r="K153" s="61"/>
      <c r="L153" s="61"/>
      <c r="M153" s="58"/>
      <c r="N153" s="58"/>
      <c r="O153" s="58"/>
      <c r="P153" s="58"/>
      <c r="Q153" s="58"/>
      <c r="R153" s="58"/>
      <c r="S153" s="58"/>
      <c r="T153" s="58"/>
      <c r="U153" s="58"/>
      <c r="V153" s="58"/>
      <c r="W153" s="58"/>
      <c r="X153" s="58"/>
      <c r="Y153" s="58"/>
      <c r="Z153" s="58"/>
      <c r="AA153" s="58"/>
      <c r="AB153" s="58"/>
      <c r="AC153" s="58"/>
      <c r="AD153" s="58"/>
      <c r="AE153" s="58"/>
      <c r="AF153" s="62">
        <f>+COUNTIF(M153:AE162,"SI")</f>
        <v>0</v>
      </c>
      <c r="AG153" s="57"/>
      <c r="AH153" s="57" t="str">
        <f>IFERROR(VLOOKUP(AG153,[2]Formulas!$B$5:$C$9,2,0),"")</f>
        <v/>
      </c>
      <c r="AI153" s="57" t="str">
        <f>IFERROR(VLOOKUP(AF153,[2]Formulas!$W$5:$X$23,2,),"")</f>
        <v/>
      </c>
      <c r="AJ153" s="57" t="str">
        <f>+IFERROR(VLOOKUP(AI153,[2]Formulas!$E$5:$F$9,2,),"")</f>
        <v/>
      </c>
      <c r="AK153" s="62" t="str">
        <f>IFERROR(VLOOKUP(CONCATENATE(AH153,AJ153),[2]Formulas!$J$5:$K$29,2,),"")</f>
        <v/>
      </c>
      <c r="AL153" s="62" t="str">
        <f>IFERROR(AJ153*AH153,"")</f>
        <v/>
      </c>
      <c r="AM153" s="64" t="s">
        <v>167</v>
      </c>
      <c r="AN153" s="130"/>
      <c r="AO153" s="130"/>
      <c r="AP153" s="130"/>
      <c r="AQ153" s="130"/>
      <c r="AR153" s="130"/>
      <c r="AS153" s="130"/>
      <c r="AT153" s="130"/>
      <c r="AU153" s="59"/>
      <c r="AV153" s="131"/>
      <c r="AW153" s="131"/>
      <c r="AX153" s="131"/>
      <c r="AY153" s="131"/>
      <c r="AZ153" s="131"/>
      <c r="BA153" s="131"/>
      <c r="BB153" s="131"/>
      <c r="BC153" s="91" t="str">
        <f>IFERROR(VLOOKUP(AV153,[2]Formulas!$AN$5:$AO$20,2,),"")</f>
        <v/>
      </c>
      <c r="BD153" s="91" t="str">
        <f>IFERROR(VLOOKUP(AW153,[2]Formulas!$AN$5:$AO$20,2,),"")</f>
        <v/>
      </c>
      <c r="BE153" s="91" t="str">
        <f>IFERROR(VLOOKUP(AX153,[2]Formulas!$AN$5:$AO$20,2,),"")</f>
        <v/>
      </c>
      <c r="BF153" s="91" t="str">
        <f>IFERROR(VLOOKUP(AY153,[2]Formulas!$AN$5:$AO$20,2,),"")</f>
        <v/>
      </c>
      <c r="BG153" s="91" t="str">
        <f>IFERROR(VLOOKUP(AZ153,[2]Formulas!$AN$5:$AO$20,2,),"")</f>
        <v/>
      </c>
      <c r="BH153" s="91" t="str">
        <f>IFERROR(VLOOKUP(BA153,[2]Formulas!$AN$5:$AO$20,2,),"")</f>
        <v/>
      </c>
      <c r="BI153" s="91" t="str">
        <f>IFERROR(VLOOKUP(BB153,[2]Formulas!$AN$5:$AO$20,2,),"")</f>
        <v/>
      </c>
      <c r="BJ153" s="91">
        <f t="shared" ref="BJ153:BJ162" si="37">+SUM(BC153:BI153)</f>
        <v>0</v>
      </c>
      <c r="BK153" s="91" t="str">
        <f t="shared" ref="BK153:BK162" si="38">+IF(BJ153&gt;=96,"Fuerte",IF(AND(BJ153&lt;96,BJ153&gt;=86),"Moderado",IF(BJ153&lt;=85,"Débil")))</f>
        <v>Débil</v>
      </c>
      <c r="BL153" s="91"/>
      <c r="BM153" s="91" t="str">
        <f>IFERROR(VLOOKUP(CONCATENATE(BK153,"+",BL153),[2]Formulas!$AB$5:$AC$13,2,),"")</f>
        <v/>
      </c>
      <c r="BN153" s="91" t="str">
        <f>IFERROR(VLOOKUP(BM153,[2]Formulas!$AC$5:$AD$13,2,),"")</f>
        <v/>
      </c>
      <c r="BO153" s="64" t="str">
        <f>+IFERROR(AVERAGE(BN153:BN162),"")</f>
        <v/>
      </c>
      <c r="BP153" s="64" t="str">
        <f>+IF(BO153="","",IF(BO153=100,"Fuerte",IF(AND(BO153&lt;100,BO153&gt;=50),"Moderado",IF(BO153&lt;50,"Débil"))))</f>
        <v/>
      </c>
      <c r="BQ153" s="64" t="str">
        <f>+IF(BP153="","",IF(BP153="Fuerte",2,IF(BP153="Moderado",1,IF(BP153="Débil",0))))</f>
        <v/>
      </c>
      <c r="BR153" s="64" t="str">
        <f>IFERROR(IF((BS153-BQ153)&lt;=0,+AG153,VLOOKUP((BS153-BQ153),[2]Formulas!$AQ$5:$AR$9,2,0)),"")</f>
        <v/>
      </c>
      <c r="BS153" s="64" t="str">
        <f>+AH153</f>
        <v/>
      </c>
      <c r="BT153" s="64" t="str">
        <f>IFERROR(VLOOKUP(BR153,[2]Formulas!$B$5:$C$9,2,),"")</f>
        <v/>
      </c>
      <c r="BU153" s="64" t="str">
        <f>+AI153</f>
        <v/>
      </c>
      <c r="BV153" s="64" t="str">
        <f>IFERROR(VLOOKUP(BU153,[2]Formulas!$E$5:$F$9,2,),"")</f>
        <v/>
      </c>
      <c r="BW153" s="62" t="str">
        <f>IFERROR(VLOOKUP(CONCATENATE(BT153:BT162,BV153),[2]Formulas!$J$5:$K$29,2,),"")</f>
        <v/>
      </c>
      <c r="BX153" s="65" t="str">
        <f>IFERROR(BV153*BT153,"")</f>
        <v/>
      </c>
      <c r="BY153" s="66"/>
      <c r="BZ153" s="96"/>
      <c r="CA153" s="96"/>
      <c r="CB153" s="96"/>
      <c r="CC153" s="66"/>
      <c r="CD153" s="96"/>
      <c r="CE153" s="96"/>
      <c r="CF153" s="96"/>
      <c r="CG153" s="66"/>
      <c r="CH153" s="96"/>
      <c r="CI153" s="96"/>
      <c r="CJ153" s="159"/>
      <c r="CK153" s="4"/>
    </row>
    <row r="154" spans="1:89" ht="23.25" hidden="1" customHeight="1" x14ac:dyDescent="0.25">
      <c r="A154" s="72"/>
      <c r="B154" s="160"/>
      <c r="C154" s="72"/>
      <c r="D154" s="72"/>
      <c r="E154" s="72"/>
      <c r="F154" s="72"/>
      <c r="G154" s="72"/>
      <c r="H154" s="72"/>
      <c r="I154" s="72"/>
      <c r="J154" s="14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c r="AK154" s="72"/>
      <c r="AL154" s="72"/>
      <c r="AM154" s="72"/>
      <c r="AN154" s="140"/>
      <c r="AO154" s="140"/>
      <c r="AP154" s="140"/>
      <c r="AQ154" s="140"/>
      <c r="AR154" s="140"/>
      <c r="AS154" s="140"/>
      <c r="AT154" s="140"/>
      <c r="AU154" s="161"/>
      <c r="AV154" s="162"/>
      <c r="AW154" s="162"/>
      <c r="AX154" s="162"/>
      <c r="AY154" s="162"/>
      <c r="AZ154" s="162"/>
      <c r="BA154" s="162"/>
      <c r="BB154" s="162"/>
      <c r="BC154" s="163" t="str">
        <f>IFERROR(VLOOKUP(AV154,[2]Formulas!$AN$5:$AO$20,2,),"")</f>
        <v/>
      </c>
      <c r="BD154" s="163" t="str">
        <f>IFERROR(VLOOKUP(AW154,[2]Formulas!$AN$5:$AO$20,2,),"")</f>
        <v/>
      </c>
      <c r="BE154" s="163" t="str">
        <f>IFERROR(VLOOKUP(AX154,[2]Formulas!$AN$5:$AO$20,2,),"")</f>
        <v/>
      </c>
      <c r="BF154" s="163" t="str">
        <f>IFERROR(VLOOKUP(AY154,[2]Formulas!$AN$5:$AO$20,2,),"")</f>
        <v/>
      </c>
      <c r="BG154" s="163" t="str">
        <f>IFERROR(VLOOKUP(AZ154,[2]Formulas!$AN$5:$AO$20,2,),"")</f>
        <v/>
      </c>
      <c r="BH154" s="163" t="str">
        <f>IFERROR(VLOOKUP(BA154,[2]Formulas!$AN$5:$AO$20,2,),"")</f>
        <v/>
      </c>
      <c r="BI154" s="163" t="str">
        <f>IFERROR(VLOOKUP(BB154,[2]Formulas!$AN$5:$AO$20,2,),"")</f>
        <v/>
      </c>
      <c r="BJ154" s="163">
        <f t="shared" si="37"/>
        <v>0</v>
      </c>
      <c r="BK154" s="163" t="str">
        <f t="shared" si="38"/>
        <v>Débil</v>
      </c>
      <c r="BL154" s="163"/>
      <c r="BM154" s="163" t="str">
        <f>IFERROR(VLOOKUP(CONCATENATE(BK154,"+",BL154),[2]Formulas!$AB$5:$AC$13,2,),"")</f>
        <v/>
      </c>
      <c r="BN154" s="163" t="str">
        <f>IFERROR(VLOOKUP(BM154,[2]Formulas!$AC$5:$AD$13,2,),"")</f>
        <v/>
      </c>
      <c r="BO154" s="72"/>
      <c r="BP154" s="72"/>
      <c r="BQ154" s="72"/>
      <c r="BR154" s="72"/>
      <c r="BS154" s="72"/>
      <c r="BT154" s="72"/>
      <c r="BU154" s="72"/>
      <c r="BV154" s="72"/>
      <c r="BW154" s="72"/>
      <c r="BX154" s="79"/>
      <c r="BY154" s="72"/>
      <c r="BZ154" s="134"/>
      <c r="CA154" s="134"/>
      <c r="CB154" s="134"/>
      <c r="CC154" s="72"/>
      <c r="CD154" s="134"/>
      <c r="CE154" s="134"/>
      <c r="CF154" s="134"/>
      <c r="CG154" s="72"/>
      <c r="CH154" s="134"/>
      <c r="CI154" s="134"/>
      <c r="CJ154" s="136"/>
      <c r="CK154" s="4"/>
    </row>
    <row r="155" spans="1:89" ht="23.25" hidden="1" customHeight="1" x14ac:dyDescent="0.25">
      <c r="A155" s="72"/>
      <c r="B155" s="160"/>
      <c r="C155" s="72"/>
      <c r="D155" s="72"/>
      <c r="E155" s="72"/>
      <c r="F155" s="72"/>
      <c r="G155" s="72"/>
      <c r="H155" s="72"/>
      <c r="I155" s="72"/>
      <c r="J155" s="14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c r="AK155" s="72"/>
      <c r="AL155" s="72"/>
      <c r="AM155" s="72"/>
      <c r="AN155" s="140"/>
      <c r="AO155" s="140"/>
      <c r="AP155" s="140"/>
      <c r="AQ155" s="140"/>
      <c r="AR155" s="140"/>
      <c r="AS155" s="140"/>
      <c r="AT155" s="140"/>
      <c r="AU155" s="161"/>
      <c r="AV155" s="162"/>
      <c r="AW155" s="162"/>
      <c r="AX155" s="162"/>
      <c r="AY155" s="162"/>
      <c r="AZ155" s="162"/>
      <c r="BA155" s="162"/>
      <c r="BB155" s="162"/>
      <c r="BC155" s="163" t="str">
        <f>IFERROR(VLOOKUP(AV155,[2]Formulas!$AN$5:$AO$20,2,),"")</f>
        <v/>
      </c>
      <c r="BD155" s="163" t="str">
        <f>IFERROR(VLOOKUP(AW155,[2]Formulas!$AN$5:$AO$20,2,),"")</f>
        <v/>
      </c>
      <c r="BE155" s="163" t="str">
        <f>IFERROR(VLOOKUP(AX155,[2]Formulas!$AN$5:$AO$20,2,),"")</f>
        <v/>
      </c>
      <c r="BF155" s="163" t="str">
        <f>IFERROR(VLOOKUP(AY155,[2]Formulas!$AN$5:$AO$20,2,),"")</f>
        <v/>
      </c>
      <c r="BG155" s="163" t="str">
        <f>IFERROR(VLOOKUP(AZ155,[2]Formulas!$AN$5:$AO$20,2,),"")</f>
        <v/>
      </c>
      <c r="BH155" s="163" t="str">
        <f>IFERROR(VLOOKUP(BA155,[2]Formulas!$AN$5:$AO$20,2,),"")</f>
        <v/>
      </c>
      <c r="BI155" s="163" t="str">
        <f>IFERROR(VLOOKUP(BB155,[2]Formulas!$AN$5:$AO$20,2,),"")</f>
        <v/>
      </c>
      <c r="BJ155" s="163">
        <f t="shared" si="37"/>
        <v>0</v>
      </c>
      <c r="BK155" s="163" t="str">
        <f t="shared" si="38"/>
        <v>Débil</v>
      </c>
      <c r="BL155" s="163"/>
      <c r="BM155" s="163" t="str">
        <f>IFERROR(VLOOKUP(CONCATENATE(BK155,"+",BL155),[2]Formulas!$AB$5:$AC$13,2,),"")</f>
        <v/>
      </c>
      <c r="BN155" s="163" t="str">
        <f>IFERROR(VLOOKUP(BM155,[2]Formulas!$AC$5:$AD$13,2,),"")</f>
        <v/>
      </c>
      <c r="BO155" s="72"/>
      <c r="BP155" s="72"/>
      <c r="BQ155" s="72"/>
      <c r="BR155" s="72"/>
      <c r="BS155" s="72"/>
      <c r="BT155" s="72"/>
      <c r="BU155" s="72"/>
      <c r="BV155" s="72"/>
      <c r="BW155" s="72"/>
      <c r="BX155" s="79"/>
      <c r="BY155" s="72"/>
      <c r="BZ155" s="134"/>
      <c r="CA155" s="134"/>
      <c r="CB155" s="134"/>
      <c r="CC155" s="72"/>
      <c r="CD155" s="134"/>
      <c r="CE155" s="134"/>
      <c r="CF155" s="134"/>
      <c r="CG155" s="72"/>
      <c r="CH155" s="134"/>
      <c r="CI155" s="134"/>
      <c r="CJ155" s="136"/>
      <c r="CK155" s="4"/>
    </row>
    <row r="156" spans="1:89" ht="23.25" hidden="1" customHeight="1" x14ac:dyDescent="0.25">
      <c r="A156" s="72"/>
      <c r="B156" s="160"/>
      <c r="C156" s="72"/>
      <c r="D156" s="72"/>
      <c r="E156" s="72"/>
      <c r="F156" s="72"/>
      <c r="G156" s="72"/>
      <c r="H156" s="72"/>
      <c r="I156" s="72"/>
      <c r="J156" s="14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c r="AK156" s="72"/>
      <c r="AL156" s="72"/>
      <c r="AM156" s="72"/>
      <c r="AN156" s="140"/>
      <c r="AO156" s="140"/>
      <c r="AP156" s="140"/>
      <c r="AQ156" s="140"/>
      <c r="AR156" s="140"/>
      <c r="AS156" s="140"/>
      <c r="AT156" s="140"/>
      <c r="AU156" s="161"/>
      <c r="AV156" s="162"/>
      <c r="AW156" s="162"/>
      <c r="AX156" s="162"/>
      <c r="AY156" s="162"/>
      <c r="AZ156" s="162"/>
      <c r="BA156" s="162"/>
      <c r="BB156" s="162"/>
      <c r="BC156" s="163" t="str">
        <f>IFERROR(VLOOKUP(AV156,[2]Formulas!$AN$5:$AO$20,2,),"")</f>
        <v/>
      </c>
      <c r="BD156" s="163" t="str">
        <f>IFERROR(VLOOKUP(AW156,[2]Formulas!$AN$5:$AO$20,2,),"")</f>
        <v/>
      </c>
      <c r="BE156" s="163" t="str">
        <f>IFERROR(VLOOKUP(AX156,[2]Formulas!$AN$5:$AO$20,2,),"")</f>
        <v/>
      </c>
      <c r="BF156" s="163" t="str">
        <f>IFERROR(VLOOKUP(AY156,[2]Formulas!$AN$5:$AO$20,2,),"")</f>
        <v/>
      </c>
      <c r="BG156" s="163" t="str">
        <f>IFERROR(VLOOKUP(AZ156,[2]Formulas!$AN$5:$AO$20,2,),"")</f>
        <v/>
      </c>
      <c r="BH156" s="163" t="str">
        <f>IFERROR(VLOOKUP(BA156,[2]Formulas!$AN$5:$AO$20,2,),"")</f>
        <v/>
      </c>
      <c r="BI156" s="163" t="str">
        <f>IFERROR(VLOOKUP(BB156,[2]Formulas!$AN$5:$AO$20,2,),"")</f>
        <v/>
      </c>
      <c r="BJ156" s="163">
        <f t="shared" si="37"/>
        <v>0</v>
      </c>
      <c r="BK156" s="163" t="str">
        <f t="shared" si="38"/>
        <v>Débil</v>
      </c>
      <c r="BL156" s="163"/>
      <c r="BM156" s="163" t="str">
        <f>IFERROR(VLOOKUP(CONCATENATE(BK156,"+",BL156),[2]Formulas!$AB$5:$AC$13,2,),"")</f>
        <v/>
      </c>
      <c r="BN156" s="163" t="str">
        <f>IFERROR(VLOOKUP(BM156,[2]Formulas!$AC$5:$AD$13,2,),"")</f>
        <v/>
      </c>
      <c r="BO156" s="72"/>
      <c r="BP156" s="72"/>
      <c r="BQ156" s="72"/>
      <c r="BR156" s="72"/>
      <c r="BS156" s="72"/>
      <c r="BT156" s="72"/>
      <c r="BU156" s="72"/>
      <c r="BV156" s="72"/>
      <c r="BW156" s="72"/>
      <c r="BX156" s="79"/>
      <c r="BY156" s="72"/>
      <c r="BZ156" s="134"/>
      <c r="CA156" s="134"/>
      <c r="CB156" s="134"/>
      <c r="CC156" s="72"/>
      <c r="CD156" s="134"/>
      <c r="CE156" s="134"/>
      <c r="CF156" s="134"/>
      <c r="CG156" s="72"/>
      <c r="CH156" s="134"/>
      <c r="CI156" s="134"/>
      <c r="CJ156" s="136"/>
      <c r="CK156" s="4"/>
    </row>
    <row r="157" spans="1:89" ht="23.25" hidden="1" customHeight="1" x14ac:dyDescent="0.25">
      <c r="A157" s="72"/>
      <c r="B157" s="160"/>
      <c r="C157" s="72"/>
      <c r="D157" s="72"/>
      <c r="E157" s="72"/>
      <c r="F157" s="72"/>
      <c r="G157" s="72"/>
      <c r="H157" s="72"/>
      <c r="I157" s="72"/>
      <c r="J157" s="14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c r="AK157" s="72"/>
      <c r="AL157" s="72"/>
      <c r="AM157" s="72"/>
      <c r="AN157" s="140"/>
      <c r="AO157" s="140"/>
      <c r="AP157" s="140"/>
      <c r="AQ157" s="140"/>
      <c r="AR157" s="140"/>
      <c r="AS157" s="140"/>
      <c r="AT157" s="140"/>
      <c r="AU157" s="161"/>
      <c r="AV157" s="162"/>
      <c r="AW157" s="162"/>
      <c r="AX157" s="162"/>
      <c r="AY157" s="162"/>
      <c r="AZ157" s="162"/>
      <c r="BA157" s="162"/>
      <c r="BB157" s="162"/>
      <c r="BC157" s="163" t="str">
        <f>IFERROR(VLOOKUP(AV157,[2]Formulas!$AN$5:$AO$20,2,),"")</f>
        <v/>
      </c>
      <c r="BD157" s="163" t="str">
        <f>IFERROR(VLOOKUP(AW157,[2]Formulas!$AN$5:$AO$20,2,),"")</f>
        <v/>
      </c>
      <c r="BE157" s="163" t="str">
        <f>IFERROR(VLOOKUP(AX157,[2]Formulas!$AN$5:$AO$20,2,),"")</f>
        <v/>
      </c>
      <c r="BF157" s="163" t="str">
        <f>IFERROR(VLOOKUP(AY157,[2]Formulas!$AN$5:$AO$20,2,),"")</f>
        <v/>
      </c>
      <c r="BG157" s="163" t="str">
        <f>IFERROR(VLOOKUP(AZ157,[2]Formulas!$AN$5:$AO$20,2,),"")</f>
        <v/>
      </c>
      <c r="BH157" s="163" t="str">
        <f>IFERROR(VLOOKUP(BA157,[2]Formulas!$AN$5:$AO$20,2,),"")</f>
        <v/>
      </c>
      <c r="BI157" s="163" t="str">
        <f>IFERROR(VLOOKUP(BB157,[2]Formulas!$AN$5:$AO$20,2,),"")</f>
        <v/>
      </c>
      <c r="BJ157" s="163">
        <f t="shared" si="37"/>
        <v>0</v>
      </c>
      <c r="BK157" s="163" t="str">
        <f t="shared" si="38"/>
        <v>Débil</v>
      </c>
      <c r="BL157" s="163"/>
      <c r="BM157" s="163" t="str">
        <f>IFERROR(VLOOKUP(CONCATENATE(BK157,"+",BL157),[2]Formulas!$AB$5:$AC$13,2,),"")</f>
        <v/>
      </c>
      <c r="BN157" s="163" t="str">
        <f>IFERROR(VLOOKUP(BM157,[2]Formulas!$AC$5:$AD$13,2,),"")</f>
        <v/>
      </c>
      <c r="BO157" s="72"/>
      <c r="BP157" s="72"/>
      <c r="BQ157" s="72"/>
      <c r="BR157" s="72"/>
      <c r="BS157" s="72"/>
      <c r="BT157" s="72"/>
      <c r="BU157" s="72"/>
      <c r="BV157" s="72"/>
      <c r="BW157" s="72"/>
      <c r="BX157" s="79"/>
      <c r="BY157" s="72"/>
      <c r="BZ157" s="134"/>
      <c r="CA157" s="134"/>
      <c r="CB157" s="134"/>
      <c r="CC157" s="72"/>
      <c r="CD157" s="134"/>
      <c r="CE157" s="134"/>
      <c r="CF157" s="134"/>
      <c r="CG157" s="72"/>
      <c r="CH157" s="134"/>
      <c r="CI157" s="134"/>
      <c r="CJ157" s="136"/>
      <c r="CK157" s="4"/>
    </row>
    <row r="158" spans="1:89" ht="23.25" hidden="1" customHeight="1" x14ac:dyDescent="0.25">
      <c r="A158" s="72"/>
      <c r="B158" s="160"/>
      <c r="C158" s="72"/>
      <c r="D158" s="72"/>
      <c r="E158" s="72"/>
      <c r="F158" s="72"/>
      <c r="G158" s="72"/>
      <c r="H158" s="72"/>
      <c r="I158" s="72"/>
      <c r="J158" s="14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c r="AK158" s="72"/>
      <c r="AL158" s="72"/>
      <c r="AM158" s="72"/>
      <c r="AN158" s="140"/>
      <c r="AO158" s="140"/>
      <c r="AP158" s="140"/>
      <c r="AQ158" s="140"/>
      <c r="AR158" s="140"/>
      <c r="AS158" s="140"/>
      <c r="AT158" s="140"/>
      <c r="AU158" s="161"/>
      <c r="AV158" s="162"/>
      <c r="AW158" s="162"/>
      <c r="AX158" s="162"/>
      <c r="AY158" s="162"/>
      <c r="AZ158" s="162"/>
      <c r="BA158" s="162"/>
      <c r="BB158" s="162"/>
      <c r="BC158" s="163" t="str">
        <f>IFERROR(VLOOKUP(AV158,[2]Formulas!$AN$5:$AO$20,2,),"")</f>
        <v/>
      </c>
      <c r="BD158" s="163" t="str">
        <f>IFERROR(VLOOKUP(AW158,[2]Formulas!$AN$5:$AO$20,2,),"")</f>
        <v/>
      </c>
      <c r="BE158" s="163" t="str">
        <f>IFERROR(VLOOKUP(AX158,[2]Formulas!$AN$5:$AO$20,2,),"")</f>
        <v/>
      </c>
      <c r="BF158" s="163" t="str">
        <f>IFERROR(VLOOKUP(AY158,[2]Formulas!$AN$5:$AO$20,2,),"")</f>
        <v/>
      </c>
      <c r="BG158" s="163" t="str">
        <f>IFERROR(VLOOKUP(AZ158,[2]Formulas!$AN$5:$AO$20,2,),"")</f>
        <v/>
      </c>
      <c r="BH158" s="163" t="str">
        <f>IFERROR(VLOOKUP(BA158,[2]Formulas!$AN$5:$AO$20,2,),"")</f>
        <v/>
      </c>
      <c r="BI158" s="163" t="str">
        <f>IFERROR(VLOOKUP(BB158,[2]Formulas!$AN$5:$AO$20,2,),"")</f>
        <v/>
      </c>
      <c r="BJ158" s="163">
        <f t="shared" si="37"/>
        <v>0</v>
      </c>
      <c r="BK158" s="163" t="str">
        <f t="shared" si="38"/>
        <v>Débil</v>
      </c>
      <c r="BL158" s="163"/>
      <c r="BM158" s="163" t="str">
        <f>IFERROR(VLOOKUP(CONCATENATE(BK158,"+",BL158),[2]Formulas!$AB$5:$AC$13,2,),"")</f>
        <v/>
      </c>
      <c r="BN158" s="163" t="str">
        <f>IFERROR(VLOOKUP(BM158,[2]Formulas!$AC$5:$AD$13,2,),"")</f>
        <v/>
      </c>
      <c r="BO158" s="72"/>
      <c r="BP158" s="72"/>
      <c r="BQ158" s="72"/>
      <c r="BR158" s="72"/>
      <c r="BS158" s="72"/>
      <c r="BT158" s="72"/>
      <c r="BU158" s="72"/>
      <c r="BV158" s="72"/>
      <c r="BW158" s="72"/>
      <c r="BX158" s="79"/>
      <c r="BY158" s="72"/>
      <c r="BZ158" s="134"/>
      <c r="CA158" s="134"/>
      <c r="CB158" s="134"/>
      <c r="CC158" s="72"/>
      <c r="CD158" s="134"/>
      <c r="CE158" s="134"/>
      <c r="CF158" s="134"/>
      <c r="CG158" s="72"/>
      <c r="CH158" s="134"/>
      <c r="CI158" s="134"/>
      <c r="CJ158" s="136"/>
      <c r="CK158" s="4"/>
    </row>
    <row r="159" spans="1:89" ht="23.25" hidden="1" customHeight="1" x14ac:dyDescent="0.25">
      <c r="A159" s="72"/>
      <c r="B159" s="160"/>
      <c r="C159" s="72"/>
      <c r="D159" s="72"/>
      <c r="E159" s="72"/>
      <c r="F159" s="72"/>
      <c r="G159" s="72"/>
      <c r="H159" s="72"/>
      <c r="I159" s="72"/>
      <c r="J159" s="14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c r="AL159" s="72"/>
      <c r="AM159" s="72"/>
      <c r="AN159" s="140"/>
      <c r="AO159" s="140"/>
      <c r="AP159" s="140"/>
      <c r="AQ159" s="140"/>
      <c r="AR159" s="140"/>
      <c r="AS159" s="140"/>
      <c r="AT159" s="140"/>
      <c r="AU159" s="161"/>
      <c r="AV159" s="162"/>
      <c r="AW159" s="162"/>
      <c r="AX159" s="162"/>
      <c r="AY159" s="162"/>
      <c r="AZ159" s="162"/>
      <c r="BA159" s="162"/>
      <c r="BB159" s="162"/>
      <c r="BC159" s="163" t="str">
        <f>IFERROR(VLOOKUP(AV159,[2]Formulas!$AN$5:$AO$20,2,),"")</f>
        <v/>
      </c>
      <c r="BD159" s="163" t="str">
        <f>IFERROR(VLOOKUP(AW159,[2]Formulas!$AN$5:$AO$20,2,),"")</f>
        <v/>
      </c>
      <c r="BE159" s="163" t="str">
        <f>IFERROR(VLOOKUP(AX159,[2]Formulas!$AN$5:$AO$20,2,),"")</f>
        <v/>
      </c>
      <c r="BF159" s="163" t="str">
        <f>IFERROR(VLOOKUP(AY159,[2]Formulas!$AN$5:$AO$20,2,),"")</f>
        <v/>
      </c>
      <c r="BG159" s="163" t="str">
        <f>IFERROR(VLOOKUP(AZ159,[2]Formulas!$AN$5:$AO$20,2,),"")</f>
        <v/>
      </c>
      <c r="BH159" s="163" t="str">
        <f>IFERROR(VLOOKUP(BA159,[2]Formulas!$AN$5:$AO$20,2,),"")</f>
        <v/>
      </c>
      <c r="BI159" s="163" t="str">
        <f>IFERROR(VLOOKUP(BB159,[2]Formulas!$AN$5:$AO$20,2,),"")</f>
        <v/>
      </c>
      <c r="BJ159" s="163">
        <f t="shared" si="37"/>
        <v>0</v>
      </c>
      <c r="BK159" s="163" t="str">
        <f t="shared" si="38"/>
        <v>Débil</v>
      </c>
      <c r="BL159" s="163"/>
      <c r="BM159" s="163" t="str">
        <f>IFERROR(VLOOKUP(CONCATENATE(BK159,"+",BL159),[2]Formulas!$AB$5:$AC$13,2,),"")</f>
        <v/>
      </c>
      <c r="BN159" s="163" t="str">
        <f>IFERROR(VLOOKUP(BM159,[2]Formulas!$AC$5:$AD$13,2,),"")</f>
        <v/>
      </c>
      <c r="BO159" s="72"/>
      <c r="BP159" s="72"/>
      <c r="BQ159" s="72"/>
      <c r="BR159" s="72"/>
      <c r="BS159" s="72"/>
      <c r="BT159" s="72"/>
      <c r="BU159" s="72"/>
      <c r="BV159" s="72"/>
      <c r="BW159" s="72"/>
      <c r="BX159" s="79"/>
      <c r="BY159" s="72"/>
      <c r="BZ159" s="134"/>
      <c r="CA159" s="134"/>
      <c r="CB159" s="134"/>
      <c r="CC159" s="72"/>
      <c r="CD159" s="134"/>
      <c r="CE159" s="134"/>
      <c r="CF159" s="134"/>
      <c r="CG159" s="72"/>
      <c r="CH159" s="134"/>
      <c r="CI159" s="134"/>
      <c r="CJ159" s="136"/>
      <c r="CK159" s="4"/>
    </row>
    <row r="160" spans="1:89" ht="23.25" hidden="1" customHeight="1" x14ac:dyDescent="0.25">
      <c r="A160" s="72"/>
      <c r="B160" s="160"/>
      <c r="C160" s="72"/>
      <c r="D160" s="72"/>
      <c r="E160" s="72"/>
      <c r="F160" s="72"/>
      <c r="G160" s="72"/>
      <c r="H160" s="72"/>
      <c r="I160" s="72"/>
      <c r="J160" s="14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c r="AK160" s="72"/>
      <c r="AL160" s="72"/>
      <c r="AM160" s="72"/>
      <c r="AN160" s="140"/>
      <c r="AO160" s="140"/>
      <c r="AP160" s="140"/>
      <c r="AQ160" s="140"/>
      <c r="AR160" s="140"/>
      <c r="AS160" s="140"/>
      <c r="AT160" s="140"/>
      <c r="AU160" s="161"/>
      <c r="AV160" s="162"/>
      <c r="AW160" s="162"/>
      <c r="AX160" s="162"/>
      <c r="AY160" s="162"/>
      <c r="AZ160" s="162"/>
      <c r="BA160" s="162"/>
      <c r="BB160" s="162"/>
      <c r="BC160" s="163" t="str">
        <f>IFERROR(VLOOKUP(AV160,[2]Formulas!$AN$5:$AO$20,2,),"")</f>
        <v/>
      </c>
      <c r="BD160" s="163" t="str">
        <f>IFERROR(VLOOKUP(AW160,[2]Formulas!$AN$5:$AO$20,2,),"")</f>
        <v/>
      </c>
      <c r="BE160" s="163" t="str">
        <f>IFERROR(VLOOKUP(AX160,[2]Formulas!$AN$5:$AO$20,2,),"")</f>
        <v/>
      </c>
      <c r="BF160" s="163" t="str">
        <f>IFERROR(VLOOKUP(AY160,[2]Formulas!$AN$5:$AO$20,2,),"")</f>
        <v/>
      </c>
      <c r="BG160" s="163" t="str">
        <f>IFERROR(VLOOKUP(AZ160,[2]Formulas!$AN$5:$AO$20,2,),"")</f>
        <v/>
      </c>
      <c r="BH160" s="163" t="str">
        <f>IFERROR(VLOOKUP(BA160,[2]Formulas!$AN$5:$AO$20,2,),"")</f>
        <v/>
      </c>
      <c r="BI160" s="163" t="str">
        <f>IFERROR(VLOOKUP(BB160,[2]Formulas!$AN$5:$AO$20,2,),"")</f>
        <v/>
      </c>
      <c r="BJ160" s="163">
        <f t="shared" si="37"/>
        <v>0</v>
      </c>
      <c r="BK160" s="163" t="str">
        <f t="shared" si="38"/>
        <v>Débil</v>
      </c>
      <c r="BL160" s="163"/>
      <c r="BM160" s="163" t="str">
        <f>IFERROR(VLOOKUP(CONCATENATE(BK160,"+",BL160),[2]Formulas!$AB$5:$AC$13,2,),"")</f>
        <v/>
      </c>
      <c r="BN160" s="163" t="str">
        <f>IFERROR(VLOOKUP(BM160,[2]Formulas!$AC$5:$AD$13,2,),"")</f>
        <v/>
      </c>
      <c r="BO160" s="72"/>
      <c r="BP160" s="72"/>
      <c r="BQ160" s="72"/>
      <c r="BR160" s="72"/>
      <c r="BS160" s="72"/>
      <c r="BT160" s="72"/>
      <c r="BU160" s="72"/>
      <c r="BV160" s="72"/>
      <c r="BW160" s="72"/>
      <c r="BX160" s="79"/>
      <c r="BY160" s="72"/>
      <c r="BZ160" s="134"/>
      <c r="CA160" s="134"/>
      <c r="CB160" s="134"/>
      <c r="CC160" s="72"/>
      <c r="CD160" s="134"/>
      <c r="CE160" s="134"/>
      <c r="CF160" s="134"/>
      <c r="CG160" s="72"/>
      <c r="CH160" s="134"/>
      <c r="CI160" s="134"/>
      <c r="CJ160" s="136"/>
      <c r="CK160" s="4"/>
    </row>
    <row r="161" spans="1:89" ht="23.25" hidden="1" customHeight="1" x14ac:dyDescent="0.25">
      <c r="A161" s="72"/>
      <c r="B161" s="160"/>
      <c r="C161" s="72"/>
      <c r="D161" s="72"/>
      <c r="E161" s="72"/>
      <c r="F161" s="72"/>
      <c r="G161" s="72"/>
      <c r="H161" s="72"/>
      <c r="I161" s="72"/>
      <c r="J161" s="14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c r="AK161" s="72"/>
      <c r="AL161" s="72"/>
      <c r="AM161" s="72"/>
      <c r="AN161" s="140"/>
      <c r="AO161" s="140"/>
      <c r="AP161" s="140"/>
      <c r="AQ161" s="140"/>
      <c r="AR161" s="140"/>
      <c r="AS161" s="140"/>
      <c r="AT161" s="140"/>
      <c r="AU161" s="161"/>
      <c r="AV161" s="162"/>
      <c r="AW161" s="162"/>
      <c r="AX161" s="162"/>
      <c r="AY161" s="162"/>
      <c r="AZ161" s="162"/>
      <c r="BA161" s="162"/>
      <c r="BB161" s="162"/>
      <c r="BC161" s="163" t="str">
        <f>IFERROR(VLOOKUP(AV161,[2]Formulas!$AN$5:$AO$20,2,),"")</f>
        <v/>
      </c>
      <c r="BD161" s="163" t="str">
        <f>IFERROR(VLOOKUP(AW161,[2]Formulas!$AN$5:$AO$20,2,),"")</f>
        <v/>
      </c>
      <c r="BE161" s="163" t="str">
        <f>IFERROR(VLOOKUP(AX161,[2]Formulas!$AN$5:$AO$20,2,),"")</f>
        <v/>
      </c>
      <c r="BF161" s="163" t="str">
        <f>IFERROR(VLOOKUP(AY161,[2]Formulas!$AN$5:$AO$20,2,),"")</f>
        <v/>
      </c>
      <c r="BG161" s="163" t="str">
        <f>IFERROR(VLOOKUP(AZ161,[2]Formulas!$AN$5:$AO$20,2,),"")</f>
        <v/>
      </c>
      <c r="BH161" s="163" t="str">
        <f>IFERROR(VLOOKUP(BA161,[2]Formulas!$AN$5:$AO$20,2,),"")</f>
        <v/>
      </c>
      <c r="BI161" s="163" t="str">
        <f>IFERROR(VLOOKUP(BB161,[2]Formulas!$AN$5:$AO$20,2,),"")</f>
        <v/>
      </c>
      <c r="BJ161" s="163">
        <f t="shared" si="37"/>
        <v>0</v>
      </c>
      <c r="BK161" s="163" t="str">
        <f t="shared" si="38"/>
        <v>Débil</v>
      </c>
      <c r="BL161" s="163"/>
      <c r="BM161" s="163" t="str">
        <f>IFERROR(VLOOKUP(CONCATENATE(BK161,"+",BL161),[2]Formulas!$AB$5:$AC$13,2,),"")</f>
        <v/>
      </c>
      <c r="BN161" s="163" t="str">
        <f>IFERROR(VLOOKUP(BM161,[2]Formulas!$AC$5:$AD$13,2,),"")</f>
        <v/>
      </c>
      <c r="BO161" s="72"/>
      <c r="BP161" s="72"/>
      <c r="BQ161" s="72"/>
      <c r="BR161" s="72"/>
      <c r="BS161" s="72"/>
      <c r="BT161" s="72"/>
      <c r="BU161" s="72"/>
      <c r="BV161" s="72"/>
      <c r="BW161" s="72"/>
      <c r="BX161" s="79"/>
      <c r="BY161" s="72"/>
      <c r="BZ161" s="134"/>
      <c r="CA161" s="134"/>
      <c r="CB161" s="134"/>
      <c r="CC161" s="72"/>
      <c r="CD161" s="134"/>
      <c r="CE161" s="134"/>
      <c r="CF161" s="134"/>
      <c r="CG161" s="72"/>
      <c r="CH161" s="134"/>
      <c r="CI161" s="134"/>
      <c r="CJ161" s="136"/>
      <c r="CK161" s="4"/>
    </row>
    <row r="162" spans="1:89" ht="23.25" hidden="1" customHeight="1" x14ac:dyDescent="0.25">
      <c r="A162" s="164"/>
      <c r="B162" s="144"/>
      <c r="C162" s="164"/>
      <c r="D162" s="164"/>
      <c r="E162" s="164"/>
      <c r="F162" s="164"/>
      <c r="G162" s="164"/>
      <c r="H162" s="164"/>
      <c r="I162" s="164"/>
      <c r="J162" s="165"/>
      <c r="K162" s="164"/>
      <c r="L162" s="164"/>
      <c r="M162" s="164"/>
      <c r="N162" s="164"/>
      <c r="O162" s="164"/>
      <c r="P162" s="164"/>
      <c r="Q162" s="164"/>
      <c r="R162" s="164"/>
      <c r="S162" s="164"/>
      <c r="T162" s="164"/>
      <c r="U162" s="164"/>
      <c r="V162" s="164"/>
      <c r="W162" s="164"/>
      <c r="X162" s="164"/>
      <c r="Y162" s="164"/>
      <c r="Z162" s="164"/>
      <c r="AA162" s="164"/>
      <c r="AB162" s="164"/>
      <c r="AC162" s="164"/>
      <c r="AD162" s="164"/>
      <c r="AE162" s="164"/>
      <c r="AF162" s="164"/>
      <c r="AG162" s="164"/>
      <c r="AH162" s="164"/>
      <c r="AI162" s="164"/>
      <c r="AJ162" s="164"/>
      <c r="AK162" s="164"/>
      <c r="AL162" s="164"/>
      <c r="AM162" s="164"/>
      <c r="AN162" s="146"/>
      <c r="AO162" s="146"/>
      <c r="AP162" s="146"/>
      <c r="AQ162" s="146"/>
      <c r="AR162" s="146"/>
      <c r="AS162" s="146"/>
      <c r="AT162" s="146"/>
      <c r="AU162" s="147"/>
      <c r="AV162" s="148"/>
      <c r="AW162" s="148"/>
      <c r="AX162" s="148"/>
      <c r="AY162" s="148"/>
      <c r="AZ162" s="148"/>
      <c r="BA162" s="148"/>
      <c r="BB162" s="148"/>
      <c r="BC162" s="149" t="str">
        <f>IFERROR(VLOOKUP(AV162,[2]Formulas!$AN$5:$AO$20,2,),"")</f>
        <v/>
      </c>
      <c r="BD162" s="149" t="str">
        <f>IFERROR(VLOOKUP(AW162,[2]Formulas!$AN$5:$AO$20,2,),"")</f>
        <v/>
      </c>
      <c r="BE162" s="149" t="str">
        <f>IFERROR(VLOOKUP(AX162,[2]Formulas!$AN$5:$AO$20,2,),"")</f>
        <v/>
      </c>
      <c r="BF162" s="149" t="str">
        <f>IFERROR(VLOOKUP(AY162,[2]Formulas!$AN$5:$AO$20,2,),"")</f>
        <v/>
      </c>
      <c r="BG162" s="149" t="str">
        <f>IFERROR(VLOOKUP(AZ162,[2]Formulas!$AN$5:$AO$20,2,),"")</f>
        <v/>
      </c>
      <c r="BH162" s="149" t="str">
        <f>IFERROR(VLOOKUP(BA162,[2]Formulas!$AN$5:$AO$20,2,),"")</f>
        <v/>
      </c>
      <c r="BI162" s="149" t="str">
        <f>IFERROR(VLOOKUP(BB162,[2]Formulas!$AN$5:$AO$20,2,),"")</f>
        <v/>
      </c>
      <c r="BJ162" s="149">
        <f t="shared" si="37"/>
        <v>0</v>
      </c>
      <c r="BK162" s="149" t="str">
        <f t="shared" si="38"/>
        <v>Débil</v>
      </c>
      <c r="BL162" s="149"/>
      <c r="BM162" s="149" t="str">
        <f>IFERROR(VLOOKUP(CONCATENATE(BK162,"+",BL162),[2]Formulas!$AB$5:$AC$13,2,),"")</f>
        <v/>
      </c>
      <c r="BN162" s="149" t="str">
        <f>IFERROR(VLOOKUP(BM162,[2]Formulas!$AC$5:$AD$13,2,),"")</f>
        <v/>
      </c>
      <c r="BO162" s="164"/>
      <c r="BP162" s="164"/>
      <c r="BQ162" s="164"/>
      <c r="BR162" s="164"/>
      <c r="BS162" s="164"/>
      <c r="BT162" s="164"/>
      <c r="BU162" s="164"/>
      <c r="BV162" s="164"/>
      <c r="BW162" s="164"/>
      <c r="BX162" s="166"/>
      <c r="BY162" s="164"/>
      <c r="BZ162" s="151"/>
      <c r="CA162" s="151"/>
      <c r="CB162" s="151"/>
      <c r="CC162" s="164"/>
      <c r="CD162" s="151"/>
      <c r="CE162" s="151"/>
      <c r="CF162" s="151"/>
      <c r="CG162" s="164"/>
      <c r="CH162" s="151"/>
      <c r="CI162" s="151"/>
      <c r="CJ162" s="152"/>
      <c r="CK162" s="4"/>
    </row>
    <row r="163" spans="1:89" ht="23.25" hidden="1" customHeight="1" x14ac:dyDescent="0.3">
      <c r="A163" s="153"/>
      <c r="B163" s="153"/>
      <c r="C163" s="153"/>
      <c r="D163" s="153"/>
      <c r="E163" s="153"/>
      <c r="F163" s="153"/>
      <c r="G163" s="153"/>
      <c r="H163" s="153"/>
      <c r="I163" s="153"/>
      <c r="J163" s="154"/>
      <c r="K163" s="154"/>
      <c r="L163" s="154"/>
      <c r="M163" s="155"/>
      <c r="N163" s="155"/>
      <c r="O163" s="155"/>
      <c r="P163" s="155"/>
      <c r="Q163" s="155"/>
      <c r="R163" s="155"/>
      <c r="S163" s="155"/>
      <c r="T163" s="155"/>
      <c r="U163" s="155"/>
      <c r="V163" s="155"/>
      <c r="W163" s="155"/>
      <c r="X163" s="155"/>
      <c r="Y163" s="155"/>
      <c r="Z163" s="155"/>
      <c r="AA163" s="155"/>
      <c r="AB163" s="155"/>
      <c r="AC163" s="155"/>
      <c r="AD163" s="155"/>
      <c r="AE163" s="155"/>
      <c r="AF163" s="155"/>
      <c r="AG163" s="155"/>
      <c r="AH163" s="155"/>
      <c r="AI163" s="155"/>
      <c r="AJ163" s="155"/>
      <c r="AK163" s="155"/>
      <c r="AL163" s="155"/>
      <c r="AM163" s="153"/>
      <c r="AN163" s="156"/>
      <c r="AO163" s="156"/>
      <c r="AP163" s="156"/>
      <c r="AQ163" s="156"/>
      <c r="AR163" s="156"/>
      <c r="AS163" s="156"/>
      <c r="AT163" s="156"/>
      <c r="AU163" s="153"/>
      <c r="AV163" s="153"/>
      <c r="AW163" s="153"/>
      <c r="AX163" s="153"/>
      <c r="AY163" s="153"/>
      <c r="AZ163" s="153"/>
      <c r="BA163" s="153"/>
      <c r="BB163" s="153"/>
      <c r="BC163" s="153"/>
      <c r="BD163" s="153"/>
      <c r="BE163" s="153"/>
      <c r="BF163" s="153"/>
      <c r="BG163" s="153"/>
      <c r="BH163" s="153"/>
      <c r="BI163" s="153"/>
      <c r="BJ163" s="153"/>
      <c r="BK163" s="153"/>
      <c r="BL163" s="153"/>
      <c r="BM163" s="153"/>
      <c r="BN163" s="153"/>
      <c r="BO163" s="153"/>
      <c r="BP163" s="153"/>
      <c r="BQ163" s="153"/>
      <c r="BR163" s="153"/>
      <c r="BS163" s="153"/>
      <c r="BT163" s="153"/>
      <c r="BU163" s="153"/>
      <c r="BV163" s="153"/>
      <c r="BW163" s="153"/>
      <c r="BX163" s="157"/>
      <c r="BY163" s="157"/>
      <c r="BZ163" s="157"/>
      <c r="CA163" s="157"/>
      <c r="CB163" s="157"/>
      <c r="CC163" s="157"/>
      <c r="CD163" s="157"/>
      <c r="CE163" s="157"/>
      <c r="CF163" s="157"/>
      <c r="CG163" s="157"/>
      <c r="CH163" s="157"/>
      <c r="CI163" s="157"/>
      <c r="CJ163" s="157"/>
      <c r="CK163" s="4"/>
    </row>
    <row r="164" spans="1:89" ht="23.25" hidden="1" customHeight="1" x14ac:dyDescent="0.25">
      <c r="A164" s="57"/>
      <c r="B164" s="90"/>
      <c r="C164" s="57"/>
      <c r="D164" s="57"/>
      <c r="E164" s="58"/>
      <c r="F164" s="58"/>
      <c r="G164" s="58"/>
      <c r="H164" s="58"/>
      <c r="I164" s="57" t="str">
        <f>+IF(AND(E164="Si",F164="Si",G164="Si",H164="Si"),"Corrupción","No aplica para riesgo de corrupción")</f>
        <v>No aplica para riesgo de corrupción</v>
      </c>
      <c r="J164" s="158"/>
      <c r="K164" s="61"/>
      <c r="L164" s="61"/>
      <c r="M164" s="58"/>
      <c r="N164" s="58"/>
      <c r="O164" s="58"/>
      <c r="P164" s="58"/>
      <c r="Q164" s="58"/>
      <c r="R164" s="58"/>
      <c r="S164" s="58"/>
      <c r="T164" s="58"/>
      <c r="U164" s="58"/>
      <c r="V164" s="58"/>
      <c r="W164" s="58"/>
      <c r="X164" s="58"/>
      <c r="Y164" s="58"/>
      <c r="Z164" s="58"/>
      <c r="AA164" s="58"/>
      <c r="AB164" s="58"/>
      <c r="AC164" s="58"/>
      <c r="AD164" s="58"/>
      <c r="AE164" s="58"/>
      <c r="AF164" s="62">
        <f>+COUNTIF(M164:AE173,"SI")</f>
        <v>0</v>
      </c>
      <c r="AG164" s="57"/>
      <c r="AH164" s="57" t="str">
        <f>IFERROR(VLOOKUP(AG164,[2]Formulas!$B$5:$C$9,2,0),"")</f>
        <v/>
      </c>
      <c r="AI164" s="57" t="str">
        <f>IFERROR(VLOOKUP(AF164,[2]Formulas!$W$5:$X$23,2,),"")</f>
        <v/>
      </c>
      <c r="AJ164" s="57" t="str">
        <f>+IFERROR(VLOOKUP(AI164,[2]Formulas!$E$5:$F$9,2,),"")</f>
        <v/>
      </c>
      <c r="AK164" s="62" t="str">
        <f>IFERROR(VLOOKUP(CONCATENATE(AH164,AJ164),[2]Formulas!$J$5:$K$29,2,),"")</f>
        <v/>
      </c>
      <c r="AL164" s="62" t="str">
        <f>IFERROR(AJ164*AH164,"")</f>
        <v/>
      </c>
      <c r="AM164" s="64" t="s">
        <v>167</v>
      </c>
      <c r="AN164" s="130"/>
      <c r="AO164" s="130"/>
      <c r="AP164" s="130"/>
      <c r="AQ164" s="130"/>
      <c r="AR164" s="130"/>
      <c r="AS164" s="130"/>
      <c r="AT164" s="130"/>
      <c r="AU164" s="59"/>
      <c r="AV164" s="131"/>
      <c r="AW164" s="131"/>
      <c r="AX164" s="131"/>
      <c r="AY164" s="131"/>
      <c r="AZ164" s="131"/>
      <c r="BA164" s="131"/>
      <c r="BB164" s="131"/>
      <c r="BC164" s="91" t="str">
        <f>IFERROR(VLOOKUP(AV164,[2]Formulas!$AN$5:$AO$20,2,),"")</f>
        <v/>
      </c>
      <c r="BD164" s="91" t="str">
        <f>IFERROR(VLOOKUP(AW164,[2]Formulas!$AN$5:$AO$20,2,),"")</f>
        <v/>
      </c>
      <c r="BE164" s="91" t="str">
        <f>IFERROR(VLOOKUP(AX164,[2]Formulas!$AN$5:$AO$20,2,),"")</f>
        <v/>
      </c>
      <c r="BF164" s="91" t="str">
        <f>IFERROR(VLOOKUP(AY164,[2]Formulas!$AN$5:$AO$20,2,),"")</f>
        <v/>
      </c>
      <c r="BG164" s="91" t="str">
        <f>IFERROR(VLOOKUP(AZ164,[2]Formulas!$AN$5:$AO$20,2,),"")</f>
        <v/>
      </c>
      <c r="BH164" s="91" t="str">
        <f>IFERROR(VLOOKUP(BA164,[2]Formulas!$AN$5:$AO$20,2,),"")</f>
        <v/>
      </c>
      <c r="BI164" s="91" t="str">
        <f>IFERROR(VLOOKUP(BB164,[2]Formulas!$AN$5:$AO$20,2,),"")</f>
        <v/>
      </c>
      <c r="BJ164" s="91">
        <f t="shared" ref="BJ164:BJ173" si="39">+SUM(BC164:BI164)</f>
        <v>0</v>
      </c>
      <c r="BK164" s="91" t="str">
        <f t="shared" ref="BK164:BK173" si="40">+IF(BJ164&gt;=96,"Fuerte",IF(AND(BJ164&lt;96,BJ164&gt;=86),"Moderado",IF(BJ164&lt;=85,"Débil")))</f>
        <v>Débil</v>
      </c>
      <c r="BL164" s="91"/>
      <c r="BM164" s="91" t="str">
        <f>IFERROR(VLOOKUP(CONCATENATE(BK164,"+",BL164),[2]Formulas!$AB$5:$AC$13,2,),"")</f>
        <v/>
      </c>
      <c r="BN164" s="91" t="str">
        <f>IFERROR(VLOOKUP(BM164,[2]Formulas!$AC$5:$AD$13,2,),"")</f>
        <v/>
      </c>
      <c r="BO164" s="64" t="str">
        <f>+IFERROR(AVERAGE(BN164:BN173),"")</f>
        <v/>
      </c>
      <c r="BP164" s="64" t="str">
        <f>+IF(BO164="","",IF(BO164=100,"Fuerte",IF(AND(BO164&lt;100,BO164&gt;=50),"Moderado",IF(BO164&lt;50,"Débil"))))</f>
        <v/>
      </c>
      <c r="BQ164" s="64" t="str">
        <f>+IF(BP164="","",IF(BP164="Fuerte",2,IF(BP164="Moderado",1,IF(BP164="Débil",0))))</f>
        <v/>
      </c>
      <c r="BR164" s="64" t="str">
        <f>IFERROR(IF((BS164-BQ164)&lt;=0,+AG164,VLOOKUP((BS164-BQ164),[2]Formulas!$AQ$5:$AR$9,2,0)),"")</f>
        <v/>
      </c>
      <c r="BS164" s="64" t="str">
        <f>+AH164</f>
        <v/>
      </c>
      <c r="BT164" s="64" t="str">
        <f>IFERROR(VLOOKUP(BR164,[2]Formulas!$B$5:$C$9,2,),"")</f>
        <v/>
      </c>
      <c r="BU164" s="64" t="str">
        <f>+AI164</f>
        <v/>
      </c>
      <c r="BV164" s="64" t="str">
        <f>IFERROR(VLOOKUP(BU164,[2]Formulas!$E$5:$F$9,2,),"")</f>
        <v/>
      </c>
      <c r="BW164" s="62" t="str">
        <f>IFERROR(VLOOKUP(CONCATENATE(BT164:BT173,BV164),[2]Formulas!$J$5:$K$29,2,),"")</f>
        <v/>
      </c>
      <c r="BX164" s="65" t="str">
        <f>IFERROR(BV164*BT164,"")</f>
        <v/>
      </c>
      <c r="BY164" s="66"/>
      <c r="BZ164" s="96"/>
      <c r="CA164" s="96"/>
      <c r="CB164" s="96"/>
      <c r="CC164" s="66"/>
      <c r="CD164" s="96"/>
      <c r="CE164" s="96"/>
      <c r="CF164" s="96"/>
      <c r="CG164" s="66"/>
      <c r="CH164" s="96"/>
      <c r="CI164" s="96"/>
      <c r="CJ164" s="159"/>
      <c r="CK164" s="4"/>
    </row>
    <row r="165" spans="1:89" ht="23.25" hidden="1" customHeight="1" x14ac:dyDescent="0.25">
      <c r="A165" s="72"/>
      <c r="B165" s="160"/>
      <c r="C165" s="72"/>
      <c r="D165" s="72"/>
      <c r="E165" s="72"/>
      <c r="F165" s="72"/>
      <c r="G165" s="72"/>
      <c r="H165" s="72"/>
      <c r="I165" s="72"/>
      <c r="J165" s="14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c r="AK165" s="72"/>
      <c r="AL165" s="72"/>
      <c r="AM165" s="72"/>
      <c r="AN165" s="140"/>
      <c r="AO165" s="140"/>
      <c r="AP165" s="140"/>
      <c r="AQ165" s="140"/>
      <c r="AR165" s="140"/>
      <c r="AS165" s="140"/>
      <c r="AT165" s="140"/>
      <c r="AU165" s="161"/>
      <c r="AV165" s="162"/>
      <c r="AW165" s="162"/>
      <c r="AX165" s="162"/>
      <c r="AY165" s="162"/>
      <c r="AZ165" s="162"/>
      <c r="BA165" s="162"/>
      <c r="BB165" s="162"/>
      <c r="BC165" s="163" t="str">
        <f>IFERROR(VLOOKUP(AV165,[2]Formulas!$AN$5:$AO$20,2,),"")</f>
        <v/>
      </c>
      <c r="BD165" s="163" t="str">
        <f>IFERROR(VLOOKUP(AW165,[2]Formulas!$AN$5:$AO$20,2,),"")</f>
        <v/>
      </c>
      <c r="BE165" s="163" t="str">
        <f>IFERROR(VLOOKUP(AX165,[2]Formulas!$AN$5:$AO$20,2,),"")</f>
        <v/>
      </c>
      <c r="BF165" s="163" t="str">
        <f>IFERROR(VLOOKUP(AY165,[2]Formulas!$AN$5:$AO$20,2,),"")</f>
        <v/>
      </c>
      <c r="BG165" s="163" t="str">
        <f>IFERROR(VLOOKUP(AZ165,[2]Formulas!$AN$5:$AO$20,2,),"")</f>
        <v/>
      </c>
      <c r="BH165" s="163" t="str">
        <f>IFERROR(VLOOKUP(BA165,[2]Formulas!$AN$5:$AO$20,2,),"")</f>
        <v/>
      </c>
      <c r="BI165" s="163" t="str">
        <f>IFERROR(VLOOKUP(BB165,[2]Formulas!$AN$5:$AO$20,2,),"")</f>
        <v/>
      </c>
      <c r="BJ165" s="163">
        <f t="shared" si="39"/>
        <v>0</v>
      </c>
      <c r="BK165" s="163" t="str">
        <f t="shared" si="40"/>
        <v>Débil</v>
      </c>
      <c r="BL165" s="163"/>
      <c r="BM165" s="163" t="str">
        <f>IFERROR(VLOOKUP(CONCATENATE(BK165,"+",BL165),[2]Formulas!$AB$5:$AC$13,2,),"")</f>
        <v/>
      </c>
      <c r="BN165" s="163" t="str">
        <f>IFERROR(VLOOKUP(BM165,[2]Formulas!$AC$5:$AD$13,2,),"")</f>
        <v/>
      </c>
      <c r="BO165" s="72"/>
      <c r="BP165" s="72"/>
      <c r="BQ165" s="72"/>
      <c r="BR165" s="72"/>
      <c r="BS165" s="72"/>
      <c r="BT165" s="72"/>
      <c r="BU165" s="72"/>
      <c r="BV165" s="72"/>
      <c r="BW165" s="72"/>
      <c r="BX165" s="79"/>
      <c r="BY165" s="72"/>
      <c r="BZ165" s="134"/>
      <c r="CA165" s="134"/>
      <c r="CB165" s="134"/>
      <c r="CC165" s="72"/>
      <c r="CD165" s="134"/>
      <c r="CE165" s="134"/>
      <c r="CF165" s="134"/>
      <c r="CG165" s="72"/>
      <c r="CH165" s="134"/>
      <c r="CI165" s="134"/>
      <c r="CJ165" s="136"/>
      <c r="CK165" s="4"/>
    </row>
    <row r="166" spans="1:89" ht="23.25" hidden="1" customHeight="1" x14ac:dyDescent="0.25">
      <c r="A166" s="72"/>
      <c r="B166" s="160"/>
      <c r="C166" s="72"/>
      <c r="D166" s="72"/>
      <c r="E166" s="72"/>
      <c r="F166" s="72"/>
      <c r="G166" s="72"/>
      <c r="H166" s="72"/>
      <c r="I166" s="72"/>
      <c r="J166" s="14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c r="AL166" s="72"/>
      <c r="AM166" s="72"/>
      <c r="AN166" s="140"/>
      <c r="AO166" s="140"/>
      <c r="AP166" s="140"/>
      <c r="AQ166" s="140"/>
      <c r="AR166" s="140"/>
      <c r="AS166" s="140"/>
      <c r="AT166" s="140"/>
      <c r="AU166" s="161"/>
      <c r="AV166" s="162"/>
      <c r="AW166" s="162"/>
      <c r="AX166" s="162"/>
      <c r="AY166" s="162"/>
      <c r="AZ166" s="162"/>
      <c r="BA166" s="162"/>
      <c r="BB166" s="162"/>
      <c r="BC166" s="163" t="str">
        <f>IFERROR(VLOOKUP(AV166,[2]Formulas!$AN$5:$AO$20,2,),"")</f>
        <v/>
      </c>
      <c r="BD166" s="163" t="str">
        <f>IFERROR(VLOOKUP(AW166,[2]Formulas!$AN$5:$AO$20,2,),"")</f>
        <v/>
      </c>
      <c r="BE166" s="163" t="str">
        <f>IFERROR(VLOOKUP(AX166,[2]Formulas!$AN$5:$AO$20,2,),"")</f>
        <v/>
      </c>
      <c r="BF166" s="163" t="str">
        <f>IFERROR(VLOOKUP(AY166,[2]Formulas!$AN$5:$AO$20,2,),"")</f>
        <v/>
      </c>
      <c r="BG166" s="163" t="str">
        <f>IFERROR(VLOOKUP(AZ166,[2]Formulas!$AN$5:$AO$20,2,),"")</f>
        <v/>
      </c>
      <c r="BH166" s="163" t="str">
        <f>IFERROR(VLOOKUP(BA166,[2]Formulas!$AN$5:$AO$20,2,),"")</f>
        <v/>
      </c>
      <c r="BI166" s="163" t="str">
        <f>IFERROR(VLOOKUP(BB166,[2]Formulas!$AN$5:$AO$20,2,),"")</f>
        <v/>
      </c>
      <c r="BJ166" s="163">
        <f t="shared" si="39"/>
        <v>0</v>
      </c>
      <c r="BK166" s="163" t="str">
        <f t="shared" si="40"/>
        <v>Débil</v>
      </c>
      <c r="BL166" s="163"/>
      <c r="BM166" s="163" t="str">
        <f>IFERROR(VLOOKUP(CONCATENATE(BK166,"+",BL166),[2]Formulas!$AB$5:$AC$13,2,),"")</f>
        <v/>
      </c>
      <c r="BN166" s="163" t="str">
        <f>IFERROR(VLOOKUP(BM166,[2]Formulas!$AC$5:$AD$13,2,),"")</f>
        <v/>
      </c>
      <c r="BO166" s="72"/>
      <c r="BP166" s="72"/>
      <c r="BQ166" s="72"/>
      <c r="BR166" s="72"/>
      <c r="BS166" s="72"/>
      <c r="BT166" s="72"/>
      <c r="BU166" s="72"/>
      <c r="BV166" s="72"/>
      <c r="BW166" s="72"/>
      <c r="BX166" s="79"/>
      <c r="BY166" s="72"/>
      <c r="BZ166" s="134"/>
      <c r="CA166" s="134"/>
      <c r="CB166" s="134"/>
      <c r="CC166" s="72"/>
      <c r="CD166" s="134"/>
      <c r="CE166" s="134"/>
      <c r="CF166" s="134"/>
      <c r="CG166" s="72"/>
      <c r="CH166" s="134"/>
      <c r="CI166" s="134"/>
      <c r="CJ166" s="136"/>
      <c r="CK166" s="4"/>
    </row>
    <row r="167" spans="1:89" ht="23.25" hidden="1" customHeight="1" x14ac:dyDescent="0.25">
      <c r="A167" s="72"/>
      <c r="B167" s="160"/>
      <c r="C167" s="72"/>
      <c r="D167" s="72"/>
      <c r="E167" s="72"/>
      <c r="F167" s="72"/>
      <c r="G167" s="72"/>
      <c r="H167" s="72"/>
      <c r="I167" s="72"/>
      <c r="J167" s="14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c r="AL167" s="72"/>
      <c r="AM167" s="72"/>
      <c r="AN167" s="140"/>
      <c r="AO167" s="140"/>
      <c r="AP167" s="140"/>
      <c r="AQ167" s="140"/>
      <c r="AR167" s="140"/>
      <c r="AS167" s="140"/>
      <c r="AT167" s="140"/>
      <c r="AU167" s="161"/>
      <c r="AV167" s="162"/>
      <c r="AW167" s="162"/>
      <c r="AX167" s="162"/>
      <c r="AY167" s="162"/>
      <c r="AZ167" s="162"/>
      <c r="BA167" s="162"/>
      <c r="BB167" s="162"/>
      <c r="BC167" s="163" t="str">
        <f>IFERROR(VLOOKUP(AV167,[2]Formulas!$AN$5:$AO$20,2,),"")</f>
        <v/>
      </c>
      <c r="BD167" s="163" t="str">
        <f>IFERROR(VLOOKUP(AW167,[2]Formulas!$AN$5:$AO$20,2,),"")</f>
        <v/>
      </c>
      <c r="BE167" s="163" t="str">
        <f>IFERROR(VLOOKUP(AX167,[2]Formulas!$AN$5:$AO$20,2,),"")</f>
        <v/>
      </c>
      <c r="BF167" s="163" t="str">
        <f>IFERROR(VLOOKUP(AY167,[2]Formulas!$AN$5:$AO$20,2,),"")</f>
        <v/>
      </c>
      <c r="BG167" s="163" t="str">
        <f>IFERROR(VLOOKUP(AZ167,[2]Formulas!$AN$5:$AO$20,2,),"")</f>
        <v/>
      </c>
      <c r="BH167" s="163" t="str">
        <f>IFERROR(VLOOKUP(BA167,[2]Formulas!$AN$5:$AO$20,2,),"")</f>
        <v/>
      </c>
      <c r="BI167" s="163" t="str">
        <f>IFERROR(VLOOKUP(BB167,[2]Formulas!$AN$5:$AO$20,2,),"")</f>
        <v/>
      </c>
      <c r="BJ167" s="163">
        <f t="shared" si="39"/>
        <v>0</v>
      </c>
      <c r="BK167" s="163" t="str">
        <f t="shared" si="40"/>
        <v>Débil</v>
      </c>
      <c r="BL167" s="163"/>
      <c r="BM167" s="163" t="str">
        <f>IFERROR(VLOOKUP(CONCATENATE(BK167,"+",BL167),[2]Formulas!$AB$5:$AC$13,2,),"")</f>
        <v/>
      </c>
      <c r="BN167" s="163" t="str">
        <f>IFERROR(VLOOKUP(BM167,[2]Formulas!$AC$5:$AD$13,2,),"")</f>
        <v/>
      </c>
      <c r="BO167" s="72"/>
      <c r="BP167" s="72"/>
      <c r="BQ167" s="72"/>
      <c r="BR167" s="72"/>
      <c r="BS167" s="72"/>
      <c r="BT167" s="72"/>
      <c r="BU167" s="72"/>
      <c r="BV167" s="72"/>
      <c r="BW167" s="72"/>
      <c r="BX167" s="79"/>
      <c r="BY167" s="72"/>
      <c r="BZ167" s="134"/>
      <c r="CA167" s="134"/>
      <c r="CB167" s="134"/>
      <c r="CC167" s="72"/>
      <c r="CD167" s="134"/>
      <c r="CE167" s="134"/>
      <c r="CF167" s="134"/>
      <c r="CG167" s="72"/>
      <c r="CH167" s="134"/>
      <c r="CI167" s="134"/>
      <c r="CJ167" s="136"/>
      <c r="CK167" s="4"/>
    </row>
    <row r="168" spans="1:89" ht="23.25" hidden="1" customHeight="1" x14ac:dyDescent="0.25">
      <c r="A168" s="72"/>
      <c r="B168" s="160"/>
      <c r="C168" s="72"/>
      <c r="D168" s="72"/>
      <c r="E168" s="72"/>
      <c r="F168" s="72"/>
      <c r="G168" s="72"/>
      <c r="H168" s="72"/>
      <c r="I168" s="72"/>
      <c r="J168" s="14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2"/>
      <c r="AL168" s="72"/>
      <c r="AM168" s="72"/>
      <c r="AN168" s="140"/>
      <c r="AO168" s="140"/>
      <c r="AP168" s="140"/>
      <c r="AQ168" s="140"/>
      <c r="AR168" s="140"/>
      <c r="AS168" s="140"/>
      <c r="AT168" s="140"/>
      <c r="AU168" s="161"/>
      <c r="AV168" s="162"/>
      <c r="AW168" s="162"/>
      <c r="AX168" s="162"/>
      <c r="AY168" s="162"/>
      <c r="AZ168" s="162"/>
      <c r="BA168" s="162"/>
      <c r="BB168" s="162"/>
      <c r="BC168" s="163" t="str">
        <f>IFERROR(VLOOKUP(AV168,[2]Formulas!$AN$5:$AO$20,2,),"")</f>
        <v/>
      </c>
      <c r="BD168" s="163" t="str">
        <f>IFERROR(VLOOKUP(AW168,[2]Formulas!$AN$5:$AO$20,2,),"")</f>
        <v/>
      </c>
      <c r="BE168" s="163" t="str">
        <f>IFERROR(VLOOKUP(AX168,[2]Formulas!$AN$5:$AO$20,2,),"")</f>
        <v/>
      </c>
      <c r="BF168" s="163" t="str">
        <f>IFERROR(VLOOKUP(AY168,[2]Formulas!$AN$5:$AO$20,2,),"")</f>
        <v/>
      </c>
      <c r="BG168" s="163" t="str">
        <f>IFERROR(VLOOKUP(AZ168,[2]Formulas!$AN$5:$AO$20,2,),"")</f>
        <v/>
      </c>
      <c r="BH168" s="163" t="str">
        <f>IFERROR(VLOOKUP(BA168,[2]Formulas!$AN$5:$AO$20,2,),"")</f>
        <v/>
      </c>
      <c r="BI168" s="163" t="str">
        <f>IFERROR(VLOOKUP(BB168,[2]Formulas!$AN$5:$AO$20,2,),"")</f>
        <v/>
      </c>
      <c r="BJ168" s="163">
        <f t="shared" si="39"/>
        <v>0</v>
      </c>
      <c r="BK168" s="163" t="str">
        <f t="shared" si="40"/>
        <v>Débil</v>
      </c>
      <c r="BL168" s="163"/>
      <c r="BM168" s="163" t="str">
        <f>IFERROR(VLOOKUP(CONCATENATE(BK168,"+",BL168),[2]Formulas!$AB$5:$AC$13,2,),"")</f>
        <v/>
      </c>
      <c r="BN168" s="163" t="str">
        <f>IFERROR(VLOOKUP(BM168,[2]Formulas!$AC$5:$AD$13,2,),"")</f>
        <v/>
      </c>
      <c r="BO168" s="72"/>
      <c r="BP168" s="72"/>
      <c r="BQ168" s="72"/>
      <c r="BR168" s="72"/>
      <c r="BS168" s="72"/>
      <c r="BT168" s="72"/>
      <c r="BU168" s="72"/>
      <c r="BV168" s="72"/>
      <c r="BW168" s="72"/>
      <c r="BX168" s="79"/>
      <c r="BY168" s="72"/>
      <c r="BZ168" s="134"/>
      <c r="CA168" s="134"/>
      <c r="CB168" s="134"/>
      <c r="CC168" s="72"/>
      <c r="CD168" s="134"/>
      <c r="CE168" s="134"/>
      <c r="CF168" s="134"/>
      <c r="CG168" s="72"/>
      <c r="CH168" s="134"/>
      <c r="CI168" s="134"/>
      <c r="CJ168" s="136"/>
      <c r="CK168" s="4"/>
    </row>
    <row r="169" spans="1:89" ht="23.25" hidden="1" customHeight="1" x14ac:dyDescent="0.25">
      <c r="A169" s="72"/>
      <c r="B169" s="160"/>
      <c r="C169" s="72"/>
      <c r="D169" s="72"/>
      <c r="E169" s="72"/>
      <c r="F169" s="72"/>
      <c r="G169" s="72"/>
      <c r="H169" s="72"/>
      <c r="I169" s="72"/>
      <c r="J169" s="14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c r="AK169" s="72"/>
      <c r="AL169" s="72"/>
      <c r="AM169" s="72"/>
      <c r="AN169" s="140"/>
      <c r="AO169" s="140"/>
      <c r="AP169" s="140"/>
      <c r="AQ169" s="140"/>
      <c r="AR169" s="140"/>
      <c r="AS169" s="140"/>
      <c r="AT169" s="140"/>
      <c r="AU169" s="161"/>
      <c r="AV169" s="162"/>
      <c r="AW169" s="162"/>
      <c r="AX169" s="162"/>
      <c r="AY169" s="162"/>
      <c r="AZ169" s="162"/>
      <c r="BA169" s="162"/>
      <c r="BB169" s="162"/>
      <c r="BC169" s="163" t="str">
        <f>IFERROR(VLOOKUP(AV169,[2]Formulas!$AN$5:$AO$20,2,),"")</f>
        <v/>
      </c>
      <c r="BD169" s="163" t="str">
        <f>IFERROR(VLOOKUP(AW169,[2]Formulas!$AN$5:$AO$20,2,),"")</f>
        <v/>
      </c>
      <c r="BE169" s="163" t="str">
        <f>IFERROR(VLOOKUP(AX169,[2]Formulas!$AN$5:$AO$20,2,),"")</f>
        <v/>
      </c>
      <c r="BF169" s="163" t="str">
        <f>IFERROR(VLOOKUP(AY169,[2]Formulas!$AN$5:$AO$20,2,),"")</f>
        <v/>
      </c>
      <c r="BG169" s="163" t="str">
        <f>IFERROR(VLOOKUP(AZ169,[2]Formulas!$AN$5:$AO$20,2,),"")</f>
        <v/>
      </c>
      <c r="BH169" s="163" t="str">
        <f>IFERROR(VLOOKUP(BA169,[2]Formulas!$AN$5:$AO$20,2,),"")</f>
        <v/>
      </c>
      <c r="BI169" s="163" t="str">
        <f>IFERROR(VLOOKUP(BB169,[2]Formulas!$AN$5:$AO$20,2,),"")</f>
        <v/>
      </c>
      <c r="BJ169" s="163">
        <f t="shared" si="39"/>
        <v>0</v>
      </c>
      <c r="BK169" s="163" t="str">
        <f t="shared" si="40"/>
        <v>Débil</v>
      </c>
      <c r="BL169" s="163"/>
      <c r="BM169" s="163" t="str">
        <f>IFERROR(VLOOKUP(CONCATENATE(BK169,"+",BL169),[2]Formulas!$AB$5:$AC$13,2,),"")</f>
        <v/>
      </c>
      <c r="BN169" s="163" t="str">
        <f>IFERROR(VLOOKUP(BM169,[2]Formulas!$AC$5:$AD$13,2,),"")</f>
        <v/>
      </c>
      <c r="BO169" s="72"/>
      <c r="BP169" s="72"/>
      <c r="BQ169" s="72"/>
      <c r="BR169" s="72"/>
      <c r="BS169" s="72"/>
      <c r="BT169" s="72"/>
      <c r="BU169" s="72"/>
      <c r="BV169" s="72"/>
      <c r="BW169" s="72"/>
      <c r="BX169" s="79"/>
      <c r="BY169" s="72"/>
      <c r="BZ169" s="134"/>
      <c r="CA169" s="134"/>
      <c r="CB169" s="134"/>
      <c r="CC169" s="72"/>
      <c r="CD169" s="134"/>
      <c r="CE169" s="134"/>
      <c r="CF169" s="134"/>
      <c r="CG169" s="72"/>
      <c r="CH169" s="134"/>
      <c r="CI169" s="134"/>
      <c r="CJ169" s="136"/>
      <c r="CK169" s="4"/>
    </row>
    <row r="170" spans="1:89" ht="23.25" hidden="1" customHeight="1" x14ac:dyDescent="0.25">
      <c r="A170" s="72"/>
      <c r="B170" s="160"/>
      <c r="C170" s="72"/>
      <c r="D170" s="72"/>
      <c r="E170" s="72"/>
      <c r="F170" s="72"/>
      <c r="G170" s="72"/>
      <c r="H170" s="72"/>
      <c r="I170" s="72"/>
      <c r="J170" s="14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c r="AK170" s="72"/>
      <c r="AL170" s="72"/>
      <c r="AM170" s="72"/>
      <c r="AN170" s="140"/>
      <c r="AO170" s="140"/>
      <c r="AP170" s="140"/>
      <c r="AQ170" s="140"/>
      <c r="AR170" s="140"/>
      <c r="AS170" s="140"/>
      <c r="AT170" s="140"/>
      <c r="AU170" s="161"/>
      <c r="AV170" s="162"/>
      <c r="AW170" s="162"/>
      <c r="AX170" s="162"/>
      <c r="AY170" s="162"/>
      <c r="AZ170" s="162"/>
      <c r="BA170" s="162"/>
      <c r="BB170" s="162"/>
      <c r="BC170" s="163" t="str">
        <f>IFERROR(VLOOKUP(AV170,[2]Formulas!$AN$5:$AO$20,2,),"")</f>
        <v/>
      </c>
      <c r="BD170" s="163" t="str">
        <f>IFERROR(VLOOKUP(AW170,[2]Formulas!$AN$5:$AO$20,2,),"")</f>
        <v/>
      </c>
      <c r="BE170" s="163" t="str">
        <f>IFERROR(VLOOKUP(AX170,[2]Formulas!$AN$5:$AO$20,2,),"")</f>
        <v/>
      </c>
      <c r="BF170" s="163" t="str">
        <f>IFERROR(VLOOKUP(AY170,[2]Formulas!$AN$5:$AO$20,2,),"")</f>
        <v/>
      </c>
      <c r="BG170" s="163" t="str">
        <f>IFERROR(VLOOKUP(AZ170,[2]Formulas!$AN$5:$AO$20,2,),"")</f>
        <v/>
      </c>
      <c r="BH170" s="163" t="str">
        <f>IFERROR(VLOOKUP(BA170,[2]Formulas!$AN$5:$AO$20,2,),"")</f>
        <v/>
      </c>
      <c r="BI170" s="163" t="str">
        <f>IFERROR(VLOOKUP(BB170,[2]Formulas!$AN$5:$AO$20,2,),"")</f>
        <v/>
      </c>
      <c r="BJ170" s="163">
        <f t="shared" si="39"/>
        <v>0</v>
      </c>
      <c r="BK170" s="163" t="str">
        <f t="shared" si="40"/>
        <v>Débil</v>
      </c>
      <c r="BL170" s="163"/>
      <c r="BM170" s="163" t="str">
        <f>IFERROR(VLOOKUP(CONCATENATE(BK170,"+",BL170),[2]Formulas!$AB$5:$AC$13,2,),"")</f>
        <v/>
      </c>
      <c r="BN170" s="163" t="str">
        <f>IFERROR(VLOOKUP(BM170,[2]Formulas!$AC$5:$AD$13,2,),"")</f>
        <v/>
      </c>
      <c r="BO170" s="72"/>
      <c r="BP170" s="72"/>
      <c r="BQ170" s="72"/>
      <c r="BR170" s="72"/>
      <c r="BS170" s="72"/>
      <c r="BT170" s="72"/>
      <c r="BU170" s="72"/>
      <c r="BV170" s="72"/>
      <c r="BW170" s="72"/>
      <c r="BX170" s="79"/>
      <c r="BY170" s="72"/>
      <c r="BZ170" s="134"/>
      <c r="CA170" s="134"/>
      <c r="CB170" s="134"/>
      <c r="CC170" s="72"/>
      <c r="CD170" s="134"/>
      <c r="CE170" s="134"/>
      <c r="CF170" s="134"/>
      <c r="CG170" s="72"/>
      <c r="CH170" s="134"/>
      <c r="CI170" s="134"/>
      <c r="CJ170" s="136"/>
      <c r="CK170" s="4"/>
    </row>
    <row r="171" spans="1:89" ht="23.25" hidden="1" customHeight="1" x14ac:dyDescent="0.25">
      <c r="A171" s="72"/>
      <c r="B171" s="160"/>
      <c r="C171" s="72"/>
      <c r="D171" s="72"/>
      <c r="E171" s="72"/>
      <c r="F171" s="72"/>
      <c r="G171" s="72"/>
      <c r="H171" s="72"/>
      <c r="I171" s="72"/>
      <c r="J171" s="14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c r="AK171" s="72"/>
      <c r="AL171" s="72"/>
      <c r="AM171" s="72"/>
      <c r="AN171" s="140"/>
      <c r="AO171" s="140"/>
      <c r="AP171" s="140"/>
      <c r="AQ171" s="140"/>
      <c r="AR171" s="140"/>
      <c r="AS171" s="140"/>
      <c r="AT171" s="140"/>
      <c r="AU171" s="161"/>
      <c r="AV171" s="162"/>
      <c r="AW171" s="162"/>
      <c r="AX171" s="162"/>
      <c r="AY171" s="162"/>
      <c r="AZ171" s="162"/>
      <c r="BA171" s="162"/>
      <c r="BB171" s="162"/>
      <c r="BC171" s="163" t="str">
        <f>IFERROR(VLOOKUP(AV171,[2]Formulas!$AN$5:$AO$20,2,),"")</f>
        <v/>
      </c>
      <c r="BD171" s="163" t="str">
        <f>IFERROR(VLOOKUP(AW171,[2]Formulas!$AN$5:$AO$20,2,),"")</f>
        <v/>
      </c>
      <c r="BE171" s="163" t="str">
        <f>IFERROR(VLOOKUP(AX171,[2]Formulas!$AN$5:$AO$20,2,),"")</f>
        <v/>
      </c>
      <c r="BF171" s="163" t="str">
        <f>IFERROR(VLOOKUP(AY171,[2]Formulas!$AN$5:$AO$20,2,),"")</f>
        <v/>
      </c>
      <c r="BG171" s="163" t="str">
        <f>IFERROR(VLOOKUP(AZ171,[2]Formulas!$AN$5:$AO$20,2,),"")</f>
        <v/>
      </c>
      <c r="BH171" s="163" t="str">
        <f>IFERROR(VLOOKUP(BA171,[2]Formulas!$AN$5:$AO$20,2,),"")</f>
        <v/>
      </c>
      <c r="BI171" s="163" t="str">
        <f>IFERROR(VLOOKUP(BB171,[2]Formulas!$AN$5:$AO$20,2,),"")</f>
        <v/>
      </c>
      <c r="BJ171" s="163">
        <f t="shared" si="39"/>
        <v>0</v>
      </c>
      <c r="BK171" s="163" t="str">
        <f t="shared" si="40"/>
        <v>Débil</v>
      </c>
      <c r="BL171" s="163"/>
      <c r="BM171" s="163" t="str">
        <f>IFERROR(VLOOKUP(CONCATENATE(BK171,"+",BL171),[2]Formulas!$AB$5:$AC$13,2,),"")</f>
        <v/>
      </c>
      <c r="BN171" s="163" t="str">
        <f>IFERROR(VLOOKUP(BM171,[2]Formulas!$AC$5:$AD$13,2,),"")</f>
        <v/>
      </c>
      <c r="BO171" s="72"/>
      <c r="BP171" s="72"/>
      <c r="BQ171" s="72"/>
      <c r="BR171" s="72"/>
      <c r="BS171" s="72"/>
      <c r="BT171" s="72"/>
      <c r="BU171" s="72"/>
      <c r="BV171" s="72"/>
      <c r="BW171" s="72"/>
      <c r="BX171" s="79"/>
      <c r="BY171" s="72"/>
      <c r="BZ171" s="134"/>
      <c r="CA171" s="134"/>
      <c r="CB171" s="134"/>
      <c r="CC171" s="72"/>
      <c r="CD171" s="134"/>
      <c r="CE171" s="134"/>
      <c r="CF171" s="134"/>
      <c r="CG171" s="72"/>
      <c r="CH171" s="134"/>
      <c r="CI171" s="134"/>
      <c r="CJ171" s="136"/>
      <c r="CK171" s="4"/>
    </row>
    <row r="172" spans="1:89" ht="23.25" hidden="1" customHeight="1" x14ac:dyDescent="0.25">
      <c r="A172" s="72"/>
      <c r="B172" s="160"/>
      <c r="C172" s="72"/>
      <c r="D172" s="72"/>
      <c r="E172" s="72"/>
      <c r="F172" s="72"/>
      <c r="G172" s="72"/>
      <c r="H172" s="72"/>
      <c r="I172" s="72"/>
      <c r="J172" s="14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c r="AK172" s="72"/>
      <c r="AL172" s="72"/>
      <c r="AM172" s="72"/>
      <c r="AN172" s="140"/>
      <c r="AO172" s="140"/>
      <c r="AP172" s="140"/>
      <c r="AQ172" s="140"/>
      <c r="AR172" s="140"/>
      <c r="AS172" s="140"/>
      <c r="AT172" s="140"/>
      <c r="AU172" s="161"/>
      <c r="AV172" s="162"/>
      <c r="AW172" s="162"/>
      <c r="AX172" s="162"/>
      <c r="AY172" s="162"/>
      <c r="AZ172" s="162"/>
      <c r="BA172" s="162"/>
      <c r="BB172" s="162"/>
      <c r="BC172" s="163" t="str">
        <f>IFERROR(VLOOKUP(AV172,[2]Formulas!$AN$5:$AO$20,2,),"")</f>
        <v/>
      </c>
      <c r="BD172" s="163" t="str">
        <f>IFERROR(VLOOKUP(AW172,[2]Formulas!$AN$5:$AO$20,2,),"")</f>
        <v/>
      </c>
      <c r="BE172" s="163" t="str">
        <f>IFERROR(VLOOKUP(AX172,[2]Formulas!$AN$5:$AO$20,2,),"")</f>
        <v/>
      </c>
      <c r="BF172" s="163" t="str">
        <f>IFERROR(VLOOKUP(AY172,[2]Formulas!$AN$5:$AO$20,2,),"")</f>
        <v/>
      </c>
      <c r="BG172" s="163" t="str">
        <f>IFERROR(VLOOKUP(AZ172,[2]Formulas!$AN$5:$AO$20,2,),"")</f>
        <v/>
      </c>
      <c r="BH172" s="163" t="str">
        <f>IFERROR(VLOOKUP(BA172,[2]Formulas!$AN$5:$AO$20,2,),"")</f>
        <v/>
      </c>
      <c r="BI172" s="163" t="str">
        <f>IFERROR(VLOOKUP(BB172,[2]Formulas!$AN$5:$AO$20,2,),"")</f>
        <v/>
      </c>
      <c r="BJ172" s="163">
        <f t="shared" si="39"/>
        <v>0</v>
      </c>
      <c r="BK172" s="163" t="str">
        <f t="shared" si="40"/>
        <v>Débil</v>
      </c>
      <c r="BL172" s="163"/>
      <c r="BM172" s="163" t="str">
        <f>IFERROR(VLOOKUP(CONCATENATE(BK172,"+",BL172),[2]Formulas!$AB$5:$AC$13,2,),"")</f>
        <v/>
      </c>
      <c r="BN172" s="163" t="str">
        <f>IFERROR(VLOOKUP(BM172,[2]Formulas!$AC$5:$AD$13,2,),"")</f>
        <v/>
      </c>
      <c r="BO172" s="72"/>
      <c r="BP172" s="72"/>
      <c r="BQ172" s="72"/>
      <c r="BR172" s="72"/>
      <c r="BS172" s="72"/>
      <c r="BT172" s="72"/>
      <c r="BU172" s="72"/>
      <c r="BV172" s="72"/>
      <c r="BW172" s="72"/>
      <c r="BX172" s="79"/>
      <c r="BY172" s="72"/>
      <c r="BZ172" s="134"/>
      <c r="CA172" s="134"/>
      <c r="CB172" s="134"/>
      <c r="CC172" s="72"/>
      <c r="CD172" s="134"/>
      <c r="CE172" s="134"/>
      <c r="CF172" s="134"/>
      <c r="CG172" s="72"/>
      <c r="CH172" s="134"/>
      <c r="CI172" s="134"/>
      <c r="CJ172" s="136"/>
      <c r="CK172" s="4"/>
    </row>
    <row r="173" spans="1:89" ht="23.25" hidden="1" customHeight="1" x14ac:dyDescent="0.25">
      <c r="A173" s="164"/>
      <c r="B173" s="144"/>
      <c r="C173" s="164"/>
      <c r="D173" s="164"/>
      <c r="E173" s="164"/>
      <c r="F173" s="164"/>
      <c r="G173" s="164"/>
      <c r="H173" s="164"/>
      <c r="I173" s="164"/>
      <c r="J173" s="165"/>
      <c r="K173" s="164"/>
      <c r="L173" s="164"/>
      <c r="M173" s="164"/>
      <c r="N173" s="164"/>
      <c r="O173" s="164"/>
      <c r="P173" s="164"/>
      <c r="Q173" s="164"/>
      <c r="R173" s="164"/>
      <c r="S173" s="164"/>
      <c r="T173" s="164"/>
      <c r="U173" s="164"/>
      <c r="V173" s="164"/>
      <c r="W173" s="164"/>
      <c r="X173" s="164"/>
      <c r="Y173" s="164"/>
      <c r="Z173" s="164"/>
      <c r="AA173" s="164"/>
      <c r="AB173" s="164"/>
      <c r="AC173" s="164"/>
      <c r="AD173" s="164"/>
      <c r="AE173" s="164"/>
      <c r="AF173" s="164"/>
      <c r="AG173" s="164"/>
      <c r="AH173" s="164"/>
      <c r="AI173" s="164"/>
      <c r="AJ173" s="164"/>
      <c r="AK173" s="164"/>
      <c r="AL173" s="164"/>
      <c r="AM173" s="164"/>
      <c r="AN173" s="146"/>
      <c r="AO173" s="146"/>
      <c r="AP173" s="146"/>
      <c r="AQ173" s="146"/>
      <c r="AR173" s="146"/>
      <c r="AS173" s="146"/>
      <c r="AT173" s="146"/>
      <c r="AU173" s="147"/>
      <c r="AV173" s="148"/>
      <c r="AW173" s="148"/>
      <c r="AX173" s="148"/>
      <c r="AY173" s="148"/>
      <c r="AZ173" s="148"/>
      <c r="BA173" s="148"/>
      <c r="BB173" s="148"/>
      <c r="BC173" s="149" t="str">
        <f>IFERROR(VLOOKUP(AV173,[2]Formulas!$AN$5:$AO$20,2,),"")</f>
        <v/>
      </c>
      <c r="BD173" s="149" t="str">
        <f>IFERROR(VLOOKUP(AW173,[2]Formulas!$AN$5:$AO$20,2,),"")</f>
        <v/>
      </c>
      <c r="BE173" s="149" t="str">
        <f>IFERROR(VLOOKUP(AX173,[2]Formulas!$AN$5:$AO$20,2,),"")</f>
        <v/>
      </c>
      <c r="BF173" s="149" t="str">
        <f>IFERROR(VLOOKUP(AY173,[2]Formulas!$AN$5:$AO$20,2,),"")</f>
        <v/>
      </c>
      <c r="BG173" s="149" t="str">
        <f>IFERROR(VLOOKUP(AZ173,[2]Formulas!$AN$5:$AO$20,2,),"")</f>
        <v/>
      </c>
      <c r="BH173" s="149" t="str">
        <f>IFERROR(VLOOKUP(BA173,[2]Formulas!$AN$5:$AO$20,2,),"")</f>
        <v/>
      </c>
      <c r="BI173" s="149" t="str">
        <f>IFERROR(VLOOKUP(BB173,[2]Formulas!$AN$5:$AO$20,2,),"")</f>
        <v/>
      </c>
      <c r="BJ173" s="149">
        <f t="shared" si="39"/>
        <v>0</v>
      </c>
      <c r="BK173" s="149" t="str">
        <f t="shared" si="40"/>
        <v>Débil</v>
      </c>
      <c r="BL173" s="149"/>
      <c r="BM173" s="149" t="str">
        <f>IFERROR(VLOOKUP(CONCATENATE(BK173,"+",BL173),[2]Formulas!$AB$5:$AC$13,2,),"")</f>
        <v/>
      </c>
      <c r="BN173" s="149" t="str">
        <f>IFERROR(VLOOKUP(BM173,[2]Formulas!$AC$5:$AD$13,2,),"")</f>
        <v/>
      </c>
      <c r="BO173" s="164"/>
      <c r="BP173" s="164"/>
      <c r="BQ173" s="164"/>
      <c r="BR173" s="164"/>
      <c r="BS173" s="164"/>
      <c r="BT173" s="164"/>
      <c r="BU173" s="164"/>
      <c r="BV173" s="164"/>
      <c r="BW173" s="164"/>
      <c r="BX173" s="166"/>
      <c r="BY173" s="164"/>
      <c r="BZ173" s="151"/>
      <c r="CA173" s="151"/>
      <c r="CB173" s="151"/>
      <c r="CC173" s="164"/>
      <c r="CD173" s="151"/>
      <c r="CE173" s="151"/>
      <c r="CF173" s="151"/>
      <c r="CG173" s="164"/>
      <c r="CH173" s="151"/>
      <c r="CI173" s="151"/>
      <c r="CJ173" s="152"/>
      <c r="CK173" s="4"/>
    </row>
    <row r="174" spans="1:89" ht="23.25" hidden="1" customHeight="1" x14ac:dyDescent="0.3">
      <c r="A174" s="153"/>
      <c r="B174" s="153"/>
      <c r="C174" s="153"/>
      <c r="D174" s="153"/>
      <c r="E174" s="153"/>
      <c r="F174" s="153"/>
      <c r="G174" s="153"/>
      <c r="H174" s="153"/>
      <c r="I174" s="153"/>
      <c r="J174" s="154"/>
      <c r="K174" s="154"/>
      <c r="L174" s="154"/>
      <c r="M174" s="155"/>
      <c r="N174" s="155"/>
      <c r="O174" s="155"/>
      <c r="P174" s="155"/>
      <c r="Q174" s="155"/>
      <c r="R174" s="155"/>
      <c r="S174" s="155"/>
      <c r="T174" s="155"/>
      <c r="U174" s="155"/>
      <c r="V174" s="155"/>
      <c r="W174" s="155"/>
      <c r="X174" s="155"/>
      <c r="Y174" s="155"/>
      <c r="Z174" s="155"/>
      <c r="AA174" s="155"/>
      <c r="AB174" s="155"/>
      <c r="AC174" s="155"/>
      <c r="AD174" s="155"/>
      <c r="AE174" s="155"/>
      <c r="AF174" s="155"/>
      <c r="AG174" s="155"/>
      <c r="AH174" s="155"/>
      <c r="AI174" s="155"/>
      <c r="AJ174" s="155"/>
      <c r="AK174" s="155"/>
      <c r="AL174" s="155"/>
      <c r="AM174" s="153"/>
      <c r="AN174" s="156"/>
      <c r="AO174" s="156"/>
      <c r="AP174" s="156"/>
      <c r="AQ174" s="156"/>
      <c r="AR174" s="156"/>
      <c r="AS174" s="156"/>
      <c r="AT174" s="156"/>
      <c r="AU174" s="153"/>
      <c r="AV174" s="153"/>
      <c r="AW174" s="153"/>
      <c r="AX174" s="153"/>
      <c r="AY174" s="153"/>
      <c r="AZ174" s="153"/>
      <c r="BA174" s="153"/>
      <c r="BB174" s="153"/>
      <c r="BC174" s="153"/>
      <c r="BD174" s="153"/>
      <c r="BE174" s="153"/>
      <c r="BF174" s="153"/>
      <c r="BG174" s="153"/>
      <c r="BH174" s="153"/>
      <c r="BI174" s="153"/>
      <c r="BJ174" s="153"/>
      <c r="BK174" s="153"/>
      <c r="BL174" s="153"/>
      <c r="BM174" s="153"/>
      <c r="BN174" s="153"/>
      <c r="BO174" s="153"/>
      <c r="BP174" s="153"/>
      <c r="BQ174" s="153"/>
      <c r="BR174" s="153"/>
      <c r="BS174" s="153"/>
      <c r="BT174" s="153"/>
      <c r="BU174" s="153"/>
      <c r="BV174" s="153"/>
      <c r="BW174" s="153"/>
      <c r="BX174" s="157"/>
      <c r="BY174" s="157"/>
      <c r="BZ174" s="157"/>
      <c r="CA174" s="157"/>
      <c r="CB174" s="157"/>
      <c r="CC174" s="157"/>
      <c r="CD174" s="157"/>
      <c r="CE174" s="157"/>
      <c r="CF174" s="157"/>
      <c r="CG174" s="157"/>
      <c r="CH174" s="157"/>
      <c r="CI174" s="157"/>
      <c r="CJ174" s="157"/>
      <c r="CK174" s="4"/>
    </row>
    <row r="175" spans="1:89" ht="23.25" hidden="1" customHeight="1" x14ac:dyDescent="0.25">
      <c r="A175" s="57"/>
      <c r="B175" s="90"/>
      <c r="C175" s="57"/>
      <c r="D175" s="57"/>
      <c r="E175" s="58"/>
      <c r="F175" s="58"/>
      <c r="G175" s="58"/>
      <c r="H175" s="58"/>
      <c r="I175" s="57" t="str">
        <f>+IF(AND(E175="Si",F175="Si",G175="Si",H175="Si"),"Corrupción","No aplica para riesgo de corrupción")</f>
        <v>No aplica para riesgo de corrupción</v>
      </c>
      <c r="J175" s="158"/>
      <c r="K175" s="61"/>
      <c r="L175" s="61"/>
      <c r="M175" s="58"/>
      <c r="N175" s="58"/>
      <c r="O175" s="58"/>
      <c r="P175" s="58"/>
      <c r="Q175" s="58"/>
      <c r="R175" s="58"/>
      <c r="S175" s="58"/>
      <c r="T175" s="58"/>
      <c r="U175" s="58"/>
      <c r="V175" s="58"/>
      <c r="W175" s="58"/>
      <c r="X175" s="58"/>
      <c r="Y175" s="58"/>
      <c r="Z175" s="58"/>
      <c r="AA175" s="58"/>
      <c r="AB175" s="58"/>
      <c r="AC175" s="58"/>
      <c r="AD175" s="58"/>
      <c r="AE175" s="58"/>
      <c r="AF175" s="62">
        <f>+COUNTIF(M175:AE184,"SI")</f>
        <v>0</v>
      </c>
      <c r="AG175" s="57"/>
      <c r="AH175" s="57" t="str">
        <f>IFERROR(VLOOKUP(AG175,[2]Formulas!$B$5:$C$9,2,0),"")</f>
        <v/>
      </c>
      <c r="AI175" s="57" t="str">
        <f>IFERROR(VLOOKUP(AF175,[2]Formulas!$W$5:$X$23,2,),"")</f>
        <v/>
      </c>
      <c r="AJ175" s="57" t="str">
        <f>+IFERROR(VLOOKUP(AI175,[2]Formulas!$E$5:$F$9,2,),"")</f>
        <v/>
      </c>
      <c r="AK175" s="62" t="str">
        <f>IFERROR(VLOOKUP(CONCATENATE(AH175,AJ175),[2]Formulas!$J$5:$K$29,2,),"")</f>
        <v/>
      </c>
      <c r="AL175" s="62" t="str">
        <f>IFERROR(AJ175*AH175,"")</f>
        <v/>
      </c>
      <c r="AM175" s="64" t="s">
        <v>167</v>
      </c>
      <c r="AN175" s="130"/>
      <c r="AO175" s="130"/>
      <c r="AP175" s="130"/>
      <c r="AQ175" s="130"/>
      <c r="AR175" s="130"/>
      <c r="AS175" s="130"/>
      <c r="AT175" s="130"/>
      <c r="AU175" s="59"/>
      <c r="AV175" s="131"/>
      <c r="AW175" s="131"/>
      <c r="AX175" s="131"/>
      <c r="AY175" s="131"/>
      <c r="AZ175" s="131"/>
      <c r="BA175" s="131"/>
      <c r="BB175" s="131"/>
      <c r="BC175" s="91" t="str">
        <f>IFERROR(VLOOKUP(AV175,[2]Formulas!$AN$5:$AO$20,2,),"")</f>
        <v/>
      </c>
      <c r="BD175" s="91" t="str">
        <f>IFERROR(VLOOKUP(AW175,[2]Formulas!$AN$5:$AO$20,2,),"")</f>
        <v/>
      </c>
      <c r="BE175" s="91" t="str">
        <f>IFERROR(VLOOKUP(AX175,[2]Formulas!$AN$5:$AO$20,2,),"")</f>
        <v/>
      </c>
      <c r="BF175" s="91" t="str">
        <f>IFERROR(VLOOKUP(AY175,[2]Formulas!$AN$5:$AO$20,2,),"")</f>
        <v/>
      </c>
      <c r="BG175" s="91" t="str">
        <f>IFERROR(VLOOKUP(AZ175,[2]Formulas!$AN$5:$AO$20,2,),"")</f>
        <v/>
      </c>
      <c r="BH175" s="91" t="str">
        <f>IFERROR(VLOOKUP(BA175,[2]Formulas!$AN$5:$AO$20,2,),"")</f>
        <v/>
      </c>
      <c r="BI175" s="91" t="str">
        <f>IFERROR(VLOOKUP(BB175,[2]Formulas!$AN$5:$AO$20,2,),"")</f>
        <v/>
      </c>
      <c r="BJ175" s="91">
        <f t="shared" ref="BJ175:BJ184" si="41">+SUM(BC175:BI175)</f>
        <v>0</v>
      </c>
      <c r="BK175" s="91" t="str">
        <f t="shared" ref="BK175:BK184" si="42">+IF(BJ175&gt;=96,"Fuerte",IF(AND(BJ175&lt;96,BJ175&gt;=86),"Moderado",IF(BJ175&lt;=85,"Débil")))</f>
        <v>Débil</v>
      </c>
      <c r="BL175" s="91"/>
      <c r="BM175" s="91" t="str">
        <f>IFERROR(VLOOKUP(CONCATENATE(BK175,"+",BL175),[2]Formulas!$AB$5:$AC$13,2,),"")</f>
        <v/>
      </c>
      <c r="BN175" s="91" t="str">
        <f>IFERROR(VLOOKUP(BM175,[2]Formulas!$AC$5:$AD$13,2,),"")</f>
        <v/>
      </c>
      <c r="BO175" s="64" t="str">
        <f>+IFERROR(AVERAGE(BN175:BN184),"")</f>
        <v/>
      </c>
      <c r="BP175" s="64" t="str">
        <f>+IF(BO175="","",IF(BO175=100,"Fuerte",IF(AND(BO175&lt;100,BO175&gt;=50),"Moderado",IF(BO175&lt;50,"Débil"))))</f>
        <v/>
      </c>
      <c r="BQ175" s="64" t="str">
        <f>+IF(BP175="","",IF(BP175="Fuerte",2,IF(BP175="Moderado",1,IF(BP175="Débil",0))))</f>
        <v/>
      </c>
      <c r="BR175" s="64" t="str">
        <f>IFERROR(IF((BS175-BQ175)&lt;=0,+AG175,VLOOKUP((BS175-BQ175),[2]Formulas!$AQ$5:$AR$9,2,0)),"")</f>
        <v/>
      </c>
      <c r="BS175" s="64" t="str">
        <f>+AH175</f>
        <v/>
      </c>
      <c r="BT175" s="64" t="str">
        <f>IFERROR(VLOOKUP(BR175,[2]Formulas!$B$5:$C$9,2,),"")</f>
        <v/>
      </c>
      <c r="BU175" s="64" t="str">
        <f>+AI175</f>
        <v/>
      </c>
      <c r="BV175" s="64" t="str">
        <f>IFERROR(VLOOKUP(BU175,[2]Formulas!$E$5:$F$9,2,),"")</f>
        <v/>
      </c>
      <c r="BW175" s="62" t="str">
        <f>IFERROR(VLOOKUP(CONCATENATE(BT175:BT184,BV175),[2]Formulas!$J$5:$K$29,2,),"")</f>
        <v/>
      </c>
      <c r="BX175" s="65" t="str">
        <f>IFERROR(BV175*BT175,"")</f>
        <v/>
      </c>
      <c r="BY175" s="66"/>
      <c r="BZ175" s="96"/>
      <c r="CA175" s="96"/>
      <c r="CB175" s="96"/>
      <c r="CC175" s="66"/>
      <c r="CD175" s="96"/>
      <c r="CE175" s="96"/>
      <c r="CF175" s="96"/>
      <c r="CG175" s="66"/>
      <c r="CH175" s="96"/>
      <c r="CI175" s="96"/>
      <c r="CJ175" s="159"/>
      <c r="CK175" s="4"/>
    </row>
    <row r="176" spans="1:89" ht="23.25" hidden="1" customHeight="1" x14ac:dyDescent="0.25">
      <c r="A176" s="72"/>
      <c r="B176" s="160"/>
      <c r="C176" s="72"/>
      <c r="D176" s="72"/>
      <c r="E176" s="72"/>
      <c r="F176" s="72"/>
      <c r="G176" s="72"/>
      <c r="H176" s="72"/>
      <c r="I176" s="72"/>
      <c r="J176" s="14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c r="AK176" s="72"/>
      <c r="AL176" s="72"/>
      <c r="AM176" s="72"/>
      <c r="AN176" s="140"/>
      <c r="AO176" s="140"/>
      <c r="AP176" s="140"/>
      <c r="AQ176" s="140"/>
      <c r="AR176" s="140"/>
      <c r="AS176" s="140"/>
      <c r="AT176" s="140"/>
      <c r="AU176" s="161"/>
      <c r="AV176" s="162"/>
      <c r="AW176" s="162"/>
      <c r="AX176" s="162"/>
      <c r="AY176" s="162"/>
      <c r="AZ176" s="162"/>
      <c r="BA176" s="162"/>
      <c r="BB176" s="162"/>
      <c r="BC176" s="163" t="str">
        <f>IFERROR(VLOOKUP(AV176,[2]Formulas!$AN$5:$AO$20,2,),"")</f>
        <v/>
      </c>
      <c r="BD176" s="163" t="str">
        <f>IFERROR(VLOOKUP(AW176,[2]Formulas!$AN$5:$AO$20,2,),"")</f>
        <v/>
      </c>
      <c r="BE176" s="163" t="str">
        <f>IFERROR(VLOOKUP(AX176,[2]Formulas!$AN$5:$AO$20,2,),"")</f>
        <v/>
      </c>
      <c r="BF176" s="163" t="str">
        <f>IFERROR(VLOOKUP(AY176,[2]Formulas!$AN$5:$AO$20,2,),"")</f>
        <v/>
      </c>
      <c r="BG176" s="163" t="str">
        <f>IFERROR(VLOOKUP(AZ176,[2]Formulas!$AN$5:$AO$20,2,),"")</f>
        <v/>
      </c>
      <c r="BH176" s="163" t="str">
        <f>IFERROR(VLOOKUP(BA176,[2]Formulas!$AN$5:$AO$20,2,),"")</f>
        <v/>
      </c>
      <c r="BI176" s="163" t="str">
        <f>IFERROR(VLOOKUP(BB176,[2]Formulas!$AN$5:$AO$20,2,),"")</f>
        <v/>
      </c>
      <c r="BJ176" s="163">
        <f t="shared" si="41"/>
        <v>0</v>
      </c>
      <c r="BK176" s="163" t="str">
        <f t="shared" si="42"/>
        <v>Débil</v>
      </c>
      <c r="BL176" s="163"/>
      <c r="BM176" s="163" t="str">
        <f>IFERROR(VLOOKUP(CONCATENATE(BK176,"+",BL176),[2]Formulas!$AB$5:$AC$13,2,),"")</f>
        <v/>
      </c>
      <c r="BN176" s="163" t="str">
        <f>IFERROR(VLOOKUP(BM176,[2]Formulas!$AC$5:$AD$13,2,),"")</f>
        <v/>
      </c>
      <c r="BO176" s="72"/>
      <c r="BP176" s="72"/>
      <c r="BQ176" s="72"/>
      <c r="BR176" s="72"/>
      <c r="BS176" s="72"/>
      <c r="BT176" s="72"/>
      <c r="BU176" s="72"/>
      <c r="BV176" s="72"/>
      <c r="BW176" s="72"/>
      <c r="BX176" s="79"/>
      <c r="BY176" s="72"/>
      <c r="BZ176" s="134"/>
      <c r="CA176" s="134"/>
      <c r="CB176" s="134"/>
      <c r="CC176" s="72"/>
      <c r="CD176" s="134"/>
      <c r="CE176" s="134"/>
      <c r="CF176" s="134"/>
      <c r="CG176" s="72"/>
      <c r="CH176" s="134"/>
      <c r="CI176" s="134"/>
      <c r="CJ176" s="136"/>
      <c r="CK176" s="4"/>
    </row>
    <row r="177" spans="1:89" ht="23.25" hidden="1" customHeight="1" x14ac:dyDescent="0.25">
      <c r="A177" s="72"/>
      <c r="B177" s="160"/>
      <c r="C177" s="72"/>
      <c r="D177" s="72"/>
      <c r="E177" s="72"/>
      <c r="F177" s="72"/>
      <c r="G177" s="72"/>
      <c r="H177" s="72"/>
      <c r="I177" s="72"/>
      <c r="J177" s="14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c r="AK177" s="72"/>
      <c r="AL177" s="72"/>
      <c r="AM177" s="72"/>
      <c r="AN177" s="140"/>
      <c r="AO177" s="140"/>
      <c r="AP177" s="140"/>
      <c r="AQ177" s="140"/>
      <c r="AR177" s="140"/>
      <c r="AS177" s="140"/>
      <c r="AT177" s="140"/>
      <c r="AU177" s="161"/>
      <c r="AV177" s="162"/>
      <c r="AW177" s="162"/>
      <c r="AX177" s="162"/>
      <c r="AY177" s="162"/>
      <c r="AZ177" s="162"/>
      <c r="BA177" s="162"/>
      <c r="BB177" s="162"/>
      <c r="BC177" s="163" t="str">
        <f>IFERROR(VLOOKUP(AV177,[2]Formulas!$AN$5:$AO$20,2,),"")</f>
        <v/>
      </c>
      <c r="BD177" s="163" t="str">
        <f>IFERROR(VLOOKUP(AW177,[2]Formulas!$AN$5:$AO$20,2,),"")</f>
        <v/>
      </c>
      <c r="BE177" s="163" t="str">
        <f>IFERROR(VLOOKUP(AX177,[2]Formulas!$AN$5:$AO$20,2,),"")</f>
        <v/>
      </c>
      <c r="BF177" s="163" t="str">
        <f>IFERROR(VLOOKUP(AY177,[2]Formulas!$AN$5:$AO$20,2,),"")</f>
        <v/>
      </c>
      <c r="BG177" s="163" t="str">
        <f>IFERROR(VLOOKUP(AZ177,[2]Formulas!$AN$5:$AO$20,2,),"")</f>
        <v/>
      </c>
      <c r="BH177" s="163" t="str">
        <f>IFERROR(VLOOKUP(BA177,[2]Formulas!$AN$5:$AO$20,2,),"")</f>
        <v/>
      </c>
      <c r="BI177" s="163" t="str">
        <f>IFERROR(VLOOKUP(BB177,[2]Formulas!$AN$5:$AO$20,2,),"")</f>
        <v/>
      </c>
      <c r="BJ177" s="163">
        <f t="shared" si="41"/>
        <v>0</v>
      </c>
      <c r="BK177" s="163" t="str">
        <f t="shared" si="42"/>
        <v>Débil</v>
      </c>
      <c r="BL177" s="163"/>
      <c r="BM177" s="163" t="str">
        <f>IFERROR(VLOOKUP(CONCATENATE(BK177,"+",BL177),[2]Formulas!$AB$5:$AC$13,2,),"")</f>
        <v/>
      </c>
      <c r="BN177" s="163" t="str">
        <f>IFERROR(VLOOKUP(BM177,[2]Formulas!$AC$5:$AD$13,2,),"")</f>
        <v/>
      </c>
      <c r="BO177" s="72"/>
      <c r="BP177" s="72"/>
      <c r="BQ177" s="72"/>
      <c r="BR177" s="72"/>
      <c r="BS177" s="72"/>
      <c r="BT177" s="72"/>
      <c r="BU177" s="72"/>
      <c r="BV177" s="72"/>
      <c r="BW177" s="72"/>
      <c r="BX177" s="79"/>
      <c r="BY177" s="72"/>
      <c r="BZ177" s="134"/>
      <c r="CA177" s="134"/>
      <c r="CB177" s="134"/>
      <c r="CC177" s="72"/>
      <c r="CD177" s="134"/>
      <c r="CE177" s="134"/>
      <c r="CF177" s="134"/>
      <c r="CG177" s="72"/>
      <c r="CH177" s="134"/>
      <c r="CI177" s="134"/>
      <c r="CJ177" s="136"/>
      <c r="CK177" s="4"/>
    </row>
    <row r="178" spans="1:89" ht="23.25" hidden="1" customHeight="1" x14ac:dyDescent="0.25">
      <c r="A178" s="72"/>
      <c r="B178" s="160"/>
      <c r="C178" s="72"/>
      <c r="D178" s="72"/>
      <c r="E178" s="72"/>
      <c r="F178" s="72"/>
      <c r="G178" s="72"/>
      <c r="H178" s="72"/>
      <c r="I178" s="72"/>
      <c r="J178" s="14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c r="AK178" s="72"/>
      <c r="AL178" s="72"/>
      <c r="AM178" s="72"/>
      <c r="AN178" s="140"/>
      <c r="AO178" s="140"/>
      <c r="AP178" s="140"/>
      <c r="AQ178" s="140"/>
      <c r="AR178" s="140"/>
      <c r="AS178" s="140"/>
      <c r="AT178" s="140"/>
      <c r="AU178" s="161"/>
      <c r="AV178" s="162"/>
      <c r="AW178" s="162"/>
      <c r="AX178" s="162"/>
      <c r="AY178" s="162"/>
      <c r="AZ178" s="162"/>
      <c r="BA178" s="162"/>
      <c r="BB178" s="162"/>
      <c r="BC178" s="163" t="str">
        <f>IFERROR(VLOOKUP(AV178,[2]Formulas!$AN$5:$AO$20,2,),"")</f>
        <v/>
      </c>
      <c r="BD178" s="163" t="str">
        <f>IFERROR(VLOOKUP(AW178,[2]Formulas!$AN$5:$AO$20,2,),"")</f>
        <v/>
      </c>
      <c r="BE178" s="163" t="str">
        <f>IFERROR(VLOOKUP(AX178,[2]Formulas!$AN$5:$AO$20,2,),"")</f>
        <v/>
      </c>
      <c r="BF178" s="163" t="str">
        <f>IFERROR(VLOOKUP(AY178,[2]Formulas!$AN$5:$AO$20,2,),"")</f>
        <v/>
      </c>
      <c r="BG178" s="163" t="str">
        <f>IFERROR(VLOOKUP(AZ178,[2]Formulas!$AN$5:$AO$20,2,),"")</f>
        <v/>
      </c>
      <c r="BH178" s="163" t="str">
        <f>IFERROR(VLOOKUP(BA178,[2]Formulas!$AN$5:$AO$20,2,),"")</f>
        <v/>
      </c>
      <c r="BI178" s="163" t="str">
        <f>IFERROR(VLOOKUP(BB178,[2]Formulas!$AN$5:$AO$20,2,),"")</f>
        <v/>
      </c>
      <c r="BJ178" s="163">
        <f t="shared" si="41"/>
        <v>0</v>
      </c>
      <c r="BK178" s="163" t="str">
        <f t="shared" si="42"/>
        <v>Débil</v>
      </c>
      <c r="BL178" s="163"/>
      <c r="BM178" s="163" t="str">
        <f>IFERROR(VLOOKUP(CONCATENATE(BK178,"+",BL178),[2]Formulas!$AB$5:$AC$13,2,),"")</f>
        <v/>
      </c>
      <c r="BN178" s="163" t="str">
        <f>IFERROR(VLOOKUP(BM178,[2]Formulas!$AC$5:$AD$13,2,),"")</f>
        <v/>
      </c>
      <c r="BO178" s="72"/>
      <c r="BP178" s="72"/>
      <c r="BQ178" s="72"/>
      <c r="BR178" s="72"/>
      <c r="BS178" s="72"/>
      <c r="BT178" s="72"/>
      <c r="BU178" s="72"/>
      <c r="BV178" s="72"/>
      <c r="BW178" s="72"/>
      <c r="BX178" s="79"/>
      <c r="BY178" s="72"/>
      <c r="BZ178" s="134"/>
      <c r="CA178" s="134"/>
      <c r="CB178" s="134"/>
      <c r="CC178" s="72"/>
      <c r="CD178" s="134"/>
      <c r="CE178" s="134"/>
      <c r="CF178" s="134"/>
      <c r="CG178" s="72"/>
      <c r="CH178" s="134"/>
      <c r="CI178" s="134"/>
      <c r="CJ178" s="136"/>
      <c r="CK178" s="4"/>
    </row>
    <row r="179" spans="1:89" ht="23.25" hidden="1" customHeight="1" x14ac:dyDescent="0.25">
      <c r="A179" s="72"/>
      <c r="B179" s="160"/>
      <c r="C179" s="72"/>
      <c r="D179" s="72"/>
      <c r="E179" s="72"/>
      <c r="F179" s="72"/>
      <c r="G179" s="72"/>
      <c r="H179" s="72"/>
      <c r="I179" s="72"/>
      <c r="J179" s="14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c r="AK179" s="72"/>
      <c r="AL179" s="72"/>
      <c r="AM179" s="72"/>
      <c r="AN179" s="140"/>
      <c r="AO179" s="140"/>
      <c r="AP179" s="140"/>
      <c r="AQ179" s="140"/>
      <c r="AR179" s="140"/>
      <c r="AS179" s="140"/>
      <c r="AT179" s="140"/>
      <c r="AU179" s="161"/>
      <c r="AV179" s="162"/>
      <c r="AW179" s="162"/>
      <c r="AX179" s="162"/>
      <c r="AY179" s="162"/>
      <c r="AZ179" s="162"/>
      <c r="BA179" s="162"/>
      <c r="BB179" s="162"/>
      <c r="BC179" s="163" t="str">
        <f>IFERROR(VLOOKUP(AV179,[2]Formulas!$AN$5:$AO$20,2,),"")</f>
        <v/>
      </c>
      <c r="BD179" s="163" t="str">
        <f>IFERROR(VLOOKUP(AW179,[2]Formulas!$AN$5:$AO$20,2,),"")</f>
        <v/>
      </c>
      <c r="BE179" s="163" t="str">
        <f>IFERROR(VLOOKUP(AX179,[2]Formulas!$AN$5:$AO$20,2,),"")</f>
        <v/>
      </c>
      <c r="BF179" s="163" t="str">
        <f>IFERROR(VLOOKUP(AY179,[2]Formulas!$AN$5:$AO$20,2,),"")</f>
        <v/>
      </c>
      <c r="BG179" s="163" t="str">
        <f>IFERROR(VLOOKUP(AZ179,[2]Formulas!$AN$5:$AO$20,2,),"")</f>
        <v/>
      </c>
      <c r="BH179" s="163" t="str">
        <f>IFERROR(VLOOKUP(BA179,[2]Formulas!$AN$5:$AO$20,2,),"")</f>
        <v/>
      </c>
      <c r="BI179" s="163" t="str">
        <f>IFERROR(VLOOKUP(BB179,[2]Formulas!$AN$5:$AO$20,2,),"")</f>
        <v/>
      </c>
      <c r="BJ179" s="163">
        <f t="shared" si="41"/>
        <v>0</v>
      </c>
      <c r="BK179" s="163" t="str">
        <f t="shared" si="42"/>
        <v>Débil</v>
      </c>
      <c r="BL179" s="163"/>
      <c r="BM179" s="163" t="str">
        <f>IFERROR(VLOOKUP(CONCATENATE(BK179,"+",BL179),[2]Formulas!$AB$5:$AC$13,2,),"")</f>
        <v/>
      </c>
      <c r="BN179" s="163" t="str">
        <f>IFERROR(VLOOKUP(BM179,[2]Formulas!$AC$5:$AD$13,2,),"")</f>
        <v/>
      </c>
      <c r="BO179" s="72"/>
      <c r="BP179" s="72"/>
      <c r="BQ179" s="72"/>
      <c r="BR179" s="72"/>
      <c r="BS179" s="72"/>
      <c r="BT179" s="72"/>
      <c r="BU179" s="72"/>
      <c r="BV179" s="72"/>
      <c r="BW179" s="72"/>
      <c r="BX179" s="79"/>
      <c r="BY179" s="72"/>
      <c r="BZ179" s="134"/>
      <c r="CA179" s="134"/>
      <c r="CB179" s="134"/>
      <c r="CC179" s="72"/>
      <c r="CD179" s="134"/>
      <c r="CE179" s="134"/>
      <c r="CF179" s="134"/>
      <c r="CG179" s="72"/>
      <c r="CH179" s="134"/>
      <c r="CI179" s="134"/>
      <c r="CJ179" s="136"/>
      <c r="CK179" s="4"/>
    </row>
    <row r="180" spans="1:89" ht="23.25" hidden="1" customHeight="1" x14ac:dyDescent="0.25">
      <c r="A180" s="72"/>
      <c r="B180" s="160"/>
      <c r="C180" s="72"/>
      <c r="D180" s="72"/>
      <c r="E180" s="72"/>
      <c r="F180" s="72"/>
      <c r="G180" s="72"/>
      <c r="H180" s="72"/>
      <c r="I180" s="72"/>
      <c r="J180" s="14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c r="AK180" s="72"/>
      <c r="AL180" s="72"/>
      <c r="AM180" s="72"/>
      <c r="AN180" s="140"/>
      <c r="AO180" s="140"/>
      <c r="AP180" s="140"/>
      <c r="AQ180" s="140"/>
      <c r="AR180" s="140"/>
      <c r="AS180" s="140"/>
      <c r="AT180" s="140"/>
      <c r="AU180" s="161"/>
      <c r="AV180" s="162"/>
      <c r="AW180" s="162"/>
      <c r="AX180" s="162"/>
      <c r="AY180" s="162"/>
      <c r="AZ180" s="162"/>
      <c r="BA180" s="162"/>
      <c r="BB180" s="162"/>
      <c r="BC180" s="163" t="str">
        <f>IFERROR(VLOOKUP(AV180,[2]Formulas!$AN$5:$AO$20,2,),"")</f>
        <v/>
      </c>
      <c r="BD180" s="163" t="str">
        <f>IFERROR(VLOOKUP(AW180,[2]Formulas!$AN$5:$AO$20,2,),"")</f>
        <v/>
      </c>
      <c r="BE180" s="163" t="str">
        <f>IFERROR(VLOOKUP(AX180,[2]Formulas!$AN$5:$AO$20,2,),"")</f>
        <v/>
      </c>
      <c r="BF180" s="163" t="str">
        <f>IFERROR(VLOOKUP(AY180,[2]Formulas!$AN$5:$AO$20,2,),"")</f>
        <v/>
      </c>
      <c r="BG180" s="163" t="str">
        <f>IFERROR(VLOOKUP(AZ180,[2]Formulas!$AN$5:$AO$20,2,),"")</f>
        <v/>
      </c>
      <c r="BH180" s="163" t="str">
        <f>IFERROR(VLOOKUP(BA180,[2]Formulas!$AN$5:$AO$20,2,),"")</f>
        <v/>
      </c>
      <c r="BI180" s="163" t="str">
        <f>IFERROR(VLOOKUP(BB180,[2]Formulas!$AN$5:$AO$20,2,),"")</f>
        <v/>
      </c>
      <c r="BJ180" s="163">
        <f t="shared" si="41"/>
        <v>0</v>
      </c>
      <c r="BK180" s="163" t="str">
        <f t="shared" si="42"/>
        <v>Débil</v>
      </c>
      <c r="BL180" s="163"/>
      <c r="BM180" s="163" t="str">
        <f>IFERROR(VLOOKUP(CONCATENATE(BK180,"+",BL180),[2]Formulas!$AB$5:$AC$13,2,),"")</f>
        <v/>
      </c>
      <c r="BN180" s="163" t="str">
        <f>IFERROR(VLOOKUP(BM180,[2]Formulas!$AC$5:$AD$13,2,),"")</f>
        <v/>
      </c>
      <c r="BO180" s="72"/>
      <c r="BP180" s="72"/>
      <c r="BQ180" s="72"/>
      <c r="BR180" s="72"/>
      <c r="BS180" s="72"/>
      <c r="BT180" s="72"/>
      <c r="BU180" s="72"/>
      <c r="BV180" s="72"/>
      <c r="BW180" s="72"/>
      <c r="BX180" s="79"/>
      <c r="BY180" s="72"/>
      <c r="BZ180" s="134"/>
      <c r="CA180" s="134"/>
      <c r="CB180" s="134"/>
      <c r="CC180" s="72"/>
      <c r="CD180" s="134"/>
      <c r="CE180" s="134"/>
      <c r="CF180" s="134"/>
      <c r="CG180" s="72"/>
      <c r="CH180" s="134"/>
      <c r="CI180" s="134"/>
      <c r="CJ180" s="136"/>
      <c r="CK180" s="4"/>
    </row>
    <row r="181" spans="1:89" ht="23.25" hidden="1" customHeight="1" x14ac:dyDescent="0.25">
      <c r="A181" s="72"/>
      <c r="B181" s="160"/>
      <c r="C181" s="72"/>
      <c r="D181" s="72"/>
      <c r="E181" s="72"/>
      <c r="F181" s="72"/>
      <c r="G181" s="72"/>
      <c r="H181" s="72"/>
      <c r="I181" s="72"/>
      <c r="J181" s="14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c r="AK181" s="72"/>
      <c r="AL181" s="72"/>
      <c r="AM181" s="72"/>
      <c r="AN181" s="140"/>
      <c r="AO181" s="140"/>
      <c r="AP181" s="140"/>
      <c r="AQ181" s="140"/>
      <c r="AR181" s="140"/>
      <c r="AS181" s="140"/>
      <c r="AT181" s="140"/>
      <c r="AU181" s="161"/>
      <c r="AV181" s="162"/>
      <c r="AW181" s="162"/>
      <c r="AX181" s="162"/>
      <c r="AY181" s="162"/>
      <c r="AZ181" s="162"/>
      <c r="BA181" s="162"/>
      <c r="BB181" s="162"/>
      <c r="BC181" s="163" t="str">
        <f>IFERROR(VLOOKUP(AV181,[2]Formulas!$AN$5:$AO$20,2,),"")</f>
        <v/>
      </c>
      <c r="BD181" s="163" t="str">
        <f>IFERROR(VLOOKUP(AW181,[2]Formulas!$AN$5:$AO$20,2,),"")</f>
        <v/>
      </c>
      <c r="BE181" s="163" t="str">
        <f>IFERROR(VLOOKUP(AX181,[2]Formulas!$AN$5:$AO$20,2,),"")</f>
        <v/>
      </c>
      <c r="BF181" s="163" t="str">
        <f>IFERROR(VLOOKUP(AY181,[2]Formulas!$AN$5:$AO$20,2,),"")</f>
        <v/>
      </c>
      <c r="BG181" s="163" t="str">
        <f>IFERROR(VLOOKUP(AZ181,[2]Formulas!$AN$5:$AO$20,2,),"")</f>
        <v/>
      </c>
      <c r="BH181" s="163" t="str">
        <f>IFERROR(VLOOKUP(BA181,[2]Formulas!$AN$5:$AO$20,2,),"")</f>
        <v/>
      </c>
      <c r="BI181" s="163" t="str">
        <f>IFERROR(VLOOKUP(BB181,[2]Formulas!$AN$5:$AO$20,2,),"")</f>
        <v/>
      </c>
      <c r="BJ181" s="163">
        <f t="shared" si="41"/>
        <v>0</v>
      </c>
      <c r="BK181" s="163" t="str">
        <f t="shared" si="42"/>
        <v>Débil</v>
      </c>
      <c r="BL181" s="163"/>
      <c r="BM181" s="163" t="str">
        <f>IFERROR(VLOOKUP(CONCATENATE(BK181,"+",BL181),[2]Formulas!$AB$5:$AC$13,2,),"")</f>
        <v/>
      </c>
      <c r="BN181" s="163" t="str">
        <f>IFERROR(VLOOKUP(BM181,[2]Formulas!$AC$5:$AD$13,2,),"")</f>
        <v/>
      </c>
      <c r="BO181" s="72"/>
      <c r="BP181" s="72"/>
      <c r="BQ181" s="72"/>
      <c r="BR181" s="72"/>
      <c r="BS181" s="72"/>
      <c r="BT181" s="72"/>
      <c r="BU181" s="72"/>
      <c r="BV181" s="72"/>
      <c r="BW181" s="72"/>
      <c r="BX181" s="79"/>
      <c r="BY181" s="72"/>
      <c r="BZ181" s="134"/>
      <c r="CA181" s="134"/>
      <c r="CB181" s="134"/>
      <c r="CC181" s="72"/>
      <c r="CD181" s="134"/>
      <c r="CE181" s="134"/>
      <c r="CF181" s="134"/>
      <c r="CG181" s="72"/>
      <c r="CH181" s="134"/>
      <c r="CI181" s="134"/>
      <c r="CJ181" s="136"/>
      <c r="CK181" s="4"/>
    </row>
    <row r="182" spans="1:89" ht="23.25" hidden="1" customHeight="1" x14ac:dyDescent="0.25">
      <c r="A182" s="72"/>
      <c r="B182" s="160"/>
      <c r="C182" s="72"/>
      <c r="D182" s="72"/>
      <c r="E182" s="72"/>
      <c r="F182" s="72"/>
      <c r="G182" s="72"/>
      <c r="H182" s="72"/>
      <c r="I182" s="72"/>
      <c r="J182" s="14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c r="AK182" s="72"/>
      <c r="AL182" s="72"/>
      <c r="AM182" s="72"/>
      <c r="AN182" s="140"/>
      <c r="AO182" s="140"/>
      <c r="AP182" s="140"/>
      <c r="AQ182" s="140"/>
      <c r="AR182" s="140"/>
      <c r="AS182" s="140"/>
      <c r="AT182" s="140"/>
      <c r="AU182" s="161"/>
      <c r="AV182" s="162"/>
      <c r="AW182" s="162"/>
      <c r="AX182" s="162"/>
      <c r="AY182" s="162"/>
      <c r="AZ182" s="162"/>
      <c r="BA182" s="162"/>
      <c r="BB182" s="162"/>
      <c r="BC182" s="163" t="str">
        <f>IFERROR(VLOOKUP(AV182,[2]Formulas!$AN$5:$AO$20,2,),"")</f>
        <v/>
      </c>
      <c r="BD182" s="163" t="str">
        <f>IFERROR(VLOOKUP(AW182,[2]Formulas!$AN$5:$AO$20,2,),"")</f>
        <v/>
      </c>
      <c r="BE182" s="163" t="str">
        <f>IFERROR(VLOOKUP(AX182,[2]Formulas!$AN$5:$AO$20,2,),"")</f>
        <v/>
      </c>
      <c r="BF182" s="163" t="str">
        <f>IFERROR(VLOOKUP(AY182,[2]Formulas!$AN$5:$AO$20,2,),"")</f>
        <v/>
      </c>
      <c r="BG182" s="163" t="str">
        <f>IFERROR(VLOOKUP(AZ182,[2]Formulas!$AN$5:$AO$20,2,),"")</f>
        <v/>
      </c>
      <c r="BH182" s="163" t="str">
        <f>IFERROR(VLOOKUP(BA182,[2]Formulas!$AN$5:$AO$20,2,),"")</f>
        <v/>
      </c>
      <c r="BI182" s="163" t="str">
        <f>IFERROR(VLOOKUP(BB182,[2]Formulas!$AN$5:$AO$20,2,),"")</f>
        <v/>
      </c>
      <c r="BJ182" s="163">
        <f t="shared" si="41"/>
        <v>0</v>
      </c>
      <c r="BK182" s="163" t="str">
        <f t="shared" si="42"/>
        <v>Débil</v>
      </c>
      <c r="BL182" s="163"/>
      <c r="BM182" s="163" t="str">
        <f>IFERROR(VLOOKUP(CONCATENATE(BK182,"+",BL182),[2]Formulas!$AB$5:$AC$13,2,),"")</f>
        <v/>
      </c>
      <c r="BN182" s="163" t="str">
        <f>IFERROR(VLOOKUP(BM182,[2]Formulas!$AC$5:$AD$13,2,),"")</f>
        <v/>
      </c>
      <c r="BO182" s="72"/>
      <c r="BP182" s="72"/>
      <c r="BQ182" s="72"/>
      <c r="BR182" s="72"/>
      <c r="BS182" s="72"/>
      <c r="BT182" s="72"/>
      <c r="BU182" s="72"/>
      <c r="BV182" s="72"/>
      <c r="BW182" s="72"/>
      <c r="BX182" s="79"/>
      <c r="BY182" s="72"/>
      <c r="BZ182" s="134"/>
      <c r="CA182" s="134"/>
      <c r="CB182" s="134"/>
      <c r="CC182" s="72"/>
      <c r="CD182" s="134"/>
      <c r="CE182" s="134"/>
      <c r="CF182" s="134"/>
      <c r="CG182" s="72"/>
      <c r="CH182" s="134"/>
      <c r="CI182" s="134"/>
      <c r="CJ182" s="136"/>
      <c r="CK182" s="4"/>
    </row>
    <row r="183" spans="1:89" ht="23.25" hidden="1" customHeight="1" x14ac:dyDescent="0.25">
      <c r="A183" s="72"/>
      <c r="B183" s="160"/>
      <c r="C183" s="72"/>
      <c r="D183" s="72"/>
      <c r="E183" s="72"/>
      <c r="F183" s="72"/>
      <c r="G183" s="72"/>
      <c r="H183" s="72"/>
      <c r="I183" s="72"/>
      <c r="J183" s="14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c r="AK183" s="72"/>
      <c r="AL183" s="72"/>
      <c r="AM183" s="72"/>
      <c r="AN183" s="140"/>
      <c r="AO183" s="140"/>
      <c r="AP183" s="140"/>
      <c r="AQ183" s="140"/>
      <c r="AR183" s="140"/>
      <c r="AS183" s="140"/>
      <c r="AT183" s="140"/>
      <c r="AU183" s="161"/>
      <c r="AV183" s="162"/>
      <c r="AW183" s="162"/>
      <c r="AX183" s="162"/>
      <c r="AY183" s="162"/>
      <c r="AZ183" s="162"/>
      <c r="BA183" s="162"/>
      <c r="BB183" s="162"/>
      <c r="BC183" s="163" t="str">
        <f>IFERROR(VLOOKUP(AV183,[2]Formulas!$AN$5:$AO$20,2,),"")</f>
        <v/>
      </c>
      <c r="BD183" s="163" t="str">
        <f>IFERROR(VLOOKUP(AW183,[2]Formulas!$AN$5:$AO$20,2,),"")</f>
        <v/>
      </c>
      <c r="BE183" s="163" t="str">
        <f>IFERROR(VLOOKUP(AX183,[2]Formulas!$AN$5:$AO$20,2,),"")</f>
        <v/>
      </c>
      <c r="BF183" s="163" t="str">
        <f>IFERROR(VLOOKUP(AY183,[2]Formulas!$AN$5:$AO$20,2,),"")</f>
        <v/>
      </c>
      <c r="BG183" s="163" t="str">
        <f>IFERROR(VLOOKUP(AZ183,[2]Formulas!$AN$5:$AO$20,2,),"")</f>
        <v/>
      </c>
      <c r="BH183" s="163" t="str">
        <f>IFERROR(VLOOKUP(BA183,[2]Formulas!$AN$5:$AO$20,2,),"")</f>
        <v/>
      </c>
      <c r="BI183" s="163" t="str">
        <f>IFERROR(VLOOKUP(BB183,[2]Formulas!$AN$5:$AO$20,2,),"")</f>
        <v/>
      </c>
      <c r="BJ183" s="163">
        <f t="shared" si="41"/>
        <v>0</v>
      </c>
      <c r="BK183" s="163" t="str">
        <f t="shared" si="42"/>
        <v>Débil</v>
      </c>
      <c r="BL183" s="163"/>
      <c r="BM183" s="163" t="str">
        <f>IFERROR(VLOOKUP(CONCATENATE(BK183,"+",BL183),[2]Formulas!$AB$5:$AC$13,2,),"")</f>
        <v/>
      </c>
      <c r="BN183" s="163" t="str">
        <f>IFERROR(VLOOKUP(BM183,[2]Formulas!$AC$5:$AD$13,2,),"")</f>
        <v/>
      </c>
      <c r="BO183" s="72"/>
      <c r="BP183" s="72"/>
      <c r="BQ183" s="72"/>
      <c r="BR183" s="72"/>
      <c r="BS183" s="72"/>
      <c r="BT183" s="72"/>
      <c r="BU183" s="72"/>
      <c r="BV183" s="72"/>
      <c r="BW183" s="72"/>
      <c r="BX183" s="79"/>
      <c r="BY183" s="72"/>
      <c r="BZ183" s="134"/>
      <c r="CA183" s="134"/>
      <c r="CB183" s="134"/>
      <c r="CC183" s="72"/>
      <c r="CD183" s="134"/>
      <c r="CE183" s="134"/>
      <c r="CF183" s="134"/>
      <c r="CG183" s="72"/>
      <c r="CH183" s="134"/>
      <c r="CI183" s="134"/>
      <c r="CJ183" s="136"/>
      <c r="CK183" s="4"/>
    </row>
    <row r="184" spans="1:89" ht="23.25" hidden="1" customHeight="1" x14ac:dyDescent="0.25">
      <c r="A184" s="164"/>
      <c r="B184" s="144"/>
      <c r="C184" s="164"/>
      <c r="D184" s="164"/>
      <c r="E184" s="164"/>
      <c r="F184" s="164"/>
      <c r="G184" s="164"/>
      <c r="H184" s="164"/>
      <c r="I184" s="164"/>
      <c r="J184" s="165"/>
      <c r="K184" s="164"/>
      <c r="L184" s="164"/>
      <c r="M184" s="164"/>
      <c r="N184" s="164"/>
      <c r="O184" s="164"/>
      <c r="P184" s="164"/>
      <c r="Q184" s="164"/>
      <c r="R184" s="164"/>
      <c r="S184" s="164"/>
      <c r="T184" s="164"/>
      <c r="U184" s="164"/>
      <c r="V184" s="164"/>
      <c r="W184" s="164"/>
      <c r="X184" s="164"/>
      <c r="Y184" s="164"/>
      <c r="Z184" s="164"/>
      <c r="AA184" s="164"/>
      <c r="AB184" s="164"/>
      <c r="AC184" s="164"/>
      <c r="AD184" s="164"/>
      <c r="AE184" s="164"/>
      <c r="AF184" s="164"/>
      <c r="AG184" s="164"/>
      <c r="AH184" s="164"/>
      <c r="AI184" s="164"/>
      <c r="AJ184" s="164"/>
      <c r="AK184" s="164"/>
      <c r="AL184" s="164"/>
      <c r="AM184" s="164"/>
      <c r="AN184" s="146"/>
      <c r="AO184" s="146"/>
      <c r="AP184" s="146"/>
      <c r="AQ184" s="146"/>
      <c r="AR184" s="146"/>
      <c r="AS184" s="146"/>
      <c r="AT184" s="146"/>
      <c r="AU184" s="147"/>
      <c r="AV184" s="148"/>
      <c r="AW184" s="148"/>
      <c r="AX184" s="148"/>
      <c r="AY184" s="148"/>
      <c r="AZ184" s="148"/>
      <c r="BA184" s="148"/>
      <c r="BB184" s="148"/>
      <c r="BC184" s="149" t="str">
        <f>IFERROR(VLOOKUP(AV184,[2]Formulas!$AN$5:$AO$20,2,),"")</f>
        <v/>
      </c>
      <c r="BD184" s="149" t="str">
        <f>IFERROR(VLOOKUP(AW184,[2]Formulas!$AN$5:$AO$20,2,),"")</f>
        <v/>
      </c>
      <c r="BE184" s="149" t="str">
        <f>IFERROR(VLOOKUP(AX184,[2]Formulas!$AN$5:$AO$20,2,),"")</f>
        <v/>
      </c>
      <c r="BF184" s="149" t="str">
        <f>IFERROR(VLOOKUP(AY184,[2]Formulas!$AN$5:$AO$20,2,),"")</f>
        <v/>
      </c>
      <c r="BG184" s="149" t="str">
        <f>IFERROR(VLOOKUP(AZ184,[2]Formulas!$AN$5:$AO$20,2,),"")</f>
        <v/>
      </c>
      <c r="BH184" s="149" t="str">
        <f>IFERROR(VLOOKUP(BA184,[2]Formulas!$AN$5:$AO$20,2,),"")</f>
        <v/>
      </c>
      <c r="BI184" s="149" t="str">
        <f>IFERROR(VLOOKUP(BB184,[2]Formulas!$AN$5:$AO$20,2,),"")</f>
        <v/>
      </c>
      <c r="BJ184" s="149">
        <f t="shared" si="41"/>
        <v>0</v>
      </c>
      <c r="BK184" s="149" t="str">
        <f t="shared" si="42"/>
        <v>Débil</v>
      </c>
      <c r="BL184" s="149"/>
      <c r="BM184" s="149" t="str">
        <f>IFERROR(VLOOKUP(CONCATENATE(BK184,"+",BL184),[2]Formulas!$AB$5:$AC$13,2,),"")</f>
        <v/>
      </c>
      <c r="BN184" s="149" t="str">
        <f>IFERROR(VLOOKUP(BM184,[2]Formulas!$AC$5:$AD$13,2,),"")</f>
        <v/>
      </c>
      <c r="BO184" s="164"/>
      <c r="BP184" s="164"/>
      <c r="BQ184" s="164"/>
      <c r="BR184" s="164"/>
      <c r="BS184" s="164"/>
      <c r="BT184" s="164"/>
      <c r="BU184" s="164"/>
      <c r="BV184" s="164"/>
      <c r="BW184" s="164"/>
      <c r="BX184" s="166"/>
      <c r="BY184" s="164"/>
      <c r="BZ184" s="151"/>
      <c r="CA184" s="151"/>
      <c r="CB184" s="151"/>
      <c r="CC184" s="164"/>
      <c r="CD184" s="151"/>
      <c r="CE184" s="151"/>
      <c r="CF184" s="151"/>
      <c r="CG184" s="164"/>
      <c r="CH184" s="151"/>
      <c r="CI184" s="151"/>
      <c r="CJ184" s="152"/>
      <c r="CK184" s="4"/>
    </row>
    <row r="185" spans="1:89" ht="23.25" hidden="1" customHeight="1" x14ac:dyDescent="0.3">
      <c r="A185" s="153"/>
      <c r="B185" s="153"/>
      <c r="C185" s="153"/>
      <c r="D185" s="153"/>
      <c r="E185" s="153"/>
      <c r="F185" s="153"/>
      <c r="G185" s="153"/>
      <c r="H185" s="153"/>
      <c r="I185" s="153"/>
      <c r="J185" s="154"/>
      <c r="K185" s="154"/>
      <c r="L185" s="154"/>
      <c r="M185" s="155"/>
      <c r="N185" s="155"/>
      <c r="O185" s="155"/>
      <c r="P185" s="155"/>
      <c r="Q185" s="155"/>
      <c r="R185" s="155"/>
      <c r="S185" s="155"/>
      <c r="T185" s="155"/>
      <c r="U185" s="155"/>
      <c r="V185" s="155"/>
      <c r="W185" s="155"/>
      <c r="X185" s="155"/>
      <c r="Y185" s="155"/>
      <c r="Z185" s="155"/>
      <c r="AA185" s="155"/>
      <c r="AB185" s="155"/>
      <c r="AC185" s="155"/>
      <c r="AD185" s="155"/>
      <c r="AE185" s="155"/>
      <c r="AF185" s="155"/>
      <c r="AG185" s="155"/>
      <c r="AH185" s="155"/>
      <c r="AI185" s="155"/>
      <c r="AJ185" s="155"/>
      <c r="AK185" s="155"/>
      <c r="AL185" s="155"/>
      <c r="AM185" s="153"/>
      <c r="AN185" s="156"/>
      <c r="AO185" s="156"/>
      <c r="AP185" s="156"/>
      <c r="AQ185" s="156"/>
      <c r="AR185" s="156"/>
      <c r="AS185" s="156"/>
      <c r="AT185" s="156"/>
      <c r="AU185" s="153"/>
      <c r="AV185" s="153"/>
      <c r="AW185" s="153"/>
      <c r="AX185" s="153"/>
      <c r="AY185" s="153"/>
      <c r="AZ185" s="153"/>
      <c r="BA185" s="153"/>
      <c r="BB185" s="153"/>
      <c r="BC185" s="153"/>
      <c r="BD185" s="153"/>
      <c r="BE185" s="153"/>
      <c r="BF185" s="153"/>
      <c r="BG185" s="153"/>
      <c r="BH185" s="153"/>
      <c r="BI185" s="153"/>
      <c r="BJ185" s="153"/>
      <c r="BK185" s="153"/>
      <c r="BL185" s="153"/>
      <c r="BM185" s="153"/>
      <c r="BN185" s="153"/>
      <c r="BO185" s="153"/>
      <c r="BP185" s="153"/>
      <c r="BQ185" s="153"/>
      <c r="BR185" s="153"/>
      <c r="BS185" s="153"/>
      <c r="BT185" s="153"/>
      <c r="BU185" s="153"/>
      <c r="BV185" s="153"/>
      <c r="BW185" s="153"/>
      <c r="BX185" s="157"/>
      <c r="BY185" s="157"/>
      <c r="BZ185" s="157"/>
      <c r="CA185" s="157"/>
      <c r="CB185" s="157"/>
      <c r="CC185" s="157"/>
      <c r="CD185" s="157"/>
      <c r="CE185" s="157"/>
      <c r="CF185" s="157"/>
      <c r="CG185" s="157"/>
      <c r="CH185" s="157"/>
      <c r="CI185" s="157"/>
      <c r="CJ185" s="157"/>
      <c r="CK185" s="4"/>
    </row>
    <row r="186" spans="1:89" ht="23.25" hidden="1" customHeight="1" x14ac:dyDescent="0.25">
      <c r="A186" s="57"/>
      <c r="B186" s="90"/>
      <c r="C186" s="57"/>
      <c r="D186" s="57"/>
      <c r="E186" s="58"/>
      <c r="F186" s="58"/>
      <c r="G186" s="58"/>
      <c r="H186" s="58"/>
      <c r="I186" s="57" t="str">
        <f>+IF(AND(E186="Si",F186="Si",G186="Si",H186="Si"),"Corrupción","No aplica para riesgo de corrupción")</f>
        <v>No aplica para riesgo de corrupción</v>
      </c>
      <c r="J186" s="158"/>
      <c r="K186" s="61"/>
      <c r="L186" s="61"/>
      <c r="M186" s="58"/>
      <c r="N186" s="58"/>
      <c r="O186" s="58"/>
      <c r="P186" s="58"/>
      <c r="Q186" s="58"/>
      <c r="R186" s="58"/>
      <c r="S186" s="58"/>
      <c r="T186" s="58"/>
      <c r="U186" s="58"/>
      <c r="V186" s="58"/>
      <c r="W186" s="58"/>
      <c r="X186" s="58"/>
      <c r="Y186" s="58"/>
      <c r="Z186" s="58"/>
      <c r="AA186" s="58"/>
      <c r="AB186" s="58"/>
      <c r="AC186" s="58"/>
      <c r="AD186" s="58"/>
      <c r="AE186" s="58"/>
      <c r="AF186" s="62">
        <f>+COUNTIF(M186:AE195,"SI")</f>
        <v>0</v>
      </c>
      <c r="AG186" s="57"/>
      <c r="AH186" s="57" t="str">
        <f>IFERROR(VLOOKUP(AG186,[2]Formulas!$B$5:$C$9,2,0),"")</f>
        <v/>
      </c>
      <c r="AI186" s="57" t="str">
        <f>IFERROR(VLOOKUP(AF186,[2]Formulas!$W$5:$X$23,2,),"")</f>
        <v/>
      </c>
      <c r="AJ186" s="57" t="str">
        <f>+IFERROR(VLOOKUP(AI186,[2]Formulas!$E$5:$F$9,2,),"")</f>
        <v/>
      </c>
      <c r="AK186" s="62" t="str">
        <f>IFERROR(VLOOKUP(CONCATENATE(AH186,AJ186),[2]Formulas!$J$5:$K$29,2,),"")</f>
        <v/>
      </c>
      <c r="AL186" s="62" t="str">
        <f>IFERROR(AJ186*AH186,"")</f>
        <v/>
      </c>
      <c r="AM186" s="64" t="s">
        <v>167</v>
      </c>
      <c r="AN186" s="130"/>
      <c r="AO186" s="130"/>
      <c r="AP186" s="130"/>
      <c r="AQ186" s="130"/>
      <c r="AR186" s="130"/>
      <c r="AS186" s="130"/>
      <c r="AT186" s="130"/>
      <c r="AU186" s="59"/>
      <c r="AV186" s="131"/>
      <c r="AW186" s="131"/>
      <c r="AX186" s="131"/>
      <c r="AY186" s="131"/>
      <c r="AZ186" s="131"/>
      <c r="BA186" s="131"/>
      <c r="BB186" s="131"/>
      <c r="BC186" s="91" t="str">
        <f>IFERROR(VLOOKUP(AV186,[2]Formulas!$AN$5:$AO$20,2,),"")</f>
        <v/>
      </c>
      <c r="BD186" s="91" t="str">
        <f>IFERROR(VLOOKUP(AW186,[2]Formulas!$AN$5:$AO$20,2,),"")</f>
        <v/>
      </c>
      <c r="BE186" s="91" t="str">
        <f>IFERROR(VLOOKUP(AX186,[2]Formulas!$AN$5:$AO$20,2,),"")</f>
        <v/>
      </c>
      <c r="BF186" s="91" t="str">
        <f>IFERROR(VLOOKUP(AY186,[2]Formulas!$AN$5:$AO$20,2,),"")</f>
        <v/>
      </c>
      <c r="BG186" s="91" t="str">
        <f>IFERROR(VLOOKUP(AZ186,[2]Formulas!$AN$5:$AO$20,2,),"")</f>
        <v/>
      </c>
      <c r="BH186" s="91" t="str">
        <f>IFERROR(VLOOKUP(BA186,[2]Formulas!$AN$5:$AO$20,2,),"")</f>
        <v/>
      </c>
      <c r="BI186" s="91" t="str">
        <f>IFERROR(VLOOKUP(BB186,[2]Formulas!$AN$5:$AO$20,2,),"")</f>
        <v/>
      </c>
      <c r="BJ186" s="91">
        <f t="shared" ref="BJ186:BJ195" si="43">+SUM(BC186:BI186)</f>
        <v>0</v>
      </c>
      <c r="BK186" s="91" t="str">
        <f t="shared" ref="BK186:BK195" si="44">+IF(BJ186&gt;=96,"Fuerte",IF(AND(BJ186&lt;96,BJ186&gt;=86),"Moderado",IF(BJ186&lt;=85,"Débil")))</f>
        <v>Débil</v>
      </c>
      <c r="BL186" s="91"/>
      <c r="BM186" s="91" t="str">
        <f>IFERROR(VLOOKUP(CONCATENATE(BK186,"+",BL186),[2]Formulas!$AB$5:$AC$13,2,),"")</f>
        <v/>
      </c>
      <c r="BN186" s="91" t="str">
        <f>IFERROR(VLOOKUP(BM186,[2]Formulas!$AC$5:$AD$13,2,),"")</f>
        <v/>
      </c>
      <c r="BO186" s="64" t="str">
        <f>+IFERROR(AVERAGE(BN186:BN195),"")</f>
        <v/>
      </c>
      <c r="BP186" s="64" t="str">
        <f>+IF(BO186="","",IF(BO186=100,"Fuerte",IF(AND(BO186&lt;100,BO186&gt;=50),"Moderado",IF(BO186&lt;50,"Débil"))))</f>
        <v/>
      </c>
      <c r="BQ186" s="64" t="str">
        <f>+IF(BP186="","",IF(BP186="Fuerte",2,IF(BP186="Moderado",1,IF(BP186="Débil",0))))</f>
        <v/>
      </c>
      <c r="BR186" s="64" t="str">
        <f>IFERROR(IF((BS186-BQ186)&lt;=0,+AG186,VLOOKUP((BS186-BQ186),[2]Formulas!$AQ$5:$AR$9,2,0)),"")</f>
        <v/>
      </c>
      <c r="BS186" s="64" t="str">
        <f>+AH186</f>
        <v/>
      </c>
      <c r="BT186" s="64" t="str">
        <f>IFERROR(VLOOKUP(BR186,[2]Formulas!$B$5:$C$9,2,),"")</f>
        <v/>
      </c>
      <c r="BU186" s="64" t="str">
        <f>+AI186</f>
        <v/>
      </c>
      <c r="BV186" s="64" t="str">
        <f>IFERROR(VLOOKUP(BU186,[2]Formulas!$E$5:$F$9,2,),"")</f>
        <v/>
      </c>
      <c r="BW186" s="62" t="str">
        <f>IFERROR(VLOOKUP(CONCATENATE(BT186:BT195,BV186),[2]Formulas!$J$5:$K$29,2,),"")</f>
        <v/>
      </c>
      <c r="BX186" s="65" t="str">
        <f>IFERROR(BV186*BT186,"")</f>
        <v/>
      </c>
      <c r="BY186" s="66"/>
      <c r="BZ186" s="96"/>
      <c r="CA186" s="96"/>
      <c r="CB186" s="96"/>
      <c r="CC186" s="66"/>
      <c r="CD186" s="96"/>
      <c r="CE186" s="96"/>
      <c r="CF186" s="96"/>
      <c r="CG186" s="66"/>
      <c r="CH186" s="96"/>
      <c r="CI186" s="96"/>
      <c r="CJ186" s="159"/>
      <c r="CK186" s="4"/>
    </row>
    <row r="187" spans="1:89" ht="23.25" hidden="1" customHeight="1" x14ac:dyDescent="0.25">
      <c r="A187" s="72"/>
      <c r="B187" s="160"/>
      <c r="C187" s="72"/>
      <c r="D187" s="72"/>
      <c r="E187" s="72"/>
      <c r="F187" s="72"/>
      <c r="G187" s="72"/>
      <c r="H187" s="72"/>
      <c r="I187" s="72"/>
      <c r="J187" s="14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c r="AK187" s="72"/>
      <c r="AL187" s="72"/>
      <c r="AM187" s="72"/>
      <c r="AN187" s="140"/>
      <c r="AO187" s="140"/>
      <c r="AP187" s="140"/>
      <c r="AQ187" s="140"/>
      <c r="AR187" s="140"/>
      <c r="AS187" s="140"/>
      <c r="AT187" s="140"/>
      <c r="AU187" s="161"/>
      <c r="AV187" s="162"/>
      <c r="AW187" s="162"/>
      <c r="AX187" s="162"/>
      <c r="AY187" s="162"/>
      <c r="AZ187" s="162"/>
      <c r="BA187" s="162"/>
      <c r="BB187" s="162"/>
      <c r="BC187" s="163" t="str">
        <f>IFERROR(VLOOKUP(AV187,[2]Formulas!$AN$5:$AO$20,2,),"")</f>
        <v/>
      </c>
      <c r="BD187" s="163" t="str">
        <f>IFERROR(VLOOKUP(AW187,[2]Formulas!$AN$5:$AO$20,2,),"")</f>
        <v/>
      </c>
      <c r="BE187" s="163" t="str">
        <f>IFERROR(VLOOKUP(AX187,[2]Formulas!$AN$5:$AO$20,2,),"")</f>
        <v/>
      </c>
      <c r="BF187" s="163" t="str">
        <f>IFERROR(VLOOKUP(AY187,[2]Formulas!$AN$5:$AO$20,2,),"")</f>
        <v/>
      </c>
      <c r="BG187" s="163" t="str">
        <f>IFERROR(VLOOKUP(AZ187,[2]Formulas!$AN$5:$AO$20,2,),"")</f>
        <v/>
      </c>
      <c r="BH187" s="163" t="str">
        <f>IFERROR(VLOOKUP(BA187,[2]Formulas!$AN$5:$AO$20,2,),"")</f>
        <v/>
      </c>
      <c r="BI187" s="163" t="str">
        <f>IFERROR(VLOOKUP(BB187,[2]Formulas!$AN$5:$AO$20,2,),"")</f>
        <v/>
      </c>
      <c r="BJ187" s="163">
        <f t="shared" si="43"/>
        <v>0</v>
      </c>
      <c r="BK187" s="163" t="str">
        <f t="shared" si="44"/>
        <v>Débil</v>
      </c>
      <c r="BL187" s="163"/>
      <c r="BM187" s="163" t="str">
        <f>IFERROR(VLOOKUP(CONCATENATE(BK187,"+",BL187),[2]Formulas!$AB$5:$AC$13,2,),"")</f>
        <v/>
      </c>
      <c r="BN187" s="163" t="str">
        <f>IFERROR(VLOOKUP(BM187,[2]Formulas!$AC$5:$AD$13,2,),"")</f>
        <v/>
      </c>
      <c r="BO187" s="72"/>
      <c r="BP187" s="72"/>
      <c r="BQ187" s="72"/>
      <c r="BR187" s="72"/>
      <c r="BS187" s="72"/>
      <c r="BT187" s="72"/>
      <c r="BU187" s="72"/>
      <c r="BV187" s="72"/>
      <c r="BW187" s="72"/>
      <c r="BX187" s="79"/>
      <c r="BY187" s="72"/>
      <c r="BZ187" s="134"/>
      <c r="CA187" s="134"/>
      <c r="CB187" s="134"/>
      <c r="CC187" s="72"/>
      <c r="CD187" s="134"/>
      <c r="CE187" s="134"/>
      <c r="CF187" s="134"/>
      <c r="CG187" s="72"/>
      <c r="CH187" s="134"/>
      <c r="CI187" s="134"/>
      <c r="CJ187" s="136"/>
      <c r="CK187" s="4"/>
    </row>
    <row r="188" spans="1:89" ht="23.25" hidden="1" customHeight="1" x14ac:dyDescent="0.25">
      <c r="A188" s="72"/>
      <c r="B188" s="160"/>
      <c r="C188" s="72"/>
      <c r="D188" s="72"/>
      <c r="E188" s="72"/>
      <c r="F188" s="72"/>
      <c r="G188" s="72"/>
      <c r="H188" s="72"/>
      <c r="I188" s="72"/>
      <c r="J188" s="14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c r="AK188" s="72"/>
      <c r="AL188" s="72"/>
      <c r="AM188" s="72"/>
      <c r="AN188" s="140"/>
      <c r="AO188" s="140"/>
      <c r="AP188" s="140"/>
      <c r="AQ188" s="140"/>
      <c r="AR188" s="140"/>
      <c r="AS188" s="140"/>
      <c r="AT188" s="140"/>
      <c r="AU188" s="161"/>
      <c r="AV188" s="162"/>
      <c r="AW188" s="162"/>
      <c r="AX188" s="162"/>
      <c r="AY188" s="162"/>
      <c r="AZ188" s="162"/>
      <c r="BA188" s="162"/>
      <c r="BB188" s="162"/>
      <c r="BC188" s="163" t="str">
        <f>IFERROR(VLOOKUP(AV188,[2]Formulas!$AN$5:$AO$20,2,),"")</f>
        <v/>
      </c>
      <c r="BD188" s="163" t="str">
        <f>IFERROR(VLOOKUP(AW188,[2]Formulas!$AN$5:$AO$20,2,),"")</f>
        <v/>
      </c>
      <c r="BE188" s="163" t="str">
        <f>IFERROR(VLOOKUP(AX188,[2]Formulas!$AN$5:$AO$20,2,),"")</f>
        <v/>
      </c>
      <c r="BF188" s="163" t="str">
        <f>IFERROR(VLOOKUP(AY188,[2]Formulas!$AN$5:$AO$20,2,),"")</f>
        <v/>
      </c>
      <c r="BG188" s="163" t="str">
        <f>IFERROR(VLOOKUP(AZ188,[2]Formulas!$AN$5:$AO$20,2,),"")</f>
        <v/>
      </c>
      <c r="BH188" s="163" t="str">
        <f>IFERROR(VLOOKUP(BA188,[2]Formulas!$AN$5:$AO$20,2,),"")</f>
        <v/>
      </c>
      <c r="BI188" s="163" t="str">
        <f>IFERROR(VLOOKUP(BB188,[2]Formulas!$AN$5:$AO$20,2,),"")</f>
        <v/>
      </c>
      <c r="BJ188" s="163">
        <f t="shared" si="43"/>
        <v>0</v>
      </c>
      <c r="BK188" s="163" t="str">
        <f t="shared" si="44"/>
        <v>Débil</v>
      </c>
      <c r="BL188" s="163"/>
      <c r="BM188" s="163" t="str">
        <f>IFERROR(VLOOKUP(CONCATENATE(BK188,"+",BL188),[2]Formulas!$AB$5:$AC$13,2,),"")</f>
        <v/>
      </c>
      <c r="BN188" s="163" t="str">
        <f>IFERROR(VLOOKUP(BM188,[2]Formulas!$AC$5:$AD$13,2,),"")</f>
        <v/>
      </c>
      <c r="BO188" s="72"/>
      <c r="BP188" s="72"/>
      <c r="BQ188" s="72"/>
      <c r="BR188" s="72"/>
      <c r="BS188" s="72"/>
      <c r="BT188" s="72"/>
      <c r="BU188" s="72"/>
      <c r="BV188" s="72"/>
      <c r="BW188" s="72"/>
      <c r="BX188" s="79"/>
      <c r="BY188" s="72"/>
      <c r="BZ188" s="134"/>
      <c r="CA188" s="134"/>
      <c r="CB188" s="134"/>
      <c r="CC188" s="72"/>
      <c r="CD188" s="134"/>
      <c r="CE188" s="134"/>
      <c r="CF188" s="134"/>
      <c r="CG188" s="72"/>
      <c r="CH188" s="134"/>
      <c r="CI188" s="134"/>
      <c r="CJ188" s="136"/>
      <c r="CK188" s="4"/>
    </row>
    <row r="189" spans="1:89" ht="23.25" hidden="1" customHeight="1" x14ac:dyDescent="0.25">
      <c r="A189" s="72"/>
      <c r="B189" s="160"/>
      <c r="C189" s="72"/>
      <c r="D189" s="72"/>
      <c r="E189" s="72"/>
      <c r="F189" s="72"/>
      <c r="G189" s="72"/>
      <c r="H189" s="72"/>
      <c r="I189" s="72"/>
      <c r="J189" s="14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c r="AK189" s="72"/>
      <c r="AL189" s="72"/>
      <c r="AM189" s="72"/>
      <c r="AN189" s="140"/>
      <c r="AO189" s="140"/>
      <c r="AP189" s="140"/>
      <c r="AQ189" s="140"/>
      <c r="AR189" s="140"/>
      <c r="AS189" s="140"/>
      <c r="AT189" s="140"/>
      <c r="AU189" s="161"/>
      <c r="AV189" s="162"/>
      <c r="AW189" s="162"/>
      <c r="AX189" s="162"/>
      <c r="AY189" s="162"/>
      <c r="AZ189" s="162"/>
      <c r="BA189" s="162"/>
      <c r="BB189" s="162"/>
      <c r="BC189" s="163" t="str">
        <f>IFERROR(VLOOKUP(AV189,[2]Formulas!$AN$5:$AO$20,2,),"")</f>
        <v/>
      </c>
      <c r="BD189" s="163" t="str">
        <f>IFERROR(VLOOKUP(AW189,[2]Formulas!$AN$5:$AO$20,2,),"")</f>
        <v/>
      </c>
      <c r="BE189" s="163" t="str">
        <f>IFERROR(VLOOKUP(AX189,[2]Formulas!$AN$5:$AO$20,2,),"")</f>
        <v/>
      </c>
      <c r="BF189" s="163" t="str">
        <f>IFERROR(VLOOKUP(AY189,[2]Formulas!$AN$5:$AO$20,2,),"")</f>
        <v/>
      </c>
      <c r="BG189" s="163" t="str">
        <f>IFERROR(VLOOKUP(AZ189,[2]Formulas!$AN$5:$AO$20,2,),"")</f>
        <v/>
      </c>
      <c r="BH189" s="163" t="str">
        <f>IFERROR(VLOOKUP(BA189,[2]Formulas!$AN$5:$AO$20,2,),"")</f>
        <v/>
      </c>
      <c r="BI189" s="163" t="str">
        <f>IFERROR(VLOOKUP(BB189,[2]Formulas!$AN$5:$AO$20,2,),"")</f>
        <v/>
      </c>
      <c r="BJ189" s="163">
        <f t="shared" si="43"/>
        <v>0</v>
      </c>
      <c r="BK189" s="163" t="str">
        <f t="shared" si="44"/>
        <v>Débil</v>
      </c>
      <c r="BL189" s="163"/>
      <c r="BM189" s="163" t="str">
        <f>IFERROR(VLOOKUP(CONCATENATE(BK189,"+",BL189),[2]Formulas!$AB$5:$AC$13,2,),"")</f>
        <v/>
      </c>
      <c r="BN189" s="163" t="str">
        <f>IFERROR(VLOOKUP(BM189,[2]Formulas!$AC$5:$AD$13,2,),"")</f>
        <v/>
      </c>
      <c r="BO189" s="72"/>
      <c r="BP189" s="72"/>
      <c r="BQ189" s="72"/>
      <c r="BR189" s="72"/>
      <c r="BS189" s="72"/>
      <c r="BT189" s="72"/>
      <c r="BU189" s="72"/>
      <c r="BV189" s="72"/>
      <c r="BW189" s="72"/>
      <c r="BX189" s="79"/>
      <c r="BY189" s="72"/>
      <c r="BZ189" s="134"/>
      <c r="CA189" s="134"/>
      <c r="CB189" s="134"/>
      <c r="CC189" s="72"/>
      <c r="CD189" s="134"/>
      <c r="CE189" s="134"/>
      <c r="CF189" s="134"/>
      <c r="CG189" s="72"/>
      <c r="CH189" s="134"/>
      <c r="CI189" s="134"/>
      <c r="CJ189" s="136"/>
      <c r="CK189" s="4"/>
    </row>
    <row r="190" spans="1:89" ht="23.25" hidden="1" customHeight="1" x14ac:dyDescent="0.25">
      <c r="A190" s="72"/>
      <c r="B190" s="160"/>
      <c r="C190" s="72"/>
      <c r="D190" s="72"/>
      <c r="E190" s="72"/>
      <c r="F190" s="72"/>
      <c r="G190" s="72"/>
      <c r="H190" s="72"/>
      <c r="I190" s="72"/>
      <c r="J190" s="14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c r="AK190" s="72"/>
      <c r="AL190" s="72"/>
      <c r="AM190" s="72"/>
      <c r="AN190" s="140"/>
      <c r="AO190" s="140"/>
      <c r="AP190" s="140"/>
      <c r="AQ190" s="140"/>
      <c r="AR190" s="140"/>
      <c r="AS190" s="140"/>
      <c r="AT190" s="140"/>
      <c r="AU190" s="161"/>
      <c r="AV190" s="162"/>
      <c r="AW190" s="162"/>
      <c r="AX190" s="162"/>
      <c r="AY190" s="162"/>
      <c r="AZ190" s="162"/>
      <c r="BA190" s="162"/>
      <c r="BB190" s="162"/>
      <c r="BC190" s="163" t="str">
        <f>IFERROR(VLOOKUP(AV190,[2]Formulas!$AN$5:$AO$20,2,),"")</f>
        <v/>
      </c>
      <c r="BD190" s="163" t="str">
        <f>IFERROR(VLOOKUP(AW190,[2]Formulas!$AN$5:$AO$20,2,),"")</f>
        <v/>
      </c>
      <c r="BE190" s="163" t="str">
        <f>IFERROR(VLOOKUP(AX190,[2]Formulas!$AN$5:$AO$20,2,),"")</f>
        <v/>
      </c>
      <c r="BF190" s="163" t="str">
        <f>IFERROR(VLOOKUP(AY190,[2]Formulas!$AN$5:$AO$20,2,),"")</f>
        <v/>
      </c>
      <c r="BG190" s="163" t="str">
        <f>IFERROR(VLOOKUP(AZ190,[2]Formulas!$AN$5:$AO$20,2,),"")</f>
        <v/>
      </c>
      <c r="BH190" s="163" t="str">
        <f>IFERROR(VLOOKUP(BA190,[2]Formulas!$AN$5:$AO$20,2,),"")</f>
        <v/>
      </c>
      <c r="BI190" s="163" t="str">
        <f>IFERROR(VLOOKUP(BB190,[2]Formulas!$AN$5:$AO$20,2,),"")</f>
        <v/>
      </c>
      <c r="BJ190" s="163">
        <f t="shared" si="43"/>
        <v>0</v>
      </c>
      <c r="BK190" s="163" t="str">
        <f t="shared" si="44"/>
        <v>Débil</v>
      </c>
      <c r="BL190" s="163"/>
      <c r="BM190" s="163" t="str">
        <f>IFERROR(VLOOKUP(CONCATENATE(BK190,"+",BL190),[2]Formulas!$AB$5:$AC$13,2,),"")</f>
        <v/>
      </c>
      <c r="BN190" s="163" t="str">
        <f>IFERROR(VLOOKUP(BM190,[2]Formulas!$AC$5:$AD$13,2,),"")</f>
        <v/>
      </c>
      <c r="BO190" s="72"/>
      <c r="BP190" s="72"/>
      <c r="BQ190" s="72"/>
      <c r="BR190" s="72"/>
      <c r="BS190" s="72"/>
      <c r="BT190" s="72"/>
      <c r="BU190" s="72"/>
      <c r="BV190" s="72"/>
      <c r="BW190" s="72"/>
      <c r="BX190" s="79"/>
      <c r="BY190" s="72"/>
      <c r="BZ190" s="134"/>
      <c r="CA190" s="134"/>
      <c r="CB190" s="134"/>
      <c r="CC190" s="72"/>
      <c r="CD190" s="134"/>
      <c r="CE190" s="134"/>
      <c r="CF190" s="134"/>
      <c r="CG190" s="72"/>
      <c r="CH190" s="134"/>
      <c r="CI190" s="134"/>
      <c r="CJ190" s="136"/>
      <c r="CK190" s="4"/>
    </row>
    <row r="191" spans="1:89" ht="23.25" hidden="1" customHeight="1" x14ac:dyDescent="0.25">
      <c r="A191" s="72"/>
      <c r="B191" s="160"/>
      <c r="C191" s="72"/>
      <c r="D191" s="72"/>
      <c r="E191" s="72"/>
      <c r="F191" s="72"/>
      <c r="G191" s="72"/>
      <c r="H191" s="72"/>
      <c r="I191" s="72"/>
      <c r="J191" s="14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c r="AK191" s="72"/>
      <c r="AL191" s="72"/>
      <c r="AM191" s="72"/>
      <c r="AN191" s="140"/>
      <c r="AO191" s="140"/>
      <c r="AP191" s="140"/>
      <c r="AQ191" s="140"/>
      <c r="AR191" s="140"/>
      <c r="AS191" s="140"/>
      <c r="AT191" s="140"/>
      <c r="AU191" s="161"/>
      <c r="AV191" s="162"/>
      <c r="AW191" s="162"/>
      <c r="AX191" s="162"/>
      <c r="AY191" s="162"/>
      <c r="AZ191" s="162"/>
      <c r="BA191" s="162"/>
      <c r="BB191" s="162"/>
      <c r="BC191" s="163" t="str">
        <f>IFERROR(VLOOKUP(AV191,[2]Formulas!$AN$5:$AO$20,2,),"")</f>
        <v/>
      </c>
      <c r="BD191" s="163" t="str">
        <f>IFERROR(VLOOKUP(AW191,[2]Formulas!$AN$5:$AO$20,2,),"")</f>
        <v/>
      </c>
      <c r="BE191" s="163" t="str">
        <f>IFERROR(VLOOKUP(AX191,[2]Formulas!$AN$5:$AO$20,2,),"")</f>
        <v/>
      </c>
      <c r="BF191" s="163" t="str">
        <f>IFERROR(VLOOKUP(AY191,[2]Formulas!$AN$5:$AO$20,2,),"")</f>
        <v/>
      </c>
      <c r="BG191" s="163" t="str">
        <f>IFERROR(VLOOKUP(AZ191,[2]Formulas!$AN$5:$AO$20,2,),"")</f>
        <v/>
      </c>
      <c r="BH191" s="163" t="str">
        <f>IFERROR(VLOOKUP(BA191,[2]Formulas!$AN$5:$AO$20,2,),"")</f>
        <v/>
      </c>
      <c r="BI191" s="163" t="str">
        <f>IFERROR(VLOOKUP(BB191,[2]Formulas!$AN$5:$AO$20,2,),"")</f>
        <v/>
      </c>
      <c r="BJ191" s="163">
        <f t="shared" si="43"/>
        <v>0</v>
      </c>
      <c r="BK191" s="163" t="str">
        <f t="shared" si="44"/>
        <v>Débil</v>
      </c>
      <c r="BL191" s="163"/>
      <c r="BM191" s="163" t="str">
        <f>IFERROR(VLOOKUP(CONCATENATE(BK191,"+",BL191),[2]Formulas!$AB$5:$AC$13,2,),"")</f>
        <v/>
      </c>
      <c r="BN191" s="163" t="str">
        <f>IFERROR(VLOOKUP(BM191,[2]Formulas!$AC$5:$AD$13,2,),"")</f>
        <v/>
      </c>
      <c r="BO191" s="72"/>
      <c r="BP191" s="72"/>
      <c r="BQ191" s="72"/>
      <c r="BR191" s="72"/>
      <c r="BS191" s="72"/>
      <c r="BT191" s="72"/>
      <c r="BU191" s="72"/>
      <c r="BV191" s="72"/>
      <c r="BW191" s="72"/>
      <c r="BX191" s="79"/>
      <c r="BY191" s="72"/>
      <c r="BZ191" s="134"/>
      <c r="CA191" s="134"/>
      <c r="CB191" s="134"/>
      <c r="CC191" s="72"/>
      <c r="CD191" s="134"/>
      <c r="CE191" s="134"/>
      <c r="CF191" s="134"/>
      <c r="CG191" s="72"/>
      <c r="CH191" s="134"/>
      <c r="CI191" s="134"/>
      <c r="CJ191" s="136"/>
      <c r="CK191" s="4"/>
    </row>
    <row r="192" spans="1:89" ht="23.25" hidden="1" customHeight="1" x14ac:dyDescent="0.25">
      <c r="A192" s="72"/>
      <c r="B192" s="160"/>
      <c r="C192" s="72"/>
      <c r="D192" s="72"/>
      <c r="E192" s="72"/>
      <c r="F192" s="72"/>
      <c r="G192" s="72"/>
      <c r="H192" s="72"/>
      <c r="I192" s="72"/>
      <c r="J192" s="14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c r="AK192" s="72"/>
      <c r="AL192" s="72"/>
      <c r="AM192" s="72"/>
      <c r="AN192" s="140"/>
      <c r="AO192" s="140"/>
      <c r="AP192" s="140"/>
      <c r="AQ192" s="140"/>
      <c r="AR192" s="140"/>
      <c r="AS192" s="140"/>
      <c r="AT192" s="140"/>
      <c r="AU192" s="161"/>
      <c r="AV192" s="162"/>
      <c r="AW192" s="162"/>
      <c r="AX192" s="162"/>
      <c r="AY192" s="162"/>
      <c r="AZ192" s="162"/>
      <c r="BA192" s="162"/>
      <c r="BB192" s="162"/>
      <c r="BC192" s="163" t="str">
        <f>IFERROR(VLOOKUP(AV192,[2]Formulas!$AN$5:$AO$20,2,),"")</f>
        <v/>
      </c>
      <c r="BD192" s="163" t="str">
        <f>IFERROR(VLOOKUP(AW192,[2]Formulas!$AN$5:$AO$20,2,),"")</f>
        <v/>
      </c>
      <c r="BE192" s="163" t="str">
        <f>IFERROR(VLOOKUP(AX192,[2]Formulas!$AN$5:$AO$20,2,),"")</f>
        <v/>
      </c>
      <c r="BF192" s="163" t="str">
        <f>IFERROR(VLOOKUP(AY192,[2]Formulas!$AN$5:$AO$20,2,),"")</f>
        <v/>
      </c>
      <c r="BG192" s="163" t="str">
        <f>IFERROR(VLOOKUP(AZ192,[2]Formulas!$AN$5:$AO$20,2,),"")</f>
        <v/>
      </c>
      <c r="BH192" s="163" t="str">
        <f>IFERROR(VLOOKUP(BA192,[2]Formulas!$AN$5:$AO$20,2,),"")</f>
        <v/>
      </c>
      <c r="BI192" s="163" t="str">
        <f>IFERROR(VLOOKUP(BB192,[2]Formulas!$AN$5:$AO$20,2,),"")</f>
        <v/>
      </c>
      <c r="BJ192" s="163">
        <f t="shared" si="43"/>
        <v>0</v>
      </c>
      <c r="BK192" s="163" t="str">
        <f t="shared" si="44"/>
        <v>Débil</v>
      </c>
      <c r="BL192" s="163"/>
      <c r="BM192" s="163" t="str">
        <f>IFERROR(VLOOKUP(CONCATENATE(BK192,"+",BL192),[2]Formulas!$AB$5:$AC$13,2,),"")</f>
        <v/>
      </c>
      <c r="BN192" s="163" t="str">
        <f>IFERROR(VLOOKUP(BM192,[2]Formulas!$AC$5:$AD$13,2,),"")</f>
        <v/>
      </c>
      <c r="BO192" s="72"/>
      <c r="BP192" s="72"/>
      <c r="BQ192" s="72"/>
      <c r="BR192" s="72"/>
      <c r="BS192" s="72"/>
      <c r="BT192" s="72"/>
      <c r="BU192" s="72"/>
      <c r="BV192" s="72"/>
      <c r="BW192" s="72"/>
      <c r="BX192" s="79"/>
      <c r="BY192" s="72"/>
      <c r="BZ192" s="134"/>
      <c r="CA192" s="134"/>
      <c r="CB192" s="134"/>
      <c r="CC192" s="72"/>
      <c r="CD192" s="134"/>
      <c r="CE192" s="134"/>
      <c r="CF192" s="134"/>
      <c r="CG192" s="72"/>
      <c r="CH192" s="134"/>
      <c r="CI192" s="134"/>
      <c r="CJ192" s="136"/>
      <c r="CK192" s="4"/>
    </row>
    <row r="193" spans="1:89" ht="23.25" hidden="1" customHeight="1" x14ac:dyDescent="0.25">
      <c r="A193" s="72"/>
      <c r="B193" s="160"/>
      <c r="C193" s="72"/>
      <c r="D193" s="72"/>
      <c r="E193" s="72"/>
      <c r="F193" s="72"/>
      <c r="G193" s="72"/>
      <c r="H193" s="72"/>
      <c r="I193" s="72"/>
      <c r="J193" s="14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c r="AK193" s="72"/>
      <c r="AL193" s="72"/>
      <c r="AM193" s="72"/>
      <c r="AN193" s="140"/>
      <c r="AO193" s="140"/>
      <c r="AP193" s="140"/>
      <c r="AQ193" s="140"/>
      <c r="AR193" s="140"/>
      <c r="AS193" s="140"/>
      <c r="AT193" s="140"/>
      <c r="AU193" s="161"/>
      <c r="AV193" s="162"/>
      <c r="AW193" s="162"/>
      <c r="AX193" s="162"/>
      <c r="AY193" s="162"/>
      <c r="AZ193" s="162"/>
      <c r="BA193" s="162"/>
      <c r="BB193" s="162"/>
      <c r="BC193" s="163" t="str">
        <f>IFERROR(VLOOKUP(AV193,[2]Formulas!$AN$5:$AO$20,2,),"")</f>
        <v/>
      </c>
      <c r="BD193" s="163" t="str">
        <f>IFERROR(VLOOKUP(AW193,[2]Formulas!$AN$5:$AO$20,2,),"")</f>
        <v/>
      </c>
      <c r="BE193" s="163" t="str">
        <f>IFERROR(VLOOKUP(AX193,[2]Formulas!$AN$5:$AO$20,2,),"")</f>
        <v/>
      </c>
      <c r="BF193" s="163" t="str">
        <f>IFERROR(VLOOKUP(AY193,[2]Formulas!$AN$5:$AO$20,2,),"")</f>
        <v/>
      </c>
      <c r="BG193" s="163" t="str">
        <f>IFERROR(VLOOKUP(AZ193,[2]Formulas!$AN$5:$AO$20,2,),"")</f>
        <v/>
      </c>
      <c r="BH193" s="163" t="str">
        <f>IFERROR(VLOOKUP(BA193,[2]Formulas!$AN$5:$AO$20,2,),"")</f>
        <v/>
      </c>
      <c r="BI193" s="163" t="str">
        <f>IFERROR(VLOOKUP(BB193,[2]Formulas!$AN$5:$AO$20,2,),"")</f>
        <v/>
      </c>
      <c r="BJ193" s="163">
        <f t="shared" si="43"/>
        <v>0</v>
      </c>
      <c r="BK193" s="163" t="str">
        <f t="shared" si="44"/>
        <v>Débil</v>
      </c>
      <c r="BL193" s="163"/>
      <c r="BM193" s="163" t="str">
        <f>IFERROR(VLOOKUP(CONCATENATE(BK193,"+",BL193),[2]Formulas!$AB$5:$AC$13,2,),"")</f>
        <v/>
      </c>
      <c r="BN193" s="163" t="str">
        <f>IFERROR(VLOOKUP(BM193,[2]Formulas!$AC$5:$AD$13,2,),"")</f>
        <v/>
      </c>
      <c r="BO193" s="72"/>
      <c r="BP193" s="72"/>
      <c r="BQ193" s="72"/>
      <c r="BR193" s="72"/>
      <c r="BS193" s="72"/>
      <c r="BT193" s="72"/>
      <c r="BU193" s="72"/>
      <c r="BV193" s="72"/>
      <c r="BW193" s="72"/>
      <c r="BX193" s="79"/>
      <c r="BY193" s="72"/>
      <c r="BZ193" s="134"/>
      <c r="CA193" s="134"/>
      <c r="CB193" s="134"/>
      <c r="CC193" s="72"/>
      <c r="CD193" s="134"/>
      <c r="CE193" s="134"/>
      <c r="CF193" s="134"/>
      <c r="CG193" s="72"/>
      <c r="CH193" s="134"/>
      <c r="CI193" s="134"/>
      <c r="CJ193" s="136"/>
      <c r="CK193" s="4"/>
    </row>
    <row r="194" spans="1:89" ht="23.25" hidden="1" customHeight="1" x14ac:dyDescent="0.25">
      <c r="A194" s="72"/>
      <c r="B194" s="160"/>
      <c r="C194" s="72"/>
      <c r="D194" s="72"/>
      <c r="E194" s="72"/>
      <c r="F194" s="72"/>
      <c r="G194" s="72"/>
      <c r="H194" s="72"/>
      <c r="I194" s="72"/>
      <c r="J194" s="14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c r="AK194" s="72"/>
      <c r="AL194" s="72"/>
      <c r="AM194" s="72"/>
      <c r="AN194" s="140"/>
      <c r="AO194" s="140"/>
      <c r="AP194" s="140"/>
      <c r="AQ194" s="140"/>
      <c r="AR194" s="140"/>
      <c r="AS194" s="140"/>
      <c r="AT194" s="140"/>
      <c r="AU194" s="161"/>
      <c r="AV194" s="162"/>
      <c r="AW194" s="162"/>
      <c r="AX194" s="162"/>
      <c r="AY194" s="162"/>
      <c r="AZ194" s="162"/>
      <c r="BA194" s="162"/>
      <c r="BB194" s="162"/>
      <c r="BC194" s="163" t="str">
        <f>IFERROR(VLOOKUP(AV194,[2]Formulas!$AN$5:$AO$20,2,),"")</f>
        <v/>
      </c>
      <c r="BD194" s="163" t="str">
        <f>IFERROR(VLOOKUP(AW194,[2]Formulas!$AN$5:$AO$20,2,),"")</f>
        <v/>
      </c>
      <c r="BE194" s="163" t="str">
        <f>IFERROR(VLOOKUP(AX194,[2]Formulas!$AN$5:$AO$20,2,),"")</f>
        <v/>
      </c>
      <c r="BF194" s="163" t="str">
        <f>IFERROR(VLOOKUP(AY194,[2]Formulas!$AN$5:$AO$20,2,),"")</f>
        <v/>
      </c>
      <c r="BG194" s="163" t="str">
        <f>IFERROR(VLOOKUP(AZ194,[2]Formulas!$AN$5:$AO$20,2,),"")</f>
        <v/>
      </c>
      <c r="BH194" s="163" t="str">
        <f>IFERROR(VLOOKUP(BA194,[2]Formulas!$AN$5:$AO$20,2,),"")</f>
        <v/>
      </c>
      <c r="BI194" s="163" t="str">
        <f>IFERROR(VLOOKUP(BB194,[2]Formulas!$AN$5:$AO$20,2,),"")</f>
        <v/>
      </c>
      <c r="BJ194" s="163">
        <f t="shared" si="43"/>
        <v>0</v>
      </c>
      <c r="BK194" s="163" t="str">
        <f t="shared" si="44"/>
        <v>Débil</v>
      </c>
      <c r="BL194" s="163"/>
      <c r="BM194" s="163" t="str">
        <f>IFERROR(VLOOKUP(CONCATENATE(BK194,"+",BL194),[2]Formulas!$AB$5:$AC$13,2,),"")</f>
        <v/>
      </c>
      <c r="BN194" s="163" t="str">
        <f>IFERROR(VLOOKUP(BM194,[2]Formulas!$AC$5:$AD$13,2,),"")</f>
        <v/>
      </c>
      <c r="BO194" s="72"/>
      <c r="BP194" s="72"/>
      <c r="BQ194" s="72"/>
      <c r="BR194" s="72"/>
      <c r="BS194" s="72"/>
      <c r="BT194" s="72"/>
      <c r="BU194" s="72"/>
      <c r="BV194" s="72"/>
      <c r="BW194" s="72"/>
      <c r="BX194" s="79"/>
      <c r="BY194" s="72"/>
      <c r="BZ194" s="134"/>
      <c r="CA194" s="134"/>
      <c r="CB194" s="134"/>
      <c r="CC194" s="72"/>
      <c r="CD194" s="134"/>
      <c r="CE194" s="134"/>
      <c r="CF194" s="134"/>
      <c r="CG194" s="72"/>
      <c r="CH194" s="134"/>
      <c r="CI194" s="134"/>
      <c r="CJ194" s="136"/>
      <c r="CK194" s="4"/>
    </row>
    <row r="195" spans="1:89" ht="23.25" hidden="1" customHeight="1" x14ac:dyDescent="0.25">
      <c r="A195" s="164"/>
      <c r="B195" s="144"/>
      <c r="C195" s="164"/>
      <c r="D195" s="164"/>
      <c r="E195" s="164"/>
      <c r="F195" s="164"/>
      <c r="G195" s="164"/>
      <c r="H195" s="164"/>
      <c r="I195" s="164"/>
      <c r="J195" s="165"/>
      <c r="K195" s="164"/>
      <c r="L195" s="164"/>
      <c r="M195" s="164"/>
      <c r="N195" s="164"/>
      <c r="O195" s="164"/>
      <c r="P195" s="164"/>
      <c r="Q195" s="164"/>
      <c r="R195" s="164"/>
      <c r="S195" s="164"/>
      <c r="T195" s="164"/>
      <c r="U195" s="164"/>
      <c r="V195" s="164"/>
      <c r="W195" s="164"/>
      <c r="X195" s="164"/>
      <c r="Y195" s="164"/>
      <c r="Z195" s="164"/>
      <c r="AA195" s="164"/>
      <c r="AB195" s="164"/>
      <c r="AC195" s="164"/>
      <c r="AD195" s="164"/>
      <c r="AE195" s="164"/>
      <c r="AF195" s="164"/>
      <c r="AG195" s="164"/>
      <c r="AH195" s="164"/>
      <c r="AI195" s="164"/>
      <c r="AJ195" s="164"/>
      <c r="AK195" s="164"/>
      <c r="AL195" s="164"/>
      <c r="AM195" s="164"/>
      <c r="AN195" s="146"/>
      <c r="AO195" s="146"/>
      <c r="AP195" s="146"/>
      <c r="AQ195" s="146"/>
      <c r="AR195" s="146"/>
      <c r="AS195" s="146"/>
      <c r="AT195" s="146"/>
      <c r="AU195" s="147"/>
      <c r="AV195" s="148"/>
      <c r="AW195" s="148"/>
      <c r="AX195" s="148"/>
      <c r="AY195" s="148"/>
      <c r="AZ195" s="148"/>
      <c r="BA195" s="148"/>
      <c r="BB195" s="148"/>
      <c r="BC195" s="149" t="str">
        <f>IFERROR(VLOOKUP(AV195,[2]Formulas!$AN$5:$AO$20,2,),"")</f>
        <v/>
      </c>
      <c r="BD195" s="149" t="str">
        <f>IFERROR(VLOOKUP(AW195,[2]Formulas!$AN$5:$AO$20,2,),"")</f>
        <v/>
      </c>
      <c r="BE195" s="149" t="str">
        <f>IFERROR(VLOOKUP(AX195,[2]Formulas!$AN$5:$AO$20,2,),"")</f>
        <v/>
      </c>
      <c r="BF195" s="149" t="str">
        <f>IFERROR(VLOOKUP(AY195,[2]Formulas!$AN$5:$AO$20,2,),"")</f>
        <v/>
      </c>
      <c r="BG195" s="149" t="str">
        <f>IFERROR(VLOOKUP(AZ195,[2]Formulas!$AN$5:$AO$20,2,),"")</f>
        <v/>
      </c>
      <c r="BH195" s="149" t="str">
        <f>IFERROR(VLOOKUP(BA195,[2]Formulas!$AN$5:$AO$20,2,),"")</f>
        <v/>
      </c>
      <c r="BI195" s="149" t="str">
        <f>IFERROR(VLOOKUP(BB195,[2]Formulas!$AN$5:$AO$20,2,),"")</f>
        <v/>
      </c>
      <c r="BJ195" s="149">
        <f t="shared" si="43"/>
        <v>0</v>
      </c>
      <c r="BK195" s="149" t="str">
        <f t="shared" si="44"/>
        <v>Débil</v>
      </c>
      <c r="BL195" s="149"/>
      <c r="BM195" s="149" t="str">
        <f>IFERROR(VLOOKUP(CONCATENATE(BK195,"+",BL195),[2]Formulas!$AB$5:$AC$13,2,),"")</f>
        <v/>
      </c>
      <c r="BN195" s="149" t="str">
        <f>IFERROR(VLOOKUP(BM195,[2]Formulas!$AC$5:$AD$13,2,),"")</f>
        <v/>
      </c>
      <c r="BO195" s="164"/>
      <c r="BP195" s="164"/>
      <c r="BQ195" s="164"/>
      <c r="BR195" s="164"/>
      <c r="BS195" s="164"/>
      <c r="BT195" s="164"/>
      <c r="BU195" s="164"/>
      <c r="BV195" s="164"/>
      <c r="BW195" s="164"/>
      <c r="BX195" s="166"/>
      <c r="BY195" s="164"/>
      <c r="BZ195" s="151"/>
      <c r="CA195" s="151"/>
      <c r="CB195" s="151"/>
      <c r="CC195" s="164"/>
      <c r="CD195" s="151"/>
      <c r="CE195" s="151"/>
      <c r="CF195" s="151"/>
      <c r="CG195" s="164"/>
      <c r="CH195" s="151"/>
      <c r="CI195" s="151"/>
      <c r="CJ195" s="152"/>
      <c r="CK195" s="4"/>
    </row>
    <row r="196" spans="1:89" ht="23.25" hidden="1" customHeight="1" x14ac:dyDescent="0.3">
      <c r="A196" s="153"/>
      <c r="B196" s="153"/>
      <c r="C196" s="153"/>
      <c r="D196" s="153"/>
      <c r="E196" s="153"/>
      <c r="F196" s="153"/>
      <c r="G196" s="153"/>
      <c r="H196" s="153"/>
      <c r="I196" s="153"/>
      <c r="J196" s="154"/>
      <c r="K196" s="154"/>
      <c r="L196" s="154"/>
      <c r="M196" s="155"/>
      <c r="N196" s="155"/>
      <c r="O196" s="155"/>
      <c r="P196" s="155"/>
      <c r="Q196" s="155"/>
      <c r="R196" s="155"/>
      <c r="S196" s="155"/>
      <c r="T196" s="155"/>
      <c r="U196" s="155"/>
      <c r="V196" s="155"/>
      <c r="W196" s="155"/>
      <c r="X196" s="155"/>
      <c r="Y196" s="155"/>
      <c r="Z196" s="155"/>
      <c r="AA196" s="155"/>
      <c r="AB196" s="155"/>
      <c r="AC196" s="155"/>
      <c r="AD196" s="155"/>
      <c r="AE196" s="155"/>
      <c r="AF196" s="155"/>
      <c r="AG196" s="155"/>
      <c r="AH196" s="155"/>
      <c r="AI196" s="155"/>
      <c r="AJ196" s="155"/>
      <c r="AK196" s="155"/>
      <c r="AL196" s="155"/>
      <c r="AM196" s="153"/>
      <c r="AN196" s="156"/>
      <c r="AO196" s="156"/>
      <c r="AP196" s="156"/>
      <c r="AQ196" s="156"/>
      <c r="AR196" s="156"/>
      <c r="AS196" s="156"/>
      <c r="AT196" s="156"/>
      <c r="AU196" s="153"/>
      <c r="AV196" s="153"/>
      <c r="AW196" s="153"/>
      <c r="AX196" s="153"/>
      <c r="AY196" s="153"/>
      <c r="AZ196" s="153"/>
      <c r="BA196" s="153"/>
      <c r="BB196" s="153"/>
      <c r="BC196" s="153"/>
      <c r="BD196" s="153"/>
      <c r="BE196" s="153"/>
      <c r="BF196" s="153"/>
      <c r="BG196" s="153"/>
      <c r="BH196" s="153"/>
      <c r="BI196" s="153"/>
      <c r="BJ196" s="153"/>
      <c r="BK196" s="153"/>
      <c r="BL196" s="153"/>
      <c r="BM196" s="153"/>
      <c r="BN196" s="153"/>
      <c r="BO196" s="153"/>
      <c r="BP196" s="153"/>
      <c r="BQ196" s="153"/>
      <c r="BR196" s="153"/>
      <c r="BS196" s="153"/>
      <c r="BT196" s="153"/>
      <c r="BU196" s="153"/>
      <c r="BV196" s="153"/>
      <c r="BW196" s="153"/>
      <c r="BX196" s="157"/>
      <c r="BY196" s="157"/>
      <c r="BZ196" s="157"/>
      <c r="CA196" s="157"/>
      <c r="CB196" s="157"/>
      <c r="CC196" s="157"/>
      <c r="CD196" s="157"/>
      <c r="CE196" s="157"/>
      <c r="CF196" s="157"/>
      <c r="CG196" s="157"/>
      <c r="CH196" s="157"/>
      <c r="CI196" s="157"/>
      <c r="CJ196" s="157"/>
      <c r="CK196" s="4"/>
    </row>
    <row r="197" spans="1:89" ht="23.25" hidden="1" customHeight="1" x14ac:dyDescent="0.25">
      <c r="A197" s="57"/>
      <c r="B197" s="90"/>
      <c r="C197" s="57"/>
      <c r="D197" s="57"/>
      <c r="E197" s="58"/>
      <c r="F197" s="58"/>
      <c r="G197" s="58"/>
      <c r="H197" s="58"/>
      <c r="I197" s="57" t="str">
        <f>+IF(AND(E197="Si",F197="Si",G197="Si",H197="Si"),"Corrupción","No aplica para riesgo de corrupción")</f>
        <v>No aplica para riesgo de corrupción</v>
      </c>
      <c r="J197" s="158"/>
      <c r="K197" s="61"/>
      <c r="L197" s="61"/>
      <c r="M197" s="58"/>
      <c r="N197" s="58"/>
      <c r="O197" s="58"/>
      <c r="P197" s="58"/>
      <c r="Q197" s="58"/>
      <c r="R197" s="58"/>
      <c r="S197" s="58"/>
      <c r="T197" s="58"/>
      <c r="U197" s="58"/>
      <c r="V197" s="58"/>
      <c r="W197" s="58"/>
      <c r="X197" s="58"/>
      <c r="Y197" s="58"/>
      <c r="Z197" s="58"/>
      <c r="AA197" s="58"/>
      <c r="AB197" s="58"/>
      <c r="AC197" s="58"/>
      <c r="AD197" s="58"/>
      <c r="AE197" s="58"/>
      <c r="AF197" s="62">
        <f>+COUNTIF(M197:AE206,"SI")</f>
        <v>0</v>
      </c>
      <c r="AG197" s="57"/>
      <c r="AH197" s="57" t="str">
        <f>IFERROR(VLOOKUP(AG197,[2]Formulas!$B$5:$C$9,2,0),"")</f>
        <v/>
      </c>
      <c r="AI197" s="57" t="str">
        <f>IFERROR(VLOOKUP(AF197,[2]Formulas!$W$5:$X$23,2,),"")</f>
        <v/>
      </c>
      <c r="AJ197" s="57" t="str">
        <f>+IFERROR(VLOOKUP(AI197,[2]Formulas!$E$5:$F$9,2,),"")</f>
        <v/>
      </c>
      <c r="AK197" s="62" t="str">
        <f>IFERROR(VLOOKUP(CONCATENATE(AH197,AJ197),[2]Formulas!$J$5:$K$29,2,),"")</f>
        <v/>
      </c>
      <c r="AL197" s="62" t="str">
        <f>IFERROR(AJ197*AH197,"")</f>
        <v/>
      </c>
      <c r="AM197" s="64" t="s">
        <v>167</v>
      </c>
      <c r="AN197" s="130"/>
      <c r="AO197" s="130"/>
      <c r="AP197" s="130"/>
      <c r="AQ197" s="130"/>
      <c r="AR197" s="130"/>
      <c r="AS197" s="130"/>
      <c r="AT197" s="130"/>
      <c r="AU197" s="59"/>
      <c r="AV197" s="131"/>
      <c r="AW197" s="131"/>
      <c r="AX197" s="131"/>
      <c r="AY197" s="131"/>
      <c r="AZ197" s="131"/>
      <c r="BA197" s="131"/>
      <c r="BB197" s="131"/>
      <c r="BC197" s="91" t="str">
        <f>IFERROR(VLOOKUP(AV197,[2]Formulas!$AN$5:$AO$20,2,),"")</f>
        <v/>
      </c>
      <c r="BD197" s="91" t="str">
        <f>IFERROR(VLOOKUP(AW197,[2]Formulas!$AN$5:$AO$20,2,),"")</f>
        <v/>
      </c>
      <c r="BE197" s="91" t="str">
        <f>IFERROR(VLOOKUP(AX197,[2]Formulas!$AN$5:$AO$20,2,),"")</f>
        <v/>
      </c>
      <c r="BF197" s="91" t="str">
        <f>IFERROR(VLOOKUP(AY197,[2]Formulas!$AN$5:$AO$20,2,),"")</f>
        <v/>
      </c>
      <c r="BG197" s="91" t="str">
        <f>IFERROR(VLOOKUP(AZ197,[2]Formulas!$AN$5:$AO$20,2,),"")</f>
        <v/>
      </c>
      <c r="BH197" s="91" t="str">
        <f>IFERROR(VLOOKUP(BA197,[2]Formulas!$AN$5:$AO$20,2,),"")</f>
        <v/>
      </c>
      <c r="BI197" s="91" t="str">
        <f>IFERROR(VLOOKUP(BB197,[2]Formulas!$AN$5:$AO$20,2,),"")</f>
        <v/>
      </c>
      <c r="BJ197" s="91">
        <f t="shared" ref="BJ197:BJ206" si="45">+SUM(BC197:BI197)</f>
        <v>0</v>
      </c>
      <c r="BK197" s="91" t="str">
        <f t="shared" ref="BK197:BK206" si="46">+IF(BJ197&gt;=96,"Fuerte",IF(AND(BJ197&lt;96,BJ197&gt;=86),"Moderado",IF(BJ197&lt;=85,"Débil")))</f>
        <v>Débil</v>
      </c>
      <c r="BL197" s="91"/>
      <c r="BM197" s="91" t="str">
        <f>IFERROR(VLOOKUP(CONCATENATE(BK197,"+",BL197),[2]Formulas!$AB$5:$AC$13,2,),"")</f>
        <v/>
      </c>
      <c r="BN197" s="91" t="str">
        <f>IFERROR(VLOOKUP(BM197,[2]Formulas!$AC$5:$AD$13,2,),"")</f>
        <v/>
      </c>
      <c r="BO197" s="64" t="str">
        <f>+IFERROR(AVERAGE(BN197:BN206),"")</f>
        <v/>
      </c>
      <c r="BP197" s="64" t="str">
        <f>+IF(BO197="","",IF(BO197=100,"Fuerte",IF(AND(BO197&lt;100,BO197&gt;=50),"Moderado",IF(BO197&lt;50,"Débil"))))</f>
        <v/>
      </c>
      <c r="BQ197" s="64" t="str">
        <f>+IF(BP197="","",IF(BP197="Fuerte",2,IF(BP197="Moderado",1,IF(BP197="Débil",0))))</f>
        <v/>
      </c>
      <c r="BR197" s="64" t="str">
        <f>IFERROR(IF((BS197-BQ197)&lt;=0,+AG197,VLOOKUP((BS197-BQ197),[2]Formulas!$AQ$5:$AR$9,2,0)),"")</f>
        <v/>
      </c>
      <c r="BS197" s="64" t="str">
        <f>+AH197</f>
        <v/>
      </c>
      <c r="BT197" s="64" t="str">
        <f>IFERROR(VLOOKUP(BR197,[2]Formulas!$B$5:$C$9,2,),"")</f>
        <v/>
      </c>
      <c r="BU197" s="64" t="str">
        <f>+AI197</f>
        <v/>
      </c>
      <c r="BV197" s="64" t="str">
        <f>IFERROR(VLOOKUP(BU197,[2]Formulas!$E$5:$F$9,2,),"")</f>
        <v/>
      </c>
      <c r="BW197" s="62" t="str">
        <f>IFERROR(VLOOKUP(CONCATENATE(BT197:BT206,BV197),[2]Formulas!$J$5:$K$29,2,),"")</f>
        <v/>
      </c>
      <c r="BX197" s="65" t="str">
        <f>IFERROR(BV197*BT197,"")</f>
        <v/>
      </c>
      <c r="BY197" s="66"/>
      <c r="BZ197" s="96"/>
      <c r="CA197" s="96"/>
      <c r="CB197" s="96"/>
      <c r="CC197" s="66"/>
      <c r="CD197" s="96"/>
      <c r="CE197" s="96"/>
      <c r="CF197" s="96"/>
      <c r="CG197" s="66"/>
      <c r="CH197" s="96"/>
      <c r="CI197" s="96"/>
      <c r="CJ197" s="159"/>
      <c r="CK197" s="4"/>
    </row>
    <row r="198" spans="1:89" ht="23.25" hidden="1" customHeight="1" x14ac:dyDescent="0.25">
      <c r="A198" s="72"/>
      <c r="B198" s="160"/>
      <c r="C198" s="72"/>
      <c r="D198" s="72"/>
      <c r="E198" s="72"/>
      <c r="F198" s="72"/>
      <c r="G198" s="72"/>
      <c r="H198" s="72"/>
      <c r="I198" s="72"/>
      <c r="J198" s="14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c r="AK198" s="72"/>
      <c r="AL198" s="72"/>
      <c r="AM198" s="72"/>
      <c r="AN198" s="140"/>
      <c r="AO198" s="140"/>
      <c r="AP198" s="140"/>
      <c r="AQ198" s="140"/>
      <c r="AR198" s="140"/>
      <c r="AS198" s="140"/>
      <c r="AT198" s="140"/>
      <c r="AU198" s="161"/>
      <c r="AV198" s="162"/>
      <c r="AW198" s="162"/>
      <c r="AX198" s="162"/>
      <c r="AY198" s="162"/>
      <c r="AZ198" s="162"/>
      <c r="BA198" s="162"/>
      <c r="BB198" s="162"/>
      <c r="BC198" s="163" t="str">
        <f>IFERROR(VLOOKUP(AV198,[2]Formulas!$AN$5:$AO$20,2,),"")</f>
        <v/>
      </c>
      <c r="BD198" s="163" t="str">
        <f>IFERROR(VLOOKUP(AW198,[2]Formulas!$AN$5:$AO$20,2,),"")</f>
        <v/>
      </c>
      <c r="BE198" s="163" t="str">
        <f>IFERROR(VLOOKUP(AX198,[2]Formulas!$AN$5:$AO$20,2,),"")</f>
        <v/>
      </c>
      <c r="BF198" s="163" t="str">
        <f>IFERROR(VLOOKUP(AY198,[2]Formulas!$AN$5:$AO$20,2,),"")</f>
        <v/>
      </c>
      <c r="BG198" s="163" t="str">
        <f>IFERROR(VLOOKUP(AZ198,[2]Formulas!$AN$5:$AO$20,2,),"")</f>
        <v/>
      </c>
      <c r="BH198" s="163" t="str">
        <f>IFERROR(VLOOKUP(BA198,[2]Formulas!$AN$5:$AO$20,2,),"")</f>
        <v/>
      </c>
      <c r="BI198" s="163" t="str">
        <f>IFERROR(VLOOKUP(BB198,[2]Formulas!$AN$5:$AO$20,2,),"")</f>
        <v/>
      </c>
      <c r="BJ198" s="163">
        <f t="shared" si="45"/>
        <v>0</v>
      </c>
      <c r="BK198" s="163" t="str">
        <f t="shared" si="46"/>
        <v>Débil</v>
      </c>
      <c r="BL198" s="163"/>
      <c r="BM198" s="163" t="str">
        <f>IFERROR(VLOOKUP(CONCATENATE(BK198,"+",BL198),[2]Formulas!$AB$5:$AC$13,2,),"")</f>
        <v/>
      </c>
      <c r="BN198" s="163" t="str">
        <f>IFERROR(VLOOKUP(BM198,[2]Formulas!$AC$5:$AD$13,2,),"")</f>
        <v/>
      </c>
      <c r="BO198" s="72"/>
      <c r="BP198" s="72"/>
      <c r="BQ198" s="72"/>
      <c r="BR198" s="72"/>
      <c r="BS198" s="72"/>
      <c r="BT198" s="72"/>
      <c r="BU198" s="72"/>
      <c r="BV198" s="72"/>
      <c r="BW198" s="72"/>
      <c r="BX198" s="79"/>
      <c r="BY198" s="72"/>
      <c r="BZ198" s="134"/>
      <c r="CA198" s="134"/>
      <c r="CB198" s="134"/>
      <c r="CC198" s="72"/>
      <c r="CD198" s="134"/>
      <c r="CE198" s="134"/>
      <c r="CF198" s="134"/>
      <c r="CG198" s="72"/>
      <c r="CH198" s="134"/>
      <c r="CI198" s="134"/>
      <c r="CJ198" s="136"/>
      <c r="CK198" s="4"/>
    </row>
    <row r="199" spans="1:89" ht="23.25" hidden="1" customHeight="1" x14ac:dyDescent="0.25">
      <c r="A199" s="72"/>
      <c r="B199" s="160"/>
      <c r="C199" s="72"/>
      <c r="D199" s="72"/>
      <c r="E199" s="72"/>
      <c r="F199" s="72"/>
      <c r="G199" s="72"/>
      <c r="H199" s="72"/>
      <c r="I199" s="72"/>
      <c r="J199" s="14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c r="AK199" s="72"/>
      <c r="AL199" s="72"/>
      <c r="AM199" s="72"/>
      <c r="AN199" s="140"/>
      <c r="AO199" s="140"/>
      <c r="AP199" s="140"/>
      <c r="AQ199" s="140"/>
      <c r="AR199" s="140"/>
      <c r="AS199" s="140"/>
      <c r="AT199" s="140"/>
      <c r="AU199" s="161"/>
      <c r="AV199" s="162"/>
      <c r="AW199" s="162"/>
      <c r="AX199" s="162"/>
      <c r="AY199" s="162"/>
      <c r="AZ199" s="162"/>
      <c r="BA199" s="162"/>
      <c r="BB199" s="162"/>
      <c r="BC199" s="163" t="str">
        <f>IFERROR(VLOOKUP(AV199,[2]Formulas!$AN$5:$AO$20,2,),"")</f>
        <v/>
      </c>
      <c r="BD199" s="163" t="str">
        <f>IFERROR(VLOOKUP(AW199,[2]Formulas!$AN$5:$AO$20,2,),"")</f>
        <v/>
      </c>
      <c r="BE199" s="163" t="str">
        <f>IFERROR(VLOOKUP(AX199,[2]Formulas!$AN$5:$AO$20,2,),"")</f>
        <v/>
      </c>
      <c r="BF199" s="163" t="str">
        <f>IFERROR(VLOOKUP(AY199,[2]Formulas!$AN$5:$AO$20,2,),"")</f>
        <v/>
      </c>
      <c r="BG199" s="163" t="str">
        <f>IFERROR(VLOOKUP(AZ199,[2]Formulas!$AN$5:$AO$20,2,),"")</f>
        <v/>
      </c>
      <c r="BH199" s="163" t="str">
        <f>IFERROR(VLOOKUP(BA199,[2]Formulas!$AN$5:$AO$20,2,),"")</f>
        <v/>
      </c>
      <c r="BI199" s="163" t="str">
        <f>IFERROR(VLOOKUP(BB199,[2]Formulas!$AN$5:$AO$20,2,),"")</f>
        <v/>
      </c>
      <c r="BJ199" s="163">
        <f t="shared" si="45"/>
        <v>0</v>
      </c>
      <c r="BK199" s="163" t="str">
        <f t="shared" si="46"/>
        <v>Débil</v>
      </c>
      <c r="BL199" s="163"/>
      <c r="BM199" s="163" t="str">
        <f>IFERROR(VLOOKUP(CONCATENATE(BK199,"+",BL199),[2]Formulas!$AB$5:$AC$13,2,),"")</f>
        <v/>
      </c>
      <c r="BN199" s="163" t="str">
        <f>IFERROR(VLOOKUP(BM199,[2]Formulas!$AC$5:$AD$13,2,),"")</f>
        <v/>
      </c>
      <c r="BO199" s="72"/>
      <c r="BP199" s="72"/>
      <c r="BQ199" s="72"/>
      <c r="BR199" s="72"/>
      <c r="BS199" s="72"/>
      <c r="BT199" s="72"/>
      <c r="BU199" s="72"/>
      <c r="BV199" s="72"/>
      <c r="BW199" s="72"/>
      <c r="BX199" s="79"/>
      <c r="BY199" s="72"/>
      <c r="BZ199" s="134"/>
      <c r="CA199" s="134"/>
      <c r="CB199" s="134"/>
      <c r="CC199" s="72"/>
      <c r="CD199" s="134"/>
      <c r="CE199" s="134"/>
      <c r="CF199" s="134"/>
      <c r="CG199" s="72"/>
      <c r="CH199" s="134"/>
      <c r="CI199" s="134"/>
      <c r="CJ199" s="136"/>
      <c r="CK199" s="4"/>
    </row>
    <row r="200" spans="1:89" ht="23.25" hidden="1" customHeight="1" x14ac:dyDescent="0.25">
      <c r="A200" s="72"/>
      <c r="B200" s="160"/>
      <c r="C200" s="72"/>
      <c r="D200" s="72"/>
      <c r="E200" s="72"/>
      <c r="F200" s="72"/>
      <c r="G200" s="72"/>
      <c r="H200" s="72"/>
      <c r="I200" s="72"/>
      <c r="J200" s="14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c r="AK200" s="72"/>
      <c r="AL200" s="72"/>
      <c r="AM200" s="72"/>
      <c r="AN200" s="140"/>
      <c r="AO200" s="140"/>
      <c r="AP200" s="140"/>
      <c r="AQ200" s="140"/>
      <c r="AR200" s="140"/>
      <c r="AS200" s="140"/>
      <c r="AT200" s="140"/>
      <c r="AU200" s="161"/>
      <c r="AV200" s="162"/>
      <c r="AW200" s="162"/>
      <c r="AX200" s="162"/>
      <c r="AY200" s="162"/>
      <c r="AZ200" s="162"/>
      <c r="BA200" s="162"/>
      <c r="BB200" s="162"/>
      <c r="BC200" s="163" t="str">
        <f>IFERROR(VLOOKUP(AV200,[2]Formulas!$AN$5:$AO$20,2,),"")</f>
        <v/>
      </c>
      <c r="BD200" s="163" t="str">
        <f>IFERROR(VLOOKUP(AW200,[2]Formulas!$AN$5:$AO$20,2,),"")</f>
        <v/>
      </c>
      <c r="BE200" s="163" t="str">
        <f>IFERROR(VLOOKUP(AX200,[2]Formulas!$AN$5:$AO$20,2,),"")</f>
        <v/>
      </c>
      <c r="BF200" s="163" t="str">
        <f>IFERROR(VLOOKUP(AY200,[2]Formulas!$AN$5:$AO$20,2,),"")</f>
        <v/>
      </c>
      <c r="BG200" s="163" t="str">
        <f>IFERROR(VLOOKUP(AZ200,[2]Formulas!$AN$5:$AO$20,2,),"")</f>
        <v/>
      </c>
      <c r="BH200" s="163" t="str">
        <f>IFERROR(VLOOKUP(BA200,[2]Formulas!$AN$5:$AO$20,2,),"")</f>
        <v/>
      </c>
      <c r="BI200" s="163" t="str">
        <f>IFERROR(VLOOKUP(BB200,[2]Formulas!$AN$5:$AO$20,2,),"")</f>
        <v/>
      </c>
      <c r="BJ200" s="163">
        <f t="shared" si="45"/>
        <v>0</v>
      </c>
      <c r="BK200" s="163" t="str">
        <f t="shared" si="46"/>
        <v>Débil</v>
      </c>
      <c r="BL200" s="163"/>
      <c r="BM200" s="163" t="str">
        <f>IFERROR(VLOOKUP(CONCATENATE(BK200,"+",BL200),[2]Formulas!$AB$5:$AC$13,2,),"")</f>
        <v/>
      </c>
      <c r="BN200" s="163" t="str">
        <f>IFERROR(VLOOKUP(BM200,[2]Formulas!$AC$5:$AD$13,2,),"")</f>
        <v/>
      </c>
      <c r="BO200" s="72"/>
      <c r="BP200" s="72"/>
      <c r="BQ200" s="72"/>
      <c r="BR200" s="72"/>
      <c r="BS200" s="72"/>
      <c r="BT200" s="72"/>
      <c r="BU200" s="72"/>
      <c r="BV200" s="72"/>
      <c r="BW200" s="72"/>
      <c r="BX200" s="79"/>
      <c r="BY200" s="72"/>
      <c r="BZ200" s="134"/>
      <c r="CA200" s="134"/>
      <c r="CB200" s="134"/>
      <c r="CC200" s="72"/>
      <c r="CD200" s="134"/>
      <c r="CE200" s="134"/>
      <c r="CF200" s="134"/>
      <c r="CG200" s="72"/>
      <c r="CH200" s="134"/>
      <c r="CI200" s="134"/>
      <c r="CJ200" s="136"/>
      <c r="CK200" s="4"/>
    </row>
    <row r="201" spans="1:89" ht="23.25" hidden="1" customHeight="1" x14ac:dyDescent="0.25">
      <c r="A201" s="72"/>
      <c r="B201" s="160"/>
      <c r="C201" s="72"/>
      <c r="D201" s="72"/>
      <c r="E201" s="72"/>
      <c r="F201" s="72"/>
      <c r="G201" s="72"/>
      <c r="H201" s="72"/>
      <c r="I201" s="72"/>
      <c r="J201" s="14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c r="AK201" s="72"/>
      <c r="AL201" s="72"/>
      <c r="AM201" s="72"/>
      <c r="AN201" s="140"/>
      <c r="AO201" s="140"/>
      <c r="AP201" s="140"/>
      <c r="AQ201" s="140"/>
      <c r="AR201" s="140"/>
      <c r="AS201" s="140"/>
      <c r="AT201" s="140"/>
      <c r="AU201" s="161"/>
      <c r="AV201" s="162"/>
      <c r="AW201" s="162"/>
      <c r="AX201" s="162"/>
      <c r="AY201" s="162"/>
      <c r="AZ201" s="162"/>
      <c r="BA201" s="162"/>
      <c r="BB201" s="162"/>
      <c r="BC201" s="163" t="str">
        <f>IFERROR(VLOOKUP(AV201,[2]Formulas!$AN$5:$AO$20,2,),"")</f>
        <v/>
      </c>
      <c r="BD201" s="163" t="str">
        <f>IFERROR(VLOOKUP(AW201,[2]Formulas!$AN$5:$AO$20,2,),"")</f>
        <v/>
      </c>
      <c r="BE201" s="163" t="str">
        <f>IFERROR(VLOOKUP(AX201,[2]Formulas!$AN$5:$AO$20,2,),"")</f>
        <v/>
      </c>
      <c r="BF201" s="163" t="str">
        <f>IFERROR(VLOOKUP(AY201,[2]Formulas!$AN$5:$AO$20,2,),"")</f>
        <v/>
      </c>
      <c r="BG201" s="163" t="str">
        <f>IFERROR(VLOOKUP(AZ201,[2]Formulas!$AN$5:$AO$20,2,),"")</f>
        <v/>
      </c>
      <c r="BH201" s="163" t="str">
        <f>IFERROR(VLOOKUP(BA201,[2]Formulas!$AN$5:$AO$20,2,),"")</f>
        <v/>
      </c>
      <c r="BI201" s="163" t="str">
        <f>IFERROR(VLOOKUP(BB201,[2]Formulas!$AN$5:$AO$20,2,),"")</f>
        <v/>
      </c>
      <c r="BJ201" s="163">
        <f t="shared" si="45"/>
        <v>0</v>
      </c>
      <c r="BK201" s="163" t="str">
        <f t="shared" si="46"/>
        <v>Débil</v>
      </c>
      <c r="BL201" s="163"/>
      <c r="BM201" s="163" t="str">
        <f>IFERROR(VLOOKUP(CONCATENATE(BK201,"+",BL201),[2]Formulas!$AB$5:$AC$13,2,),"")</f>
        <v/>
      </c>
      <c r="BN201" s="163" t="str">
        <f>IFERROR(VLOOKUP(BM201,[2]Formulas!$AC$5:$AD$13,2,),"")</f>
        <v/>
      </c>
      <c r="BO201" s="72"/>
      <c r="BP201" s="72"/>
      <c r="BQ201" s="72"/>
      <c r="BR201" s="72"/>
      <c r="BS201" s="72"/>
      <c r="BT201" s="72"/>
      <c r="BU201" s="72"/>
      <c r="BV201" s="72"/>
      <c r="BW201" s="72"/>
      <c r="BX201" s="79"/>
      <c r="BY201" s="72"/>
      <c r="BZ201" s="134"/>
      <c r="CA201" s="134"/>
      <c r="CB201" s="134"/>
      <c r="CC201" s="72"/>
      <c r="CD201" s="134"/>
      <c r="CE201" s="134"/>
      <c r="CF201" s="134"/>
      <c r="CG201" s="72"/>
      <c r="CH201" s="134"/>
      <c r="CI201" s="134"/>
      <c r="CJ201" s="136"/>
      <c r="CK201" s="4"/>
    </row>
    <row r="202" spans="1:89" ht="23.25" hidden="1" customHeight="1" x14ac:dyDescent="0.25">
      <c r="A202" s="72"/>
      <c r="B202" s="160"/>
      <c r="C202" s="72"/>
      <c r="D202" s="72"/>
      <c r="E202" s="72"/>
      <c r="F202" s="72"/>
      <c r="G202" s="72"/>
      <c r="H202" s="72"/>
      <c r="I202" s="72"/>
      <c r="J202" s="14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c r="AK202" s="72"/>
      <c r="AL202" s="72"/>
      <c r="AM202" s="72"/>
      <c r="AN202" s="140"/>
      <c r="AO202" s="140"/>
      <c r="AP202" s="140"/>
      <c r="AQ202" s="140"/>
      <c r="AR202" s="140"/>
      <c r="AS202" s="140"/>
      <c r="AT202" s="140"/>
      <c r="AU202" s="161"/>
      <c r="AV202" s="162"/>
      <c r="AW202" s="162"/>
      <c r="AX202" s="162"/>
      <c r="AY202" s="162"/>
      <c r="AZ202" s="162"/>
      <c r="BA202" s="162"/>
      <c r="BB202" s="162"/>
      <c r="BC202" s="163" t="str">
        <f>IFERROR(VLOOKUP(AV202,[2]Formulas!$AN$5:$AO$20,2,),"")</f>
        <v/>
      </c>
      <c r="BD202" s="163" t="str">
        <f>IFERROR(VLOOKUP(AW202,[2]Formulas!$AN$5:$AO$20,2,),"")</f>
        <v/>
      </c>
      <c r="BE202" s="163" t="str">
        <f>IFERROR(VLOOKUP(AX202,[2]Formulas!$AN$5:$AO$20,2,),"")</f>
        <v/>
      </c>
      <c r="BF202" s="163" t="str">
        <f>IFERROR(VLOOKUP(AY202,[2]Formulas!$AN$5:$AO$20,2,),"")</f>
        <v/>
      </c>
      <c r="BG202" s="163" t="str">
        <f>IFERROR(VLOOKUP(AZ202,[2]Formulas!$AN$5:$AO$20,2,),"")</f>
        <v/>
      </c>
      <c r="BH202" s="163" t="str">
        <f>IFERROR(VLOOKUP(BA202,[2]Formulas!$AN$5:$AO$20,2,),"")</f>
        <v/>
      </c>
      <c r="BI202" s="163" t="str">
        <f>IFERROR(VLOOKUP(BB202,[2]Formulas!$AN$5:$AO$20,2,),"")</f>
        <v/>
      </c>
      <c r="BJ202" s="163">
        <f t="shared" si="45"/>
        <v>0</v>
      </c>
      <c r="BK202" s="163" t="str">
        <f t="shared" si="46"/>
        <v>Débil</v>
      </c>
      <c r="BL202" s="163"/>
      <c r="BM202" s="163" t="str">
        <f>IFERROR(VLOOKUP(CONCATENATE(BK202,"+",BL202),[2]Formulas!$AB$5:$AC$13,2,),"")</f>
        <v/>
      </c>
      <c r="BN202" s="163" t="str">
        <f>IFERROR(VLOOKUP(BM202,[2]Formulas!$AC$5:$AD$13,2,),"")</f>
        <v/>
      </c>
      <c r="BO202" s="72"/>
      <c r="BP202" s="72"/>
      <c r="BQ202" s="72"/>
      <c r="BR202" s="72"/>
      <c r="BS202" s="72"/>
      <c r="BT202" s="72"/>
      <c r="BU202" s="72"/>
      <c r="BV202" s="72"/>
      <c r="BW202" s="72"/>
      <c r="BX202" s="79"/>
      <c r="BY202" s="72"/>
      <c r="BZ202" s="134"/>
      <c r="CA202" s="134"/>
      <c r="CB202" s="134"/>
      <c r="CC202" s="72"/>
      <c r="CD202" s="134"/>
      <c r="CE202" s="134"/>
      <c r="CF202" s="134"/>
      <c r="CG202" s="72"/>
      <c r="CH202" s="134"/>
      <c r="CI202" s="134"/>
      <c r="CJ202" s="136"/>
      <c r="CK202" s="4"/>
    </row>
    <row r="203" spans="1:89" ht="23.25" hidden="1" customHeight="1" x14ac:dyDescent="0.25">
      <c r="A203" s="72"/>
      <c r="B203" s="160"/>
      <c r="C203" s="72"/>
      <c r="D203" s="72"/>
      <c r="E203" s="72"/>
      <c r="F203" s="72"/>
      <c r="G203" s="72"/>
      <c r="H203" s="72"/>
      <c r="I203" s="72"/>
      <c r="J203" s="14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c r="AK203" s="72"/>
      <c r="AL203" s="72"/>
      <c r="AM203" s="72"/>
      <c r="AN203" s="140"/>
      <c r="AO203" s="140"/>
      <c r="AP203" s="140"/>
      <c r="AQ203" s="140"/>
      <c r="AR203" s="140"/>
      <c r="AS203" s="140"/>
      <c r="AT203" s="140"/>
      <c r="AU203" s="161"/>
      <c r="AV203" s="162"/>
      <c r="AW203" s="162"/>
      <c r="AX203" s="162"/>
      <c r="AY203" s="162"/>
      <c r="AZ203" s="162"/>
      <c r="BA203" s="162"/>
      <c r="BB203" s="162"/>
      <c r="BC203" s="163" t="str">
        <f>IFERROR(VLOOKUP(AV203,[2]Formulas!$AN$5:$AO$20,2,),"")</f>
        <v/>
      </c>
      <c r="BD203" s="163" t="str">
        <f>IFERROR(VLOOKUP(AW203,[2]Formulas!$AN$5:$AO$20,2,),"")</f>
        <v/>
      </c>
      <c r="BE203" s="163" t="str">
        <f>IFERROR(VLOOKUP(AX203,[2]Formulas!$AN$5:$AO$20,2,),"")</f>
        <v/>
      </c>
      <c r="BF203" s="163" t="str">
        <f>IFERROR(VLOOKUP(AY203,[2]Formulas!$AN$5:$AO$20,2,),"")</f>
        <v/>
      </c>
      <c r="BG203" s="163" t="str">
        <f>IFERROR(VLOOKUP(AZ203,[2]Formulas!$AN$5:$AO$20,2,),"")</f>
        <v/>
      </c>
      <c r="BH203" s="163" t="str">
        <f>IFERROR(VLOOKUP(BA203,[2]Formulas!$AN$5:$AO$20,2,),"")</f>
        <v/>
      </c>
      <c r="BI203" s="163" t="str">
        <f>IFERROR(VLOOKUP(BB203,[2]Formulas!$AN$5:$AO$20,2,),"")</f>
        <v/>
      </c>
      <c r="BJ203" s="163">
        <f t="shared" si="45"/>
        <v>0</v>
      </c>
      <c r="BK203" s="163" t="str">
        <f t="shared" si="46"/>
        <v>Débil</v>
      </c>
      <c r="BL203" s="163"/>
      <c r="BM203" s="163" t="str">
        <f>IFERROR(VLOOKUP(CONCATENATE(BK203,"+",BL203),[2]Formulas!$AB$5:$AC$13,2,),"")</f>
        <v/>
      </c>
      <c r="BN203" s="163" t="str">
        <f>IFERROR(VLOOKUP(BM203,[2]Formulas!$AC$5:$AD$13,2,),"")</f>
        <v/>
      </c>
      <c r="BO203" s="72"/>
      <c r="BP203" s="72"/>
      <c r="BQ203" s="72"/>
      <c r="BR203" s="72"/>
      <c r="BS203" s="72"/>
      <c r="BT203" s="72"/>
      <c r="BU203" s="72"/>
      <c r="BV203" s="72"/>
      <c r="BW203" s="72"/>
      <c r="BX203" s="79"/>
      <c r="BY203" s="72"/>
      <c r="BZ203" s="134"/>
      <c r="CA203" s="134"/>
      <c r="CB203" s="134"/>
      <c r="CC203" s="72"/>
      <c r="CD203" s="134"/>
      <c r="CE203" s="134"/>
      <c r="CF203" s="134"/>
      <c r="CG203" s="72"/>
      <c r="CH203" s="134"/>
      <c r="CI203" s="134"/>
      <c r="CJ203" s="136"/>
      <c r="CK203" s="4"/>
    </row>
    <row r="204" spans="1:89" ht="23.25" hidden="1" customHeight="1" x14ac:dyDescent="0.25">
      <c r="A204" s="72"/>
      <c r="B204" s="160"/>
      <c r="C204" s="72"/>
      <c r="D204" s="72"/>
      <c r="E204" s="72"/>
      <c r="F204" s="72"/>
      <c r="G204" s="72"/>
      <c r="H204" s="72"/>
      <c r="I204" s="72"/>
      <c r="J204" s="14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c r="AK204" s="72"/>
      <c r="AL204" s="72"/>
      <c r="AM204" s="72"/>
      <c r="AN204" s="140"/>
      <c r="AO204" s="140"/>
      <c r="AP204" s="140"/>
      <c r="AQ204" s="140"/>
      <c r="AR204" s="140"/>
      <c r="AS204" s="140"/>
      <c r="AT204" s="140"/>
      <c r="AU204" s="161"/>
      <c r="AV204" s="162"/>
      <c r="AW204" s="162"/>
      <c r="AX204" s="162"/>
      <c r="AY204" s="162"/>
      <c r="AZ204" s="162"/>
      <c r="BA204" s="162"/>
      <c r="BB204" s="162"/>
      <c r="BC204" s="163" t="str">
        <f>IFERROR(VLOOKUP(AV204,[2]Formulas!$AN$5:$AO$20,2,),"")</f>
        <v/>
      </c>
      <c r="BD204" s="163" t="str">
        <f>IFERROR(VLOOKUP(AW204,[2]Formulas!$AN$5:$AO$20,2,),"")</f>
        <v/>
      </c>
      <c r="BE204" s="163" t="str">
        <f>IFERROR(VLOOKUP(AX204,[2]Formulas!$AN$5:$AO$20,2,),"")</f>
        <v/>
      </c>
      <c r="BF204" s="163" t="str">
        <f>IFERROR(VLOOKUP(AY204,[2]Formulas!$AN$5:$AO$20,2,),"")</f>
        <v/>
      </c>
      <c r="BG204" s="163" t="str">
        <f>IFERROR(VLOOKUP(AZ204,[2]Formulas!$AN$5:$AO$20,2,),"")</f>
        <v/>
      </c>
      <c r="BH204" s="163" t="str">
        <f>IFERROR(VLOOKUP(BA204,[2]Formulas!$AN$5:$AO$20,2,),"")</f>
        <v/>
      </c>
      <c r="BI204" s="163" t="str">
        <f>IFERROR(VLOOKUP(BB204,[2]Formulas!$AN$5:$AO$20,2,),"")</f>
        <v/>
      </c>
      <c r="BJ204" s="163">
        <f t="shared" si="45"/>
        <v>0</v>
      </c>
      <c r="BK204" s="163" t="str">
        <f t="shared" si="46"/>
        <v>Débil</v>
      </c>
      <c r="BL204" s="163"/>
      <c r="BM204" s="163" t="str">
        <f>IFERROR(VLOOKUP(CONCATENATE(BK204,"+",BL204),[2]Formulas!$AB$5:$AC$13,2,),"")</f>
        <v/>
      </c>
      <c r="BN204" s="163" t="str">
        <f>IFERROR(VLOOKUP(BM204,[2]Formulas!$AC$5:$AD$13,2,),"")</f>
        <v/>
      </c>
      <c r="BO204" s="72"/>
      <c r="BP204" s="72"/>
      <c r="BQ204" s="72"/>
      <c r="BR204" s="72"/>
      <c r="BS204" s="72"/>
      <c r="BT204" s="72"/>
      <c r="BU204" s="72"/>
      <c r="BV204" s="72"/>
      <c r="BW204" s="72"/>
      <c r="BX204" s="79"/>
      <c r="BY204" s="72"/>
      <c r="BZ204" s="134"/>
      <c r="CA204" s="134"/>
      <c r="CB204" s="134"/>
      <c r="CC204" s="72"/>
      <c r="CD204" s="134"/>
      <c r="CE204" s="134"/>
      <c r="CF204" s="134"/>
      <c r="CG204" s="72"/>
      <c r="CH204" s="134"/>
      <c r="CI204" s="134"/>
      <c r="CJ204" s="136"/>
      <c r="CK204" s="4"/>
    </row>
    <row r="205" spans="1:89" ht="23.25" hidden="1" customHeight="1" x14ac:dyDescent="0.25">
      <c r="A205" s="72"/>
      <c r="B205" s="160"/>
      <c r="C205" s="72"/>
      <c r="D205" s="72"/>
      <c r="E205" s="72"/>
      <c r="F205" s="72"/>
      <c r="G205" s="72"/>
      <c r="H205" s="72"/>
      <c r="I205" s="72"/>
      <c r="J205" s="14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c r="AK205" s="72"/>
      <c r="AL205" s="72"/>
      <c r="AM205" s="72"/>
      <c r="AN205" s="140"/>
      <c r="AO205" s="140"/>
      <c r="AP205" s="140"/>
      <c r="AQ205" s="140"/>
      <c r="AR205" s="140"/>
      <c r="AS205" s="140"/>
      <c r="AT205" s="140"/>
      <c r="AU205" s="161"/>
      <c r="AV205" s="162"/>
      <c r="AW205" s="162"/>
      <c r="AX205" s="162"/>
      <c r="AY205" s="162"/>
      <c r="AZ205" s="162"/>
      <c r="BA205" s="162"/>
      <c r="BB205" s="162"/>
      <c r="BC205" s="163" t="str">
        <f>IFERROR(VLOOKUP(AV205,[2]Formulas!$AN$5:$AO$20,2,),"")</f>
        <v/>
      </c>
      <c r="BD205" s="163" t="str">
        <f>IFERROR(VLOOKUP(AW205,[2]Formulas!$AN$5:$AO$20,2,),"")</f>
        <v/>
      </c>
      <c r="BE205" s="163" t="str">
        <f>IFERROR(VLOOKUP(AX205,[2]Formulas!$AN$5:$AO$20,2,),"")</f>
        <v/>
      </c>
      <c r="BF205" s="163" t="str">
        <f>IFERROR(VLOOKUP(AY205,[2]Formulas!$AN$5:$AO$20,2,),"")</f>
        <v/>
      </c>
      <c r="BG205" s="163" t="str">
        <f>IFERROR(VLOOKUP(AZ205,[2]Formulas!$AN$5:$AO$20,2,),"")</f>
        <v/>
      </c>
      <c r="BH205" s="163" t="str">
        <f>IFERROR(VLOOKUP(BA205,[2]Formulas!$AN$5:$AO$20,2,),"")</f>
        <v/>
      </c>
      <c r="BI205" s="163" t="str">
        <f>IFERROR(VLOOKUP(BB205,[2]Formulas!$AN$5:$AO$20,2,),"")</f>
        <v/>
      </c>
      <c r="BJ205" s="163">
        <f t="shared" si="45"/>
        <v>0</v>
      </c>
      <c r="BK205" s="163" t="str">
        <f t="shared" si="46"/>
        <v>Débil</v>
      </c>
      <c r="BL205" s="163"/>
      <c r="BM205" s="163" t="str">
        <f>IFERROR(VLOOKUP(CONCATENATE(BK205,"+",BL205),[2]Formulas!$AB$5:$AC$13,2,),"")</f>
        <v/>
      </c>
      <c r="BN205" s="163" t="str">
        <f>IFERROR(VLOOKUP(BM205,[2]Formulas!$AC$5:$AD$13,2,),"")</f>
        <v/>
      </c>
      <c r="BO205" s="72"/>
      <c r="BP205" s="72"/>
      <c r="BQ205" s="72"/>
      <c r="BR205" s="72"/>
      <c r="BS205" s="72"/>
      <c r="BT205" s="72"/>
      <c r="BU205" s="72"/>
      <c r="BV205" s="72"/>
      <c r="BW205" s="72"/>
      <c r="BX205" s="79"/>
      <c r="BY205" s="72"/>
      <c r="BZ205" s="134"/>
      <c r="CA205" s="134"/>
      <c r="CB205" s="134"/>
      <c r="CC205" s="72"/>
      <c r="CD205" s="134"/>
      <c r="CE205" s="134"/>
      <c r="CF205" s="134"/>
      <c r="CG205" s="72"/>
      <c r="CH205" s="134"/>
      <c r="CI205" s="134"/>
      <c r="CJ205" s="136"/>
      <c r="CK205" s="4"/>
    </row>
    <row r="206" spans="1:89" ht="23.25" hidden="1" customHeight="1" x14ac:dyDescent="0.25">
      <c r="A206" s="164"/>
      <c r="B206" s="144"/>
      <c r="C206" s="164"/>
      <c r="D206" s="164"/>
      <c r="E206" s="164"/>
      <c r="F206" s="164"/>
      <c r="G206" s="164"/>
      <c r="H206" s="164"/>
      <c r="I206" s="164"/>
      <c r="J206" s="165"/>
      <c r="K206" s="164"/>
      <c r="L206" s="164"/>
      <c r="M206" s="164"/>
      <c r="N206" s="164"/>
      <c r="O206" s="164"/>
      <c r="P206" s="164"/>
      <c r="Q206" s="164"/>
      <c r="R206" s="164"/>
      <c r="S206" s="164"/>
      <c r="T206" s="164"/>
      <c r="U206" s="164"/>
      <c r="V206" s="164"/>
      <c r="W206" s="164"/>
      <c r="X206" s="164"/>
      <c r="Y206" s="164"/>
      <c r="Z206" s="164"/>
      <c r="AA206" s="164"/>
      <c r="AB206" s="164"/>
      <c r="AC206" s="164"/>
      <c r="AD206" s="164"/>
      <c r="AE206" s="164"/>
      <c r="AF206" s="164"/>
      <c r="AG206" s="164"/>
      <c r="AH206" s="164"/>
      <c r="AI206" s="164"/>
      <c r="AJ206" s="164"/>
      <c r="AK206" s="164"/>
      <c r="AL206" s="164"/>
      <c r="AM206" s="164"/>
      <c r="AN206" s="146"/>
      <c r="AO206" s="146"/>
      <c r="AP206" s="146"/>
      <c r="AQ206" s="146"/>
      <c r="AR206" s="146"/>
      <c r="AS206" s="146"/>
      <c r="AT206" s="146"/>
      <c r="AU206" s="147"/>
      <c r="AV206" s="148"/>
      <c r="AW206" s="148"/>
      <c r="AX206" s="148"/>
      <c r="AY206" s="148"/>
      <c r="AZ206" s="148"/>
      <c r="BA206" s="148"/>
      <c r="BB206" s="148"/>
      <c r="BC206" s="149" t="str">
        <f>IFERROR(VLOOKUP(AV206,[2]Formulas!$AN$5:$AO$20,2,),"")</f>
        <v/>
      </c>
      <c r="BD206" s="149" t="str">
        <f>IFERROR(VLOOKUP(AW206,[2]Formulas!$AN$5:$AO$20,2,),"")</f>
        <v/>
      </c>
      <c r="BE206" s="149" t="str">
        <f>IFERROR(VLOOKUP(AX206,[2]Formulas!$AN$5:$AO$20,2,),"")</f>
        <v/>
      </c>
      <c r="BF206" s="149" t="str">
        <f>IFERROR(VLOOKUP(AY206,[2]Formulas!$AN$5:$AO$20,2,),"")</f>
        <v/>
      </c>
      <c r="BG206" s="149" t="str">
        <f>IFERROR(VLOOKUP(AZ206,[2]Formulas!$AN$5:$AO$20,2,),"")</f>
        <v/>
      </c>
      <c r="BH206" s="149" t="str">
        <f>IFERROR(VLOOKUP(BA206,[2]Formulas!$AN$5:$AO$20,2,),"")</f>
        <v/>
      </c>
      <c r="BI206" s="149" t="str">
        <f>IFERROR(VLOOKUP(BB206,[2]Formulas!$AN$5:$AO$20,2,),"")</f>
        <v/>
      </c>
      <c r="BJ206" s="149">
        <f t="shared" si="45"/>
        <v>0</v>
      </c>
      <c r="BK206" s="149" t="str">
        <f t="shared" si="46"/>
        <v>Débil</v>
      </c>
      <c r="BL206" s="149"/>
      <c r="BM206" s="149" t="str">
        <f>IFERROR(VLOOKUP(CONCATENATE(BK206,"+",BL206),[2]Formulas!$AB$5:$AC$13,2,),"")</f>
        <v/>
      </c>
      <c r="BN206" s="149" t="str">
        <f>IFERROR(VLOOKUP(BM206,[2]Formulas!$AC$5:$AD$13,2,),"")</f>
        <v/>
      </c>
      <c r="BO206" s="164"/>
      <c r="BP206" s="164"/>
      <c r="BQ206" s="164"/>
      <c r="BR206" s="164"/>
      <c r="BS206" s="164"/>
      <c r="BT206" s="164"/>
      <c r="BU206" s="164"/>
      <c r="BV206" s="164"/>
      <c r="BW206" s="164"/>
      <c r="BX206" s="166"/>
      <c r="BY206" s="164"/>
      <c r="BZ206" s="151"/>
      <c r="CA206" s="151"/>
      <c r="CB206" s="151"/>
      <c r="CC206" s="164"/>
      <c r="CD206" s="151"/>
      <c r="CE206" s="151"/>
      <c r="CF206" s="151"/>
      <c r="CG206" s="164"/>
      <c r="CH206" s="151"/>
      <c r="CI206" s="151"/>
      <c r="CJ206" s="152"/>
      <c r="CK206" s="4"/>
    </row>
    <row r="207" spans="1:89" ht="23.25" hidden="1" customHeight="1" x14ac:dyDescent="0.3">
      <c r="A207" s="153"/>
      <c r="B207" s="153"/>
      <c r="C207" s="153"/>
      <c r="D207" s="153"/>
      <c r="E207" s="153"/>
      <c r="F207" s="153"/>
      <c r="G207" s="153"/>
      <c r="H207" s="153"/>
      <c r="I207" s="153"/>
      <c r="J207" s="154"/>
      <c r="K207" s="154"/>
      <c r="L207" s="154"/>
      <c r="M207" s="155"/>
      <c r="N207" s="155"/>
      <c r="O207" s="155"/>
      <c r="P207" s="155"/>
      <c r="Q207" s="155"/>
      <c r="R207" s="155"/>
      <c r="S207" s="155"/>
      <c r="T207" s="155"/>
      <c r="U207" s="155"/>
      <c r="V207" s="155"/>
      <c r="W207" s="155"/>
      <c r="X207" s="155"/>
      <c r="Y207" s="155"/>
      <c r="Z207" s="155"/>
      <c r="AA207" s="155"/>
      <c r="AB207" s="155"/>
      <c r="AC207" s="155"/>
      <c r="AD207" s="155"/>
      <c r="AE207" s="155"/>
      <c r="AF207" s="155"/>
      <c r="AG207" s="155"/>
      <c r="AH207" s="155"/>
      <c r="AI207" s="155"/>
      <c r="AJ207" s="155"/>
      <c r="AK207" s="155"/>
      <c r="AL207" s="155"/>
      <c r="AM207" s="153"/>
      <c r="AN207" s="156"/>
      <c r="AO207" s="156"/>
      <c r="AP207" s="156"/>
      <c r="AQ207" s="156"/>
      <c r="AR207" s="156"/>
      <c r="AS207" s="156"/>
      <c r="AT207" s="156"/>
      <c r="AU207" s="153"/>
      <c r="AV207" s="153"/>
      <c r="AW207" s="153"/>
      <c r="AX207" s="153"/>
      <c r="AY207" s="153"/>
      <c r="AZ207" s="153"/>
      <c r="BA207" s="153"/>
      <c r="BB207" s="153"/>
      <c r="BC207" s="153"/>
      <c r="BD207" s="153"/>
      <c r="BE207" s="153"/>
      <c r="BF207" s="153"/>
      <c r="BG207" s="153"/>
      <c r="BH207" s="153"/>
      <c r="BI207" s="153"/>
      <c r="BJ207" s="153"/>
      <c r="BK207" s="153"/>
      <c r="BL207" s="153"/>
      <c r="BM207" s="153"/>
      <c r="BN207" s="153"/>
      <c r="BO207" s="153"/>
      <c r="BP207" s="153"/>
      <c r="BQ207" s="153"/>
      <c r="BR207" s="153"/>
      <c r="BS207" s="153"/>
      <c r="BT207" s="153"/>
      <c r="BU207" s="153"/>
      <c r="BV207" s="153"/>
      <c r="BW207" s="153"/>
      <c r="BX207" s="157"/>
      <c r="BY207" s="157"/>
      <c r="BZ207" s="157"/>
      <c r="CA207" s="157"/>
      <c r="CB207" s="157"/>
      <c r="CC207" s="157"/>
      <c r="CD207" s="157"/>
      <c r="CE207" s="157"/>
      <c r="CF207" s="157"/>
      <c r="CG207" s="157"/>
      <c r="CH207" s="157"/>
      <c r="CI207" s="157"/>
      <c r="CJ207" s="157"/>
      <c r="CK207" s="4"/>
    </row>
    <row r="208" spans="1:89" ht="23.25" hidden="1" customHeight="1" x14ac:dyDescent="0.25">
      <c r="A208" s="57"/>
      <c r="B208" s="90"/>
      <c r="C208" s="57"/>
      <c r="D208" s="57"/>
      <c r="E208" s="58"/>
      <c r="F208" s="58"/>
      <c r="G208" s="58"/>
      <c r="H208" s="58"/>
      <c r="I208" s="57" t="str">
        <f>+IF(AND(E208="Si",F208="Si",G208="Si",H208="Si"),"Corrupción","No aplica para riesgo de corrupción")</f>
        <v>No aplica para riesgo de corrupción</v>
      </c>
      <c r="J208" s="158"/>
      <c r="K208" s="61"/>
      <c r="L208" s="61"/>
      <c r="M208" s="58"/>
      <c r="N208" s="58"/>
      <c r="O208" s="58"/>
      <c r="P208" s="58"/>
      <c r="Q208" s="58"/>
      <c r="R208" s="58"/>
      <c r="S208" s="58"/>
      <c r="T208" s="58"/>
      <c r="U208" s="58"/>
      <c r="V208" s="58"/>
      <c r="W208" s="58"/>
      <c r="X208" s="58"/>
      <c r="Y208" s="58"/>
      <c r="Z208" s="58"/>
      <c r="AA208" s="58"/>
      <c r="AB208" s="58"/>
      <c r="AC208" s="58"/>
      <c r="AD208" s="58"/>
      <c r="AE208" s="58"/>
      <c r="AF208" s="62">
        <f>+COUNTIF(M208:AE217,"SI")</f>
        <v>0</v>
      </c>
      <c r="AG208" s="57"/>
      <c r="AH208" s="57" t="str">
        <f>IFERROR(VLOOKUP(AG208,[2]Formulas!$B$5:$C$9,2,0),"")</f>
        <v/>
      </c>
      <c r="AI208" s="57" t="str">
        <f>IFERROR(VLOOKUP(AF208,[2]Formulas!$W$5:$X$23,2,),"")</f>
        <v/>
      </c>
      <c r="AJ208" s="57" t="str">
        <f>+IFERROR(VLOOKUP(AI208,[2]Formulas!$E$5:$F$9,2,),"")</f>
        <v/>
      </c>
      <c r="AK208" s="62" t="str">
        <f>IFERROR(VLOOKUP(CONCATENATE(AH208,AJ208),[2]Formulas!$J$5:$K$29,2,),"")</f>
        <v/>
      </c>
      <c r="AL208" s="62" t="str">
        <f>IFERROR(AJ208*AH208,"")</f>
        <v/>
      </c>
      <c r="AM208" s="64" t="s">
        <v>167</v>
      </c>
      <c r="AN208" s="130"/>
      <c r="AO208" s="130"/>
      <c r="AP208" s="130"/>
      <c r="AQ208" s="130"/>
      <c r="AR208" s="130"/>
      <c r="AS208" s="130"/>
      <c r="AT208" s="130"/>
      <c r="AU208" s="59"/>
      <c r="AV208" s="131"/>
      <c r="AW208" s="131"/>
      <c r="AX208" s="131"/>
      <c r="AY208" s="131"/>
      <c r="AZ208" s="131"/>
      <c r="BA208" s="131"/>
      <c r="BB208" s="131"/>
      <c r="BC208" s="91" t="str">
        <f>IFERROR(VLOOKUP(AV208,[2]Formulas!$AN$5:$AO$20,2,),"")</f>
        <v/>
      </c>
      <c r="BD208" s="91" t="str">
        <f>IFERROR(VLOOKUP(AW208,[2]Formulas!$AN$5:$AO$20,2,),"")</f>
        <v/>
      </c>
      <c r="BE208" s="91" t="str">
        <f>IFERROR(VLOOKUP(AX208,[2]Formulas!$AN$5:$AO$20,2,),"")</f>
        <v/>
      </c>
      <c r="BF208" s="91" t="str">
        <f>IFERROR(VLOOKUP(AY208,[2]Formulas!$AN$5:$AO$20,2,),"")</f>
        <v/>
      </c>
      <c r="BG208" s="91" t="str">
        <f>IFERROR(VLOOKUP(AZ208,[2]Formulas!$AN$5:$AO$20,2,),"")</f>
        <v/>
      </c>
      <c r="BH208" s="91" t="str">
        <f>IFERROR(VLOOKUP(BA208,[2]Formulas!$AN$5:$AO$20,2,),"")</f>
        <v/>
      </c>
      <c r="BI208" s="91" t="str">
        <f>IFERROR(VLOOKUP(BB208,[2]Formulas!$AN$5:$AO$20,2,),"")</f>
        <v/>
      </c>
      <c r="BJ208" s="91">
        <f t="shared" ref="BJ208:BJ217" si="47">+SUM(BC208:BI208)</f>
        <v>0</v>
      </c>
      <c r="BK208" s="91" t="str">
        <f t="shared" ref="BK208:BK217" si="48">+IF(BJ208&gt;=96,"Fuerte",IF(AND(BJ208&lt;96,BJ208&gt;=86),"Moderado",IF(BJ208&lt;=85,"Débil")))</f>
        <v>Débil</v>
      </c>
      <c r="BL208" s="91"/>
      <c r="BM208" s="91" t="str">
        <f>IFERROR(VLOOKUP(CONCATENATE(BK208,"+",BL208),[2]Formulas!$AB$5:$AC$13,2,),"")</f>
        <v/>
      </c>
      <c r="BN208" s="91" t="str">
        <f>IFERROR(VLOOKUP(BM208,[2]Formulas!$AC$5:$AD$13,2,),"")</f>
        <v/>
      </c>
      <c r="BO208" s="64" t="str">
        <f>+IFERROR(AVERAGE(BN208:BN217),"")</f>
        <v/>
      </c>
      <c r="BP208" s="64" t="str">
        <f>+IF(BO208="","",IF(BO208=100,"Fuerte",IF(AND(BO208&lt;100,BO208&gt;=50),"Moderado",IF(BO208&lt;50,"Débil"))))</f>
        <v/>
      </c>
      <c r="BQ208" s="64" t="str">
        <f>+IF(BP208="","",IF(BP208="Fuerte",2,IF(BP208="Moderado",1,IF(BP208="Débil",0))))</f>
        <v/>
      </c>
      <c r="BR208" s="64" t="str">
        <f>IFERROR(IF((BS208-BQ208)&lt;=0,+AG208,VLOOKUP((BS208-BQ208),[2]Formulas!$AQ$5:$AR$9,2,0)),"")</f>
        <v/>
      </c>
      <c r="BS208" s="64" t="str">
        <f>+AH208</f>
        <v/>
      </c>
      <c r="BT208" s="64" t="str">
        <f>IFERROR(VLOOKUP(BR208,[2]Formulas!$B$5:$C$9,2,),"")</f>
        <v/>
      </c>
      <c r="BU208" s="64" t="str">
        <f>+AI208</f>
        <v/>
      </c>
      <c r="BV208" s="64" t="str">
        <f>IFERROR(VLOOKUP(BU208,[2]Formulas!$E$5:$F$9,2,),"")</f>
        <v/>
      </c>
      <c r="BW208" s="62" t="str">
        <f>IFERROR(VLOOKUP(CONCATENATE(BT208:BT217,BV208),[2]Formulas!$J$5:$K$29,2,),"")</f>
        <v/>
      </c>
      <c r="BX208" s="65" t="str">
        <f>IFERROR(BV208*BT208,"")</f>
        <v/>
      </c>
      <c r="BY208" s="66"/>
      <c r="BZ208" s="96"/>
      <c r="CA208" s="96"/>
      <c r="CB208" s="96"/>
      <c r="CC208" s="66"/>
      <c r="CD208" s="96"/>
      <c r="CE208" s="96"/>
      <c r="CF208" s="96"/>
      <c r="CG208" s="66"/>
      <c r="CH208" s="96"/>
      <c r="CI208" s="96"/>
      <c r="CJ208" s="159"/>
      <c r="CK208" s="4"/>
    </row>
    <row r="209" spans="1:89" ht="23.25" hidden="1" customHeight="1" x14ac:dyDescent="0.25">
      <c r="A209" s="72"/>
      <c r="B209" s="160"/>
      <c r="C209" s="72"/>
      <c r="D209" s="72"/>
      <c r="E209" s="72"/>
      <c r="F209" s="72"/>
      <c r="G209" s="72"/>
      <c r="H209" s="72"/>
      <c r="I209" s="72"/>
      <c r="J209" s="14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c r="AK209" s="72"/>
      <c r="AL209" s="72"/>
      <c r="AM209" s="72"/>
      <c r="AN209" s="140"/>
      <c r="AO209" s="140"/>
      <c r="AP209" s="140"/>
      <c r="AQ209" s="140"/>
      <c r="AR209" s="140"/>
      <c r="AS209" s="140"/>
      <c r="AT209" s="140"/>
      <c r="AU209" s="161"/>
      <c r="AV209" s="162"/>
      <c r="AW209" s="162"/>
      <c r="AX209" s="162"/>
      <c r="AY209" s="162"/>
      <c r="AZ209" s="162"/>
      <c r="BA209" s="162"/>
      <c r="BB209" s="162"/>
      <c r="BC209" s="163" t="str">
        <f>IFERROR(VLOOKUP(AV209,[2]Formulas!$AN$5:$AO$20,2,),"")</f>
        <v/>
      </c>
      <c r="BD209" s="163" t="str">
        <f>IFERROR(VLOOKUP(AW209,[2]Formulas!$AN$5:$AO$20,2,),"")</f>
        <v/>
      </c>
      <c r="BE209" s="163" t="str">
        <f>IFERROR(VLOOKUP(AX209,[2]Formulas!$AN$5:$AO$20,2,),"")</f>
        <v/>
      </c>
      <c r="BF209" s="163" t="str">
        <f>IFERROR(VLOOKUP(AY209,[2]Formulas!$AN$5:$AO$20,2,),"")</f>
        <v/>
      </c>
      <c r="BG209" s="163" t="str">
        <f>IFERROR(VLOOKUP(AZ209,[2]Formulas!$AN$5:$AO$20,2,),"")</f>
        <v/>
      </c>
      <c r="BH209" s="163" t="str">
        <f>IFERROR(VLOOKUP(BA209,[2]Formulas!$AN$5:$AO$20,2,),"")</f>
        <v/>
      </c>
      <c r="BI209" s="163" t="str">
        <f>IFERROR(VLOOKUP(BB209,[2]Formulas!$AN$5:$AO$20,2,),"")</f>
        <v/>
      </c>
      <c r="BJ209" s="163">
        <f t="shared" si="47"/>
        <v>0</v>
      </c>
      <c r="BK209" s="163" t="str">
        <f t="shared" si="48"/>
        <v>Débil</v>
      </c>
      <c r="BL209" s="163"/>
      <c r="BM209" s="163" t="str">
        <f>IFERROR(VLOOKUP(CONCATENATE(BK209,"+",BL209),[2]Formulas!$AB$5:$AC$13,2,),"")</f>
        <v/>
      </c>
      <c r="BN209" s="163" t="str">
        <f>IFERROR(VLOOKUP(BM209,[2]Formulas!$AC$5:$AD$13,2,),"")</f>
        <v/>
      </c>
      <c r="BO209" s="72"/>
      <c r="BP209" s="72"/>
      <c r="BQ209" s="72"/>
      <c r="BR209" s="72"/>
      <c r="BS209" s="72"/>
      <c r="BT209" s="72"/>
      <c r="BU209" s="72"/>
      <c r="BV209" s="72"/>
      <c r="BW209" s="72"/>
      <c r="BX209" s="79"/>
      <c r="BY209" s="72"/>
      <c r="BZ209" s="134"/>
      <c r="CA209" s="134"/>
      <c r="CB209" s="134"/>
      <c r="CC209" s="72"/>
      <c r="CD209" s="134"/>
      <c r="CE209" s="134"/>
      <c r="CF209" s="134"/>
      <c r="CG209" s="72"/>
      <c r="CH209" s="134"/>
      <c r="CI209" s="134"/>
      <c r="CJ209" s="136"/>
      <c r="CK209" s="4"/>
    </row>
    <row r="210" spans="1:89" ht="23.25" hidden="1" customHeight="1" x14ac:dyDescent="0.25">
      <c r="A210" s="72"/>
      <c r="B210" s="160"/>
      <c r="C210" s="72"/>
      <c r="D210" s="72"/>
      <c r="E210" s="72"/>
      <c r="F210" s="72"/>
      <c r="G210" s="72"/>
      <c r="H210" s="72"/>
      <c r="I210" s="72"/>
      <c r="J210" s="14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c r="AK210" s="72"/>
      <c r="AL210" s="72"/>
      <c r="AM210" s="72"/>
      <c r="AN210" s="140"/>
      <c r="AO210" s="140"/>
      <c r="AP210" s="140"/>
      <c r="AQ210" s="140"/>
      <c r="AR210" s="140"/>
      <c r="AS210" s="140"/>
      <c r="AT210" s="140"/>
      <c r="AU210" s="161"/>
      <c r="AV210" s="162"/>
      <c r="AW210" s="162"/>
      <c r="AX210" s="162"/>
      <c r="AY210" s="162"/>
      <c r="AZ210" s="162"/>
      <c r="BA210" s="162"/>
      <c r="BB210" s="162"/>
      <c r="BC210" s="163" t="str">
        <f>IFERROR(VLOOKUP(AV210,[2]Formulas!$AN$5:$AO$20,2,),"")</f>
        <v/>
      </c>
      <c r="BD210" s="163" t="str">
        <f>IFERROR(VLOOKUP(AW210,[2]Formulas!$AN$5:$AO$20,2,),"")</f>
        <v/>
      </c>
      <c r="BE210" s="163" t="str">
        <f>IFERROR(VLOOKUP(AX210,[2]Formulas!$AN$5:$AO$20,2,),"")</f>
        <v/>
      </c>
      <c r="BF210" s="163" t="str">
        <f>IFERROR(VLOOKUP(AY210,[2]Formulas!$AN$5:$AO$20,2,),"")</f>
        <v/>
      </c>
      <c r="BG210" s="163" t="str">
        <f>IFERROR(VLOOKUP(AZ210,[2]Formulas!$AN$5:$AO$20,2,),"")</f>
        <v/>
      </c>
      <c r="BH210" s="163" t="str">
        <f>IFERROR(VLOOKUP(BA210,[2]Formulas!$AN$5:$AO$20,2,),"")</f>
        <v/>
      </c>
      <c r="BI210" s="163" t="str">
        <f>IFERROR(VLOOKUP(BB210,[2]Formulas!$AN$5:$AO$20,2,),"")</f>
        <v/>
      </c>
      <c r="BJ210" s="163">
        <f t="shared" si="47"/>
        <v>0</v>
      </c>
      <c r="BK210" s="163" t="str">
        <f t="shared" si="48"/>
        <v>Débil</v>
      </c>
      <c r="BL210" s="163"/>
      <c r="BM210" s="163" t="str">
        <f>IFERROR(VLOOKUP(CONCATENATE(BK210,"+",BL210),[2]Formulas!$AB$5:$AC$13,2,),"")</f>
        <v/>
      </c>
      <c r="BN210" s="163" t="str">
        <f>IFERROR(VLOOKUP(BM210,[2]Formulas!$AC$5:$AD$13,2,),"")</f>
        <v/>
      </c>
      <c r="BO210" s="72"/>
      <c r="BP210" s="72"/>
      <c r="BQ210" s="72"/>
      <c r="BR210" s="72"/>
      <c r="BS210" s="72"/>
      <c r="BT210" s="72"/>
      <c r="BU210" s="72"/>
      <c r="BV210" s="72"/>
      <c r="BW210" s="72"/>
      <c r="BX210" s="79"/>
      <c r="BY210" s="72"/>
      <c r="BZ210" s="134"/>
      <c r="CA210" s="134"/>
      <c r="CB210" s="134"/>
      <c r="CC210" s="72"/>
      <c r="CD210" s="134"/>
      <c r="CE210" s="134"/>
      <c r="CF210" s="134"/>
      <c r="CG210" s="72"/>
      <c r="CH210" s="134"/>
      <c r="CI210" s="134"/>
      <c r="CJ210" s="136"/>
      <c r="CK210" s="4"/>
    </row>
    <row r="211" spans="1:89" ht="23.25" hidden="1" customHeight="1" x14ac:dyDescent="0.25">
      <c r="A211" s="72"/>
      <c r="B211" s="160"/>
      <c r="C211" s="72"/>
      <c r="D211" s="72"/>
      <c r="E211" s="72"/>
      <c r="F211" s="72"/>
      <c r="G211" s="72"/>
      <c r="H211" s="72"/>
      <c r="I211" s="72"/>
      <c r="J211" s="14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c r="AK211" s="72"/>
      <c r="AL211" s="72"/>
      <c r="AM211" s="72"/>
      <c r="AN211" s="140"/>
      <c r="AO211" s="140"/>
      <c r="AP211" s="140"/>
      <c r="AQ211" s="140"/>
      <c r="AR211" s="140"/>
      <c r="AS211" s="140"/>
      <c r="AT211" s="140"/>
      <c r="AU211" s="161"/>
      <c r="AV211" s="162"/>
      <c r="AW211" s="162"/>
      <c r="AX211" s="162"/>
      <c r="AY211" s="162"/>
      <c r="AZ211" s="162"/>
      <c r="BA211" s="162"/>
      <c r="BB211" s="162"/>
      <c r="BC211" s="163" t="str">
        <f>IFERROR(VLOOKUP(AV211,[2]Formulas!$AN$5:$AO$20,2,),"")</f>
        <v/>
      </c>
      <c r="BD211" s="163" t="str">
        <f>IFERROR(VLOOKUP(AW211,[2]Formulas!$AN$5:$AO$20,2,),"")</f>
        <v/>
      </c>
      <c r="BE211" s="163" t="str">
        <f>IFERROR(VLOOKUP(AX211,[2]Formulas!$AN$5:$AO$20,2,),"")</f>
        <v/>
      </c>
      <c r="BF211" s="163" t="str">
        <f>IFERROR(VLOOKUP(AY211,[2]Formulas!$AN$5:$AO$20,2,),"")</f>
        <v/>
      </c>
      <c r="BG211" s="163" t="str">
        <f>IFERROR(VLOOKUP(AZ211,[2]Formulas!$AN$5:$AO$20,2,),"")</f>
        <v/>
      </c>
      <c r="BH211" s="163" t="str">
        <f>IFERROR(VLOOKUP(BA211,[2]Formulas!$AN$5:$AO$20,2,),"")</f>
        <v/>
      </c>
      <c r="BI211" s="163" t="str">
        <f>IFERROR(VLOOKUP(BB211,[2]Formulas!$AN$5:$AO$20,2,),"")</f>
        <v/>
      </c>
      <c r="BJ211" s="163">
        <f t="shared" si="47"/>
        <v>0</v>
      </c>
      <c r="BK211" s="163" t="str">
        <f t="shared" si="48"/>
        <v>Débil</v>
      </c>
      <c r="BL211" s="163"/>
      <c r="BM211" s="163" t="str">
        <f>IFERROR(VLOOKUP(CONCATENATE(BK211,"+",BL211),[2]Formulas!$AB$5:$AC$13,2,),"")</f>
        <v/>
      </c>
      <c r="BN211" s="163" t="str">
        <f>IFERROR(VLOOKUP(BM211,[2]Formulas!$AC$5:$AD$13,2,),"")</f>
        <v/>
      </c>
      <c r="BO211" s="72"/>
      <c r="BP211" s="72"/>
      <c r="BQ211" s="72"/>
      <c r="BR211" s="72"/>
      <c r="BS211" s="72"/>
      <c r="BT211" s="72"/>
      <c r="BU211" s="72"/>
      <c r="BV211" s="72"/>
      <c r="BW211" s="72"/>
      <c r="BX211" s="79"/>
      <c r="BY211" s="72"/>
      <c r="BZ211" s="134"/>
      <c r="CA211" s="134"/>
      <c r="CB211" s="134"/>
      <c r="CC211" s="72"/>
      <c r="CD211" s="134"/>
      <c r="CE211" s="134"/>
      <c r="CF211" s="134"/>
      <c r="CG211" s="72"/>
      <c r="CH211" s="134"/>
      <c r="CI211" s="134"/>
      <c r="CJ211" s="136"/>
      <c r="CK211" s="4"/>
    </row>
    <row r="212" spans="1:89" ht="23.25" hidden="1" customHeight="1" x14ac:dyDescent="0.25">
      <c r="A212" s="72"/>
      <c r="B212" s="160"/>
      <c r="C212" s="72"/>
      <c r="D212" s="72"/>
      <c r="E212" s="72"/>
      <c r="F212" s="72"/>
      <c r="G212" s="72"/>
      <c r="H212" s="72"/>
      <c r="I212" s="72"/>
      <c r="J212" s="14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c r="AK212" s="72"/>
      <c r="AL212" s="72"/>
      <c r="AM212" s="72"/>
      <c r="AN212" s="140"/>
      <c r="AO212" s="140"/>
      <c r="AP212" s="140"/>
      <c r="AQ212" s="140"/>
      <c r="AR212" s="140"/>
      <c r="AS212" s="140"/>
      <c r="AT212" s="140"/>
      <c r="AU212" s="161"/>
      <c r="AV212" s="162"/>
      <c r="AW212" s="162"/>
      <c r="AX212" s="162"/>
      <c r="AY212" s="162"/>
      <c r="AZ212" s="162"/>
      <c r="BA212" s="162"/>
      <c r="BB212" s="162"/>
      <c r="BC212" s="163" t="str">
        <f>IFERROR(VLOOKUP(AV212,[2]Formulas!$AN$5:$AO$20,2,),"")</f>
        <v/>
      </c>
      <c r="BD212" s="163" t="str">
        <f>IFERROR(VLOOKUP(AW212,[2]Formulas!$AN$5:$AO$20,2,),"")</f>
        <v/>
      </c>
      <c r="BE212" s="163" t="str">
        <f>IFERROR(VLOOKUP(AX212,[2]Formulas!$AN$5:$AO$20,2,),"")</f>
        <v/>
      </c>
      <c r="BF212" s="163" t="str">
        <f>IFERROR(VLOOKUP(AY212,[2]Formulas!$AN$5:$AO$20,2,),"")</f>
        <v/>
      </c>
      <c r="BG212" s="163" t="str">
        <f>IFERROR(VLOOKUP(AZ212,[2]Formulas!$AN$5:$AO$20,2,),"")</f>
        <v/>
      </c>
      <c r="BH212" s="163" t="str">
        <f>IFERROR(VLOOKUP(BA212,[2]Formulas!$AN$5:$AO$20,2,),"")</f>
        <v/>
      </c>
      <c r="BI212" s="163" t="str">
        <f>IFERROR(VLOOKUP(BB212,[2]Formulas!$AN$5:$AO$20,2,),"")</f>
        <v/>
      </c>
      <c r="BJ212" s="163">
        <f t="shared" si="47"/>
        <v>0</v>
      </c>
      <c r="BK212" s="163" t="str">
        <f t="shared" si="48"/>
        <v>Débil</v>
      </c>
      <c r="BL212" s="163"/>
      <c r="BM212" s="163" t="str">
        <f>IFERROR(VLOOKUP(CONCATENATE(BK212,"+",BL212),[2]Formulas!$AB$5:$AC$13,2,),"")</f>
        <v/>
      </c>
      <c r="BN212" s="163" t="str">
        <f>IFERROR(VLOOKUP(BM212,[2]Formulas!$AC$5:$AD$13,2,),"")</f>
        <v/>
      </c>
      <c r="BO212" s="72"/>
      <c r="BP212" s="72"/>
      <c r="BQ212" s="72"/>
      <c r="BR212" s="72"/>
      <c r="BS212" s="72"/>
      <c r="BT212" s="72"/>
      <c r="BU212" s="72"/>
      <c r="BV212" s="72"/>
      <c r="BW212" s="72"/>
      <c r="BX212" s="79"/>
      <c r="BY212" s="72"/>
      <c r="BZ212" s="134"/>
      <c r="CA212" s="134"/>
      <c r="CB212" s="134"/>
      <c r="CC212" s="72"/>
      <c r="CD212" s="134"/>
      <c r="CE212" s="134"/>
      <c r="CF212" s="134"/>
      <c r="CG212" s="72"/>
      <c r="CH212" s="134"/>
      <c r="CI212" s="134"/>
      <c r="CJ212" s="136"/>
      <c r="CK212" s="4"/>
    </row>
    <row r="213" spans="1:89" ht="23.25" hidden="1" customHeight="1" x14ac:dyDescent="0.25">
      <c r="A213" s="72"/>
      <c r="B213" s="160"/>
      <c r="C213" s="72"/>
      <c r="D213" s="72"/>
      <c r="E213" s="72"/>
      <c r="F213" s="72"/>
      <c r="G213" s="72"/>
      <c r="H213" s="72"/>
      <c r="I213" s="72"/>
      <c r="J213" s="14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c r="AK213" s="72"/>
      <c r="AL213" s="72"/>
      <c r="AM213" s="72"/>
      <c r="AN213" s="140"/>
      <c r="AO213" s="140"/>
      <c r="AP213" s="140"/>
      <c r="AQ213" s="140"/>
      <c r="AR213" s="140"/>
      <c r="AS213" s="140"/>
      <c r="AT213" s="140"/>
      <c r="AU213" s="161"/>
      <c r="AV213" s="162"/>
      <c r="AW213" s="162"/>
      <c r="AX213" s="162"/>
      <c r="AY213" s="162"/>
      <c r="AZ213" s="162"/>
      <c r="BA213" s="162"/>
      <c r="BB213" s="162"/>
      <c r="BC213" s="163" t="str">
        <f>IFERROR(VLOOKUP(AV213,[2]Formulas!$AN$5:$AO$20,2,),"")</f>
        <v/>
      </c>
      <c r="BD213" s="163" t="str">
        <f>IFERROR(VLOOKUP(AW213,[2]Formulas!$AN$5:$AO$20,2,),"")</f>
        <v/>
      </c>
      <c r="BE213" s="163" t="str">
        <f>IFERROR(VLOOKUP(AX213,[2]Formulas!$AN$5:$AO$20,2,),"")</f>
        <v/>
      </c>
      <c r="BF213" s="163" t="str">
        <f>IFERROR(VLOOKUP(AY213,[2]Formulas!$AN$5:$AO$20,2,),"")</f>
        <v/>
      </c>
      <c r="BG213" s="163" t="str">
        <f>IFERROR(VLOOKUP(AZ213,[2]Formulas!$AN$5:$AO$20,2,),"")</f>
        <v/>
      </c>
      <c r="BH213" s="163" t="str">
        <f>IFERROR(VLOOKUP(BA213,[2]Formulas!$AN$5:$AO$20,2,),"")</f>
        <v/>
      </c>
      <c r="BI213" s="163" t="str">
        <f>IFERROR(VLOOKUP(BB213,[2]Formulas!$AN$5:$AO$20,2,),"")</f>
        <v/>
      </c>
      <c r="BJ213" s="163">
        <f t="shared" si="47"/>
        <v>0</v>
      </c>
      <c r="BK213" s="163" t="str">
        <f t="shared" si="48"/>
        <v>Débil</v>
      </c>
      <c r="BL213" s="163"/>
      <c r="BM213" s="163" t="str">
        <f>IFERROR(VLOOKUP(CONCATENATE(BK213,"+",BL213),[2]Formulas!$AB$5:$AC$13,2,),"")</f>
        <v/>
      </c>
      <c r="BN213" s="163" t="str">
        <f>IFERROR(VLOOKUP(BM213,[2]Formulas!$AC$5:$AD$13,2,),"")</f>
        <v/>
      </c>
      <c r="BO213" s="72"/>
      <c r="BP213" s="72"/>
      <c r="BQ213" s="72"/>
      <c r="BR213" s="72"/>
      <c r="BS213" s="72"/>
      <c r="BT213" s="72"/>
      <c r="BU213" s="72"/>
      <c r="BV213" s="72"/>
      <c r="BW213" s="72"/>
      <c r="BX213" s="79"/>
      <c r="BY213" s="72"/>
      <c r="BZ213" s="134"/>
      <c r="CA213" s="134"/>
      <c r="CB213" s="134"/>
      <c r="CC213" s="72"/>
      <c r="CD213" s="134"/>
      <c r="CE213" s="134"/>
      <c r="CF213" s="134"/>
      <c r="CG213" s="72"/>
      <c r="CH213" s="134"/>
      <c r="CI213" s="134"/>
      <c r="CJ213" s="136"/>
      <c r="CK213" s="4"/>
    </row>
    <row r="214" spans="1:89" ht="23.25" hidden="1" customHeight="1" x14ac:dyDescent="0.25">
      <c r="A214" s="72"/>
      <c r="B214" s="160"/>
      <c r="C214" s="72"/>
      <c r="D214" s="72"/>
      <c r="E214" s="72"/>
      <c r="F214" s="72"/>
      <c r="G214" s="72"/>
      <c r="H214" s="72"/>
      <c r="I214" s="72"/>
      <c r="J214" s="14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c r="AK214" s="72"/>
      <c r="AL214" s="72"/>
      <c r="AM214" s="72"/>
      <c r="AN214" s="140"/>
      <c r="AO214" s="140"/>
      <c r="AP214" s="140"/>
      <c r="AQ214" s="140"/>
      <c r="AR214" s="140"/>
      <c r="AS214" s="140"/>
      <c r="AT214" s="140"/>
      <c r="AU214" s="161"/>
      <c r="AV214" s="162"/>
      <c r="AW214" s="162"/>
      <c r="AX214" s="162"/>
      <c r="AY214" s="162"/>
      <c r="AZ214" s="162"/>
      <c r="BA214" s="162"/>
      <c r="BB214" s="162"/>
      <c r="BC214" s="163" t="str">
        <f>IFERROR(VLOOKUP(AV214,[2]Formulas!$AN$5:$AO$20,2,),"")</f>
        <v/>
      </c>
      <c r="BD214" s="163" t="str">
        <f>IFERROR(VLOOKUP(AW214,[2]Formulas!$AN$5:$AO$20,2,),"")</f>
        <v/>
      </c>
      <c r="BE214" s="163" t="str">
        <f>IFERROR(VLOOKUP(AX214,[2]Formulas!$AN$5:$AO$20,2,),"")</f>
        <v/>
      </c>
      <c r="BF214" s="163" t="str">
        <f>IFERROR(VLOOKUP(AY214,[2]Formulas!$AN$5:$AO$20,2,),"")</f>
        <v/>
      </c>
      <c r="BG214" s="163" t="str">
        <f>IFERROR(VLOOKUP(AZ214,[2]Formulas!$AN$5:$AO$20,2,),"")</f>
        <v/>
      </c>
      <c r="BH214" s="163" t="str">
        <f>IFERROR(VLOOKUP(BA214,[2]Formulas!$AN$5:$AO$20,2,),"")</f>
        <v/>
      </c>
      <c r="BI214" s="163" t="str">
        <f>IFERROR(VLOOKUP(BB214,[2]Formulas!$AN$5:$AO$20,2,),"")</f>
        <v/>
      </c>
      <c r="BJ214" s="163">
        <f t="shared" si="47"/>
        <v>0</v>
      </c>
      <c r="BK214" s="163" t="str">
        <f t="shared" si="48"/>
        <v>Débil</v>
      </c>
      <c r="BL214" s="163"/>
      <c r="BM214" s="163" t="str">
        <f>IFERROR(VLOOKUP(CONCATENATE(BK214,"+",BL214),[2]Formulas!$AB$5:$AC$13,2,),"")</f>
        <v/>
      </c>
      <c r="BN214" s="163" t="str">
        <f>IFERROR(VLOOKUP(BM214,[2]Formulas!$AC$5:$AD$13,2,),"")</f>
        <v/>
      </c>
      <c r="BO214" s="72"/>
      <c r="BP214" s="72"/>
      <c r="BQ214" s="72"/>
      <c r="BR214" s="72"/>
      <c r="BS214" s="72"/>
      <c r="BT214" s="72"/>
      <c r="BU214" s="72"/>
      <c r="BV214" s="72"/>
      <c r="BW214" s="72"/>
      <c r="BX214" s="79"/>
      <c r="BY214" s="72"/>
      <c r="BZ214" s="134"/>
      <c r="CA214" s="134"/>
      <c r="CB214" s="134"/>
      <c r="CC214" s="72"/>
      <c r="CD214" s="134"/>
      <c r="CE214" s="134"/>
      <c r="CF214" s="134"/>
      <c r="CG214" s="72"/>
      <c r="CH214" s="134"/>
      <c r="CI214" s="134"/>
      <c r="CJ214" s="136"/>
      <c r="CK214" s="4"/>
    </row>
    <row r="215" spans="1:89" ht="23.25" hidden="1" customHeight="1" x14ac:dyDescent="0.25">
      <c r="A215" s="72"/>
      <c r="B215" s="160"/>
      <c r="C215" s="72"/>
      <c r="D215" s="72"/>
      <c r="E215" s="72"/>
      <c r="F215" s="72"/>
      <c r="G215" s="72"/>
      <c r="H215" s="72"/>
      <c r="I215" s="72"/>
      <c r="J215" s="14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c r="AK215" s="72"/>
      <c r="AL215" s="72"/>
      <c r="AM215" s="72"/>
      <c r="AN215" s="140"/>
      <c r="AO215" s="140"/>
      <c r="AP215" s="140"/>
      <c r="AQ215" s="140"/>
      <c r="AR215" s="140"/>
      <c r="AS215" s="140"/>
      <c r="AT215" s="140"/>
      <c r="AU215" s="161"/>
      <c r="AV215" s="162"/>
      <c r="AW215" s="162"/>
      <c r="AX215" s="162"/>
      <c r="AY215" s="162"/>
      <c r="AZ215" s="162"/>
      <c r="BA215" s="162"/>
      <c r="BB215" s="162"/>
      <c r="BC215" s="163" t="str">
        <f>IFERROR(VLOOKUP(AV215,[2]Formulas!$AN$5:$AO$20,2,),"")</f>
        <v/>
      </c>
      <c r="BD215" s="163" t="str">
        <f>IFERROR(VLOOKUP(AW215,[2]Formulas!$AN$5:$AO$20,2,),"")</f>
        <v/>
      </c>
      <c r="BE215" s="163" t="str">
        <f>IFERROR(VLOOKUP(AX215,[2]Formulas!$AN$5:$AO$20,2,),"")</f>
        <v/>
      </c>
      <c r="BF215" s="163" t="str">
        <f>IFERROR(VLOOKUP(AY215,[2]Formulas!$AN$5:$AO$20,2,),"")</f>
        <v/>
      </c>
      <c r="BG215" s="163" t="str">
        <f>IFERROR(VLOOKUP(AZ215,[2]Formulas!$AN$5:$AO$20,2,),"")</f>
        <v/>
      </c>
      <c r="BH215" s="163" t="str">
        <f>IFERROR(VLOOKUP(BA215,[2]Formulas!$AN$5:$AO$20,2,),"")</f>
        <v/>
      </c>
      <c r="BI215" s="163" t="str">
        <f>IFERROR(VLOOKUP(BB215,[2]Formulas!$AN$5:$AO$20,2,),"")</f>
        <v/>
      </c>
      <c r="BJ215" s="163">
        <f t="shared" si="47"/>
        <v>0</v>
      </c>
      <c r="BK215" s="163" t="str">
        <f t="shared" si="48"/>
        <v>Débil</v>
      </c>
      <c r="BL215" s="163"/>
      <c r="BM215" s="163" t="str">
        <f>IFERROR(VLOOKUP(CONCATENATE(BK215,"+",BL215),[2]Formulas!$AB$5:$AC$13,2,),"")</f>
        <v/>
      </c>
      <c r="BN215" s="163" t="str">
        <f>IFERROR(VLOOKUP(BM215,[2]Formulas!$AC$5:$AD$13,2,),"")</f>
        <v/>
      </c>
      <c r="BO215" s="72"/>
      <c r="BP215" s="72"/>
      <c r="BQ215" s="72"/>
      <c r="BR215" s="72"/>
      <c r="BS215" s="72"/>
      <c r="BT215" s="72"/>
      <c r="BU215" s="72"/>
      <c r="BV215" s="72"/>
      <c r="BW215" s="72"/>
      <c r="BX215" s="79"/>
      <c r="BY215" s="72"/>
      <c r="BZ215" s="134"/>
      <c r="CA215" s="134"/>
      <c r="CB215" s="134"/>
      <c r="CC215" s="72"/>
      <c r="CD215" s="134"/>
      <c r="CE215" s="134"/>
      <c r="CF215" s="134"/>
      <c r="CG215" s="72"/>
      <c r="CH215" s="134"/>
      <c r="CI215" s="134"/>
      <c r="CJ215" s="136"/>
      <c r="CK215" s="4"/>
    </row>
    <row r="216" spans="1:89" ht="23.25" hidden="1" customHeight="1" x14ac:dyDescent="0.25">
      <c r="A216" s="72"/>
      <c r="B216" s="160"/>
      <c r="C216" s="72"/>
      <c r="D216" s="72"/>
      <c r="E216" s="72"/>
      <c r="F216" s="72"/>
      <c r="G216" s="72"/>
      <c r="H216" s="72"/>
      <c r="I216" s="72"/>
      <c r="J216" s="14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c r="AK216" s="72"/>
      <c r="AL216" s="72"/>
      <c r="AM216" s="72"/>
      <c r="AN216" s="140"/>
      <c r="AO216" s="140"/>
      <c r="AP216" s="140"/>
      <c r="AQ216" s="140"/>
      <c r="AR216" s="140"/>
      <c r="AS216" s="140"/>
      <c r="AT216" s="140"/>
      <c r="AU216" s="161"/>
      <c r="AV216" s="162"/>
      <c r="AW216" s="162"/>
      <c r="AX216" s="162"/>
      <c r="AY216" s="162"/>
      <c r="AZ216" s="162"/>
      <c r="BA216" s="162"/>
      <c r="BB216" s="162"/>
      <c r="BC216" s="163" t="str">
        <f>IFERROR(VLOOKUP(AV216,[2]Formulas!$AN$5:$AO$20,2,),"")</f>
        <v/>
      </c>
      <c r="BD216" s="163" t="str">
        <f>IFERROR(VLOOKUP(AW216,[2]Formulas!$AN$5:$AO$20,2,),"")</f>
        <v/>
      </c>
      <c r="BE216" s="163" t="str">
        <f>IFERROR(VLOOKUP(AX216,[2]Formulas!$AN$5:$AO$20,2,),"")</f>
        <v/>
      </c>
      <c r="BF216" s="163" t="str">
        <f>IFERROR(VLOOKUP(AY216,[2]Formulas!$AN$5:$AO$20,2,),"")</f>
        <v/>
      </c>
      <c r="BG216" s="163" t="str">
        <f>IFERROR(VLOOKUP(AZ216,[2]Formulas!$AN$5:$AO$20,2,),"")</f>
        <v/>
      </c>
      <c r="BH216" s="163" t="str">
        <f>IFERROR(VLOOKUP(BA216,[2]Formulas!$AN$5:$AO$20,2,),"")</f>
        <v/>
      </c>
      <c r="BI216" s="163" t="str">
        <f>IFERROR(VLOOKUP(BB216,[2]Formulas!$AN$5:$AO$20,2,),"")</f>
        <v/>
      </c>
      <c r="BJ216" s="163">
        <f t="shared" si="47"/>
        <v>0</v>
      </c>
      <c r="BK216" s="163" t="str">
        <f t="shared" si="48"/>
        <v>Débil</v>
      </c>
      <c r="BL216" s="163"/>
      <c r="BM216" s="163" t="str">
        <f>IFERROR(VLOOKUP(CONCATENATE(BK216,"+",BL216),[2]Formulas!$AB$5:$AC$13,2,),"")</f>
        <v/>
      </c>
      <c r="BN216" s="163" t="str">
        <f>IFERROR(VLOOKUP(BM216,[2]Formulas!$AC$5:$AD$13,2,),"")</f>
        <v/>
      </c>
      <c r="BO216" s="72"/>
      <c r="BP216" s="72"/>
      <c r="BQ216" s="72"/>
      <c r="BR216" s="72"/>
      <c r="BS216" s="72"/>
      <c r="BT216" s="72"/>
      <c r="BU216" s="72"/>
      <c r="BV216" s="72"/>
      <c r="BW216" s="72"/>
      <c r="BX216" s="79"/>
      <c r="BY216" s="72"/>
      <c r="BZ216" s="134"/>
      <c r="CA216" s="134"/>
      <c r="CB216" s="134"/>
      <c r="CC216" s="72"/>
      <c r="CD216" s="134"/>
      <c r="CE216" s="134"/>
      <c r="CF216" s="134"/>
      <c r="CG216" s="72"/>
      <c r="CH216" s="134"/>
      <c r="CI216" s="134"/>
      <c r="CJ216" s="136"/>
      <c r="CK216" s="4"/>
    </row>
    <row r="217" spans="1:89" ht="23.25" hidden="1" customHeight="1" x14ac:dyDescent="0.25">
      <c r="A217" s="164"/>
      <c r="B217" s="144"/>
      <c r="C217" s="164"/>
      <c r="D217" s="164"/>
      <c r="E217" s="164"/>
      <c r="F217" s="164"/>
      <c r="G217" s="164"/>
      <c r="H217" s="164"/>
      <c r="I217" s="164"/>
      <c r="J217" s="165"/>
      <c r="K217" s="164"/>
      <c r="L217" s="164"/>
      <c r="M217" s="164"/>
      <c r="N217" s="164"/>
      <c r="O217" s="164"/>
      <c r="P217" s="164"/>
      <c r="Q217" s="164"/>
      <c r="R217" s="164"/>
      <c r="S217" s="164"/>
      <c r="T217" s="164"/>
      <c r="U217" s="164"/>
      <c r="V217" s="164"/>
      <c r="W217" s="164"/>
      <c r="X217" s="164"/>
      <c r="Y217" s="164"/>
      <c r="Z217" s="164"/>
      <c r="AA217" s="164"/>
      <c r="AB217" s="164"/>
      <c r="AC217" s="164"/>
      <c r="AD217" s="164"/>
      <c r="AE217" s="164"/>
      <c r="AF217" s="164"/>
      <c r="AG217" s="164"/>
      <c r="AH217" s="164"/>
      <c r="AI217" s="164"/>
      <c r="AJ217" s="164"/>
      <c r="AK217" s="164"/>
      <c r="AL217" s="164"/>
      <c r="AM217" s="164"/>
      <c r="AN217" s="146"/>
      <c r="AO217" s="146"/>
      <c r="AP217" s="146"/>
      <c r="AQ217" s="146"/>
      <c r="AR217" s="146"/>
      <c r="AS217" s="146"/>
      <c r="AT217" s="146"/>
      <c r="AU217" s="147"/>
      <c r="AV217" s="148"/>
      <c r="AW217" s="148"/>
      <c r="AX217" s="148"/>
      <c r="AY217" s="148"/>
      <c r="AZ217" s="148"/>
      <c r="BA217" s="148"/>
      <c r="BB217" s="148"/>
      <c r="BC217" s="149" t="str">
        <f>IFERROR(VLOOKUP(AV217,[2]Formulas!$AN$5:$AO$20,2,),"")</f>
        <v/>
      </c>
      <c r="BD217" s="149" t="str">
        <f>IFERROR(VLOOKUP(AW217,[2]Formulas!$AN$5:$AO$20,2,),"")</f>
        <v/>
      </c>
      <c r="BE217" s="149" t="str">
        <f>IFERROR(VLOOKUP(AX217,[2]Formulas!$AN$5:$AO$20,2,),"")</f>
        <v/>
      </c>
      <c r="BF217" s="149" t="str">
        <f>IFERROR(VLOOKUP(AY217,[2]Formulas!$AN$5:$AO$20,2,),"")</f>
        <v/>
      </c>
      <c r="BG217" s="149" t="str">
        <f>IFERROR(VLOOKUP(AZ217,[2]Formulas!$AN$5:$AO$20,2,),"")</f>
        <v/>
      </c>
      <c r="BH217" s="149" t="str">
        <f>IFERROR(VLOOKUP(BA217,[2]Formulas!$AN$5:$AO$20,2,),"")</f>
        <v/>
      </c>
      <c r="BI217" s="149" t="str">
        <f>IFERROR(VLOOKUP(BB217,[2]Formulas!$AN$5:$AO$20,2,),"")</f>
        <v/>
      </c>
      <c r="BJ217" s="149">
        <f t="shared" si="47"/>
        <v>0</v>
      </c>
      <c r="BK217" s="149" t="str">
        <f t="shared" si="48"/>
        <v>Débil</v>
      </c>
      <c r="BL217" s="149"/>
      <c r="BM217" s="149" t="str">
        <f>IFERROR(VLOOKUP(CONCATENATE(BK217,"+",BL217),[2]Formulas!$AB$5:$AC$13,2,),"")</f>
        <v/>
      </c>
      <c r="BN217" s="149" t="str">
        <f>IFERROR(VLOOKUP(BM217,[2]Formulas!$AC$5:$AD$13,2,),"")</f>
        <v/>
      </c>
      <c r="BO217" s="164"/>
      <c r="BP217" s="164"/>
      <c r="BQ217" s="164"/>
      <c r="BR217" s="164"/>
      <c r="BS217" s="164"/>
      <c r="BT217" s="164"/>
      <c r="BU217" s="164"/>
      <c r="BV217" s="164"/>
      <c r="BW217" s="164"/>
      <c r="BX217" s="166"/>
      <c r="BY217" s="164"/>
      <c r="BZ217" s="151"/>
      <c r="CA217" s="151"/>
      <c r="CB217" s="151"/>
      <c r="CC217" s="164"/>
      <c r="CD217" s="151"/>
      <c r="CE217" s="151"/>
      <c r="CF217" s="151"/>
      <c r="CG217" s="164"/>
      <c r="CH217" s="151"/>
      <c r="CI217" s="151"/>
      <c r="CJ217" s="152"/>
      <c r="CK217" s="4"/>
    </row>
    <row r="218" spans="1:89" ht="23.25" hidden="1" customHeight="1" x14ac:dyDescent="0.3">
      <c r="A218" s="167"/>
      <c r="B218" s="167"/>
      <c r="C218" s="167"/>
      <c r="D218" s="167"/>
      <c r="E218" s="167"/>
      <c r="F218" s="167"/>
      <c r="G218" s="167"/>
      <c r="H218" s="167"/>
      <c r="I218" s="167"/>
      <c r="J218" s="168"/>
      <c r="K218" s="168"/>
      <c r="L218" s="168"/>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7"/>
      <c r="AN218" s="170"/>
      <c r="AO218" s="170"/>
      <c r="AP218" s="170"/>
      <c r="AQ218" s="170"/>
      <c r="AR218" s="170"/>
      <c r="AS218" s="170"/>
      <c r="AT218" s="170"/>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71"/>
      <c r="BY218" s="171"/>
      <c r="BZ218" s="171"/>
      <c r="CA218" s="171"/>
      <c r="CB218" s="171"/>
      <c r="CC218" s="171"/>
      <c r="CD218" s="171"/>
      <c r="CE218" s="171"/>
      <c r="CF218" s="171"/>
      <c r="CG218" s="171"/>
      <c r="CH218" s="171"/>
      <c r="CI218" s="171"/>
      <c r="CJ218" s="171"/>
      <c r="CK218" s="4"/>
    </row>
    <row r="219" spans="1:89" ht="1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row>
    <row r="220" spans="1:89" ht="15" customHeight="1" x14ac:dyDescent="0.25">
      <c r="A220" t="s">
        <v>168</v>
      </c>
    </row>
  </sheetData>
  <mergeCells count="1007">
    <mergeCell ref="BY208:BY217"/>
    <mergeCell ref="CC208:CC217"/>
    <mergeCell ref="CG208:CG217"/>
    <mergeCell ref="BS208:BS217"/>
    <mergeCell ref="BT208:BT217"/>
    <mergeCell ref="BU208:BU217"/>
    <mergeCell ref="BV208:BV217"/>
    <mergeCell ref="BW208:BW217"/>
    <mergeCell ref="BX208:BX217"/>
    <mergeCell ref="AL208:AL217"/>
    <mergeCell ref="AM208:AM217"/>
    <mergeCell ref="BO208:BO217"/>
    <mergeCell ref="BP208:BP217"/>
    <mergeCell ref="BQ208:BQ217"/>
    <mergeCell ref="BR208:BR217"/>
    <mergeCell ref="AF208:AF217"/>
    <mergeCell ref="AG208:AG217"/>
    <mergeCell ref="AH208:AH217"/>
    <mergeCell ref="AI208:AI217"/>
    <mergeCell ref="AJ208:AJ217"/>
    <mergeCell ref="AK208:AK217"/>
    <mergeCell ref="Z208:Z217"/>
    <mergeCell ref="AA208:AA217"/>
    <mergeCell ref="AB208:AB217"/>
    <mergeCell ref="AC208:AC217"/>
    <mergeCell ref="AD208:AD217"/>
    <mergeCell ref="AE208:AE217"/>
    <mergeCell ref="T208:T217"/>
    <mergeCell ref="U208:U217"/>
    <mergeCell ref="V208:V217"/>
    <mergeCell ref="W208:W217"/>
    <mergeCell ref="X208:X217"/>
    <mergeCell ref="Y208:Y217"/>
    <mergeCell ref="N208:N217"/>
    <mergeCell ref="O208:O217"/>
    <mergeCell ref="P208:P217"/>
    <mergeCell ref="Q208:Q217"/>
    <mergeCell ref="R208:R217"/>
    <mergeCell ref="S208:S217"/>
    <mergeCell ref="G208:G217"/>
    <mergeCell ref="H208:H217"/>
    <mergeCell ref="I208:I217"/>
    <mergeCell ref="K208:K217"/>
    <mergeCell ref="L208:L217"/>
    <mergeCell ref="M208:M217"/>
    <mergeCell ref="BW197:BW206"/>
    <mergeCell ref="BX197:BX206"/>
    <mergeCell ref="BY197:BY206"/>
    <mergeCell ref="CC197:CC206"/>
    <mergeCell ref="CG197:CG206"/>
    <mergeCell ref="A208:A217"/>
    <mergeCell ref="C208:C217"/>
    <mergeCell ref="D208:D217"/>
    <mergeCell ref="E208:E217"/>
    <mergeCell ref="F208:F217"/>
    <mergeCell ref="BQ197:BQ206"/>
    <mergeCell ref="BR197:BR206"/>
    <mergeCell ref="BS197:BS206"/>
    <mergeCell ref="BT197:BT206"/>
    <mergeCell ref="BU197:BU206"/>
    <mergeCell ref="BV197:BV206"/>
    <mergeCell ref="AJ197:AJ206"/>
    <mergeCell ref="AK197:AK206"/>
    <mergeCell ref="AL197:AL206"/>
    <mergeCell ref="AM197:AM206"/>
    <mergeCell ref="BO197:BO206"/>
    <mergeCell ref="BP197:BP206"/>
    <mergeCell ref="AD197:AD206"/>
    <mergeCell ref="AE197:AE206"/>
    <mergeCell ref="AF197:AF206"/>
    <mergeCell ref="AG197:AG206"/>
    <mergeCell ref="AH197:AH206"/>
    <mergeCell ref="AI197:AI206"/>
    <mergeCell ref="X197:X206"/>
    <mergeCell ref="Y197:Y206"/>
    <mergeCell ref="Z197:Z206"/>
    <mergeCell ref="AA197:AA206"/>
    <mergeCell ref="AB197:AB206"/>
    <mergeCell ref="AC197:AC206"/>
    <mergeCell ref="R197:R206"/>
    <mergeCell ref="S197:S206"/>
    <mergeCell ref="T197:T206"/>
    <mergeCell ref="U197:U206"/>
    <mergeCell ref="V197:V206"/>
    <mergeCell ref="W197:W206"/>
    <mergeCell ref="L197:L206"/>
    <mergeCell ref="M197:M206"/>
    <mergeCell ref="N197:N206"/>
    <mergeCell ref="O197:O206"/>
    <mergeCell ref="P197:P206"/>
    <mergeCell ref="Q197:Q206"/>
    <mergeCell ref="CG186:CG195"/>
    <mergeCell ref="A197:A206"/>
    <mergeCell ref="C197:C206"/>
    <mergeCell ref="D197:D206"/>
    <mergeCell ref="E197:E206"/>
    <mergeCell ref="F197:F206"/>
    <mergeCell ref="G197:G206"/>
    <mergeCell ref="H197:H206"/>
    <mergeCell ref="I197:I206"/>
    <mergeCell ref="K197:K206"/>
    <mergeCell ref="BU186:BU195"/>
    <mergeCell ref="BV186:BV195"/>
    <mergeCell ref="BW186:BW195"/>
    <mergeCell ref="BX186:BX195"/>
    <mergeCell ref="BY186:BY195"/>
    <mergeCell ref="CC186:CC195"/>
    <mergeCell ref="BO186:BO195"/>
    <mergeCell ref="BP186:BP195"/>
    <mergeCell ref="BQ186:BQ195"/>
    <mergeCell ref="BR186:BR195"/>
    <mergeCell ref="BS186:BS195"/>
    <mergeCell ref="BT186:BT195"/>
    <mergeCell ref="AH186:AH195"/>
    <mergeCell ref="AI186:AI195"/>
    <mergeCell ref="AJ186:AJ195"/>
    <mergeCell ref="AK186:AK195"/>
    <mergeCell ref="AL186:AL195"/>
    <mergeCell ref="AM186:AM195"/>
    <mergeCell ref="AB186:AB195"/>
    <mergeCell ref="AC186:AC195"/>
    <mergeCell ref="AD186:AD195"/>
    <mergeCell ref="AE186:AE195"/>
    <mergeCell ref="AF186:AF195"/>
    <mergeCell ref="AG186:AG195"/>
    <mergeCell ref="V186:V195"/>
    <mergeCell ref="W186:W195"/>
    <mergeCell ref="X186:X195"/>
    <mergeCell ref="Y186:Y195"/>
    <mergeCell ref="Z186:Z195"/>
    <mergeCell ref="AA186:AA195"/>
    <mergeCell ref="P186:P195"/>
    <mergeCell ref="Q186:Q195"/>
    <mergeCell ref="R186:R195"/>
    <mergeCell ref="S186:S195"/>
    <mergeCell ref="T186:T195"/>
    <mergeCell ref="U186:U195"/>
    <mergeCell ref="I186:I195"/>
    <mergeCell ref="K186:K195"/>
    <mergeCell ref="L186:L195"/>
    <mergeCell ref="M186:M195"/>
    <mergeCell ref="N186:N195"/>
    <mergeCell ref="O186:O195"/>
    <mergeCell ref="BY175:BY184"/>
    <mergeCell ref="CC175:CC184"/>
    <mergeCell ref="CG175:CG184"/>
    <mergeCell ref="A186:A195"/>
    <mergeCell ref="C186:C195"/>
    <mergeCell ref="D186:D195"/>
    <mergeCell ref="E186:E195"/>
    <mergeCell ref="F186:F195"/>
    <mergeCell ref="G186:G195"/>
    <mergeCell ref="H186:H195"/>
    <mergeCell ref="BS175:BS184"/>
    <mergeCell ref="BT175:BT184"/>
    <mergeCell ref="BU175:BU184"/>
    <mergeCell ref="BV175:BV184"/>
    <mergeCell ref="BW175:BW184"/>
    <mergeCell ref="BX175:BX184"/>
    <mergeCell ref="AL175:AL184"/>
    <mergeCell ref="AM175:AM184"/>
    <mergeCell ref="BO175:BO184"/>
    <mergeCell ref="BP175:BP184"/>
    <mergeCell ref="BQ175:BQ184"/>
    <mergeCell ref="BR175:BR184"/>
    <mergeCell ref="AF175:AF184"/>
    <mergeCell ref="AG175:AG184"/>
    <mergeCell ref="AH175:AH184"/>
    <mergeCell ref="AI175:AI184"/>
    <mergeCell ref="AJ175:AJ184"/>
    <mergeCell ref="AK175:AK184"/>
    <mergeCell ref="Z175:Z184"/>
    <mergeCell ref="AA175:AA184"/>
    <mergeCell ref="AB175:AB184"/>
    <mergeCell ref="AC175:AC184"/>
    <mergeCell ref="AD175:AD184"/>
    <mergeCell ref="AE175:AE184"/>
    <mergeCell ref="T175:T184"/>
    <mergeCell ref="U175:U184"/>
    <mergeCell ref="V175:V184"/>
    <mergeCell ref="W175:W184"/>
    <mergeCell ref="X175:X184"/>
    <mergeCell ref="Y175:Y184"/>
    <mergeCell ref="N175:N184"/>
    <mergeCell ref="O175:O184"/>
    <mergeCell ref="P175:P184"/>
    <mergeCell ref="Q175:Q184"/>
    <mergeCell ref="R175:R184"/>
    <mergeCell ref="S175:S184"/>
    <mergeCell ref="G175:G184"/>
    <mergeCell ref="H175:H184"/>
    <mergeCell ref="I175:I184"/>
    <mergeCell ref="K175:K184"/>
    <mergeCell ref="L175:L184"/>
    <mergeCell ref="M175:M184"/>
    <mergeCell ref="BW164:BW173"/>
    <mergeCell ref="BX164:BX173"/>
    <mergeCell ref="BY164:BY173"/>
    <mergeCell ref="CC164:CC173"/>
    <mergeCell ref="CG164:CG173"/>
    <mergeCell ref="A175:A184"/>
    <mergeCell ref="C175:C184"/>
    <mergeCell ref="D175:D184"/>
    <mergeCell ref="E175:E184"/>
    <mergeCell ref="F175:F184"/>
    <mergeCell ref="BQ164:BQ173"/>
    <mergeCell ref="BR164:BR173"/>
    <mergeCell ref="BS164:BS173"/>
    <mergeCell ref="BT164:BT173"/>
    <mergeCell ref="BU164:BU173"/>
    <mergeCell ref="BV164:BV173"/>
    <mergeCell ref="AJ164:AJ173"/>
    <mergeCell ref="AK164:AK173"/>
    <mergeCell ref="AL164:AL173"/>
    <mergeCell ref="AM164:AM173"/>
    <mergeCell ref="BO164:BO173"/>
    <mergeCell ref="BP164:BP173"/>
    <mergeCell ref="AD164:AD173"/>
    <mergeCell ref="AE164:AE173"/>
    <mergeCell ref="AF164:AF173"/>
    <mergeCell ref="AG164:AG173"/>
    <mergeCell ref="AH164:AH173"/>
    <mergeCell ref="AI164:AI173"/>
    <mergeCell ref="X164:X173"/>
    <mergeCell ref="Y164:Y173"/>
    <mergeCell ref="Z164:Z173"/>
    <mergeCell ref="AA164:AA173"/>
    <mergeCell ref="AB164:AB173"/>
    <mergeCell ref="AC164:AC173"/>
    <mergeCell ref="R164:R173"/>
    <mergeCell ref="S164:S173"/>
    <mergeCell ref="T164:T173"/>
    <mergeCell ref="U164:U173"/>
    <mergeCell ref="V164:V173"/>
    <mergeCell ref="W164:W173"/>
    <mergeCell ref="L164:L173"/>
    <mergeCell ref="M164:M173"/>
    <mergeCell ref="N164:N173"/>
    <mergeCell ref="O164:O173"/>
    <mergeCell ref="P164:P173"/>
    <mergeCell ref="Q164:Q173"/>
    <mergeCell ref="CG153:CG162"/>
    <mergeCell ref="A164:A173"/>
    <mergeCell ref="C164:C173"/>
    <mergeCell ref="D164:D173"/>
    <mergeCell ref="E164:E173"/>
    <mergeCell ref="F164:F173"/>
    <mergeCell ref="G164:G173"/>
    <mergeCell ref="H164:H173"/>
    <mergeCell ref="I164:I173"/>
    <mergeCell ref="K164:K173"/>
    <mergeCell ref="BU153:BU162"/>
    <mergeCell ref="BV153:BV162"/>
    <mergeCell ref="BW153:BW162"/>
    <mergeCell ref="BX153:BX162"/>
    <mergeCell ref="BY153:BY162"/>
    <mergeCell ref="CC153:CC162"/>
    <mergeCell ref="BO153:BO162"/>
    <mergeCell ref="BP153:BP162"/>
    <mergeCell ref="BQ153:BQ162"/>
    <mergeCell ref="BR153:BR162"/>
    <mergeCell ref="BS153:BS162"/>
    <mergeCell ref="BT153:BT162"/>
    <mergeCell ref="AH153:AH162"/>
    <mergeCell ref="AI153:AI162"/>
    <mergeCell ref="AJ153:AJ162"/>
    <mergeCell ref="AK153:AK162"/>
    <mergeCell ref="AL153:AL162"/>
    <mergeCell ref="AM153:AM162"/>
    <mergeCell ref="AB153:AB162"/>
    <mergeCell ref="AC153:AC162"/>
    <mergeCell ref="AD153:AD162"/>
    <mergeCell ref="AE153:AE162"/>
    <mergeCell ref="AF153:AF162"/>
    <mergeCell ref="AG153:AG162"/>
    <mergeCell ref="V153:V162"/>
    <mergeCell ref="W153:W162"/>
    <mergeCell ref="X153:X162"/>
    <mergeCell ref="Y153:Y162"/>
    <mergeCell ref="Z153:Z162"/>
    <mergeCell ref="AA153:AA162"/>
    <mergeCell ref="P153:P162"/>
    <mergeCell ref="Q153:Q162"/>
    <mergeCell ref="R153:R162"/>
    <mergeCell ref="S153:S162"/>
    <mergeCell ref="T153:T162"/>
    <mergeCell ref="U153:U162"/>
    <mergeCell ref="I153:I162"/>
    <mergeCell ref="K153:K162"/>
    <mergeCell ref="L153:L162"/>
    <mergeCell ref="M153:M162"/>
    <mergeCell ref="N153:N162"/>
    <mergeCell ref="O153:O162"/>
    <mergeCell ref="BY142:BY151"/>
    <mergeCell ref="CC142:CC151"/>
    <mergeCell ref="CG142:CG151"/>
    <mergeCell ref="A153:A162"/>
    <mergeCell ref="C153:C162"/>
    <mergeCell ref="D153:D162"/>
    <mergeCell ref="E153:E162"/>
    <mergeCell ref="F153:F162"/>
    <mergeCell ref="G153:G162"/>
    <mergeCell ref="H153:H162"/>
    <mergeCell ref="BS142:BS151"/>
    <mergeCell ref="BT142:BT151"/>
    <mergeCell ref="BU142:BU151"/>
    <mergeCell ref="BV142:BV151"/>
    <mergeCell ref="BW142:BW151"/>
    <mergeCell ref="BX142:BX151"/>
    <mergeCell ref="AL142:AL151"/>
    <mergeCell ref="AM142:AM151"/>
    <mergeCell ref="BO142:BO151"/>
    <mergeCell ref="BP142:BP151"/>
    <mergeCell ref="BQ142:BQ151"/>
    <mergeCell ref="BR142:BR151"/>
    <mergeCell ref="AF142:AF151"/>
    <mergeCell ref="AG142:AG151"/>
    <mergeCell ref="AH142:AH151"/>
    <mergeCell ref="AI142:AI151"/>
    <mergeCell ref="AJ142:AJ151"/>
    <mergeCell ref="AK142:AK151"/>
    <mergeCell ref="Z142:Z151"/>
    <mergeCell ref="AA142:AA151"/>
    <mergeCell ref="AB142:AB151"/>
    <mergeCell ref="AC142:AC151"/>
    <mergeCell ref="AD142:AD151"/>
    <mergeCell ref="AE142:AE151"/>
    <mergeCell ref="T142:T151"/>
    <mergeCell ref="U142:U151"/>
    <mergeCell ref="V142:V151"/>
    <mergeCell ref="W142:W151"/>
    <mergeCell ref="X142:X151"/>
    <mergeCell ref="Y142:Y151"/>
    <mergeCell ref="N142:N151"/>
    <mergeCell ref="O142:O151"/>
    <mergeCell ref="P142:P151"/>
    <mergeCell ref="Q142:Q151"/>
    <mergeCell ref="R142:R151"/>
    <mergeCell ref="S142:S151"/>
    <mergeCell ref="G142:G151"/>
    <mergeCell ref="H142:H151"/>
    <mergeCell ref="I142:I151"/>
    <mergeCell ref="K142:K151"/>
    <mergeCell ref="L142:L151"/>
    <mergeCell ref="M142:M151"/>
    <mergeCell ref="BW131:BW140"/>
    <mergeCell ref="BX131:BX140"/>
    <mergeCell ref="BY131:BY140"/>
    <mergeCell ref="CC131:CC140"/>
    <mergeCell ref="CG131:CG140"/>
    <mergeCell ref="A142:A151"/>
    <mergeCell ref="C142:C151"/>
    <mergeCell ref="D142:D151"/>
    <mergeCell ref="E142:E151"/>
    <mergeCell ref="F142:F151"/>
    <mergeCell ref="BQ131:BQ140"/>
    <mergeCell ref="BR131:BR140"/>
    <mergeCell ref="BS131:BS140"/>
    <mergeCell ref="BT131:BT140"/>
    <mergeCell ref="BU131:BU140"/>
    <mergeCell ref="BV131:BV140"/>
    <mergeCell ref="AJ131:AJ140"/>
    <mergeCell ref="AK131:AK140"/>
    <mergeCell ref="AL131:AL140"/>
    <mergeCell ref="AM131:AM140"/>
    <mergeCell ref="BO131:BO140"/>
    <mergeCell ref="BP131:BP140"/>
    <mergeCell ref="AD131:AD140"/>
    <mergeCell ref="AE131:AE140"/>
    <mergeCell ref="AF131:AF140"/>
    <mergeCell ref="AG131:AG140"/>
    <mergeCell ref="AH131:AH140"/>
    <mergeCell ref="AI131:AI140"/>
    <mergeCell ref="X131:X140"/>
    <mergeCell ref="Y131:Y140"/>
    <mergeCell ref="Z131:Z140"/>
    <mergeCell ref="AA131:AA140"/>
    <mergeCell ref="AB131:AB140"/>
    <mergeCell ref="AC131:AC140"/>
    <mergeCell ref="R131:R140"/>
    <mergeCell ref="S131:S140"/>
    <mergeCell ref="T131:T140"/>
    <mergeCell ref="U131:U140"/>
    <mergeCell ref="V131:V140"/>
    <mergeCell ref="W131:W140"/>
    <mergeCell ref="L131:L140"/>
    <mergeCell ref="M131:M140"/>
    <mergeCell ref="N131:N140"/>
    <mergeCell ref="O131:O140"/>
    <mergeCell ref="P131:P140"/>
    <mergeCell ref="Q131:Q140"/>
    <mergeCell ref="CG120:CG129"/>
    <mergeCell ref="A131:A140"/>
    <mergeCell ref="C131:C140"/>
    <mergeCell ref="D131:D140"/>
    <mergeCell ref="E131:E140"/>
    <mergeCell ref="F131:F140"/>
    <mergeCell ref="G131:G140"/>
    <mergeCell ref="H131:H140"/>
    <mergeCell ref="I131:I140"/>
    <mergeCell ref="K131:K140"/>
    <mergeCell ref="BU120:BU129"/>
    <mergeCell ref="BV120:BV129"/>
    <mergeCell ref="BW120:BW129"/>
    <mergeCell ref="BX120:BX129"/>
    <mergeCell ref="BY120:BY129"/>
    <mergeCell ref="CC120:CC129"/>
    <mergeCell ref="BO120:BO129"/>
    <mergeCell ref="BP120:BP129"/>
    <mergeCell ref="BQ120:BQ129"/>
    <mergeCell ref="BR120:BR129"/>
    <mergeCell ref="BS120:BS129"/>
    <mergeCell ref="BT120:BT129"/>
    <mergeCell ref="AH120:AH129"/>
    <mergeCell ref="AI120:AI129"/>
    <mergeCell ref="AJ120:AJ129"/>
    <mergeCell ref="AK120:AK129"/>
    <mergeCell ref="AL120:AL129"/>
    <mergeCell ref="AM120:AM129"/>
    <mergeCell ref="AB120:AB129"/>
    <mergeCell ref="AC120:AC129"/>
    <mergeCell ref="AD120:AD129"/>
    <mergeCell ref="AE120:AE129"/>
    <mergeCell ref="AF120:AF129"/>
    <mergeCell ref="AG120:AG129"/>
    <mergeCell ref="V120:V129"/>
    <mergeCell ref="W120:W129"/>
    <mergeCell ref="X120:X129"/>
    <mergeCell ref="Y120:Y129"/>
    <mergeCell ref="Z120:Z129"/>
    <mergeCell ref="AA120:AA129"/>
    <mergeCell ref="P120:P129"/>
    <mergeCell ref="Q120:Q129"/>
    <mergeCell ref="R120:R129"/>
    <mergeCell ref="S120:S129"/>
    <mergeCell ref="T120:T129"/>
    <mergeCell ref="U120:U129"/>
    <mergeCell ref="I120:I129"/>
    <mergeCell ref="K120:K129"/>
    <mergeCell ref="L120:L129"/>
    <mergeCell ref="M120:M129"/>
    <mergeCell ref="N120:N129"/>
    <mergeCell ref="O120:O129"/>
    <mergeCell ref="BY109:BY118"/>
    <mergeCell ref="CC109:CC118"/>
    <mergeCell ref="CG109:CG118"/>
    <mergeCell ref="A120:A129"/>
    <mergeCell ref="C120:C129"/>
    <mergeCell ref="D120:D129"/>
    <mergeCell ref="E120:E129"/>
    <mergeCell ref="F120:F129"/>
    <mergeCell ref="G120:G129"/>
    <mergeCell ref="H120:H129"/>
    <mergeCell ref="BS109:BS118"/>
    <mergeCell ref="BT109:BT118"/>
    <mergeCell ref="BU109:BU118"/>
    <mergeCell ref="BV109:BV118"/>
    <mergeCell ref="BW109:BW118"/>
    <mergeCell ref="BX109:BX118"/>
    <mergeCell ref="AL109:AL118"/>
    <mergeCell ref="AM109:AM118"/>
    <mergeCell ref="BO109:BO118"/>
    <mergeCell ref="BP109:BP118"/>
    <mergeCell ref="BQ109:BQ118"/>
    <mergeCell ref="BR109:BR118"/>
    <mergeCell ref="AF109:AF118"/>
    <mergeCell ref="AG109:AG118"/>
    <mergeCell ref="AH109:AH118"/>
    <mergeCell ref="AI109:AI118"/>
    <mergeCell ref="AJ109:AJ118"/>
    <mergeCell ref="AK109:AK118"/>
    <mergeCell ref="Z109:Z118"/>
    <mergeCell ref="AA109:AA118"/>
    <mergeCell ref="AB109:AB118"/>
    <mergeCell ref="AC109:AC118"/>
    <mergeCell ref="AD109:AD118"/>
    <mergeCell ref="AE109:AE118"/>
    <mergeCell ref="T109:T118"/>
    <mergeCell ref="U109:U118"/>
    <mergeCell ref="V109:V118"/>
    <mergeCell ref="W109:W118"/>
    <mergeCell ref="X109:X118"/>
    <mergeCell ref="Y109:Y118"/>
    <mergeCell ref="N109:N118"/>
    <mergeCell ref="O109:O118"/>
    <mergeCell ref="P109:P118"/>
    <mergeCell ref="Q109:Q118"/>
    <mergeCell ref="R109:R118"/>
    <mergeCell ref="S109:S118"/>
    <mergeCell ref="G109:G118"/>
    <mergeCell ref="H109:H118"/>
    <mergeCell ref="I109:I118"/>
    <mergeCell ref="K109:K118"/>
    <mergeCell ref="L109:L118"/>
    <mergeCell ref="M109:M118"/>
    <mergeCell ref="BW98:BW107"/>
    <mergeCell ref="BX98:BX107"/>
    <mergeCell ref="BY98:BY107"/>
    <mergeCell ref="CC98:CC107"/>
    <mergeCell ref="CG98:CG107"/>
    <mergeCell ref="A109:A118"/>
    <mergeCell ref="C109:C118"/>
    <mergeCell ref="D109:D118"/>
    <mergeCell ref="E109:E118"/>
    <mergeCell ref="F109:F118"/>
    <mergeCell ref="BQ98:BQ107"/>
    <mergeCell ref="BR98:BR107"/>
    <mergeCell ref="BS98:BS107"/>
    <mergeCell ref="BT98:BT107"/>
    <mergeCell ref="BU98:BU107"/>
    <mergeCell ref="BV98:BV107"/>
    <mergeCell ref="AJ98:AJ107"/>
    <mergeCell ref="AK98:AK107"/>
    <mergeCell ref="AL98:AL107"/>
    <mergeCell ref="AM98:AM107"/>
    <mergeCell ref="BO98:BO107"/>
    <mergeCell ref="BP98:BP107"/>
    <mergeCell ref="AD98:AD107"/>
    <mergeCell ref="AE98:AE107"/>
    <mergeCell ref="AF98:AF107"/>
    <mergeCell ref="AG98:AG107"/>
    <mergeCell ref="AH98:AH107"/>
    <mergeCell ref="AI98:AI107"/>
    <mergeCell ref="X98:X107"/>
    <mergeCell ref="Y98:Y107"/>
    <mergeCell ref="Z98:Z107"/>
    <mergeCell ref="AA98:AA107"/>
    <mergeCell ref="AB98:AB107"/>
    <mergeCell ref="AC98:AC107"/>
    <mergeCell ref="R98:R107"/>
    <mergeCell ref="S98:S107"/>
    <mergeCell ref="T98:T107"/>
    <mergeCell ref="U98:U107"/>
    <mergeCell ref="V98:V107"/>
    <mergeCell ref="W98:W107"/>
    <mergeCell ref="L98:L107"/>
    <mergeCell ref="M98:M107"/>
    <mergeCell ref="N98:N107"/>
    <mergeCell ref="O98:O107"/>
    <mergeCell ref="P98:P107"/>
    <mergeCell ref="Q98:Q107"/>
    <mergeCell ref="CG87:CG96"/>
    <mergeCell ref="A98:A107"/>
    <mergeCell ref="C98:C107"/>
    <mergeCell ref="D98:D107"/>
    <mergeCell ref="E98:E107"/>
    <mergeCell ref="F98:F107"/>
    <mergeCell ref="G98:G107"/>
    <mergeCell ref="H98:H107"/>
    <mergeCell ref="I98:I107"/>
    <mergeCell ref="K98:K107"/>
    <mergeCell ref="BU87:BU96"/>
    <mergeCell ref="BV87:BV96"/>
    <mergeCell ref="BW87:BW96"/>
    <mergeCell ref="BX87:BX96"/>
    <mergeCell ref="BY87:BY96"/>
    <mergeCell ref="CC87:CC96"/>
    <mergeCell ref="BO87:BO96"/>
    <mergeCell ref="BP87:BP96"/>
    <mergeCell ref="BQ87:BQ96"/>
    <mergeCell ref="BR87:BR96"/>
    <mergeCell ref="BS87:BS96"/>
    <mergeCell ref="BT87:BT96"/>
    <mergeCell ref="AH87:AH96"/>
    <mergeCell ref="AI87:AI96"/>
    <mergeCell ref="AJ87:AJ96"/>
    <mergeCell ref="AK87:AK96"/>
    <mergeCell ref="AL87:AL96"/>
    <mergeCell ref="AM87:AM96"/>
    <mergeCell ref="AB87:AB96"/>
    <mergeCell ref="AC87:AC96"/>
    <mergeCell ref="AD87:AD96"/>
    <mergeCell ref="AE87:AE96"/>
    <mergeCell ref="AF87:AF96"/>
    <mergeCell ref="AG87:AG96"/>
    <mergeCell ref="V87:V96"/>
    <mergeCell ref="W87:W96"/>
    <mergeCell ref="X87:X96"/>
    <mergeCell ref="Y87:Y96"/>
    <mergeCell ref="Z87:Z96"/>
    <mergeCell ref="AA87:AA96"/>
    <mergeCell ref="P87:P96"/>
    <mergeCell ref="Q87:Q96"/>
    <mergeCell ref="R87:R96"/>
    <mergeCell ref="S87:S96"/>
    <mergeCell ref="T87:T96"/>
    <mergeCell ref="U87:U96"/>
    <mergeCell ref="I87:I96"/>
    <mergeCell ref="K87:K96"/>
    <mergeCell ref="L87:L96"/>
    <mergeCell ref="M87:M96"/>
    <mergeCell ref="N87:N96"/>
    <mergeCell ref="O87:O96"/>
    <mergeCell ref="BY76:BY85"/>
    <mergeCell ref="CC76:CC85"/>
    <mergeCell ref="CG76:CG85"/>
    <mergeCell ref="A87:A96"/>
    <mergeCell ref="C87:C96"/>
    <mergeCell ref="D87:D96"/>
    <mergeCell ref="E87:E96"/>
    <mergeCell ref="F87:F96"/>
    <mergeCell ref="G87:G96"/>
    <mergeCell ref="H87:H96"/>
    <mergeCell ref="BS76:BS85"/>
    <mergeCell ref="BT76:BT85"/>
    <mergeCell ref="BU76:BU85"/>
    <mergeCell ref="BV76:BV85"/>
    <mergeCell ref="BW76:BW85"/>
    <mergeCell ref="BX76:BX85"/>
    <mergeCell ref="AL76:AL85"/>
    <mergeCell ref="AM76:AM85"/>
    <mergeCell ref="BO76:BO85"/>
    <mergeCell ref="BP76:BP85"/>
    <mergeCell ref="BQ76:BQ85"/>
    <mergeCell ref="BR76:BR85"/>
    <mergeCell ref="AF76:AF85"/>
    <mergeCell ref="AG76:AG85"/>
    <mergeCell ref="AH76:AH85"/>
    <mergeCell ref="AI76:AI85"/>
    <mergeCell ref="AJ76:AJ85"/>
    <mergeCell ref="AK76:AK85"/>
    <mergeCell ref="Z76:Z85"/>
    <mergeCell ref="AA76:AA85"/>
    <mergeCell ref="AB76:AB85"/>
    <mergeCell ref="AC76:AC85"/>
    <mergeCell ref="AD76:AD85"/>
    <mergeCell ref="AE76:AE85"/>
    <mergeCell ref="T76:T85"/>
    <mergeCell ref="U76:U85"/>
    <mergeCell ref="V76:V85"/>
    <mergeCell ref="W76:W85"/>
    <mergeCell ref="X76:X85"/>
    <mergeCell ref="Y76:Y85"/>
    <mergeCell ref="N76:N85"/>
    <mergeCell ref="O76:O85"/>
    <mergeCell ref="P76:P85"/>
    <mergeCell ref="Q76:Q85"/>
    <mergeCell ref="R76:R85"/>
    <mergeCell ref="S76:S85"/>
    <mergeCell ref="G76:G85"/>
    <mergeCell ref="H76:H85"/>
    <mergeCell ref="I76:I85"/>
    <mergeCell ref="K76:K85"/>
    <mergeCell ref="L76:L85"/>
    <mergeCell ref="M76:M85"/>
    <mergeCell ref="BW65:BW74"/>
    <mergeCell ref="BX65:BX74"/>
    <mergeCell ref="BY65:BY74"/>
    <mergeCell ref="CC65:CC74"/>
    <mergeCell ref="CG65:CG74"/>
    <mergeCell ref="A76:A85"/>
    <mergeCell ref="C76:C85"/>
    <mergeCell ref="D76:D85"/>
    <mergeCell ref="E76:E85"/>
    <mergeCell ref="F76:F85"/>
    <mergeCell ref="BQ65:BQ74"/>
    <mergeCell ref="BR65:BR74"/>
    <mergeCell ref="BS65:BS74"/>
    <mergeCell ref="BT65:BT74"/>
    <mergeCell ref="BU65:BU74"/>
    <mergeCell ref="BV65:BV74"/>
    <mergeCell ref="AJ65:AJ74"/>
    <mergeCell ref="AK65:AK74"/>
    <mergeCell ref="AL65:AL74"/>
    <mergeCell ref="AM65:AM74"/>
    <mergeCell ref="BO65:BO74"/>
    <mergeCell ref="BP65:BP74"/>
    <mergeCell ref="AD65:AD74"/>
    <mergeCell ref="AE65:AE74"/>
    <mergeCell ref="AF65:AF74"/>
    <mergeCell ref="AG65:AG74"/>
    <mergeCell ref="AH65:AH74"/>
    <mergeCell ref="AI65:AI74"/>
    <mergeCell ref="X65:X74"/>
    <mergeCell ref="Y65:Y74"/>
    <mergeCell ref="Z65:Z74"/>
    <mergeCell ref="AA65:AA74"/>
    <mergeCell ref="AB65:AB74"/>
    <mergeCell ref="AC65:AC74"/>
    <mergeCell ref="R65:R74"/>
    <mergeCell ref="S65:S74"/>
    <mergeCell ref="T65:T74"/>
    <mergeCell ref="U65:U74"/>
    <mergeCell ref="V65:V74"/>
    <mergeCell ref="W65:W74"/>
    <mergeCell ref="L65:L74"/>
    <mergeCell ref="M65:M74"/>
    <mergeCell ref="N65:N74"/>
    <mergeCell ref="O65:O74"/>
    <mergeCell ref="P65:P74"/>
    <mergeCell ref="Q65:Q74"/>
    <mergeCell ref="CG54:CG63"/>
    <mergeCell ref="A65:A74"/>
    <mergeCell ref="C65:C74"/>
    <mergeCell ref="D65:D74"/>
    <mergeCell ref="E65:E74"/>
    <mergeCell ref="F65:F74"/>
    <mergeCell ref="G65:G74"/>
    <mergeCell ref="H65:H74"/>
    <mergeCell ref="I65:I74"/>
    <mergeCell ref="K65:K74"/>
    <mergeCell ref="BU54:BU63"/>
    <mergeCell ref="BV54:BV63"/>
    <mergeCell ref="BW54:BW63"/>
    <mergeCell ref="BX54:BX63"/>
    <mergeCell ref="BY54:BY63"/>
    <mergeCell ref="CC54:CC63"/>
    <mergeCell ref="BO54:BO63"/>
    <mergeCell ref="BP54:BP63"/>
    <mergeCell ref="BQ54:BQ63"/>
    <mergeCell ref="BR54:BR63"/>
    <mergeCell ref="BS54:BS63"/>
    <mergeCell ref="BT54:BT63"/>
    <mergeCell ref="AH54:AH63"/>
    <mergeCell ref="AI54:AI63"/>
    <mergeCell ref="AJ54:AJ63"/>
    <mergeCell ref="AK54:AK63"/>
    <mergeCell ref="AL54:AL63"/>
    <mergeCell ref="AM54:AM63"/>
    <mergeCell ref="AB54:AB63"/>
    <mergeCell ref="AC54:AC63"/>
    <mergeCell ref="AD54:AD63"/>
    <mergeCell ref="AE54:AE63"/>
    <mergeCell ref="AF54:AF63"/>
    <mergeCell ref="AG54:AG63"/>
    <mergeCell ref="V54:V63"/>
    <mergeCell ref="W54:W63"/>
    <mergeCell ref="X54:X63"/>
    <mergeCell ref="Y54:Y63"/>
    <mergeCell ref="Z54:Z63"/>
    <mergeCell ref="AA54:AA63"/>
    <mergeCell ref="P54:P63"/>
    <mergeCell ref="Q54:Q63"/>
    <mergeCell ref="R54:R63"/>
    <mergeCell ref="S54:S63"/>
    <mergeCell ref="T54:T63"/>
    <mergeCell ref="U54:U63"/>
    <mergeCell ref="I54:I63"/>
    <mergeCell ref="K54:K63"/>
    <mergeCell ref="L54:L63"/>
    <mergeCell ref="M54:M63"/>
    <mergeCell ref="N54:N63"/>
    <mergeCell ref="O54:O63"/>
    <mergeCell ref="BY43:BY52"/>
    <mergeCell ref="CC43:CC52"/>
    <mergeCell ref="CG43:CG52"/>
    <mergeCell ref="A54:A63"/>
    <mergeCell ref="C54:C63"/>
    <mergeCell ref="D54:D63"/>
    <mergeCell ref="E54:E63"/>
    <mergeCell ref="F54:F63"/>
    <mergeCell ref="G54:G63"/>
    <mergeCell ref="H54:H63"/>
    <mergeCell ref="BS43:BS52"/>
    <mergeCell ref="BT43:BT52"/>
    <mergeCell ref="BU43:BU52"/>
    <mergeCell ref="BV43:BV52"/>
    <mergeCell ref="BW43:BW52"/>
    <mergeCell ref="BX43:BX52"/>
    <mergeCell ref="AL43:AL52"/>
    <mergeCell ref="AM43:AM52"/>
    <mergeCell ref="BO43:BO52"/>
    <mergeCell ref="BP43:BP52"/>
    <mergeCell ref="BQ43:BQ52"/>
    <mergeCell ref="BR43:BR52"/>
    <mergeCell ref="AF43:AF52"/>
    <mergeCell ref="AG43:AG52"/>
    <mergeCell ref="AH43:AH52"/>
    <mergeCell ref="AI43:AI52"/>
    <mergeCell ref="AJ43:AJ52"/>
    <mergeCell ref="AK43:AK52"/>
    <mergeCell ref="Z43:Z52"/>
    <mergeCell ref="AA43:AA52"/>
    <mergeCell ref="AB43:AB52"/>
    <mergeCell ref="AC43:AC52"/>
    <mergeCell ref="AD43:AD52"/>
    <mergeCell ref="AE43:AE52"/>
    <mergeCell ref="T43:T52"/>
    <mergeCell ref="U43:U52"/>
    <mergeCell ref="V43:V52"/>
    <mergeCell ref="W43:W52"/>
    <mergeCell ref="X43:X52"/>
    <mergeCell ref="Y43:Y52"/>
    <mergeCell ref="N43:N52"/>
    <mergeCell ref="O43:O52"/>
    <mergeCell ref="P43:P52"/>
    <mergeCell ref="Q43:Q52"/>
    <mergeCell ref="R43:R52"/>
    <mergeCell ref="S43:S52"/>
    <mergeCell ref="G43:G52"/>
    <mergeCell ref="H43:H52"/>
    <mergeCell ref="I43:I52"/>
    <mergeCell ref="K43:K52"/>
    <mergeCell ref="L43:L52"/>
    <mergeCell ref="M43:M52"/>
    <mergeCell ref="BW32:BW41"/>
    <mergeCell ref="BX32:BX41"/>
    <mergeCell ref="BY32:BY41"/>
    <mergeCell ref="CC32:CC41"/>
    <mergeCell ref="CG32:CG41"/>
    <mergeCell ref="A43:A52"/>
    <mergeCell ref="C43:C52"/>
    <mergeCell ref="D43:D52"/>
    <mergeCell ref="E43:E52"/>
    <mergeCell ref="F43:F52"/>
    <mergeCell ref="BQ32:BQ41"/>
    <mergeCell ref="BR32:BR41"/>
    <mergeCell ref="BS32:BS41"/>
    <mergeCell ref="BT32:BT41"/>
    <mergeCell ref="BU32:BU41"/>
    <mergeCell ref="BV32:BV41"/>
    <mergeCell ref="AJ32:AJ41"/>
    <mergeCell ref="AK32:AK41"/>
    <mergeCell ref="AL32:AL41"/>
    <mergeCell ref="AM32:AM41"/>
    <mergeCell ref="BO32:BO41"/>
    <mergeCell ref="BP32:BP41"/>
    <mergeCell ref="AD32:AD41"/>
    <mergeCell ref="AE32:AE41"/>
    <mergeCell ref="AF32:AF41"/>
    <mergeCell ref="AG32:AG41"/>
    <mergeCell ref="AH32:AH41"/>
    <mergeCell ref="AI32:AI41"/>
    <mergeCell ref="X32:X41"/>
    <mergeCell ref="Y32:Y41"/>
    <mergeCell ref="Z32:Z41"/>
    <mergeCell ref="AA32:AA41"/>
    <mergeCell ref="AB32:AB41"/>
    <mergeCell ref="AC32:AC41"/>
    <mergeCell ref="R32:R41"/>
    <mergeCell ref="S32:S41"/>
    <mergeCell ref="T32:T41"/>
    <mergeCell ref="U32:U41"/>
    <mergeCell ref="V32:V41"/>
    <mergeCell ref="W32:W41"/>
    <mergeCell ref="L32:L41"/>
    <mergeCell ref="M32:M41"/>
    <mergeCell ref="N32:N41"/>
    <mergeCell ref="O32:O41"/>
    <mergeCell ref="P32:P41"/>
    <mergeCell ref="Q32:Q41"/>
    <mergeCell ref="CG21:CG30"/>
    <mergeCell ref="A32:A41"/>
    <mergeCell ref="C32:C41"/>
    <mergeCell ref="D32:D41"/>
    <mergeCell ref="E32:E41"/>
    <mergeCell ref="F32:F41"/>
    <mergeCell ref="G32:G41"/>
    <mergeCell ref="H32:H41"/>
    <mergeCell ref="I32:I41"/>
    <mergeCell ref="K32:K41"/>
    <mergeCell ref="BU21:BU30"/>
    <mergeCell ref="BV21:BV30"/>
    <mergeCell ref="BW21:BW30"/>
    <mergeCell ref="BX21:BX30"/>
    <mergeCell ref="BY21:BY30"/>
    <mergeCell ref="CC21:CC30"/>
    <mergeCell ref="BO21:BO30"/>
    <mergeCell ref="BP21:BP30"/>
    <mergeCell ref="BQ21:BQ30"/>
    <mergeCell ref="BR21:BR30"/>
    <mergeCell ref="BS21:BS30"/>
    <mergeCell ref="BT21:BT30"/>
    <mergeCell ref="AH21:AH30"/>
    <mergeCell ref="AI21:AI30"/>
    <mergeCell ref="AJ21:AJ30"/>
    <mergeCell ref="AK21:AK30"/>
    <mergeCell ref="AL21:AL30"/>
    <mergeCell ref="AM21:AM30"/>
    <mergeCell ref="AB21:AB30"/>
    <mergeCell ref="AC21:AC30"/>
    <mergeCell ref="AD21:AD30"/>
    <mergeCell ref="AE21:AE30"/>
    <mergeCell ref="AF21:AF30"/>
    <mergeCell ref="AG21:AG30"/>
    <mergeCell ref="V21:V30"/>
    <mergeCell ref="W21:W30"/>
    <mergeCell ref="X21:X30"/>
    <mergeCell ref="Y21:Y30"/>
    <mergeCell ref="Z21:Z30"/>
    <mergeCell ref="AA21:AA30"/>
    <mergeCell ref="P21:P30"/>
    <mergeCell ref="Q21:Q30"/>
    <mergeCell ref="R21:R30"/>
    <mergeCell ref="S21:S30"/>
    <mergeCell ref="T21:T30"/>
    <mergeCell ref="U21:U30"/>
    <mergeCell ref="I21:I30"/>
    <mergeCell ref="K21:K30"/>
    <mergeCell ref="L21:L30"/>
    <mergeCell ref="M21:M30"/>
    <mergeCell ref="N21:N30"/>
    <mergeCell ref="O21:O30"/>
    <mergeCell ref="CH9:CH10"/>
    <mergeCell ref="CI9:CI10"/>
    <mergeCell ref="CJ9:CJ10"/>
    <mergeCell ref="A21:A30"/>
    <mergeCell ref="C21:C30"/>
    <mergeCell ref="D21:D30"/>
    <mergeCell ref="E21:E30"/>
    <mergeCell ref="F21:F30"/>
    <mergeCell ref="G21:G30"/>
    <mergeCell ref="H21:H30"/>
    <mergeCell ref="CB9:CB10"/>
    <mergeCell ref="CC9:CC10"/>
    <mergeCell ref="CD9:CD10"/>
    <mergeCell ref="CE9:CE10"/>
    <mergeCell ref="CF9:CF10"/>
    <mergeCell ref="CG9:CG10"/>
    <mergeCell ref="BV9:BV10"/>
    <mergeCell ref="BW9:BW10"/>
    <mergeCell ref="BX9:BX10"/>
    <mergeCell ref="BY9:BY10"/>
    <mergeCell ref="BZ9:BZ10"/>
    <mergeCell ref="CA9:CA10"/>
    <mergeCell ref="BP9:BP10"/>
    <mergeCell ref="BQ9:BQ10"/>
    <mergeCell ref="BR9:BR10"/>
    <mergeCell ref="BS9:BS10"/>
    <mergeCell ref="BT9:BT10"/>
    <mergeCell ref="BU9:BU10"/>
    <mergeCell ref="BJ9:BJ10"/>
    <mergeCell ref="BK9:BK10"/>
    <mergeCell ref="BL9:BL10"/>
    <mergeCell ref="BM9:BM10"/>
    <mergeCell ref="BN9:BN10"/>
    <mergeCell ref="BO9:BO10"/>
    <mergeCell ref="BD9:BD10"/>
    <mergeCell ref="BE9:BE10"/>
    <mergeCell ref="BF9:BF10"/>
    <mergeCell ref="BG9:BG10"/>
    <mergeCell ref="BH9:BH10"/>
    <mergeCell ref="BI9:BI10"/>
    <mergeCell ref="AX9:AX10"/>
    <mergeCell ref="AY9:AY10"/>
    <mergeCell ref="AZ9:AZ10"/>
    <mergeCell ref="BA9:BA10"/>
    <mergeCell ref="BB9:BB10"/>
    <mergeCell ref="BC9:BC10"/>
    <mergeCell ref="AR9:AR10"/>
    <mergeCell ref="AS9:AS10"/>
    <mergeCell ref="AT9:AT10"/>
    <mergeCell ref="AU9:AU10"/>
    <mergeCell ref="AV9:AV10"/>
    <mergeCell ref="AW9:AW10"/>
    <mergeCell ref="AL9:AL10"/>
    <mergeCell ref="AM9:AM10"/>
    <mergeCell ref="AN9:AN10"/>
    <mergeCell ref="AO9:AO10"/>
    <mergeCell ref="AP9:AP10"/>
    <mergeCell ref="AQ9:AQ10"/>
    <mergeCell ref="AF9:AF10"/>
    <mergeCell ref="AG9:AG10"/>
    <mergeCell ref="AH9:AH10"/>
    <mergeCell ref="AI9:AI10"/>
    <mergeCell ref="AJ9:AJ10"/>
    <mergeCell ref="AK9:AK10"/>
    <mergeCell ref="Z9:Z10"/>
    <mergeCell ref="AA9:AA10"/>
    <mergeCell ref="AB9:AB10"/>
    <mergeCell ref="AC9:AC10"/>
    <mergeCell ref="AD9:AD10"/>
    <mergeCell ref="AE9:AE10"/>
    <mergeCell ref="T9:T10"/>
    <mergeCell ref="U9:U10"/>
    <mergeCell ref="V9:V10"/>
    <mergeCell ref="W9:W10"/>
    <mergeCell ref="X9:X10"/>
    <mergeCell ref="Y9:Y10"/>
    <mergeCell ref="N9:N10"/>
    <mergeCell ref="O9:O10"/>
    <mergeCell ref="P9:P10"/>
    <mergeCell ref="Q9:Q10"/>
    <mergeCell ref="R9:R10"/>
    <mergeCell ref="S9:S10"/>
    <mergeCell ref="G9:G10"/>
    <mergeCell ref="H9:H10"/>
    <mergeCell ref="I9:I10"/>
    <mergeCell ref="K9:K10"/>
    <mergeCell ref="L9:L10"/>
    <mergeCell ref="M9:M10"/>
    <mergeCell ref="BC7:BD7"/>
    <mergeCell ref="BY7:CB7"/>
    <mergeCell ref="CC7:CF7"/>
    <mergeCell ref="CG7:CJ7"/>
    <mergeCell ref="A9:A12"/>
    <mergeCell ref="B9:B11"/>
    <mergeCell ref="C9:C11"/>
    <mergeCell ref="D9:D10"/>
    <mergeCell ref="E9:E10"/>
    <mergeCell ref="F9:F10"/>
    <mergeCell ref="A5:L6"/>
    <mergeCell ref="M5:AM6"/>
    <mergeCell ref="AN5:BX5"/>
    <mergeCell ref="BY5:CJ5"/>
    <mergeCell ref="AN6:AU7"/>
    <mergeCell ref="AV6:BQ6"/>
    <mergeCell ref="BY6:CB6"/>
    <mergeCell ref="CC6:CF6"/>
    <mergeCell ref="CG6:CJ6"/>
    <mergeCell ref="AV7:AW7"/>
    <mergeCell ref="A1:A3"/>
    <mergeCell ref="B1:CH3"/>
    <mergeCell ref="CI1:CJ1"/>
    <mergeCell ref="CI2:CJ2"/>
    <mergeCell ref="CI3:CJ3"/>
    <mergeCell ref="A4:CJ4"/>
  </mergeCells>
  <conditionalFormatting sqref="BO9:BQ10 BM19:BQ19 BK11:BQ18">
    <cfRule type="containsText" dxfId="758" priority="15" operator="containsText" text="DISMINUYE UN PUNTO">
      <formula>NOT(ISERROR(SEARCH(("DISMINUYE UN PUNTO"),(BK9))))</formula>
    </cfRule>
  </conditionalFormatting>
  <conditionalFormatting sqref="BO9:BQ10 BM19:BQ19 BK11:BQ18">
    <cfRule type="containsText" dxfId="757" priority="16" operator="containsText" text="DISMINUYE CERO PUNTOS">
      <formula>NOT(ISERROR(SEARCH(("DISMINUYE CERO PUNTOS"),(BK9))))</formula>
    </cfRule>
  </conditionalFormatting>
  <conditionalFormatting sqref="BO9:BQ10 BM19:BQ19 BK11:BQ18">
    <cfRule type="containsText" dxfId="756" priority="17" operator="containsText" text="DISMINUYE DOS PUNTOS">
      <formula>NOT(ISERROR(SEARCH(("DISMINUYE DOS PUNTOS"),(BK9))))</formula>
    </cfRule>
  </conditionalFormatting>
  <conditionalFormatting sqref="BK9 BM9:BN9">
    <cfRule type="containsText" dxfId="755" priority="18" operator="containsText" text="DISMINUYE UN PUNTO">
      <formula>NOT(ISERROR(SEARCH(("DISMINUYE UN PUNTO"),(BK9))))</formula>
    </cfRule>
  </conditionalFormatting>
  <conditionalFormatting sqref="BK9 BM9:BN9">
    <cfRule type="containsText" dxfId="754" priority="19" operator="containsText" text="DISMINUYE CERO PUNTOS">
      <formula>NOT(ISERROR(SEARCH(("DISMINUYE CERO PUNTOS"),(BK9))))</formula>
    </cfRule>
  </conditionalFormatting>
  <conditionalFormatting sqref="BK9 BM9:BN9">
    <cfRule type="containsText" dxfId="753" priority="20" operator="containsText" text="DISMINUYE DOS PUNTOS">
      <formula>NOT(ISERROR(SEARCH(("DISMINUYE DOS PUNTOS"),(BK9))))</formula>
    </cfRule>
  </conditionalFormatting>
  <conditionalFormatting sqref="BX19 AK9:AL11 AM11 BW16:BX18 AM13:AM16 AK13:AL18 AK12:AM12 BW9:BX13">
    <cfRule type="cellIs" dxfId="752" priority="21" stopIfTrue="1" operator="equal">
      <formula>"BAJO"</formula>
    </cfRule>
  </conditionalFormatting>
  <conditionalFormatting sqref="BX19 AK9:AL11 AM11 BW16:BX18 AM13:AM16 AK13:AL18 AK12:AM12 BW9:BX13">
    <cfRule type="cellIs" dxfId="751" priority="22" stopIfTrue="1" operator="equal">
      <formula>"MODERADO"</formula>
    </cfRule>
  </conditionalFormatting>
  <conditionalFormatting sqref="AL9:AL11 AM11 BX16:BX19 AM13:AM16 AL13:AL18 AL12:AM12 BX9:BX13">
    <cfRule type="cellIs" dxfId="750" priority="23" stopIfTrue="1" operator="equal">
      <formula>"ALTO"</formula>
    </cfRule>
  </conditionalFormatting>
  <conditionalFormatting sqref="BX19 AK9:AL11 AM11 BW16:BX18 AM13:AM16 AK13:AL18 AK12:AM12 BW9:BX13">
    <cfRule type="cellIs" dxfId="749" priority="24" stopIfTrue="1" operator="equal">
      <formula>"EXTREMO"</formula>
    </cfRule>
  </conditionalFormatting>
  <conditionalFormatting sqref="BW16:BW18 AK9:AK18 BW9:BW13">
    <cfRule type="cellIs" dxfId="748" priority="25" stopIfTrue="1" operator="equal">
      <formula>"ALTO"</formula>
    </cfRule>
  </conditionalFormatting>
  <conditionalFormatting sqref="AM17:AM18">
    <cfRule type="expression" dxfId="747" priority="26" stopIfTrue="1">
      <formula>IF(AI17="",AJ17="","")</formula>
    </cfRule>
  </conditionalFormatting>
  <conditionalFormatting sqref="AM17:AM18">
    <cfRule type="containsText" dxfId="746" priority="27" stopIfTrue="1" operator="containsText" text="Reducir">
      <formula>NOT(ISERROR(SEARCH(("Reducir"),(AM17))))</formula>
    </cfRule>
  </conditionalFormatting>
  <conditionalFormatting sqref="AM17:AM18">
    <cfRule type="containsText" dxfId="745" priority="28" stopIfTrue="1" operator="containsText" text="Asumir">
      <formula>NOT(ISERROR(SEARCH(("Asumir"),(AM17))))</formula>
    </cfRule>
  </conditionalFormatting>
  <conditionalFormatting sqref="AM17:AM18">
    <cfRule type="containsText" dxfId="744" priority="29" stopIfTrue="1" operator="containsText" text="Evitar">
      <formula>NOT(ISERROR(SEARCH(("Evitar"),(AM17))))</formula>
    </cfRule>
  </conditionalFormatting>
  <conditionalFormatting sqref="BL9">
    <cfRule type="containsText" dxfId="743" priority="30" operator="containsText" text="DISMINUYE UN PUNTO">
      <formula>NOT(ISERROR(SEARCH(("DISMINUYE UN PUNTO"),(BL9))))</formula>
    </cfRule>
  </conditionalFormatting>
  <conditionalFormatting sqref="BL9">
    <cfRule type="containsText" dxfId="742" priority="31" operator="containsText" text="DISMINUYE CERO PUNTOS">
      <formula>NOT(ISERROR(SEARCH(("DISMINUYE CERO PUNTOS"),(BL9))))</formula>
    </cfRule>
  </conditionalFormatting>
  <conditionalFormatting sqref="BL9">
    <cfRule type="containsText" dxfId="741" priority="32" operator="containsText" text="DISMINUYE DOS PUNTOS">
      <formula>NOT(ISERROR(SEARCH(("DISMINUYE DOS PUNTOS"),(BL9))))</formula>
    </cfRule>
  </conditionalFormatting>
  <conditionalFormatting sqref="BK19">
    <cfRule type="containsText" dxfId="740" priority="33" operator="containsText" text="DISMINUYE UN PUNTO">
      <formula>NOT(ISERROR(SEARCH(("DISMINUYE UN PUNTO"),(BK19))))</formula>
    </cfRule>
  </conditionalFormatting>
  <conditionalFormatting sqref="BK19">
    <cfRule type="containsText" dxfId="739" priority="34" operator="containsText" text="DISMINUYE CERO PUNTOS">
      <formula>NOT(ISERROR(SEARCH(("DISMINUYE CERO PUNTOS"),(BK19))))</formula>
    </cfRule>
  </conditionalFormatting>
  <conditionalFormatting sqref="BK19">
    <cfRule type="containsText" dxfId="738" priority="35" operator="containsText" text="DISMINUYE DOS PUNTOS">
      <formula>NOT(ISERROR(SEARCH(("DISMINUYE DOS PUNTOS"),(BK19))))</formula>
    </cfRule>
  </conditionalFormatting>
  <conditionalFormatting sqref="K9:K14 AF9:AF18 K17:K19">
    <cfRule type="cellIs" dxfId="737" priority="36" operator="equal">
      <formula>0</formula>
    </cfRule>
  </conditionalFormatting>
  <conditionalFormatting sqref="BL19">
    <cfRule type="containsText" dxfId="736" priority="37" operator="containsText" text="DISMINUYE UN PUNTO">
      <formula>NOT(ISERROR(SEARCH(("DISMINUYE UN PUNTO"),(BL19))))</formula>
    </cfRule>
  </conditionalFormatting>
  <conditionalFormatting sqref="BL19">
    <cfRule type="containsText" dxfId="735" priority="38" operator="containsText" text="DISMINUYE CERO PUNTOS">
      <formula>NOT(ISERROR(SEARCH(("DISMINUYE CERO PUNTOS"),(BL19))))</formula>
    </cfRule>
  </conditionalFormatting>
  <conditionalFormatting sqref="BL19">
    <cfRule type="containsText" dxfId="734" priority="39" operator="containsText" text="DISMINUYE DOS PUNTOS">
      <formula>NOT(ISERROR(SEARCH(("DISMINUYE DOS PUNTOS"),(BL19))))</formula>
    </cfRule>
  </conditionalFormatting>
  <conditionalFormatting sqref="BQ21:BQ30">
    <cfRule type="containsText" dxfId="733" priority="40" operator="containsText" text="DISMINUYE UN PUNTO">
      <formula>NOT(ISERROR(SEARCH(("DISMINUYE UN PUNTO"),(BQ21))))</formula>
    </cfRule>
  </conditionalFormatting>
  <conditionalFormatting sqref="BQ21:BQ30">
    <cfRule type="containsText" dxfId="732" priority="41" operator="containsText" text="DISMINUYE CERO PUNTOS">
      <formula>NOT(ISERROR(SEARCH(("DISMINUYE CERO PUNTOS"),(BQ21))))</formula>
    </cfRule>
  </conditionalFormatting>
  <conditionalFormatting sqref="BQ21:BQ30">
    <cfRule type="containsText" dxfId="731" priority="42" operator="containsText" text="DISMINUYE DOS PUNTOS">
      <formula>NOT(ISERROR(SEARCH(("DISMINUYE DOS PUNTOS"),(BQ21))))</formula>
    </cfRule>
  </conditionalFormatting>
  <conditionalFormatting sqref="BK21:BK29 BM21:BN30">
    <cfRule type="containsText" dxfId="730" priority="43" operator="containsText" text="DISMINUYE UN PUNTO">
      <formula>NOT(ISERROR(SEARCH(("DISMINUYE UN PUNTO"),(BK21))))</formula>
    </cfRule>
  </conditionalFormatting>
  <conditionalFormatting sqref="BK21:BK29 BM21:BN30">
    <cfRule type="containsText" dxfId="729" priority="44" operator="containsText" text="DISMINUYE CERO PUNTOS">
      <formula>NOT(ISERROR(SEARCH(("DISMINUYE CERO PUNTOS"),(BK21))))</formula>
    </cfRule>
  </conditionalFormatting>
  <conditionalFormatting sqref="BK21:BK29 BM21:BN30">
    <cfRule type="containsText" dxfId="728" priority="45" operator="containsText" text="DISMINUYE DOS PUNTOS">
      <formula>NOT(ISERROR(SEARCH(("DISMINUYE DOS PUNTOS"),(BK21))))</formula>
    </cfRule>
  </conditionalFormatting>
  <conditionalFormatting sqref="BX21:BX30">
    <cfRule type="cellIs" dxfId="727" priority="46" stopIfTrue="1" operator="equal">
      <formula>"BAJO"</formula>
    </cfRule>
  </conditionalFormatting>
  <conditionalFormatting sqref="BX21:BX30">
    <cfRule type="cellIs" dxfId="726" priority="47" stopIfTrue="1" operator="equal">
      <formula>"MODERADO"</formula>
    </cfRule>
  </conditionalFormatting>
  <conditionalFormatting sqref="BX21:BX30">
    <cfRule type="cellIs" dxfId="725" priority="48" stopIfTrue="1" operator="equal">
      <formula>"ALTO"</formula>
    </cfRule>
  </conditionalFormatting>
  <conditionalFormatting sqref="BX21:BX30">
    <cfRule type="cellIs" dxfId="724" priority="49" stopIfTrue="1" operator="equal">
      <formula>"EXTREMO"</formula>
    </cfRule>
  </conditionalFormatting>
  <conditionalFormatting sqref="BO21:BP30">
    <cfRule type="containsText" dxfId="723" priority="50" operator="containsText" text="DISMINUYE UN PUNTO">
      <formula>NOT(ISERROR(SEARCH(("DISMINUYE UN PUNTO"),(BO21))))</formula>
    </cfRule>
  </conditionalFormatting>
  <conditionalFormatting sqref="BO21:BP30">
    <cfRule type="containsText" dxfId="722" priority="51" operator="containsText" text="DISMINUYE CERO PUNTOS">
      <formula>NOT(ISERROR(SEARCH(("DISMINUYE CERO PUNTOS"),(BO21))))</formula>
    </cfRule>
  </conditionalFormatting>
  <conditionalFormatting sqref="BO21:BP30">
    <cfRule type="containsText" dxfId="721" priority="52" operator="containsText" text="DISMINUYE DOS PUNTOS">
      <formula>NOT(ISERROR(SEARCH(("DISMINUYE DOS PUNTOS"),(BO21))))</formula>
    </cfRule>
  </conditionalFormatting>
  <conditionalFormatting sqref="BK30">
    <cfRule type="containsText" dxfId="720" priority="53" operator="containsText" text="DISMINUYE UN PUNTO">
      <formula>NOT(ISERROR(SEARCH(("DISMINUYE UN PUNTO"),(BK30))))</formula>
    </cfRule>
  </conditionalFormatting>
  <conditionalFormatting sqref="BK30">
    <cfRule type="containsText" dxfId="719" priority="54" operator="containsText" text="DISMINUYE CERO PUNTOS">
      <formula>NOT(ISERROR(SEARCH(("DISMINUYE CERO PUNTOS"),(BK30))))</formula>
    </cfRule>
  </conditionalFormatting>
  <conditionalFormatting sqref="BK30">
    <cfRule type="containsText" dxfId="718" priority="55" operator="containsText" text="DISMINUYE DOS PUNTOS">
      <formula>NOT(ISERROR(SEARCH(("DISMINUYE DOS PUNTOS"),(BK30))))</formula>
    </cfRule>
  </conditionalFormatting>
  <conditionalFormatting sqref="AL21:AL29">
    <cfRule type="cellIs" dxfId="717" priority="56" stopIfTrue="1" operator="equal">
      <formula>"BAJO"</formula>
    </cfRule>
  </conditionalFormatting>
  <conditionalFormatting sqref="AL21:AL29">
    <cfRule type="cellIs" dxfId="716" priority="57" stopIfTrue="1" operator="equal">
      <formula>"MODERADO"</formula>
    </cfRule>
  </conditionalFormatting>
  <conditionalFormatting sqref="AL21:AL29">
    <cfRule type="cellIs" dxfId="715" priority="58" stopIfTrue="1" operator="equal">
      <formula>"ALTO"</formula>
    </cfRule>
  </conditionalFormatting>
  <conditionalFormatting sqref="AL21:AL29">
    <cfRule type="cellIs" dxfId="714" priority="59" stopIfTrue="1" operator="equal">
      <formula>"EXTREMO"</formula>
    </cfRule>
  </conditionalFormatting>
  <conditionalFormatting sqref="AF21:AF29">
    <cfRule type="cellIs" dxfId="713" priority="60" operator="equal">
      <formula>0</formula>
    </cfRule>
  </conditionalFormatting>
  <conditionalFormatting sqref="AM21:AM29">
    <cfRule type="expression" dxfId="712" priority="61" stopIfTrue="1">
      <formula>IF(AI21="",AJ21="","")</formula>
    </cfRule>
  </conditionalFormatting>
  <conditionalFormatting sqref="AM21:AM29">
    <cfRule type="containsText" dxfId="711" priority="62" stopIfTrue="1" operator="containsText" text="Reducir">
      <formula>NOT(ISERROR(SEARCH(("Reducir"),(AM21))))</formula>
    </cfRule>
  </conditionalFormatting>
  <conditionalFormatting sqref="AM21:AM29">
    <cfRule type="containsText" dxfId="710" priority="63" stopIfTrue="1" operator="containsText" text="Asumir">
      <formula>NOT(ISERROR(SEARCH(("Asumir"),(AM21))))</formula>
    </cfRule>
  </conditionalFormatting>
  <conditionalFormatting sqref="AM21:AM29">
    <cfRule type="containsText" dxfId="709" priority="64" stopIfTrue="1" operator="containsText" text="Evitar">
      <formula>NOT(ISERROR(SEARCH(("Evitar"),(AM21))))</formula>
    </cfRule>
  </conditionalFormatting>
  <conditionalFormatting sqref="BL21:BL29">
    <cfRule type="containsText" dxfId="708" priority="65" operator="containsText" text="DISMINUYE UN PUNTO">
      <formula>NOT(ISERROR(SEARCH(("DISMINUYE UN PUNTO"),(BL21))))</formula>
    </cfRule>
  </conditionalFormatting>
  <conditionalFormatting sqref="BL21:BL29">
    <cfRule type="containsText" dxfId="707" priority="66" operator="containsText" text="DISMINUYE CERO PUNTOS">
      <formula>NOT(ISERROR(SEARCH(("DISMINUYE CERO PUNTOS"),(BL21))))</formula>
    </cfRule>
  </conditionalFormatting>
  <conditionalFormatting sqref="BL21:BL29">
    <cfRule type="containsText" dxfId="706" priority="67" operator="containsText" text="DISMINUYE DOS PUNTOS">
      <formula>NOT(ISERROR(SEARCH(("DISMINUYE DOS PUNTOS"),(BL21))))</formula>
    </cfRule>
  </conditionalFormatting>
  <conditionalFormatting sqref="BL30">
    <cfRule type="containsText" dxfId="705" priority="68" operator="containsText" text="DISMINUYE UN PUNTO">
      <formula>NOT(ISERROR(SEARCH(("DISMINUYE UN PUNTO"),(BL30))))</formula>
    </cfRule>
  </conditionalFormatting>
  <conditionalFormatting sqref="BL30">
    <cfRule type="containsText" dxfId="704" priority="69" operator="containsText" text="DISMINUYE CERO PUNTOS">
      <formula>NOT(ISERROR(SEARCH(("DISMINUYE CERO PUNTOS"),(BL30))))</formula>
    </cfRule>
  </conditionalFormatting>
  <conditionalFormatting sqref="BL30">
    <cfRule type="containsText" dxfId="703" priority="70" operator="containsText" text="DISMINUYE DOS PUNTOS">
      <formula>NOT(ISERROR(SEARCH(("DISMINUYE DOS PUNTOS"),(BL30))))</formula>
    </cfRule>
  </conditionalFormatting>
  <conditionalFormatting sqref="BQ32:BQ41">
    <cfRule type="containsText" dxfId="702" priority="71" operator="containsText" text="DISMINUYE UN PUNTO">
      <formula>NOT(ISERROR(SEARCH(("DISMINUYE UN PUNTO"),(BQ32))))</formula>
    </cfRule>
  </conditionalFormatting>
  <conditionalFormatting sqref="BQ32:BQ41">
    <cfRule type="containsText" dxfId="701" priority="72" operator="containsText" text="DISMINUYE CERO PUNTOS">
      <formula>NOT(ISERROR(SEARCH(("DISMINUYE CERO PUNTOS"),(BQ32))))</formula>
    </cfRule>
  </conditionalFormatting>
  <conditionalFormatting sqref="BQ32:BQ41">
    <cfRule type="containsText" dxfId="700" priority="73" operator="containsText" text="DISMINUYE DOS PUNTOS">
      <formula>NOT(ISERROR(SEARCH(("DISMINUYE DOS PUNTOS"),(BQ32))))</formula>
    </cfRule>
  </conditionalFormatting>
  <conditionalFormatting sqref="BK32:BK40 BM32:BN41">
    <cfRule type="containsText" dxfId="699" priority="74" operator="containsText" text="DISMINUYE UN PUNTO">
      <formula>NOT(ISERROR(SEARCH(("DISMINUYE UN PUNTO"),(BK32))))</formula>
    </cfRule>
  </conditionalFormatting>
  <conditionalFormatting sqref="BK32:BK40 BM32:BN41">
    <cfRule type="containsText" dxfId="698" priority="75" operator="containsText" text="DISMINUYE CERO PUNTOS">
      <formula>NOT(ISERROR(SEARCH(("DISMINUYE CERO PUNTOS"),(BK32))))</formula>
    </cfRule>
  </conditionalFormatting>
  <conditionalFormatting sqref="BK32:BK40 BM32:BN41">
    <cfRule type="containsText" dxfId="697" priority="76" operator="containsText" text="DISMINUYE DOS PUNTOS">
      <formula>NOT(ISERROR(SEARCH(("DISMINUYE DOS PUNTOS"),(BK32))))</formula>
    </cfRule>
  </conditionalFormatting>
  <conditionalFormatting sqref="BX32:BX41">
    <cfRule type="cellIs" dxfId="696" priority="77" stopIfTrue="1" operator="equal">
      <formula>"BAJO"</formula>
    </cfRule>
  </conditionalFormatting>
  <conditionalFormatting sqref="BX32:BX41">
    <cfRule type="cellIs" dxfId="695" priority="78" stopIfTrue="1" operator="equal">
      <formula>"MODERADO"</formula>
    </cfRule>
  </conditionalFormatting>
  <conditionalFormatting sqref="BX32:BX41">
    <cfRule type="cellIs" dxfId="694" priority="79" stopIfTrue="1" operator="equal">
      <formula>"ALTO"</formula>
    </cfRule>
  </conditionalFormatting>
  <conditionalFormatting sqref="BX32:BX41">
    <cfRule type="cellIs" dxfId="693" priority="80" stopIfTrue="1" operator="equal">
      <formula>"EXTREMO"</formula>
    </cfRule>
  </conditionalFormatting>
  <conditionalFormatting sqref="BO32:BP41">
    <cfRule type="containsText" dxfId="692" priority="81" operator="containsText" text="DISMINUYE UN PUNTO">
      <formula>NOT(ISERROR(SEARCH(("DISMINUYE UN PUNTO"),(BO32))))</formula>
    </cfRule>
  </conditionalFormatting>
  <conditionalFormatting sqref="BO32:BP41">
    <cfRule type="containsText" dxfId="691" priority="82" operator="containsText" text="DISMINUYE CERO PUNTOS">
      <formula>NOT(ISERROR(SEARCH(("DISMINUYE CERO PUNTOS"),(BO32))))</formula>
    </cfRule>
  </conditionalFormatting>
  <conditionalFormatting sqref="BO32:BP41">
    <cfRule type="containsText" dxfId="690" priority="83" operator="containsText" text="DISMINUYE DOS PUNTOS">
      <formula>NOT(ISERROR(SEARCH(("DISMINUYE DOS PUNTOS"),(BO32))))</formula>
    </cfRule>
  </conditionalFormatting>
  <conditionalFormatting sqref="BK41">
    <cfRule type="containsText" dxfId="689" priority="84" operator="containsText" text="DISMINUYE UN PUNTO">
      <formula>NOT(ISERROR(SEARCH(("DISMINUYE UN PUNTO"),(BK41))))</formula>
    </cfRule>
  </conditionalFormatting>
  <conditionalFormatting sqref="BK41">
    <cfRule type="containsText" dxfId="688" priority="85" operator="containsText" text="DISMINUYE CERO PUNTOS">
      <formula>NOT(ISERROR(SEARCH(("DISMINUYE CERO PUNTOS"),(BK41))))</formula>
    </cfRule>
  </conditionalFormatting>
  <conditionalFormatting sqref="BK41">
    <cfRule type="containsText" dxfId="687" priority="86" operator="containsText" text="DISMINUYE DOS PUNTOS">
      <formula>NOT(ISERROR(SEARCH(("DISMINUYE DOS PUNTOS"),(BK41))))</formula>
    </cfRule>
  </conditionalFormatting>
  <conditionalFormatting sqref="AL32:AL40">
    <cfRule type="cellIs" dxfId="686" priority="87" stopIfTrue="1" operator="equal">
      <formula>"BAJO"</formula>
    </cfRule>
  </conditionalFormatting>
  <conditionalFormatting sqref="AL32:AL40">
    <cfRule type="cellIs" dxfId="685" priority="88" stopIfTrue="1" operator="equal">
      <formula>"MODERADO"</formula>
    </cfRule>
  </conditionalFormatting>
  <conditionalFormatting sqref="AL32:AL40">
    <cfRule type="cellIs" dxfId="684" priority="89" stopIfTrue="1" operator="equal">
      <formula>"ALTO"</formula>
    </cfRule>
  </conditionalFormatting>
  <conditionalFormatting sqref="AL32:AL40">
    <cfRule type="cellIs" dxfId="683" priority="90" stopIfTrue="1" operator="equal">
      <formula>"EXTREMO"</formula>
    </cfRule>
  </conditionalFormatting>
  <conditionalFormatting sqref="AF32:AF40">
    <cfRule type="cellIs" dxfId="682" priority="91" operator="equal">
      <formula>0</formula>
    </cfRule>
  </conditionalFormatting>
  <conditionalFormatting sqref="AM32:AM40">
    <cfRule type="expression" dxfId="681" priority="92" stopIfTrue="1">
      <formula>IF(AI32="",AJ32="","")</formula>
    </cfRule>
  </conditionalFormatting>
  <conditionalFormatting sqref="AM32:AM40">
    <cfRule type="containsText" dxfId="680" priority="93" stopIfTrue="1" operator="containsText" text="Reducir">
      <formula>NOT(ISERROR(SEARCH(("Reducir"),(AM32))))</formula>
    </cfRule>
  </conditionalFormatting>
  <conditionalFormatting sqref="AM32:AM40">
    <cfRule type="containsText" dxfId="679" priority="94" stopIfTrue="1" operator="containsText" text="Asumir">
      <formula>NOT(ISERROR(SEARCH(("Asumir"),(AM32))))</formula>
    </cfRule>
  </conditionalFormatting>
  <conditionalFormatting sqref="AM32:AM40">
    <cfRule type="containsText" dxfId="678" priority="95" stopIfTrue="1" operator="containsText" text="Evitar">
      <formula>NOT(ISERROR(SEARCH(("Evitar"),(AM32))))</formula>
    </cfRule>
  </conditionalFormatting>
  <conditionalFormatting sqref="BL32:BL40">
    <cfRule type="containsText" dxfId="677" priority="96" operator="containsText" text="DISMINUYE UN PUNTO">
      <formula>NOT(ISERROR(SEARCH(("DISMINUYE UN PUNTO"),(BL32))))</formula>
    </cfRule>
  </conditionalFormatting>
  <conditionalFormatting sqref="BL32:BL40">
    <cfRule type="containsText" dxfId="676" priority="97" operator="containsText" text="DISMINUYE CERO PUNTOS">
      <formula>NOT(ISERROR(SEARCH(("DISMINUYE CERO PUNTOS"),(BL32))))</formula>
    </cfRule>
  </conditionalFormatting>
  <conditionalFormatting sqref="BL32:BL40">
    <cfRule type="containsText" dxfId="675" priority="98" operator="containsText" text="DISMINUYE DOS PUNTOS">
      <formula>NOT(ISERROR(SEARCH(("DISMINUYE DOS PUNTOS"),(BL32))))</formula>
    </cfRule>
  </conditionalFormatting>
  <conditionalFormatting sqref="BL41">
    <cfRule type="containsText" dxfId="674" priority="99" operator="containsText" text="DISMINUYE UN PUNTO">
      <formula>NOT(ISERROR(SEARCH(("DISMINUYE UN PUNTO"),(BL41))))</formula>
    </cfRule>
  </conditionalFormatting>
  <conditionalFormatting sqref="BL41">
    <cfRule type="containsText" dxfId="673" priority="100" operator="containsText" text="DISMINUYE CERO PUNTOS">
      <formula>NOT(ISERROR(SEARCH(("DISMINUYE CERO PUNTOS"),(BL41))))</formula>
    </cfRule>
  </conditionalFormatting>
  <conditionalFormatting sqref="BL41">
    <cfRule type="containsText" dxfId="672" priority="101" operator="containsText" text="DISMINUYE DOS PUNTOS">
      <formula>NOT(ISERROR(SEARCH(("DISMINUYE DOS PUNTOS"),(BL41))))</formula>
    </cfRule>
  </conditionalFormatting>
  <conditionalFormatting sqref="BQ43:BQ52">
    <cfRule type="containsText" dxfId="671" priority="102" operator="containsText" text="DISMINUYE UN PUNTO">
      <formula>NOT(ISERROR(SEARCH(("DISMINUYE UN PUNTO"),(BQ43))))</formula>
    </cfRule>
  </conditionalFormatting>
  <conditionalFormatting sqref="BQ43:BQ52">
    <cfRule type="containsText" dxfId="670" priority="103" operator="containsText" text="DISMINUYE CERO PUNTOS">
      <formula>NOT(ISERROR(SEARCH(("DISMINUYE CERO PUNTOS"),(BQ43))))</formula>
    </cfRule>
  </conditionalFormatting>
  <conditionalFormatting sqref="BQ43:BQ52">
    <cfRule type="containsText" dxfId="669" priority="104" operator="containsText" text="DISMINUYE DOS PUNTOS">
      <formula>NOT(ISERROR(SEARCH(("DISMINUYE DOS PUNTOS"),(BQ43))))</formula>
    </cfRule>
  </conditionalFormatting>
  <conditionalFormatting sqref="BK43:BK51 BM43:BN52">
    <cfRule type="containsText" dxfId="668" priority="105" operator="containsText" text="DISMINUYE UN PUNTO">
      <formula>NOT(ISERROR(SEARCH(("DISMINUYE UN PUNTO"),(BK43))))</formula>
    </cfRule>
  </conditionalFormatting>
  <conditionalFormatting sqref="BK43:BK51 BM43:BN52">
    <cfRule type="containsText" dxfId="667" priority="106" operator="containsText" text="DISMINUYE CERO PUNTOS">
      <formula>NOT(ISERROR(SEARCH(("DISMINUYE CERO PUNTOS"),(BK43))))</formula>
    </cfRule>
  </conditionalFormatting>
  <conditionalFormatting sqref="BK43:BK51 BM43:BN52">
    <cfRule type="containsText" dxfId="666" priority="107" operator="containsText" text="DISMINUYE DOS PUNTOS">
      <formula>NOT(ISERROR(SEARCH(("DISMINUYE DOS PUNTOS"),(BK43))))</formula>
    </cfRule>
  </conditionalFormatting>
  <conditionalFormatting sqref="BX43:BX52">
    <cfRule type="cellIs" dxfId="665" priority="108" stopIfTrue="1" operator="equal">
      <formula>"BAJO"</formula>
    </cfRule>
  </conditionalFormatting>
  <conditionalFormatting sqref="BX43:BX52">
    <cfRule type="cellIs" dxfId="664" priority="109" stopIfTrue="1" operator="equal">
      <formula>"MODERADO"</formula>
    </cfRule>
  </conditionalFormatting>
  <conditionalFormatting sqref="BX43:BX52">
    <cfRule type="cellIs" dxfId="663" priority="110" stopIfTrue="1" operator="equal">
      <formula>"ALTO"</formula>
    </cfRule>
  </conditionalFormatting>
  <conditionalFormatting sqref="BX43:BX52">
    <cfRule type="cellIs" dxfId="662" priority="111" stopIfTrue="1" operator="equal">
      <formula>"EXTREMO"</formula>
    </cfRule>
  </conditionalFormatting>
  <conditionalFormatting sqref="BO43:BP52">
    <cfRule type="containsText" dxfId="661" priority="112" operator="containsText" text="DISMINUYE UN PUNTO">
      <formula>NOT(ISERROR(SEARCH(("DISMINUYE UN PUNTO"),(BO43))))</formula>
    </cfRule>
  </conditionalFormatting>
  <conditionalFormatting sqref="BO43:BP52">
    <cfRule type="containsText" dxfId="660" priority="113" operator="containsText" text="DISMINUYE CERO PUNTOS">
      <formula>NOT(ISERROR(SEARCH(("DISMINUYE CERO PUNTOS"),(BO43))))</formula>
    </cfRule>
  </conditionalFormatting>
  <conditionalFormatting sqref="BO43:BP52">
    <cfRule type="containsText" dxfId="659" priority="114" operator="containsText" text="DISMINUYE DOS PUNTOS">
      <formula>NOT(ISERROR(SEARCH(("DISMINUYE DOS PUNTOS"),(BO43))))</formula>
    </cfRule>
  </conditionalFormatting>
  <conditionalFormatting sqref="BK52">
    <cfRule type="containsText" dxfId="658" priority="115" operator="containsText" text="DISMINUYE UN PUNTO">
      <formula>NOT(ISERROR(SEARCH(("DISMINUYE UN PUNTO"),(BK52))))</formula>
    </cfRule>
  </conditionalFormatting>
  <conditionalFormatting sqref="BK52">
    <cfRule type="containsText" dxfId="657" priority="116" operator="containsText" text="DISMINUYE CERO PUNTOS">
      <formula>NOT(ISERROR(SEARCH(("DISMINUYE CERO PUNTOS"),(BK52))))</formula>
    </cfRule>
  </conditionalFormatting>
  <conditionalFormatting sqref="BK52">
    <cfRule type="containsText" dxfId="656" priority="117" operator="containsText" text="DISMINUYE DOS PUNTOS">
      <formula>NOT(ISERROR(SEARCH(("DISMINUYE DOS PUNTOS"),(BK52))))</formula>
    </cfRule>
  </conditionalFormatting>
  <conditionalFormatting sqref="AL43:AL51">
    <cfRule type="cellIs" dxfId="655" priority="118" stopIfTrue="1" operator="equal">
      <formula>"BAJO"</formula>
    </cfRule>
  </conditionalFormatting>
  <conditionalFormatting sqref="AL43:AL51">
    <cfRule type="cellIs" dxfId="654" priority="119" stopIfTrue="1" operator="equal">
      <formula>"MODERADO"</formula>
    </cfRule>
  </conditionalFormatting>
  <conditionalFormatting sqref="AL43:AL51">
    <cfRule type="cellIs" dxfId="653" priority="120" stopIfTrue="1" operator="equal">
      <formula>"ALTO"</formula>
    </cfRule>
  </conditionalFormatting>
  <conditionalFormatting sqref="AL43:AL51">
    <cfRule type="cellIs" dxfId="652" priority="121" stopIfTrue="1" operator="equal">
      <formula>"EXTREMO"</formula>
    </cfRule>
  </conditionalFormatting>
  <conditionalFormatting sqref="AF43:AF51">
    <cfRule type="cellIs" dxfId="651" priority="122" operator="equal">
      <formula>0</formula>
    </cfRule>
  </conditionalFormatting>
  <conditionalFormatting sqref="AM43:AM51">
    <cfRule type="expression" dxfId="650" priority="123" stopIfTrue="1">
      <formula>IF(AI43="",AJ43="","")</formula>
    </cfRule>
  </conditionalFormatting>
  <conditionalFormatting sqref="AM43:AM51">
    <cfRule type="containsText" dxfId="649" priority="124" stopIfTrue="1" operator="containsText" text="Reducir">
      <formula>NOT(ISERROR(SEARCH(("Reducir"),(AM43))))</formula>
    </cfRule>
  </conditionalFormatting>
  <conditionalFormatting sqref="AM43:AM51">
    <cfRule type="containsText" dxfId="648" priority="125" stopIfTrue="1" operator="containsText" text="Asumir">
      <formula>NOT(ISERROR(SEARCH(("Asumir"),(AM43))))</formula>
    </cfRule>
  </conditionalFormatting>
  <conditionalFormatting sqref="AM43:AM51">
    <cfRule type="containsText" dxfId="647" priority="126" stopIfTrue="1" operator="containsText" text="Evitar">
      <formula>NOT(ISERROR(SEARCH(("Evitar"),(AM43))))</formula>
    </cfRule>
  </conditionalFormatting>
  <conditionalFormatting sqref="BL43:BL51">
    <cfRule type="containsText" dxfId="646" priority="127" operator="containsText" text="DISMINUYE UN PUNTO">
      <formula>NOT(ISERROR(SEARCH(("DISMINUYE UN PUNTO"),(BL43))))</formula>
    </cfRule>
  </conditionalFormatting>
  <conditionalFormatting sqref="BL43:BL51">
    <cfRule type="containsText" dxfId="645" priority="128" operator="containsText" text="DISMINUYE CERO PUNTOS">
      <formula>NOT(ISERROR(SEARCH(("DISMINUYE CERO PUNTOS"),(BL43))))</formula>
    </cfRule>
  </conditionalFormatting>
  <conditionalFormatting sqref="BL43:BL51">
    <cfRule type="containsText" dxfId="644" priority="129" operator="containsText" text="DISMINUYE DOS PUNTOS">
      <formula>NOT(ISERROR(SEARCH(("DISMINUYE DOS PUNTOS"),(BL43))))</formula>
    </cfRule>
  </conditionalFormatting>
  <conditionalFormatting sqref="BL52">
    <cfRule type="containsText" dxfId="643" priority="130" operator="containsText" text="DISMINUYE UN PUNTO">
      <formula>NOT(ISERROR(SEARCH(("DISMINUYE UN PUNTO"),(BL52))))</formula>
    </cfRule>
  </conditionalFormatting>
  <conditionalFormatting sqref="BL52">
    <cfRule type="containsText" dxfId="642" priority="131" operator="containsText" text="DISMINUYE CERO PUNTOS">
      <formula>NOT(ISERROR(SEARCH(("DISMINUYE CERO PUNTOS"),(BL52))))</formula>
    </cfRule>
  </conditionalFormatting>
  <conditionalFormatting sqref="BL52">
    <cfRule type="containsText" dxfId="641" priority="132" operator="containsText" text="DISMINUYE DOS PUNTOS">
      <formula>NOT(ISERROR(SEARCH(("DISMINUYE DOS PUNTOS"),(BL52))))</formula>
    </cfRule>
  </conditionalFormatting>
  <conditionalFormatting sqref="BQ54:BQ63">
    <cfRule type="containsText" dxfId="640" priority="133" operator="containsText" text="DISMINUYE UN PUNTO">
      <formula>NOT(ISERROR(SEARCH(("DISMINUYE UN PUNTO"),(BQ54))))</formula>
    </cfRule>
  </conditionalFormatting>
  <conditionalFormatting sqref="BQ54:BQ63">
    <cfRule type="containsText" dxfId="639" priority="134" operator="containsText" text="DISMINUYE CERO PUNTOS">
      <formula>NOT(ISERROR(SEARCH(("DISMINUYE CERO PUNTOS"),(BQ54))))</formula>
    </cfRule>
  </conditionalFormatting>
  <conditionalFormatting sqref="BQ54:BQ63">
    <cfRule type="containsText" dxfId="638" priority="135" operator="containsText" text="DISMINUYE DOS PUNTOS">
      <formula>NOT(ISERROR(SEARCH(("DISMINUYE DOS PUNTOS"),(BQ54))))</formula>
    </cfRule>
  </conditionalFormatting>
  <conditionalFormatting sqref="BK54:BK62 BM54:BN63">
    <cfRule type="containsText" dxfId="637" priority="136" operator="containsText" text="DISMINUYE UN PUNTO">
      <formula>NOT(ISERROR(SEARCH(("DISMINUYE UN PUNTO"),(BK54))))</formula>
    </cfRule>
  </conditionalFormatting>
  <conditionalFormatting sqref="BK54:BK62 BM54:BN63">
    <cfRule type="containsText" dxfId="636" priority="137" operator="containsText" text="DISMINUYE CERO PUNTOS">
      <formula>NOT(ISERROR(SEARCH(("DISMINUYE CERO PUNTOS"),(BK54))))</formula>
    </cfRule>
  </conditionalFormatting>
  <conditionalFormatting sqref="BK54:BK62 BM54:BN63">
    <cfRule type="containsText" dxfId="635" priority="138" operator="containsText" text="DISMINUYE DOS PUNTOS">
      <formula>NOT(ISERROR(SEARCH(("DISMINUYE DOS PUNTOS"),(BK54))))</formula>
    </cfRule>
  </conditionalFormatting>
  <conditionalFormatting sqref="BX54:BX63">
    <cfRule type="cellIs" dxfId="634" priority="139" stopIfTrue="1" operator="equal">
      <formula>"BAJO"</formula>
    </cfRule>
  </conditionalFormatting>
  <conditionalFormatting sqref="BX54:BX63">
    <cfRule type="cellIs" dxfId="633" priority="140" stopIfTrue="1" operator="equal">
      <formula>"MODERADO"</formula>
    </cfRule>
  </conditionalFormatting>
  <conditionalFormatting sqref="BX54:BX63">
    <cfRule type="cellIs" dxfId="632" priority="141" stopIfTrue="1" operator="equal">
      <formula>"ALTO"</formula>
    </cfRule>
  </conditionalFormatting>
  <conditionalFormatting sqref="BX54:BX63">
    <cfRule type="cellIs" dxfId="631" priority="142" stopIfTrue="1" operator="equal">
      <formula>"EXTREMO"</formula>
    </cfRule>
  </conditionalFormatting>
  <conditionalFormatting sqref="BO54:BP63">
    <cfRule type="containsText" dxfId="630" priority="143" operator="containsText" text="DISMINUYE UN PUNTO">
      <formula>NOT(ISERROR(SEARCH(("DISMINUYE UN PUNTO"),(BO54))))</formula>
    </cfRule>
  </conditionalFormatting>
  <conditionalFormatting sqref="BO54:BP63">
    <cfRule type="containsText" dxfId="629" priority="144" operator="containsText" text="DISMINUYE CERO PUNTOS">
      <formula>NOT(ISERROR(SEARCH(("DISMINUYE CERO PUNTOS"),(BO54))))</formula>
    </cfRule>
  </conditionalFormatting>
  <conditionalFormatting sqref="BO54:BP63">
    <cfRule type="containsText" dxfId="628" priority="145" operator="containsText" text="DISMINUYE DOS PUNTOS">
      <formula>NOT(ISERROR(SEARCH(("DISMINUYE DOS PUNTOS"),(BO54))))</formula>
    </cfRule>
  </conditionalFormatting>
  <conditionalFormatting sqref="BK63">
    <cfRule type="containsText" dxfId="627" priority="146" operator="containsText" text="DISMINUYE UN PUNTO">
      <formula>NOT(ISERROR(SEARCH(("DISMINUYE UN PUNTO"),(BK63))))</formula>
    </cfRule>
  </conditionalFormatting>
  <conditionalFormatting sqref="BK63">
    <cfRule type="containsText" dxfId="626" priority="147" operator="containsText" text="DISMINUYE CERO PUNTOS">
      <formula>NOT(ISERROR(SEARCH(("DISMINUYE CERO PUNTOS"),(BK63))))</formula>
    </cfRule>
  </conditionalFormatting>
  <conditionalFormatting sqref="BK63">
    <cfRule type="containsText" dxfId="625" priority="148" operator="containsText" text="DISMINUYE DOS PUNTOS">
      <formula>NOT(ISERROR(SEARCH(("DISMINUYE DOS PUNTOS"),(BK63))))</formula>
    </cfRule>
  </conditionalFormatting>
  <conditionalFormatting sqref="AL54:AL62">
    <cfRule type="cellIs" dxfId="624" priority="149" stopIfTrue="1" operator="equal">
      <formula>"BAJO"</formula>
    </cfRule>
  </conditionalFormatting>
  <conditionalFormatting sqref="AL54:AL62">
    <cfRule type="cellIs" dxfId="623" priority="150" stopIfTrue="1" operator="equal">
      <formula>"MODERADO"</formula>
    </cfRule>
  </conditionalFormatting>
  <conditionalFormatting sqref="AL54:AL62">
    <cfRule type="cellIs" dxfId="622" priority="151" stopIfTrue="1" operator="equal">
      <formula>"ALTO"</formula>
    </cfRule>
  </conditionalFormatting>
  <conditionalFormatting sqref="AL54:AL62">
    <cfRule type="cellIs" dxfId="621" priority="152" stopIfTrue="1" operator="equal">
      <formula>"EXTREMO"</formula>
    </cfRule>
  </conditionalFormatting>
  <conditionalFormatting sqref="AF54:AF62">
    <cfRule type="cellIs" dxfId="620" priority="153" operator="equal">
      <formula>0</formula>
    </cfRule>
  </conditionalFormatting>
  <conditionalFormatting sqref="AM54:AM62">
    <cfRule type="expression" dxfId="619" priority="154" stopIfTrue="1">
      <formula>IF(AI54="",AJ54="","")</formula>
    </cfRule>
  </conditionalFormatting>
  <conditionalFormatting sqref="AM54:AM62">
    <cfRule type="containsText" dxfId="618" priority="155" stopIfTrue="1" operator="containsText" text="Reducir">
      <formula>NOT(ISERROR(SEARCH(("Reducir"),(AM54))))</formula>
    </cfRule>
  </conditionalFormatting>
  <conditionalFormatting sqref="AM54:AM62">
    <cfRule type="containsText" dxfId="617" priority="156" stopIfTrue="1" operator="containsText" text="Asumir">
      <formula>NOT(ISERROR(SEARCH(("Asumir"),(AM54))))</formula>
    </cfRule>
  </conditionalFormatting>
  <conditionalFormatting sqref="AM54:AM62">
    <cfRule type="containsText" dxfId="616" priority="157" stopIfTrue="1" operator="containsText" text="Evitar">
      <formula>NOT(ISERROR(SEARCH(("Evitar"),(AM54))))</formula>
    </cfRule>
  </conditionalFormatting>
  <conditionalFormatting sqref="BL54:BL62">
    <cfRule type="containsText" dxfId="615" priority="158" operator="containsText" text="DISMINUYE UN PUNTO">
      <formula>NOT(ISERROR(SEARCH(("DISMINUYE UN PUNTO"),(BL54))))</formula>
    </cfRule>
  </conditionalFormatting>
  <conditionalFormatting sqref="BL54:BL62">
    <cfRule type="containsText" dxfId="614" priority="159" operator="containsText" text="DISMINUYE CERO PUNTOS">
      <formula>NOT(ISERROR(SEARCH(("DISMINUYE CERO PUNTOS"),(BL54))))</formula>
    </cfRule>
  </conditionalFormatting>
  <conditionalFormatting sqref="BL54:BL62">
    <cfRule type="containsText" dxfId="613" priority="160" operator="containsText" text="DISMINUYE DOS PUNTOS">
      <formula>NOT(ISERROR(SEARCH(("DISMINUYE DOS PUNTOS"),(BL54))))</formula>
    </cfRule>
  </conditionalFormatting>
  <conditionalFormatting sqref="BL63">
    <cfRule type="containsText" dxfId="612" priority="161" operator="containsText" text="DISMINUYE UN PUNTO">
      <formula>NOT(ISERROR(SEARCH(("DISMINUYE UN PUNTO"),(BL63))))</formula>
    </cfRule>
  </conditionalFormatting>
  <conditionalFormatting sqref="BL63">
    <cfRule type="containsText" dxfId="611" priority="162" operator="containsText" text="DISMINUYE CERO PUNTOS">
      <formula>NOT(ISERROR(SEARCH(("DISMINUYE CERO PUNTOS"),(BL63))))</formula>
    </cfRule>
  </conditionalFormatting>
  <conditionalFormatting sqref="BL63">
    <cfRule type="containsText" dxfId="610" priority="163" operator="containsText" text="DISMINUYE DOS PUNTOS">
      <formula>NOT(ISERROR(SEARCH(("DISMINUYE DOS PUNTOS"),(BL63))))</formula>
    </cfRule>
  </conditionalFormatting>
  <conditionalFormatting sqref="BQ65:BQ74">
    <cfRule type="containsText" dxfId="609" priority="164" operator="containsText" text="DISMINUYE UN PUNTO">
      <formula>NOT(ISERROR(SEARCH(("DISMINUYE UN PUNTO"),(BQ65))))</formula>
    </cfRule>
  </conditionalFormatting>
  <conditionalFormatting sqref="BQ65:BQ74">
    <cfRule type="containsText" dxfId="608" priority="165" operator="containsText" text="DISMINUYE CERO PUNTOS">
      <formula>NOT(ISERROR(SEARCH(("DISMINUYE CERO PUNTOS"),(BQ65))))</formula>
    </cfRule>
  </conditionalFormatting>
  <conditionalFormatting sqref="BQ65:BQ74">
    <cfRule type="containsText" dxfId="607" priority="166" operator="containsText" text="DISMINUYE DOS PUNTOS">
      <formula>NOT(ISERROR(SEARCH(("DISMINUYE DOS PUNTOS"),(BQ65))))</formula>
    </cfRule>
  </conditionalFormatting>
  <conditionalFormatting sqref="BK65:BK73 BM65:BN74">
    <cfRule type="containsText" dxfId="606" priority="167" operator="containsText" text="DISMINUYE UN PUNTO">
      <formula>NOT(ISERROR(SEARCH(("DISMINUYE UN PUNTO"),(BK65))))</formula>
    </cfRule>
  </conditionalFormatting>
  <conditionalFormatting sqref="BK65:BK73 BM65:BN74">
    <cfRule type="containsText" dxfId="605" priority="168" operator="containsText" text="DISMINUYE CERO PUNTOS">
      <formula>NOT(ISERROR(SEARCH(("DISMINUYE CERO PUNTOS"),(BK65))))</formula>
    </cfRule>
  </conditionalFormatting>
  <conditionalFormatting sqref="BK65:BK73 BM65:BN74">
    <cfRule type="containsText" dxfId="604" priority="169" operator="containsText" text="DISMINUYE DOS PUNTOS">
      <formula>NOT(ISERROR(SEARCH(("DISMINUYE DOS PUNTOS"),(BK65))))</formula>
    </cfRule>
  </conditionalFormatting>
  <conditionalFormatting sqref="BX65:BX74">
    <cfRule type="cellIs" dxfId="603" priority="170" stopIfTrue="1" operator="equal">
      <formula>"BAJO"</formula>
    </cfRule>
  </conditionalFormatting>
  <conditionalFormatting sqref="BX65:BX74">
    <cfRule type="cellIs" dxfId="602" priority="171" stopIfTrue="1" operator="equal">
      <formula>"MODERADO"</formula>
    </cfRule>
  </conditionalFormatting>
  <conditionalFormatting sqref="BX65:BX74">
    <cfRule type="cellIs" dxfId="601" priority="172" stopIfTrue="1" operator="equal">
      <formula>"ALTO"</formula>
    </cfRule>
  </conditionalFormatting>
  <conditionalFormatting sqref="BX65:BX74">
    <cfRule type="cellIs" dxfId="600" priority="173" stopIfTrue="1" operator="equal">
      <formula>"EXTREMO"</formula>
    </cfRule>
  </conditionalFormatting>
  <conditionalFormatting sqref="K65:K74">
    <cfRule type="cellIs" dxfId="599" priority="174" operator="equal">
      <formula>0</formula>
    </cfRule>
  </conditionalFormatting>
  <conditionalFormatting sqref="BO65:BP74">
    <cfRule type="containsText" dxfId="598" priority="175" operator="containsText" text="DISMINUYE UN PUNTO">
      <formula>NOT(ISERROR(SEARCH(("DISMINUYE UN PUNTO"),(BO65))))</formula>
    </cfRule>
  </conditionalFormatting>
  <conditionalFormatting sqref="BO65:BP74">
    <cfRule type="containsText" dxfId="597" priority="176" operator="containsText" text="DISMINUYE CERO PUNTOS">
      <formula>NOT(ISERROR(SEARCH(("DISMINUYE CERO PUNTOS"),(BO65))))</formula>
    </cfRule>
  </conditionalFormatting>
  <conditionalFormatting sqref="BO65:BP74">
    <cfRule type="containsText" dxfId="596" priority="177" operator="containsText" text="DISMINUYE DOS PUNTOS">
      <formula>NOT(ISERROR(SEARCH(("DISMINUYE DOS PUNTOS"),(BO65))))</formula>
    </cfRule>
  </conditionalFormatting>
  <conditionalFormatting sqref="BK74">
    <cfRule type="containsText" dxfId="595" priority="178" operator="containsText" text="DISMINUYE UN PUNTO">
      <formula>NOT(ISERROR(SEARCH(("DISMINUYE UN PUNTO"),(BK74))))</formula>
    </cfRule>
  </conditionalFormatting>
  <conditionalFormatting sqref="BK74">
    <cfRule type="containsText" dxfId="594" priority="179" operator="containsText" text="DISMINUYE CERO PUNTOS">
      <formula>NOT(ISERROR(SEARCH(("DISMINUYE CERO PUNTOS"),(BK74))))</formula>
    </cfRule>
  </conditionalFormatting>
  <conditionalFormatting sqref="BK74">
    <cfRule type="containsText" dxfId="593" priority="180" operator="containsText" text="DISMINUYE DOS PUNTOS">
      <formula>NOT(ISERROR(SEARCH(("DISMINUYE DOS PUNTOS"),(BK74))))</formula>
    </cfRule>
  </conditionalFormatting>
  <conditionalFormatting sqref="AL65:AL73">
    <cfRule type="cellIs" dxfId="592" priority="181" stopIfTrue="1" operator="equal">
      <formula>"BAJO"</formula>
    </cfRule>
  </conditionalFormatting>
  <conditionalFormatting sqref="AL65:AL73">
    <cfRule type="cellIs" dxfId="591" priority="182" stopIfTrue="1" operator="equal">
      <formula>"MODERADO"</formula>
    </cfRule>
  </conditionalFormatting>
  <conditionalFormatting sqref="AL65:AL73">
    <cfRule type="cellIs" dxfId="590" priority="183" stopIfTrue="1" operator="equal">
      <formula>"ALTO"</formula>
    </cfRule>
  </conditionalFormatting>
  <conditionalFormatting sqref="AL65:AL73">
    <cfRule type="cellIs" dxfId="589" priority="184" stopIfTrue="1" operator="equal">
      <formula>"EXTREMO"</formula>
    </cfRule>
  </conditionalFormatting>
  <conditionalFormatting sqref="AF65:AF73">
    <cfRule type="cellIs" dxfId="588" priority="185" operator="equal">
      <formula>0</formula>
    </cfRule>
  </conditionalFormatting>
  <conditionalFormatting sqref="AM65:AM73">
    <cfRule type="expression" dxfId="587" priority="186" stopIfTrue="1">
      <formula>IF(AI65="",AJ65="","")</formula>
    </cfRule>
  </conditionalFormatting>
  <conditionalFormatting sqref="AM65:AM73">
    <cfRule type="containsText" dxfId="586" priority="187" stopIfTrue="1" operator="containsText" text="Reducir">
      <formula>NOT(ISERROR(SEARCH(("Reducir"),(AM65))))</formula>
    </cfRule>
  </conditionalFormatting>
  <conditionalFormatting sqref="AM65:AM73">
    <cfRule type="containsText" dxfId="585" priority="188" stopIfTrue="1" operator="containsText" text="Asumir">
      <formula>NOT(ISERROR(SEARCH(("Asumir"),(AM65))))</formula>
    </cfRule>
  </conditionalFormatting>
  <conditionalFormatting sqref="AM65:AM73">
    <cfRule type="containsText" dxfId="584" priority="189" stopIfTrue="1" operator="containsText" text="Evitar">
      <formula>NOT(ISERROR(SEARCH(("Evitar"),(AM65))))</formula>
    </cfRule>
  </conditionalFormatting>
  <conditionalFormatting sqref="BL65:BL73">
    <cfRule type="containsText" dxfId="583" priority="190" operator="containsText" text="DISMINUYE UN PUNTO">
      <formula>NOT(ISERROR(SEARCH(("DISMINUYE UN PUNTO"),(BL65))))</formula>
    </cfRule>
  </conditionalFormatting>
  <conditionalFormatting sqref="BL65:BL73">
    <cfRule type="containsText" dxfId="582" priority="191" operator="containsText" text="DISMINUYE CERO PUNTOS">
      <formula>NOT(ISERROR(SEARCH(("DISMINUYE CERO PUNTOS"),(BL65))))</formula>
    </cfRule>
  </conditionalFormatting>
  <conditionalFormatting sqref="BL65:BL73">
    <cfRule type="containsText" dxfId="581" priority="192" operator="containsText" text="DISMINUYE DOS PUNTOS">
      <formula>NOT(ISERROR(SEARCH(("DISMINUYE DOS PUNTOS"),(BL65))))</formula>
    </cfRule>
  </conditionalFormatting>
  <conditionalFormatting sqref="BL74">
    <cfRule type="containsText" dxfId="580" priority="193" operator="containsText" text="DISMINUYE UN PUNTO">
      <formula>NOT(ISERROR(SEARCH(("DISMINUYE UN PUNTO"),(BL74))))</formula>
    </cfRule>
  </conditionalFormatting>
  <conditionalFormatting sqref="BL74">
    <cfRule type="containsText" dxfId="579" priority="194" operator="containsText" text="DISMINUYE CERO PUNTOS">
      <formula>NOT(ISERROR(SEARCH(("DISMINUYE CERO PUNTOS"),(BL74))))</formula>
    </cfRule>
  </conditionalFormatting>
  <conditionalFormatting sqref="BL74">
    <cfRule type="containsText" dxfId="578" priority="195" operator="containsText" text="DISMINUYE DOS PUNTOS">
      <formula>NOT(ISERROR(SEARCH(("DISMINUYE DOS PUNTOS"),(BL74))))</formula>
    </cfRule>
  </conditionalFormatting>
  <conditionalFormatting sqref="BQ76:BQ85">
    <cfRule type="containsText" dxfId="577" priority="196" operator="containsText" text="DISMINUYE UN PUNTO">
      <formula>NOT(ISERROR(SEARCH(("DISMINUYE UN PUNTO"),(BQ76))))</formula>
    </cfRule>
  </conditionalFormatting>
  <conditionalFormatting sqref="BQ76:BQ85">
    <cfRule type="containsText" dxfId="576" priority="197" operator="containsText" text="DISMINUYE CERO PUNTOS">
      <formula>NOT(ISERROR(SEARCH(("DISMINUYE CERO PUNTOS"),(BQ76))))</formula>
    </cfRule>
  </conditionalFormatting>
  <conditionalFormatting sqref="BQ76:BQ85">
    <cfRule type="containsText" dxfId="575" priority="198" operator="containsText" text="DISMINUYE DOS PUNTOS">
      <formula>NOT(ISERROR(SEARCH(("DISMINUYE DOS PUNTOS"),(BQ76))))</formula>
    </cfRule>
  </conditionalFormatting>
  <conditionalFormatting sqref="BK76:BK84 BM76:BN85">
    <cfRule type="containsText" dxfId="574" priority="199" operator="containsText" text="DISMINUYE UN PUNTO">
      <formula>NOT(ISERROR(SEARCH(("DISMINUYE UN PUNTO"),(BK76))))</formula>
    </cfRule>
  </conditionalFormatting>
  <conditionalFormatting sqref="BK76:BK84 BM76:BN85">
    <cfRule type="containsText" dxfId="573" priority="200" operator="containsText" text="DISMINUYE CERO PUNTOS">
      <formula>NOT(ISERROR(SEARCH(("DISMINUYE CERO PUNTOS"),(BK76))))</formula>
    </cfRule>
  </conditionalFormatting>
  <conditionalFormatting sqref="BK76:BK84 BM76:BN85">
    <cfRule type="containsText" dxfId="572" priority="201" operator="containsText" text="DISMINUYE DOS PUNTOS">
      <formula>NOT(ISERROR(SEARCH(("DISMINUYE DOS PUNTOS"),(BK76))))</formula>
    </cfRule>
  </conditionalFormatting>
  <conditionalFormatting sqref="BX76:BX85">
    <cfRule type="cellIs" dxfId="571" priority="202" stopIfTrue="1" operator="equal">
      <formula>"BAJO"</formula>
    </cfRule>
  </conditionalFormatting>
  <conditionalFormatting sqref="BX76:BX85">
    <cfRule type="cellIs" dxfId="570" priority="203" stopIfTrue="1" operator="equal">
      <formula>"MODERADO"</formula>
    </cfRule>
  </conditionalFormatting>
  <conditionalFormatting sqref="BX76:BX85">
    <cfRule type="cellIs" dxfId="569" priority="204" stopIfTrue="1" operator="equal">
      <formula>"ALTO"</formula>
    </cfRule>
  </conditionalFormatting>
  <conditionalFormatting sqref="BX76:BX85">
    <cfRule type="cellIs" dxfId="568" priority="205" stopIfTrue="1" operator="equal">
      <formula>"EXTREMO"</formula>
    </cfRule>
  </conditionalFormatting>
  <conditionalFormatting sqref="K76:K85">
    <cfRule type="cellIs" dxfId="567" priority="206" operator="equal">
      <formula>0</formula>
    </cfRule>
  </conditionalFormatting>
  <conditionalFormatting sqref="BO76:BP85">
    <cfRule type="containsText" dxfId="566" priority="207" operator="containsText" text="DISMINUYE UN PUNTO">
      <formula>NOT(ISERROR(SEARCH(("DISMINUYE UN PUNTO"),(BO76))))</formula>
    </cfRule>
  </conditionalFormatting>
  <conditionalFormatting sqref="BO76:BP85">
    <cfRule type="containsText" dxfId="565" priority="208" operator="containsText" text="DISMINUYE CERO PUNTOS">
      <formula>NOT(ISERROR(SEARCH(("DISMINUYE CERO PUNTOS"),(BO76))))</formula>
    </cfRule>
  </conditionalFormatting>
  <conditionalFormatting sqref="BO76:BP85">
    <cfRule type="containsText" dxfId="564" priority="209" operator="containsText" text="DISMINUYE DOS PUNTOS">
      <formula>NOT(ISERROR(SEARCH(("DISMINUYE DOS PUNTOS"),(BO76))))</formula>
    </cfRule>
  </conditionalFormatting>
  <conditionalFormatting sqref="BK85">
    <cfRule type="containsText" dxfId="563" priority="210" operator="containsText" text="DISMINUYE UN PUNTO">
      <formula>NOT(ISERROR(SEARCH(("DISMINUYE UN PUNTO"),(BK85))))</formula>
    </cfRule>
  </conditionalFormatting>
  <conditionalFormatting sqref="BK85">
    <cfRule type="containsText" dxfId="562" priority="211" operator="containsText" text="DISMINUYE CERO PUNTOS">
      <formula>NOT(ISERROR(SEARCH(("DISMINUYE CERO PUNTOS"),(BK85))))</formula>
    </cfRule>
  </conditionalFormatting>
  <conditionalFormatting sqref="BK85">
    <cfRule type="containsText" dxfId="561" priority="212" operator="containsText" text="DISMINUYE DOS PUNTOS">
      <formula>NOT(ISERROR(SEARCH(("DISMINUYE DOS PUNTOS"),(BK85))))</formula>
    </cfRule>
  </conditionalFormatting>
  <conditionalFormatting sqref="AL76:AL84">
    <cfRule type="cellIs" dxfId="560" priority="213" stopIfTrue="1" operator="equal">
      <formula>"BAJO"</formula>
    </cfRule>
  </conditionalFormatting>
  <conditionalFormatting sqref="AL76:AL84">
    <cfRule type="cellIs" dxfId="559" priority="214" stopIfTrue="1" operator="equal">
      <formula>"MODERADO"</formula>
    </cfRule>
  </conditionalFormatting>
  <conditionalFormatting sqref="AL76:AL84">
    <cfRule type="cellIs" dxfId="558" priority="215" stopIfTrue="1" operator="equal">
      <formula>"ALTO"</formula>
    </cfRule>
  </conditionalFormatting>
  <conditionalFormatting sqref="AL76:AL84">
    <cfRule type="cellIs" dxfId="557" priority="216" stopIfTrue="1" operator="equal">
      <formula>"EXTREMO"</formula>
    </cfRule>
  </conditionalFormatting>
  <conditionalFormatting sqref="AF76:AF84">
    <cfRule type="cellIs" dxfId="556" priority="217" operator="equal">
      <formula>0</formula>
    </cfRule>
  </conditionalFormatting>
  <conditionalFormatting sqref="AM76:AM84">
    <cfRule type="expression" dxfId="555" priority="218" stopIfTrue="1">
      <formula>IF(AI76="",AJ76="","")</formula>
    </cfRule>
  </conditionalFormatting>
  <conditionalFormatting sqref="AM76:AM84">
    <cfRule type="containsText" dxfId="554" priority="219" stopIfTrue="1" operator="containsText" text="Reducir">
      <formula>NOT(ISERROR(SEARCH(("Reducir"),(AM76))))</formula>
    </cfRule>
  </conditionalFormatting>
  <conditionalFormatting sqref="AM76:AM84">
    <cfRule type="containsText" dxfId="553" priority="220" stopIfTrue="1" operator="containsText" text="Asumir">
      <formula>NOT(ISERROR(SEARCH(("Asumir"),(AM76))))</formula>
    </cfRule>
  </conditionalFormatting>
  <conditionalFormatting sqref="AM76:AM84">
    <cfRule type="containsText" dxfId="552" priority="221" stopIfTrue="1" operator="containsText" text="Evitar">
      <formula>NOT(ISERROR(SEARCH(("Evitar"),(AM76))))</formula>
    </cfRule>
  </conditionalFormatting>
  <conditionalFormatting sqref="BL76:BL84">
    <cfRule type="containsText" dxfId="551" priority="222" operator="containsText" text="DISMINUYE UN PUNTO">
      <formula>NOT(ISERROR(SEARCH(("DISMINUYE UN PUNTO"),(BL76))))</formula>
    </cfRule>
  </conditionalFormatting>
  <conditionalFormatting sqref="BL76:BL84">
    <cfRule type="containsText" dxfId="550" priority="223" operator="containsText" text="DISMINUYE CERO PUNTOS">
      <formula>NOT(ISERROR(SEARCH(("DISMINUYE CERO PUNTOS"),(BL76))))</formula>
    </cfRule>
  </conditionalFormatting>
  <conditionalFormatting sqref="BL76:BL84">
    <cfRule type="containsText" dxfId="549" priority="224" operator="containsText" text="DISMINUYE DOS PUNTOS">
      <formula>NOT(ISERROR(SEARCH(("DISMINUYE DOS PUNTOS"),(BL76))))</formula>
    </cfRule>
  </conditionalFormatting>
  <conditionalFormatting sqref="BL85">
    <cfRule type="containsText" dxfId="548" priority="225" operator="containsText" text="DISMINUYE UN PUNTO">
      <formula>NOT(ISERROR(SEARCH(("DISMINUYE UN PUNTO"),(BL85))))</formula>
    </cfRule>
  </conditionalFormatting>
  <conditionalFormatting sqref="BL85">
    <cfRule type="containsText" dxfId="547" priority="226" operator="containsText" text="DISMINUYE CERO PUNTOS">
      <formula>NOT(ISERROR(SEARCH(("DISMINUYE CERO PUNTOS"),(BL85))))</formula>
    </cfRule>
  </conditionalFormatting>
  <conditionalFormatting sqref="BL85">
    <cfRule type="containsText" dxfId="546" priority="227" operator="containsText" text="DISMINUYE DOS PUNTOS">
      <formula>NOT(ISERROR(SEARCH(("DISMINUYE DOS PUNTOS"),(BL85))))</formula>
    </cfRule>
  </conditionalFormatting>
  <conditionalFormatting sqref="BQ87:BQ96">
    <cfRule type="containsText" dxfId="545" priority="228" operator="containsText" text="DISMINUYE UN PUNTO">
      <formula>NOT(ISERROR(SEARCH(("DISMINUYE UN PUNTO"),(BQ87))))</formula>
    </cfRule>
  </conditionalFormatting>
  <conditionalFormatting sqref="BQ87:BQ96">
    <cfRule type="containsText" dxfId="544" priority="229" operator="containsText" text="DISMINUYE CERO PUNTOS">
      <formula>NOT(ISERROR(SEARCH(("DISMINUYE CERO PUNTOS"),(BQ87))))</formula>
    </cfRule>
  </conditionalFormatting>
  <conditionalFormatting sqref="BQ87:BQ96">
    <cfRule type="containsText" dxfId="543" priority="230" operator="containsText" text="DISMINUYE DOS PUNTOS">
      <formula>NOT(ISERROR(SEARCH(("DISMINUYE DOS PUNTOS"),(BQ87))))</formula>
    </cfRule>
  </conditionalFormatting>
  <conditionalFormatting sqref="BK87:BK95 BM87:BN96">
    <cfRule type="containsText" dxfId="542" priority="231" operator="containsText" text="DISMINUYE UN PUNTO">
      <formula>NOT(ISERROR(SEARCH(("DISMINUYE UN PUNTO"),(BK87))))</formula>
    </cfRule>
  </conditionalFormatting>
  <conditionalFormatting sqref="BK87:BK95 BM87:BN96">
    <cfRule type="containsText" dxfId="541" priority="232" operator="containsText" text="DISMINUYE CERO PUNTOS">
      <formula>NOT(ISERROR(SEARCH(("DISMINUYE CERO PUNTOS"),(BK87))))</formula>
    </cfRule>
  </conditionalFormatting>
  <conditionalFormatting sqref="BK87:BK95 BM87:BN96">
    <cfRule type="containsText" dxfId="540" priority="233" operator="containsText" text="DISMINUYE DOS PUNTOS">
      <formula>NOT(ISERROR(SEARCH(("DISMINUYE DOS PUNTOS"),(BK87))))</formula>
    </cfRule>
  </conditionalFormatting>
  <conditionalFormatting sqref="BX87:BX96">
    <cfRule type="cellIs" dxfId="539" priority="234" stopIfTrue="1" operator="equal">
      <formula>"BAJO"</formula>
    </cfRule>
  </conditionalFormatting>
  <conditionalFormatting sqref="BX87:BX96">
    <cfRule type="cellIs" dxfId="538" priority="235" stopIfTrue="1" operator="equal">
      <formula>"MODERADO"</formula>
    </cfRule>
  </conditionalFormatting>
  <conditionalFormatting sqref="BX87:BX96">
    <cfRule type="cellIs" dxfId="537" priority="236" stopIfTrue="1" operator="equal">
      <formula>"ALTO"</formula>
    </cfRule>
  </conditionalFormatting>
  <conditionalFormatting sqref="BX87:BX96">
    <cfRule type="cellIs" dxfId="536" priority="237" stopIfTrue="1" operator="equal">
      <formula>"EXTREMO"</formula>
    </cfRule>
  </conditionalFormatting>
  <conditionalFormatting sqref="K87:K96">
    <cfRule type="cellIs" dxfId="535" priority="238" operator="equal">
      <formula>0</formula>
    </cfRule>
  </conditionalFormatting>
  <conditionalFormatting sqref="BO87:BP96">
    <cfRule type="containsText" dxfId="534" priority="239" operator="containsText" text="DISMINUYE UN PUNTO">
      <formula>NOT(ISERROR(SEARCH(("DISMINUYE UN PUNTO"),(BO87))))</formula>
    </cfRule>
  </conditionalFormatting>
  <conditionalFormatting sqref="BO87:BP96">
    <cfRule type="containsText" dxfId="533" priority="240" operator="containsText" text="DISMINUYE CERO PUNTOS">
      <formula>NOT(ISERROR(SEARCH(("DISMINUYE CERO PUNTOS"),(BO87))))</formula>
    </cfRule>
  </conditionalFormatting>
  <conditionalFormatting sqref="BO87:BP96">
    <cfRule type="containsText" dxfId="532" priority="241" operator="containsText" text="DISMINUYE DOS PUNTOS">
      <formula>NOT(ISERROR(SEARCH(("DISMINUYE DOS PUNTOS"),(BO87))))</formula>
    </cfRule>
  </conditionalFormatting>
  <conditionalFormatting sqref="BK96">
    <cfRule type="containsText" dxfId="531" priority="242" operator="containsText" text="DISMINUYE UN PUNTO">
      <formula>NOT(ISERROR(SEARCH(("DISMINUYE UN PUNTO"),(BK96))))</formula>
    </cfRule>
  </conditionalFormatting>
  <conditionalFormatting sqref="BK96">
    <cfRule type="containsText" dxfId="530" priority="243" operator="containsText" text="DISMINUYE CERO PUNTOS">
      <formula>NOT(ISERROR(SEARCH(("DISMINUYE CERO PUNTOS"),(BK96))))</formula>
    </cfRule>
  </conditionalFormatting>
  <conditionalFormatting sqref="BK96">
    <cfRule type="containsText" dxfId="529" priority="244" operator="containsText" text="DISMINUYE DOS PUNTOS">
      <formula>NOT(ISERROR(SEARCH(("DISMINUYE DOS PUNTOS"),(BK96))))</formula>
    </cfRule>
  </conditionalFormatting>
  <conditionalFormatting sqref="AL87:AL95">
    <cfRule type="cellIs" dxfId="528" priority="245" stopIfTrue="1" operator="equal">
      <formula>"BAJO"</formula>
    </cfRule>
  </conditionalFormatting>
  <conditionalFormatting sqref="AL87:AL95">
    <cfRule type="cellIs" dxfId="527" priority="246" stopIfTrue="1" operator="equal">
      <formula>"MODERADO"</formula>
    </cfRule>
  </conditionalFormatting>
  <conditionalFormatting sqref="AL87:AL95">
    <cfRule type="cellIs" dxfId="526" priority="247" stopIfTrue="1" operator="equal">
      <formula>"ALTO"</formula>
    </cfRule>
  </conditionalFormatting>
  <conditionalFormatting sqref="AL87:AL95">
    <cfRule type="cellIs" dxfId="525" priority="248" stopIfTrue="1" operator="equal">
      <formula>"EXTREMO"</formula>
    </cfRule>
  </conditionalFormatting>
  <conditionalFormatting sqref="AF87:AF95">
    <cfRule type="cellIs" dxfId="524" priority="249" operator="equal">
      <formula>0</formula>
    </cfRule>
  </conditionalFormatting>
  <conditionalFormatting sqref="AM87:AM95">
    <cfRule type="expression" dxfId="523" priority="250" stopIfTrue="1">
      <formula>IF(AI87="",AJ87="","")</formula>
    </cfRule>
  </conditionalFormatting>
  <conditionalFormatting sqref="AM87:AM95">
    <cfRule type="containsText" dxfId="522" priority="251" stopIfTrue="1" operator="containsText" text="Reducir">
      <formula>NOT(ISERROR(SEARCH(("Reducir"),(AM87))))</formula>
    </cfRule>
  </conditionalFormatting>
  <conditionalFormatting sqref="AM87:AM95">
    <cfRule type="containsText" dxfId="521" priority="252" stopIfTrue="1" operator="containsText" text="Asumir">
      <formula>NOT(ISERROR(SEARCH(("Asumir"),(AM87))))</formula>
    </cfRule>
  </conditionalFormatting>
  <conditionalFormatting sqref="AM87:AM95">
    <cfRule type="containsText" dxfId="520" priority="253" stopIfTrue="1" operator="containsText" text="Evitar">
      <formula>NOT(ISERROR(SEARCH(("Evitar"),(AM87))))</formula>
    </cfRule>
  </conditionalFormatting>
  <conditionalFormatting sqref="BL87:BL95">
    <cfRule type="containsText" dxfId="519" priority="254" operator="containsText" text="DISMINUYE UN PUNTO">
      <formula>NOT(ISERROR(SEARCH(("DISMINUYE UN PUNTO"),(BL87))))</formula>
    </cfRule>
  </conditionalFormatting>
  <conditionalFormatting sqref="BL87:BL95">
    <cfRule type="containsText" dxfId="518" priority="255" operator="containsText" text="DISMINUYE CERO PUNTOS">
      <formula>NOT(ISERROR(SEARCH(("DISMINUYE CERO PUNTOS"),(BL87))))</formula>
    </cfRule>
  </conditionalFormatting>
  <conditionalFormatting sqref="BL87:BL95">
    <cfRule type="containsText" dxfId="517" priority="256" operator="containsText" text="DISMINUYE DOS PUNTOS">
      <formula>NOT(ISERROR(SEARCH(("DISMINUYE DOS PUNTOS"),(BL87))))</formula>
    </cfRule>
  </conditionalFormatting>
  <conditionalFormatting sqref="BL96">
    <cfRule type="containsText" dxfId="516" priority="257" operator="containsText" text="DISMINUYE UN PUNTO">
      <formula>NOT(ISERROR(SEARCH(("DISMINUYE UN PUNTO"),(BL96))))</formula>
    </cfRule>
  </conditionalFormatting>
  <conditionalFormatting sqref="BL96">
    <cfRule type="containsText" dxfId="515" priority="258" operator="containsText" text="DISMINUYE CERO PUNTOS">
      <formula>NOT(ISERROR(SEARCH(("DISMINUYE CERO PUNTOS"),(BL96))))</formula>
    </cfRule>
  </conditionalFormatting>
  <conditionalFormatting sqref="BL96">
    <cfRule type="containsText" dxfId="514" priority="259" operator="containsText" text="DISMINUYE DOS PUNTOS">
      <formula>NOT(ISERROR(SEARCH(("DISMINUYE DOS PUNTOS"),(BL96))))</formula>
    </cfRule>
  </conditionalFormatting>
  <conditionalFormatting sqref="BQ98:BQ107">
    <cfRule type="containsText" dxfId="513" priority="260" operator="containsText" text="DISMINUYE UN PUNTO">
      <formula>NOT(ISERROR(SEARCH(("DISMINUYE UN PUNTO"),(BQ98))))</formula>
    </cfRule>
  </conditionalFormatting>
  <conditionalFormatting sqref="BQ98:BQ107">
    <cfRule type="containsText" dxfId="512" priority="261" operator="containsText" text="DISMINUYE CERO PUNTOS">
      <formula>NOT(ISERROR(SEARCH(("DISMINUYE CERO PUNTOS"),(BQ98))))</formula>
    </cfRule>
  </conditionalFormatting>
  <conditionalFormatting sqref="BQ98:BQ107">
    <cfRule type="containsText" dxfId="511" priority="262" operator="containsText" text="DISMINUYE DOS PUNTOS">
      <formula>NOT(ISERROR(SEARCH(("DISMINUYE DOS PUNTOS"),(BQ98))))</formula>
    </cfRule>
  </conditionalFormatting>
  <conditionalFormatting sqref="BK98:BK106 BM98:BN107">
    <cfRule type="containsText" dxfId="510" priority="263" operator="containsText" text="DISMINUYE UN PUNTO">
      <formula>NOT(ISERROR(SEARCH(("DISMINUYE UN PUNTO"),(BK98))))</formula>
    </cfRule>
  </conditionalFormatting>
  <conditionalFormatting sqref="BK98:BK106 BM98:BN107">
    <cfRule type="containsText" dxfId="509" priority="264" operator="containsText" text="DISMINUYE CERO PUNTOS">
      <formula>NOT(ISERROR(SEARCH(("DISMINUYE CERO PUNTOS"),(BK98))))</formula>
    </cfRule>
  </conditionalFormatting>
  <conditionalFormatting sqref="BK98:BK106 BM98:BN107">
    <cfRule type="containsText" dxfId="508" priority="265" operator="containsText" text="DISMINUYE DOS PUNTOS">
      <formula>NOT(ISERROR(SEARCH(("DISMINUYE DOS PUNTOS"),(BK98))))</formula>
    </cfRule>
  </conditionalFormatting>
  <conditionalFormatting sqref="BX98:BX107">
    <cfRule type="cellIs" dxfId="507" priority="266" stopIfTrue="1" operator="equal">
      <formula>"BAJO"</formula>
    </cfRule>
  </conditionalFormatting>
  <conditionalFormatting sqref="BX98:BX107">
    <cfRule type="cellIs" dxfId="506" priority="267" stopIfTrue="1" operator="equal">
      <formula>"MODERADO"</formula>
    </cfRule>
  </conditionalFormatting>
  <conditionalFormatting sqref="BX98:BX107">
    <cfRule type="cellIs" dxfId="505" priority="268" stopIfTrue="1" operator="equal">
      <formula>"ALTO"</formula>
    </cfRule>
  </conditionalFormatting>
  <conditionalFormatting sqref="BX98:BX107">
    <cfRule type="cellIs" dxfId="504" priority="269" stopIfTrue="1" operator="equal">
      <formula>"EXTREMO"</formula>
    </cfRule>
  </conditionalFormatting>
  <conditionalFormatting sqref="K98:K107">
    <cfRule type="cellIs" dxfId="503" priority="270" operator="equal">
      <formula>0</formula>
    </cfRule>
  </conditionalFormatting>
  <conditionalFormatting sqref="BO98:BP107">
    <cfRule type="containsText" dxfId="502" priority="271" operator="containsText" text="DISMINUYE UN PUNTO">
      <formula>NOT(ISERROR(SEARCH(("DISMINUYE UN PUNTO"),(BO98))))</formula>
    </cfRule>
  </conditionalFormatting>
  <conditionalFormatting sqref="BO98:BP107">
    <cfRule type="containsText" dxfId="501" priority="272" operator="containsText" text="DISMINUYE CERO PUNTOS">
      <formula>NOT(ISERROR(SEARCH(("DISMINUYE CERO PUNTOS"),(BO98))))</formula>
    </cfRule>
  </conditionalFormatting>
  <conditionalFormatting sqref="BO98:BP107">
    <cfRule type="containsText" dxfId="500" priority="273" operator="containsText" text="DISMINUYE DOS PUNTOS">
      <formula>NOT(ISERROR(SEARCH(("DISMINUYE DOS PUNTOS"),(BO98))))</formula>
    </cfRule>
  </conditionalFormatting>
  <conditionalFormatting sqref="BK107">
    <cfRule type="containsText" dxfId="499" priority="274" operator="containsText" text="DISMINUYE UN PUNTO">
      <formula>NOT(ISERROR(SEARCH(("DISMINUYE UN PUNTO"),(BK107))))</formula>
    </cfRule>
  </conditionalFormatting>
  <conditionalFormatting sqref="BK107">
    <cfRule type="containsText" dxfId="498" priority="275" operator="containsText" text="DISMINUYE CERO PUNTOS">
      <formula>NOT(ISERROR(SEARCH(("DISMINUYE CERO PUNTOS"),(BK107))))</formula>
    </cfRule>
  </conditionalFormatting>
  <conditionalFormatting sqref="BK107">
    <cfRule type="containsText" dxfId="497" priority="276" operator="containsText" text="DISMINUYE DOS PUNTOS">
      <formula>NOT(ISERROR(SEARCH(("DISMINUYE DOS PUNTOS"),(BK107))))</formula>
    </cfRule>
  </conditionalFormatting>
  <conditionalFormatting sqref="AL98:AL106">
    <cfRule type="cellIs" dxfId="496" priority="277" stopIfTrue="1" operator="equal">
      <formula>"BAJO"</formula>
    </cfRule>
  </conditionalFormatting>
  <conditionalFormatting sqref="AL98:AL106">
    <cfRule type="cellIs" dxfId="495" priority="278" stopIfTrue="1" operator="equal">
      <formula>"MODERADO"</formula>
    </cfRule>
  </conditionalFormatting>
  <conditionalFormatting sqref="AL98:AL106">
    <cfRule type="cellIs" dxfId="494" priority="279" stopIfTrue="1" operator="equal">
      <formula>"ALTO"</formula>
    </cfRule>
  </conditionalFormatting>
  <conditionalFormatting sqref="AL98:AL106">
    <cfRule type="cellIs" dxfId="493" priority="280" stopIfTrue="1" operator="equal">
      <formula>"EXTREMO"</formula>
    </cfRule>
  </conditionalFormatting>
  <conditionalFormatting sqref="AF98:AF106">
    <cfRule type="cellIs" dxfId="492" priority="281" operator="equal">
      <formula>0</formula>
    </cfRule>
  </conditionalFormatting>
  <conditionalFormatting sqref="AM98:AM106">
    <cfRule type="expression" dxfId="491" priority="282" stopIfTrue="1">
      <formula>IF(AI98="",AJ98="","")</formula>
    </cfRule>
  </conditionalFormatting>
  <conditionalFormatting sqref="AM98:AM106">
    <cfRule type="containsText" dxfId="490" priority="283" stopIfTrue="1" operator="containsText" text="Reducir">
      <formula>NOT(ISERROR(SEARCH(("Reducir"),(AM98))))</formula>
    </cfRule>
  </conditionalFormatting>
  <conditionalFormatting sqref="AM98:AM106">
    <cfRule type="containsText" dxfId="489" priority="284" stopIfTrue="1" operator="containsText" text="Asumir">
      <formula>NOT(ISERROR(SEARCH(("Asumir"),(AM98))))</formula>
    </cfRule>
  </conditionalFormatting>
  <conditionalFormatting sqref="AM98:AM106">
    <cfRule type="containsText" dxfId="488" priority="285" stopIfTrue="1" operator="containsText" text="Evitar">
      <formula>NOT(ISERROR(SEARCH(("Evitar"),(AM98))))</formula>
    </cfRule>
  </conditionalFormatting>
  <conditionalFormatting sqref="BL98:BL106">
    <cfRule type="containsText" dxfId="487" priority="286" operator="containsText" text="DISMINUYE UN PUNTO">
      <formula>NOT(ISERROR(SEARCH(("DISMINUYE UN PUNTO"),(BL98))))</formula>
    </cfRule>
  </conditionalFormatting>
  <conditionalFormatting sqref="BL98:BL106">
    <cfRule type="containsText" dxfId="486" priority="287" operator="containsText" text="DISMINUYE CERO PUNTOS">
      <formula>NOT(ISERROR(SEARCH(("DISMINUYE CERO PUNTOS"),(BL98))))</formula>
    </cfRule>
  </conditionalFormatting>
  <conditionalFormatting sqref="BL98:BL106">
    <cfRule type="containsText" dxfId="485" priority="288" operator="containsText" text="DISMINUYE DOS PUNTOS">
      <formula>NOT(ISERROR(SEARCH(("DISMINUYE DOS PUNTOS"),(BL98))))</formula>
    </cfRule>
  </conditionalFormatting>
  <conditionalFormatting sqref="BL107">
    <cfRule type="containsText" dxfId="484" priority="289" operator="containsText" text="DISMINUYE UN PUNTO">
      <formula>NOT(ISERROR(SEARCH(("DISMINUYE UN PUNTO"),(BL107))))</formula>
    </cfRule>
  </conditionalFormatting>
  <conditionalFormatting sqref="BL107">
    <cfRule type="containsText" dxfId="483" priority="290" operator="containsText" text="DISMINUYE CERO PUNTOS">
      <formula>NOT(ISERROR(SEARCH(("DISMINUYE CERO PUNTOS"),(BL107))))</formula>
    </cfRule>
  </conditionalFormatting>
  <conditionalFormatting sqref="BL107">
    <cfRule type="containsText" dxfId="482" priority="291" operator="containsText" text="DISMINUYE DOS PUNTOS">
      <formula>NOT(ISERROR(SEARCH(("DISMINUYE DOS PUNTOS"),(BL107))))</formula>
    </cfRule>
  </conditionalFormatting>
  <conditionalFormatting sqref="AK21:AK29">
    <cfRule type="cellIs" dxfId="481" priority="292" stopIfTrue="1" operator="equal">
      <formula>"BAJO"</formula>
    </cfRule>
  </conditionalFormatting>
  <conditionalFormatting sqref="AK21:AK29">
    <cfRule type="cellIs" dxfId="480" priority="293" stopIfTrue="1" operator="equal">
      <formula>"MODERADO"</formula>
    </cfRule>
  </conditionalFormatting>
  <conditionalFormatting sqref="AK21:AK29">
    <cfRule type="cellIs" dxfId="479" priority="294" stopIfTrue="1" operator="equal">
      <formula>"ALTO"</formula>
    </cfRule>
  </conditionalFormatting>
  <conditionalFormatting sqref="AK21:AK29">
    <cfRule type="cellIs" dxfId="478" priority="295" stopIfTrue="1" operator="equal">
      <formula>"EXTREMO"</formula>
    </cfRule>
  </conditionalFormatting>
  <conditionalFormatting sqref="AK32:AK40">
    <cfRule type="cellIs" dxfId="477" priority="296" stopIfTrue="1" operator="equal">
      <formula>"BAJO"</formula>
    </cfRule>
  </conditionalFormatting>
  <conditionalFormatting sqref="AK32:AK40">
    <cfRule type="cellIs" dxfId="476" priority="297" stopIfTrue="1" operator="equal">
      <formula>"MODERADO"</formula>
    </cfRule>
  </conditionalFormatting>
  <conditionalFormatting sqref="AK32:AK40">
    <cfRule type="cellIs" dxfId="475" priority="298" stopIfTrue="1" operator="equal">
      <formula>"ALTO"</formula>
    </cfRule>
  </conditionalFormatting>
  <conditionalFormatting sqref="AK32:AK40">
    <cfRule type="cellIs" dxfId="474" priority="299" stopIfTrue="1" operator="equal">
      <formula>"EXTREMO"</formula>
    </cfRule>
  </conditionalFormatting>
  <conditionalFormatting sqref="AK43:AK51">
    <cfRule type="cellIs" dxfId="473" priority="300" stopIfTrue="1" operator="equal">
      <formula>"BAJO"</formula>
    </cfRule>
  </conditionalFormatting>
  <conditionalFormatting sqref="AK43:AK51">
    <cfRule type="cellIs" dxfId="472" priority="301" stopIfTrue="1" operator="equal">
      <formula>"MODERADO"</formula>
    </cfRule>
  </conditionalFormatting>
  <conditionalFormatting sqref="AK43:AK51">
    <cfRule type="cellIs" dxfId="471" priority="302" stopIfTrue="1" operator="equal">
      <formula>"ALTO"</formula>
    </cfRule>
  </conditionalFormatting>
  <conditionalFormatting sqref="AK43:AK51">
    <cfRule type="cellIs" dxfId="470" priority="303" stopIfTrue="1" operator="equal">
      <formula>"EXTREMO"</formula>
    </cfRule>
  </conditionalFormatting>
  <conditionalFormatting sqref="AK54:AK62">
    <cfRule type="cellIs" dxfId="469" priority="304" stopIfTrue="1" operator="equal">
      <formula>"BAJO"</formula>
    </cfRule>
  </conditionalFormatting>
  <conditionalFormatting sqref="AK54:AK62">
    <cfRule type="cellIs" dxfId="468" priority="305" stopIfTrue="1" operator="equal">
      <formula>"MODERADO"</formula>
    </cfRule>
  </conditionalFormatting>
  <conditionalFormatting sqref="AK54:AK62">
    <cfRule type="cellIs" dxfId="467" priority="306" stopIfTrue="1" operator="equal">
      <formula>"ALTO"</formula>
    </cfRule>
  </conditionalFormatting>
  <conditionalFormatting sqref="AK54:AK62">
    <cfRule type="cellIs" dxfId="466" priority="307" stopIfTrue="1" operator="equal">
      <formula>"EXTREMO"</formula>
    </cfRule>
  </conditionalFormatting>
  <conditionalFormatting sqref="AK65:AK73">
    <cfRule type="cellIs" dxfId="465" priority="308" stopIfTrue="1" operator="equal">
      <formula>"BAJO"</formula>
    </cfRule>
  </conditionalFormatting>
  <conditionalFormatting sqref="AK65:AK73">
    <cfRule type="cellIs" dxfId="464" priority="309" stopIfTrue="1" operator="equal">
      <formula>"MODERADO"</formula>
    </cfRule>
  </conditionalFormatting>
  <conditionalFormatting sqref="AK65:AK73">
    <cfRule type="cellIs" dxfId="463" priority="310" stopIfTrue="1" operator="equal">
      <formula>"ALTO"</formula>
    </cfRule>
  </conditionalFormatting>
  <conditionalFormatting sqref="AK65:AK73">
    <cfRule type="cellIs" dxfId="462" priority="311" stopIfTrue="1" operator="equal">
      <formula>"EXTREMO"</formula>
    </cfRule>
  </conditionalFormatting>
  <conditionalFormatting sqref="AK76:AK84">
    <cfRule type="cellIs" dxfId="461" priority="312" stopIfTrue="1" operator="equal">
      <formula>"BAJO"</formula>
    </cfRule>
  </conditionalFormatting>
  <conditionalFormatting sqref="AK76:AK84">
    <cfRule type="cellIs" dxfId="460" priority="313" stopIfTrue="1" operator="equal">
      <formula>"MODERADO"</formula>
    </cfRule>
  </conditionalFormatting>
  <conditionalFormatting sqref="AK76:AK84">
    <cfRule type="cellIs" dxfId="459" priority="314" stopIfTrue="1" operator="equal">
      <formula>"ALTO"</formula>
    </cfRule>
  </conditionalFormatting>
  <conditionalFormatting sqref="AK76:AK84">
    <cfRule type="cellIs" dxfId="458" priority="315" stopIfTrue="1" operator="equal">
      <formula>"EXTREMO"</formula>
    </cfRule>
  </conditionalFormatting>
  <conditionalFormatting sqref="AK87:AK95">
    <cfRule type="cellIs" dxfId="457" priority="316" stopIfTrue="1" operator="equal">
      <formula>"BAJO"</formula>
    </cfRule>
  </conditionalFormatting>
  <conditionalFormatting sqref="AK87:AK95">
    <cfRule type="cellIs" dxfId="456" priority="317" stopIfTrue="1" operator="equal">
      <formula>"MODERADO"</formula>
    </cfRule>
  </conditionalFormatting>
  <conditionalFormatting sqref="AK87:AK95">
    <cfRule type="cellIs" dxfId="455" priority="318" stopIfTrue="1" operator="equal">
      <formula>"ALTO"</formula>
    </cfRule>
  </conditionalFormatting>
  <conditionalFormatting sqref="AK87:AK95">
    <cfRule type="cellIs" dxfId="454" priority="319" stopIfTrue="1" operator="equal">
      <formula>"EXTREMO"</formula>
    </cfRule>
  </conditionalFormatting>
  <conditionalFormatting sqref="AK98:AK106">
    <cfRule type="cellIs" dxfId="453" priority="320" stopIfTrue="1" operator="equal">
      <formula>"BAJO"</formula>
    </cfRule>
  </conditionalFormatting>
  <conditionalFormatting sqref="AK98:AK106">
    <cfRule type="cellIs" dxfId="452" priority="321" stopIfTrue="1" operator="equal">
      <formula>"MODERADO"</formula>
    </cfRule>
  </conditionalFormatting>
  <conditionalFormatting sqref="AK98:AK106">
    <cfRule type="cellIs" dxfId="451" priority="322" stopIfTrue="1" operator="equal">
      <formula>"ALTO"</formula>
    </cfRule>
  </conditionalFormatting>
  <conditionalFormatting sqref="AK98:AK106">
    <cfRule type="cellIs" dxfId="450" priority="323" stopIfTrue="1" operator="equal">
      <formula>"EXTREMO"</formula>
    </cfRule>
  </conditionalFormatting>
  <conditionalFormatting sqref="BW21:BW29">
    <cfRule type="cellIs" dxfId="449" priority="324" stopIfTrue="1" operator="equal">
      <formula>"BAJO"</formula>
    </cfRule>
  </conditionalFormatting>
  <conditionalFormatting sqref="BW21:BW29">
    <cfRule type="cellIs" dxfId="448" priority="325" stopIfTrue="1" operator="equal">
      <formula>"MODERADO"</formula>
    </cfRule>
  </conditionalFormatting>
  <conditionalFormatting sqref="BW21:BW29">
    <cfRule type="cellIs" dxfId="447" priority="326" stopIfTrue="1" operator="equal">
      <formula>"ALTO"</formula>
    </cfRule>
  </conditionalFormatting>
  <conditionalFormatting sqref="BW21:BW29">
    <cfRule type="cellIs" dxfId="446" priority="327" stopIfTrue="1" operator="equal">
      <formula>"EXTREMO"</formula>
    </cfRule>
  </conditionalFormatting>
  <conditionalFormatting sqref="BW32:BW40">
    <cfRule type="cellIs" dxfId="445" priority="328" stopIfTrue="1" operator="equal">
      <formula>"BAJO"</formula>
    </cfRule>
  </conditionalFormatting>
  <conditionalFormatting sqref="BW32:BW40">
    <cfRule type="cellIs" dxfId="444" priority="329" stopIfTrue="1" operator="equal">
      <formula>"MODERADO"</formula>
    </cfRule>
  </conditionalFormatting>
  <conditionalFormatting sqref="BW32:BW40">
    <cfRule type="cellIs" dxfId="443" priority="330" stopIfTrue="1" operator="equal">
      <formula>"ALTO"</formula>
    </cfRule>
  </conditionalFormatting>
  <conditionalFormatting sqref="BW32:BW40">
    <cfRule type="cellIs" dxfId="442" priority="331" stopIfTrue="1" operator="equal">
      <formula>"EXTREMO"</formula>
    </cfRule>
  </conditionalFormatting>
  <conditionalFormatting sqref="BW43:BW51">
    <cfRule type="cellIs" dxfId="441" priority="332" stopIfTrue="1" operator="equal">
      <formula>"BAJO"</formula>
    </cfRule>
  </conditionalFormatting>
  <conditionalFormatting sqref="BW43:BW51">
    <cfRule type="cellIs" dxfId="440" priority="333" stopIfTrue="1" operator="equal">
      <formula>"MODERADO"</formula>
    </cfRule>
  </conditionalFormatting>
  <conditionalFormatting sqref="BW43:BW51">
    <cfRule type="cellIs" dxfId="439" priority="334" stopIfTrue="1" operator="equal">
      <formula>"ALTO"</formula>
    </cfRule>
  </conditionalFormatting>
  <conditionalFormatting sqref="BW43:BW51">
    <cfRule type="cellIs" dxfId="438" priority="335" stopIfTrue="1" operator="equal">
      <formula>"EXTREMO"</formula>
    </cfRule>
  </conditionalFormatting>
  <conditionalFormatting sqref="BW54:BW62">
    <cfRule type="cellIs" dxfId="437" priority="336" stopIfTrue="1" operator="equal">
      <formula>"BAJO"</formula>
    </cfRule>
  </conditionalFormatting>
  <conditionalFormatting sqref="BW54:BW62">
    <cfRule type="cellIs" dxfId="436" priority="337" stopIfTrue="1" operator="equal">
      <formula>"MODERADO"</formula>
    </cfRule>
  </conditionalFormatting>
  <conditionalFormatting sqref="BW54:BW62">
    <cfRule type="cellIs" dxfId="435" priority="338" stopIfTrue="1" operator="equal">
      <formula>"ALTO"</formula>
    </cfRule>
  </conditionalFormatting>
  <conditionalFormatting sqref="BW54:BW62">
    <cfRule type="cellIs" dxfId="434" priority="339" stopIfTrue="1" operator="equal">
      <formula>"EXTREMO"</formula>
    </cfRule>
  </conditionalFormatting>
  <conditionalFormatting sqref="BW65:BW73">
    <cfRule type="cellIs" dxfId="433" priority="340" stopIfTrue="1" operator="equal">
      <formula>"BAJO"</formula>
    </cfRule>
  </conditionalFormatting>
  <conditionalFormatting sqref="BW65:BW73">
    <cfRule type="cellIs" dxfId="432" priority="341" stopIfTrue="1" operator="equal">
      <formula>"MODERADO"</formula>
    </cfRule>
  </conditionalFormatting>
  <conditionalFormatting sqref="BW65:BW73">
    <cfRule type="cellIs" dxfId="431" priority="342" stopIfTrue="1" operator="equal">
      <formula>"ALTO"</formula>
    </cfRule>
  </conditionalFormatting>
  <conditionalFormatting sqref="BW65:BW73">
    <cfRule type="cellIs" dxfId="430" priority="343" stopIfTrue="1" operator="equal">
      <formula>"EXTREMO"</formula>
    </cfRule>
  </conditionalFormatting>
  <conditionalFormatting sqref="BW76:BW84">
    <cfRule type="cellIs" dxfId="429" priority="344" stopIfTrue="1" operator="equal">
      <formula>"BAJO"</formula>
    </cfRule>
  </conditionalFormatting>
  <conditionalFormatting sqref="BW76:BW84">
    <cfRule type="cellIs" dxfId="428" priority="345" stopIfTrue="1" operator="equal">
      <formula>"MODERADO"</formula>
    </cfRule>
  </conditionalFormatting>
  <conditionalFormatting sqref="BW76:BW84">
    <cfRule type="cellIs" dxfId="427" priority="346" stopIfTrue="1" operator="equal">
      <formula>"ALTO"</formula>
    </cfRule>
  </conditionalFormatting>
  <conditionalFormatting sqref="BW76:BW84">
    <cfRule type="cellIs" dxfId="426" priority="347" stopIfTrue="1" operator="equal">
      <formula>"EXTREMO"</formula>
    </cfRule>
  </conditionalFormatting>
  <conditionalFormatting sqref="BW87:BW95">
    <cfRule type="cellIs" dxfId="425" priority="348" stopIfTrue="1" operator="equal">
      <formula>"BAJO"</formula>
    </cfRule>
  </conditionalFormatting>
  <conditionalFormatting sqref="BW87:BW95">
    <cfRule type="cellIs" dxfId="424" priority="349" stopIfTrue="1" operator="equal">
      <formula>"MODERADO"</formula>
    </cfRule>
  </conditionalFormatting>
  <conditionalFormatting sqref="BW87:BW95">
    <cfRule type="cellIs" dxfId="423" priority="350" stopIfTrue="1" operator="equal">
      <formula>"ALTO"</formula>
    </cfRule>
  </conditionalFormatting>
  <conditionalFormatting sqref="BW87:BW95">
    <cfRule type="cellIs" dxfId="422" priority="351" stopIfTrue="1" operator="equal">
      <formula>"EXTREMO"</formula>
    </cfRule>
  </conditionalFormatting>
  <conditionalFormatting sqref="BW98:BW106">
    <cfRule type="cellIs" dxfId="421" priority="352" stopIfTrue="1" operator="equal">
      <formula>"BAJO"</formula>
    </cfRule>
  </conditionalFormatting>
  <conditionalFormatting sqref="BW98:BW106">
    <cfRule type="cellIs" dxfId="420" priority="353" stopIfTrue="1" operator="equal">
      <formula>"MODERADO"</formula>
    </cfRule>
  </conditionalFormatting>
  <conditionalFormatting sqref="BW98:BW106">
    <cfRule type="cellIs" dxfId="419" priority="354" stopIfTrue="1" operator="equal">
      <formula>"ALTO"</formula>
    </cfRule>
  </conditionalFormatting>
  <conditionalFormatting sqref="BW98:BW106">
    <cfRule type="cellIs" dxfId="418" priority="355" stopIfTrue="1" operator="equal">
      <formula>"EXTREMO"</formula>
    </cfRule>
  </conditionalFormatting>
  <conditionalFormatting sqref="BQ109:BQ118">
    <cfRule type="containsText" dxfId="417" priority="356" operator="containsText" text="DISMINUYE UN PUNTO">
      <formula>NOT(ISERROR(SEARCH(("DISMINUYE UN PUNTO"),(BQ109))))</formula>
    </cfRule>
  </conditionalFormatting>
  <conditionalFormatting sqref="BQ109:BQ118">
    <cfRule type="containsText" dxfId="416" priority="357" operator="containsText" text="DISMINUYE CERO PUNTOS">
      <formula>NOT(ISERROR(SEARCH(("DISMINUYE CERO PUNTOS"),(BQ109))))</formula>
    </cfRule>
  </conditionalFormatting>
  <conditionalFormatting sqref="BQ109:BQ118">
    <cfRule type="containsText" dxfId="415" priority="358" operator="containsText" text="DISMINUYE DOS PUNTOS">
      <formula>NOT(ISERROR(SEARCH(("DISMINUYE DOS PUNTOS"),(BQ109))))</formula>
    </cfRule>
  </conditionalFormatting>
  <conditionalFormatting sqref="BK109:BK117 BM109:BN118">
    <cfRule type="containsText" dxfId="414" priority="359" operator="containsText" text="DISMINUYE UN PUNTO">
      <formula>NOT(ISERROR(SEARCH(("DISMINUYE UN PUNTO"),(BK109))))</formula>
    </cfRule>
  </conditionalFormatting>
  <conditionalFormatting sqref="BK109:BK117 BM109:BN118">
    <cfRule type="containsText" dxfId="413" priority="360" operator="containsText" text="DISMINUYE CERO PUNTOS">
      <formula>NOT(ISERROR(SEARCH(("DISMINUYE CERO PUNTOS"),(BK109))))</formula>
    </cfRule>
  </conditionalFormatting>
  <conditionalFormatting sqref="BK109:BK117 BM109:BN118">
    <cfRule type="containsText" dxfId="412" priority="361" operator="containsText" text="DISMINUYE DOS PUNTOS">
      <formula>NOT(ISERROR(SEARCH(("DISMINUYE DOS PUNTOS"),(BK109))))</formula>
    </cfRule>
  </conditionalFormatting>
  <conditionalFormatting sqref="BX109:BX118">
    <cfRule type="cellIs" dxfId="411" priority="362" stopIfTrue="1" operator="equal">
      <formula>"BAJO"</formula>
    </cfRule>
  </conditionalFormatting>
  <conditionalFormatting sqref="BX109:BX118">
    <cfRule type="cellIs" dxfId="410" priority="363" stopIfTrue="1" operator="equal">
      <formula>"MODERADO"</formula>
    </cfRule>
  </conditionalFormatting>
  <conditionalFormatting sqref="BX109:BX118">
    <cfRule type="cellIs" dxfId="409" priority="364" stopIfTrue="1" operator="equal">
      <formula>"ALTO"</formula>
    </cfRule>
  </conditionalFormatting>
  <conditionalFormatting sqref="BX109:BX118">
    <cfRule type="cellIs" dxfId="408" priority="365" stopIfTrue="1" operator="equal">
      <formula>"EXTREMO"</formula>
    </cfRule>
  </conditionalFormatting>
  <conditionalFormatting sqref="K109:K118">
    <cfRule type="cellIs" dxfId="407" priority="366" operator="equal">
      <formula>0</formula>
    </cfRule>
  </conditionalFormatting>
  <conditionalFormatting sqref="BO109:BP118">
    <cfRule type="containsText" dxfId="406" priority="367" operator="containsText" text="DISMINUYE UN PUNTO">
      <formula>NOT(ISERROR(SEARCH(("DISMINUYE UN PUNTO"),(BO109))))</formula>
    </cfRule>
  </conditionalFormatting>
  <conditionalFormatting sqref="BO109:BP118">
    <cfRule type="containsText" dxfId="405" priority="368" operator="containsText" text="DISMINUYE CERO PUNTOS">
      <formula>NOT(ISERROR(SEARCH(("DISMINUYE CERO PUNTOS"),(BO109))))</formula>
    </cfRule>
  </conditionalFormatting>
  <conditionalFormatting sqref="BO109:BP118">
    <cfRule type="containsText" dxfId="404" priority="369" operator="containsText" text="DISMINUYE DOS PUNTOS">
      <formula>NOT(ISERROR(SEARCH(("DISMINUYE DOS PUNTOS"),(BO109))))</formula>
    </cfRule>
  </conditionalFormatting>
  <conditionalFormatting sqref="BK118">
    <cfRule type="containsText" dxfId="403" priority="370" operator="containsText" text="DISMINUYE UN PUNTO">
      <formula>NOT(ISERROR(SEARCH(("DISMINUYE UN PUNTO"),(BK118))))</formula>
    </cfRule>
  </conditionalFormatting>
  <conditionalFormatting sqref="BK118">
    <cfRule type="containsText" dxfId="402" priority="371" operator="containsText" text="DISMINUYE CERO PUNTOS">
      <formula>NOT(ISERROR(SEARCH(("DISMINUYE CERO PUNTOS"),(BK118))))</formula>
    </cfRule>
  </conditionalFormatting>
  <conditionalFormatting sqref="BK118">
    <cfRule type="containsText" dxfId="401" priority="372" operator="containsText" text="DISMINUYE DOS PUNTOS">
      <formula>NOT(ISERROR(SEARCH(("DISMINUYE DOS PUNTOS"),(BK118))))</formula>
    </cfRule>
  </conditionalFormatting>
  <conditionalFormatting sqref="AL109:AL117">
    <cfRule type="cellIs" dxfId="400" priority="373" stopIfTrue="1" operator="equal">
      <formula>"BAJO"</formula>
    </cfRule>
  </conditionalFormatting>
  <conditionalFormatting sqref="AL109:AL117">
    <cfRule type="cellIs" dxfId="399" priority="374" stopIfTrue="1" operator="equal">
      <formula>"MODERADO"</formula>
    </cfRule>
  </conditionalFormatting>
  <conditionalFormatting sqref="AL109:AL117">
    <cfRule type="cellIs" dxfId="398" priority="375" stopIfTrue="1" operator="equal">
      <formula>"ALTO"</formula>
    </cfRule>
  </conditionalFormatting>
  <conditionalFormatting sqref="AL109:AL117">
    <cfRule type="cellIs" dxfId="397" priority="376" stopIfTrue="1" operator="equal">
      <formula>"EXTREMO"</formula>
    </cfRule>
  </conditionalFormatting>
  <conditionalFormatting sqref="AK109:AK117">
    <cfRule type="cellIs" dxfId="396" priority="377" stopIfTrue="1" operator="equal">
      <formula>"BAJO"</formula>
    </cfRule>
  </conditionalFormatting>
  <conditionalFormatting sqref="AK109:AK117">
    <cfRule type="cellIs" dxfId="395" priority="378" stopIfTrue="1" operator="equal">
      <formula>"MODERADO"</formula>
    </cfRule>
  </conditionalFormatting>
  <conditionalFormatting sqref="AK109:AK117">
    <cfRule type="cellIs" dxfId="394" priority="379" stopIfTrue="1" operator="equal">
      <formula>"ALTO"</formula>
    </cfRule>
  </conditionalFormatting>
  <conditionalFormatting sqref="AK109:AK117">
    <cfRule type="cellIs" dxfId="393" priority="380" stopIfTrue="1" operator="equal">
      <formula>"EXTREMO"</formula>
    </cfRule>
  </conditionalFormatting>
  <conditionalFormatting sqref="AM109:AM117">
    <cfRule type="expression" dxfId="392" priority="381" stopIfTrue="1">
      <formula>IF(AI109="",AJ109="","")</formula>
    </cfRule>
  </conditionalFormatting>
  <conditionalFormatting sqref="AM109:AM117">
    <cfRule type="containsText" dxfId="391" priority="382" stopIfTrue="1" operator="containsText" text="Reducir">
      <formula>NOT(ISERROR(SEARCH(("Reducir"),(AM109))))</formula>
    </cfRule>
  </conditionalFormatting>
  <conditionalFormatting sqref="AM109:AM117">
    <cfRule type="containsText" dxfId="390" priority="383" stopIfTrue="1" operator="containsText" text="Asumir">
      <formula>NOT(ISERROR(SEARCH(("Asumir"),(AM109))))</formula>
    </cfRule>
  </conditionalFormatting>
  <conditionalFormatting sqref="AM109:AM117">
    <cfRule type="containsText" dxfId="389" priority="384" stopIfTrue="1" operator="containsText" text="Evitar">
      <formula>NOT(ISERROR(SEARCH(("Evitar"),(AM109))))</formula>
    </cfRule>
  </conditionalFormatting>
  <conditionalFormatting sqref="BL109:BL117">
    <cfRule type="containsText" dxfId="388" priority="385" operator="containsText" text="DISMINUYE UN PUNTO">
      <formula>NOT(ISERROR(SEARCH(("DISMINUYE UN PUNTO"),(BL109))))</formula>
    </cfRule>
  </conditionalFormatting>
  <conditionalFormatting sqref="BL109:BL117">
    <cfRule type="containsText" dxfId="387" priority="386" operator="containsText" text="DISMINUYE CERO PUNTOS">
      <formula>NOT(ISERROR(SEARCH(("DISMINUYE CERO PUNTOS"),(BL109))))</formula>
    </cfRule>
  </conditionalFormatting>
  <conditionalFormatting sqref="BL109:BL117">
    <cfRule type="containsText" dxfId="386" priority="387" operator="containsText" text="DISMINUYE DOS PUNTOS">
      <formula>NOT(ISERROR(SEARCH(("DISMINUYE DOS PUNTOS"),(BL109))))</formula>
    </cfRule>
  </conditionalFormatting>
  <conditionalFormatting sqref="BL118">
    <cfRule type="containsText" dxfId="385" priority="388" operator="containsText" text="DISMINUYE UN PUNTO">
      <formula>NOT(ISERROR(SEARCH(("DISMINUYE UN PUNTO"),(BL118))))</formula>
    </cfRule>
  </conditionalFormatting>
  <conditionalFormatting sqref="BL118">
    <cfRule type="containsText" dxfId="384" priority="389" operator="containsText" text="DISMINUYE CERO PUNTOS">
      <formula>NOT(ISERROR(SEARCH(("DISMINUYE CERO PUNTOS"),(BL118))))</formula>
    </cfRule>
  </conditionalFormatting>
  <conditionalFormatting sqref="BL118">
    <cfRule type="containsText" dxfId="383" priority="390" operator="containsText" text="DISMINUYE DOS PUNTOS">
      <formula>NOT(ISERROR(SEARCH(("DISMINUYE DOS PUNTOS"),(BL118))))</formula>
    </cfRule>
  </conditionalFormatting>
  <conditionalFormatting sqref="BQ120:BQ129">
    <cfRule type="containsText" dxfId="382" priority="391" operator="containsText" text="DISMINUYE UN PUNTO">
      <formula>NOT(ISERROR(SEARCH(("DISMINUYE UN PUNTO"),(BQ120))))</formula>
    </cfRule>
  </conditionalFormatting>
  <conditionalFormatting sqref="BQ120:BQ129">
    <cfRule type="containsText" dxfId="381" priority="392" operator="containsText" text="DISMINUYE CERO PUNTOS">
      <formula>NOT(ISERROR(SEARCH(("DISMINUYE CERO PUNTOS"),(BQ120))))</formula>
    </cfRule>
  </conditionalFormatting>
  <conditionalFormatting sqref="BQ120:BQ129">
    <cfRule type="containsText" dxfId="380" priority="393" operator="containsText" text="DISMINUYE DOS PUNTOS">
      <formula>NOT(ISERROR(SEARCH(("DISMINUYE DOS PUNTOS"),(BQ120))))</formula>
    </cfRule>
  </conditionalFormatting>
  <conditionalFormatting sqref="BK120:BK128 BM120:BN129">
    <cfRule type="containsText" dxfId="379" priority="394" operator="containsText" text="DISMINUYE UN PUNTO">
      <formula>NOT(ISERROR(SEARCH(("DISMINUYE UN PUNTO"),(BK120))))</formula>
    </cfRule>
  </conditionalFormatting>
  <conditionalFormatting sqref="BK120:BK128 BM120:BN129">
    <cfRule type="containsText" dxfId="378" priority="395" operator="containsText" text="DISMINUYE CERO PUNTOS">
      <formula>NOT(ISERROR(SEARCH(("DISMINUYE CERO PUNTOS"),(BK120))))</formula>
    </cfRule>
  </conditionalFormatting>
  <conditionalFormatting sqref="BK120:BK128 BM120:BN129">
    <cfRule type="containsText" dxfId="377" priority="396" operator="containsText" text="DISMINUYE DOS PUNTOS">
      <formula>NOT(ISERROR(SEARCH(("DISMINUYE DOS PUNTOS"),(BK120))))</formula>
    </cfRule>
  </conditionalFormatting>
  <conditionalFormatting sqref="BX120:BX129">
    <cfRule type="cellIs" dxfId="376" priority="397" stopIfTrue="1" operator="equal">
      <formula>"BAJO"</formula>
    </cfRule>
  </conditionalFormatting>
  <conditionalFormatting sqref="BX120:BX129">
    <cfRule type="cellIs" dxfId="375" priority="398" stopIfTrue="1" operator="equal">
      <formula>"MODERADO"</formula>
    </cfRule>
  </conditionalFormatting>
  <conditionalFormatting sqref="BX120:BX129">
    <cfRule type="cellIs" dxfId="374" priority="399" stopIfTrue="1" operator="equal">
      <formula>"ALTO"</formula>
    </cfRule>
  </conditionalFormatting>
  <conditionalFormatting sqref="BX120:BX129">
    <cfRule type="cellIs" dxfId="373" priority="400" stopIfTrue="1" operator="equal">
      <formula>"EXTREMO"</formula>
    </cfRule>
  </conditionalFormatting>
  <conditionalFormatting sqref="K120:K129">
    <cfRule type="cellIs" dxfId="372" priority="401" operator="equal">
      <formula>0</formula>
    </cfRule>
  </conditionalFormatting>
  <conditionalFormatting sqref="BO120:BP129">
    <cfRule type="containsText" dxfId="371" priority="402" operator="containsText" text="DISMINUYE UN PUNTO">
      <formula>NOT(ISERROR(SEARCH(("DISMINUYE UN PUNTO"),(BO120))))</formula>
    </cfRule>
  </conditionalFormatting>
  <conditionalFormatting sqref="BO120:BP129">
    <cfRule type="containsText" dxfId="370" priority="403" operator="containsText" text="DISMINUYE CERO PUNTOS">
      <formula>NOT(ISERROR(SEARCH(("DISMINUYE CERO PUNTOS"),(BO120))))</formula>
    </cfRule>
  </conditionalFormatting>
  <conditionalFormatting sqref="BO120:BP129">
    <cfRule type="containsText" dxfId="369" priority="404" operator="containsText" text="DISMINUYE DOS PUNTOS">
      <formula>NOT(ISERROR(SEARCH(("DISMINUYE DOS PUNTOS"),(BO120))))</formula>
    </cfRule>
  </conditionalFormatting>
  <conditionalFormatting sqref="BK129">
    <cfRule type="containsText" dxfId="368" priority="405" operator="containsText" text="DISMINUYE UN PUNTO">
      <formula>NOT(ISERROR(SEARCH(("DISMINUYE UN PUNTO"),(BK129))))</formula>
    </cfRule>
  </conditionalFormatting>
  <conditionalFormatting sqref="BK129">
    <cfRule type="containsText" dxfId="367" priority="406" operator="containsText" text="DISMINUYE CERO PUNTOS">
      <formula>NOT(ISERROR(SEARCH(("DISMINUYE CERO PUNTOS"),(BK129))))</formula>
    </cfRule>
  </conditionalFormatting>
  <conditionalFormatting sqref="BK129">
    <cfRule type="containsText" dxfId="366" priority="407" operator="containsText" text="DISMINUYE DOS PUNTOS">
      <formula>NOT(ISERROR(SEARCH(("DISMINUYE DOS PUNTOS"),(BK129))))</formula>
    </cfRule>
  </conditionalFormatting>
  <conditionalFormatting sqref="AL120:AL128">
    <cfRule type="cellIs" dxfId="365" priority="408" stopIfTrue="1" operator="equal">
      <formula>"BAJO"</formula>
    </cfRule>
  </conditionalFormatting>
  <conditionalFormatting sqref="AL120:AL128">
    <cfRule type="cellIs" dxfId="364" priority="409" stopIfTrue="1" operator="equal">
      <formula>"MODERADO"</formula>
    </cfRule>
  </conditionalFormatting>
  <conditionalFormatting sqref="AL120:AL128">
    <cfRule type="cellIs" dxfId="363" priority="410" stopIfTrue="1" operator="equal">
      <formula>"ALTO"</formula>
    </cfRule>
  </conditionalFormatting>
  <conditionalFormatting sqref="AL120:AL128">
    <cfRule type="cellIs" dxfId="362" priority="411" stopIfTrue="1" operator="equal">
      <formula>"EXTREMO"</formula>
    </cfRule>
  </conditionalFormatting>
  <conditionalFormatting sqref="AF120:AF128">
    <cfRule type="cellIs" dxfId="361" priority="412" operator="equal">
      <formula>0</formula>
    </cfRule>
  </conditionalFormatting>
  <conditionalFormatting sqref="AM120:AM128">
    <cfRule type="expression" dxfId="360" priority="413" stopIfTrue="1">
      <formula>IF(AI120="",AJ120="","")</formula>
    </cfRule>
  </conditionalFormatting>
  <conditionalFormatting sqref="AM120:AM128">
    <cfRule type="containsText" dxfId="359" priority="414" stopIfTrue="1" operator="containsText" text="Reducir">
      <formula>NOT(ISERROR(SEARCH(("Reducir"),(AM120))))</formula>
    </cfRule>
  </conditionalFormatting>
  <conditionalFormatting sqref="AM120:AM128">
    <cfRule type="containsText" dxfId="358" priority="415" stopIfTrue="1" operator="containsText" text="Asumir">
      <formula>NOT(ISERROR(SEARCH(("Asumir"),(AM120))))</formula>
    </cfRule>
  </conditionalFormatting>
  <conditionalFormatting sqref="AM120:AM128">
    <cfRule type="containsText" dxfId="357" priority="416" stopIfTrue="1" operator="containsText" text="Evitar">
      <formula>NOT(ISERROR(SEARCH(("Evitar"),(AM120))))</formula>
    </cfRule>
  </conditionalFormatting>
  <conditionalFormatting sqref="BL120:BL128">
    <cfRule type="containsText" dxfId="356" priority="417" operator="containsText" text="DISMINUYE UN PUNTO">
      <formula>NOT(ISERROR(SEARCH(("DISMINUYE UN PUNTO"),(BL120))))</formula>
    </cfRule>
  </conditionalFormatting>
  <conditionalFormatting sqref="BL120:BL128">
    <cfRule type="containsText" dxfId="355" priority="418" operator="containsText" text="DISMINUYE CERO PUNTOS">
      <formula>NOT(ISERROR(SEARCH(("DISMINUYE CERO PUNTOS"),(BL120))))</formula>
    </cfRule>
  </conditionalFormatting>
  <conditionalFormatting sqref="BL120:BL128">
    <cfRule type="containsText" dxfId="354" priority="419" operator="containsText" text="DISMINUYE DOS PUNTOS">
      <formula>NOT(ISERROR(SEARCH(("DISMINUYE DOS PUNTOS"),(BL120))))</formula>
    </cfRule>
  </conditionalFormatting>
  <conditionalFormatting sqref="BL129">
    <cfRule type="containsText" dxfId="353" priority="420" operator="containsText" text="DISMINUYE UN PUNTO">
      <formula>NOT(ISERROR(SEARCH(("DISMINUYE UN PUNTO"),(BL129))))</formula>
    </cfRule>
  </conditionalFormatting>
  <conditionalFormatting sqref="BL129">
    <cfRule type="containsText" dxfId="352" priority="421" operator="containsText" text="DISMINUYE CERO PUNTOS">
      <formula>NOT(ISERROR(SEARCH(("DISMINUYE CERO PUNTOS"),(BL129))))</formula>
    </cfRule>
  </conditionalFormatting>
  <conditionalFormatting sqref="BL129">
    <cfRule type="containsText" dxfId="351" priority="422" operator="containsText" text="DISMINUYE DOS PUNTOS">
      <formula>NOT(ISERROR(SEARCH(("DISMINUYE DOS PUNTOS"),(BL129))))</formula>
    </cfRule>
  </conditionalFormatting>
  <conditionalFormatting sqref="BQ131:BQ140">
    <cfRule type="containsText" dxfId="350" priority="423" operator="containsText" text="DISMINUYE UN PUNTO">
      <formula>NOT(ISERROR(SEARCH(("DISMINUYE UN PUNTO"),(BQ131))))</formula>
    </cfRule>
  </conditionalFormatting>
  <conditionalFormatting sqref="BQ131:BQ140">
    <cfRule type="containsText" dxfId="349" priority="424" operator="containsText" text="DISMINUYE CERO PUNTOS">
      <formula>NOT(ISERROR(SEARCH(("DISMINUYE CERO PUNTOS"),(BQ131))))</formula>
    </cfRule>
  </conditionalFormatting>
  <conditionalFormatting sqref="BQ131:BQ140">
    <cfRule type="containsText" dxfId="348" priority="425" operator="containsText" text="DISMINUYE DOS PUNTOS">
      <formula>NOT(ISERROR(SEARCH(("DISMINUYE DOS PUNTOS"),(BQ131))))</formula>
    </cfRule>
  </conditionalFormatting>
  <conditionalFormatting sqref="BK131:BK139 BM131:BN140">
    <cfRule type="containsText" dxfId="347" priority="426" operator="containsText" text="DISMINUYE UN PUNTO">
      <formula>NOT(ISERROR(SEARCH(("DISMINUYE UN PUNTO"),(BK131))))</formula>
    </cfRule>
  </conditionalFormatting>
  <conditionalFormatting sqref="BK131:BK139 BM131:BN140">
    <cfRule type="containsText" dxfId="346" priority="427" operator="containsText" text="DISMINUYE CERO PUNTOS">
      <formula>NOT(ISERROR(SEARCH(("DISMINUYE CERO PUNTOS"),(BK131))))</formula>
    </cfRule>
  </conditionalFormatting>
  <conditionalFormatting sqref="BK131:BK139 BM131:BN140">
    <cfRule type="containsText" dxfId="345" priority="428" operator="containsText" text="DISMINUYE DOS PUNTOS">
      <formula>NOT(ISERROR(SEARCH(("DISMINUYE DOS PUNTOS"),(BK131))))</formula>
    </cfRule>
  </conditionalFormatting>
  <conditionalFormatting sqref="BX131:BX140">
    <cfRule type="cellIs" dxfId="344" priority="429" stopIfTrue="1" operator="equal">
      <formula>"BAJO"</formula>
    </cfRule>
  </conditionalFormatting>
  <conditionalFormatting sqref="BX131:BX140">
    <cfRule type="cellIs" dxfId="343" priority="430" stopIfTrue="1" operator="equal">
      <formula>"MODERADO"</formula>
    </cfRule>
  </conditionalFormatting>
  <conditionalFormatting sqref="BX131:BX140">
    <cfRule type="cellIs" dxfId="342" priority="431" stopIfTrue="1" operator="equal">
      <formula>"ALTO"</formula>
    </cfRule>
  </conditionalFormatting>
  <conditionalFormatting sqref="BX131:BX140">
    <cfRule type="cellIs" dxfId="341" priority="432" stopIfTrue="1" operator="equal">
      <formula>"EXTREMO"</formula>
    </cfRule>
  </conditionalFormatting>
  <conditionalFormatting sqref="K131:K140">
    <cfRule type="cellIs" dxfId="340" priority="433" operator="equal">
      <formula>0</formula>
    </cfRule>
  </conditionalFormatting>
  <conditionalFormatting sqref="BO131:BP140">
    <cfRule type="containsText" dxfId="339" priority="434" operator="containsText" text="DISMINUYE UN PUNTO">
      <formula>NOT(ISERROR(SEARCH(("DISMINUYE UN PUNTO"),(BO131))))</formula>
    </cfRule>
  </conditionalFormatting>
  <conditionalFormatting sqref="BO131:BP140">
    <cfRule type="containsText" dxfId="338" priority="435" operator="containsText" text="DISMINUYE CERO PUNTOS">
      <formula>NOT(ISERROR(SEARCH(("DISMINUYE CERO PUNTOS"),(BO131))))</formula>
    </cfRule>
  </conditionalFormatting>
  <conditionalFormatting sqref="BO131:BP140">
    <cfRule type="containsText" dxfId="337" priority="436" operator="containsText" text="DISMINUYE DOS PUNTOS">
      <formula>NOT(ISERROR(SEARCH(("DISMINUYE DOS PUNTOS"),(BO131))))</formula>
    </cfRule>
  </conditionalFormatting>
  <conditionalFormatting sqref="BK140">
    <cfRule type="containsText" dxfId="336" priority="437" operator="containsText" text="DISMINUYE UN PUNTO">
      <formula>NOT(ISERROR(SEARCH(("DISMINUYE UN PUNTO"),(BK140))))</formula>
    </cfRule>
  </conditionalFormatting>
  <conditionalFormatting sqref="BK140">
    <cfRule type="containsText" dxfId="335" priority="438" operator="containsText" text="DISMINUYE CERO PUNTOS">
      <formula>NOT(ISERROR(SEARCH(("DISMINUYE CERO PUNTOS"),(BK140))))</formula>
    </cfRule>
  </conditionalFormatting>
  <conditionalFormatting sqref="BK140">
    <cfRule type="containsText" dxfId="334" priority="439" operator="containsText" text="DISMINUYE DOS PUNTOS">
      <formula>NOT(ISERROR(SEARCH(("DISMINUYE DOS PUNTOS"),(BK140))))</formula>
    </cfRule>
  </conditionalFormatting>
  <conditionalFormatting sqref="AL131:AL139">
    <cfRule type="cellIs" dxfId="333" priority="440" stopIfTrue="1" operator="equal">
      <formula>"BAJO"</formula>
    </cfRule>
  </conditionalFormatting>
  <conditionalFormatting sqref="AL131:AL139">
    <cfRule type="cellIs" dxfId="332" priority="441" stopIfTrue="1" operator="equal">
      <formula>"MODERADO"</formula>
    </cfRule>
  </conditionalFormatting>
  <conditionalFormatting sqref="AL131:AL139">
    <cfRule type="cellIs" dxfId="331" priority="442" stopIfTrue="1" operator="equal">
      <formula>"ALTO"</formula>
    </cfRule>
  </conditionalFormatting>
  <conditionalFormatting sqref="AL131:AL139">
    <cfRule type="cellIs" dxfId="330" priority="443" stopIfTrue="1" operator="equal">
      <formula>"EXTREMO"</formula>
    </cfRule>
  </conditionalFormatting>
  <conditionalFormatting sqref="AF131:AF139">
    <cfRule type="cellIs" dxfId="329" priority="444" operator="equal">
      <formula>0</formula>
    </cfRule>
  </conditionalFormatting>
  <conditionalFormatting sqref="AM131:AM139">
    <cfRule type="expression" dxfId="328" priority="445" stopIfTrue="1">
      <formula>IF(AI131="",AJ131="","")</formula>
    </cfRule>
  </conditionalFormatting>
  <conditionalFormatting sqref="AM131:AM139">
    <cfRule type="containsText" dxfId="327" priority="446" stopIfTrue="1" operator="containsText" text="Reducir">
      <formula>NOT(ISERROR(SEARCH(("Reducir"),(AM131))))</formula>
    </cfRule>
  </conditionalFormatting>
  <conditionalFormatting sqref="AM131:AM139">
    <cfRule type="containsText" dxfId="326" priority="447" stopIfTrue="1" operator="containsText" text="Asumir">
      <formula>NOT(ISERROR(SEARCH(("Asumir"),(AM131))))</formula>
    </cfRule>
  </conditionalFormatting>
  <conditionalFormatting sqref="AM131:AM139">
    <cfRule type="containsText" dxfId="325" priority="448" stopIfTrue="1" operator="containsText" text="Evitar">
      <formula>NOT(ISERROR(SEARCH(("Evitar"),(AM131))))</formula>
    </cfRule>
  </conditionalFormatting>
  <conditionalFormatting sqref="BL131:BL139">
    <cfRule type="containsText" dxfId="324" priority="449" operator="containsText" text="DISMINUYE UN PUNTO">
      <formula>NOT(ISERROR(SEARCH(("DISMINUYE UN PUNTO"),(BL131))))</formula>
    </cfRule>
  </conditionalFormatting>
  <conditionalFormatting sqref="BL131:BL139">
    <cfRule type="containsText" dxfId="323" priority="450" operator="containsText" text="DISMINUYE CERO PUNTOS">
      <formula>NOT(ISERROR(SEARCH(("DISMINUYE CERO PUNTOS"),(BL131))))</formula>
    </cfRule>
  </conditionalFormatting>
  <conditionalFormatting sqref="BL131:BL139">
    <cfRule type="containsText" dxfId="322" priority="451" operator="containsText" text="DISMINUYE DOS PUNTOS">
      <formula>NOT(ISERROR(SEARCH(("DISMINUYE DOS PUNTOS"),(BL131))))</formula>
    </cfRule>
  </conditionalFormatting>
  <conditionalFormatting sqref="BL140">
    <cfRule type="containsText" dxfId="321" priority="452" operator="containsText" text="DISMINUYE UN PUNTO">
      <formula>NOT(ISERROR(SEARCH(("DISMINUYE UN PUNTO"),(BL140))))</formula>
    </cfRule>
  </conditionalFormatting>
  <conditionalFormatting sqref="BL140">
    <cfRule type="containsText" dxfId="320" priority="453" operator="containsText" text="DISMINUYE CERO PUNTOS">
      <formula>NOT(ISERROR(SEARCH(("DISMINUYE CERO PUNTOS"),(BL140))))</formula>
    </cfRule>
  </conditionalFormatting>
  <conditionalFormatting sqref="BL140">
    <cfRule type="containsText" dxfId="319" priority="454" operator="containsText" text="DISMINUYE DOS PUNTOS">
      <formula>NOT(ISERROR(SEARCH(("DISMINUYE DOS PUNTOS"),(BL140))))</formula>
    </cfRule>
  </conditionalFormatting>
  <conditionalFormatting sqref="BQ142:BQ151">
    <cfRule type="containsText" dxfId="318" priority="455" operator="containsText" text="DISMINUYE UN PUNTO">
      <formula>NOT(ISERROR(SEARCH(("DISMINUYE UN PUNTO"),(BQ142))))</formula>
    </cfRule>
  </conditionalFormatting>
  <conditionalFormatting sqref="BQ142:BQ151">
    <cfRule type="containsText" dxfId="317" priority="456" operator="containsText" text="DISMINUYE CERO PUNTOS">
      <formula>NOT(ISERROR(SEARCH(("DISMINUYE CERO PUNTOS"),(BQ142))))</formula>
    </cfRule>
  </conditionalFormatting>
  <conditionalFormatting sqref="BQ142:BQ151">
    <cfRule type="containsText" dxfId="316" priority="457" operator="containsText" text="DISMINUYE DOS PUNTOS">
      <formula>NOT(ISERROR(SEARCH(("DISMINUYE DOS PUNTOS"),(BQ142))))</formula>
    </cfRule>
  </conditionalFormatting>
  <conditionalFormatting sqref="BK142:BK150 BM142:BN151">
    <cfRule type="containsText" dxfId="315" priority="458" operator="containsText" text="DISMINUYE UN PUNTO">
      <formula>NOT(ISERROR(SEARCH(("DISMINUYE UN PUNTO"),(BK142))))</formula>
    </cfRule>
  </conditionalFormatting>
  <conditionalFormatting sqref="BK142:BK150 BM142:BN151">
    <cfRule type="containsText" dxfId="314" priority="459" operator="containsText" text="DISMINUYE CERO PUNTOS">
      <formula>NOT(ISERROR(SEARCH(("DISMINUYE CERO PUNTOS"),(BK142))))</formula>
    </cfRule>
  </conditionalFormatting>
  <conditionalFormatting sqref="BK142:BK150 BM142:BN151">
    <cfRule type="containsText" dxfId="313" priority="460" operator="containsText" text="DISMINUYE DOS PUNTOS">
      <formula>NOT(ISERROR(SEARCH(("DISMINUYE DOS PUNTOS"),(BK142))))</formula>
    </cfRule>
  </conditionalFormatting>
  <conditionalFormatting sqref="BX142:BX151">
    <cfRule type="cellIs" dxfId="312" priority="461" stopIfTrue="1" operator="equal">
      <formula>"BAJO"</formula>
    </cfRule>
  </conditionalFormatting>
  <conditionalFormatting sqref="BX142:BX151">
    <cfRule type="cellIs" dxfId="311" priority="462" stopIfTrue="1" operator="equal">
      <formula>"MODERADO"</formula>
    </cfRule>
  </conditionalFormatting>
  <conditionalFormatting sqref="BX142:BX151">
    <cfRule type="cellIs" dxfId="310" priority="463" stopIfTrue="1" operator="equal">
      <formula>"ALTO"</formula>
    </cfRule>
  </conditionalFormatting>
  <conditionalFormatting sqref="BX142:BX151">
    <cfRule type="cellIs" dxfId="309" priority="464" stopIfTrue="1" operator="equal">
      <formula>"EXTREMO"</formula>
    </cfRule>
  </conditionalFormatting>
  <conditionalFormatting sqref="K142:K151">
    <cfRule type="cellIs" dxfId="308" priority="465" operator="equal">
      <formula>0</formula>
    </cfRule>
  </conditionalFormatting>
  <conditionalFormatting sqref="BO142:BP151">
    <cfRule type="containsText" dxfId="307" priority="466" operator="containsText" text="DISMINUYE UN PUNTO">
      <formula>NOT(ISERROR(SEARCH(("DISMINUYE UN PUNTO"),(BO142))))</formula>
    </cfRule>
  </conditionalFormatting>
  <conditionalFormatting sqref="BO142:BP151">
    <cfRule type="containsText" dxfId="306" priority="467" operator="containsText" text="DISMINUYE CERO PUNTOS">
      <formula>NOT(ISERROR(SEARCH(("DISMINUYE CERO PUNTOS"),(BO142))))</formula>
    </cfRule>
  </conditionalFormatting>
  <conditionalFormatting sqref="BO142:BP151">
    <cfRule type="containsText" dxfId="305" priority="468" operator="containsText" text="DISMINUYE DOS PUNTOS">
      <formula>NOT(ISERROR(SEARCH(("DISMINUYE DOS PUNTOS"),(BO142))))</formula>
    </cfRule>
  </conditionalFormatting>
  <conditionalFormatting sqref="BK151">
    <cfRule type="containsText" dxfId="304" priority="469" operator="containsText" text="DISMINUYE UN PUNTO">
      <formula>NOT(ISERROR(SEARCH(("DISMINUYE UN PUNTO"),(BK151))))</formula>
    </cfRule>
  </conditionalFormatting>
  <conditionalFormatting sqref="BK151">
    <cfRule type="containsText" dxfId="303" priority="470" operator="containsText" text="DISMINUYE CERO PUNTOS">
      <formula>NOT(ISERROR(SEARCH(("DISMINUYE CERO PUNTOS"),(BK151))))</formula>
    </cfRule>
  </conditionalFormatting>
  <conditionalFormatting sqref="BK151">
    <cfRule type="containsText" dxfId="302" priority="471" operator="containsText" text="DISMINUYE DOS PUNTOS">
      <formula>NOT(ISERROR(SEARCH(("DISMINUYE DOS PUNTOS"),(BK151))))</formula>
    </cfRule>
  </conditionalFormatting>
  <conditionalFormatting sqref="AL142:AL150">
    <cfRule type="cellIs" dxfId="301" priority="472" stopIfTrue="1" operator="equal">
      <formula>"BAJO"</formula>
    </cfRule>
  </conditionalFormatting>
  <conditionalFormatting sqref="AL142:AL150">
    <cfRule type="cellIs" dxfId="300" priority="473" stopIfTrue="1" operator="equal">
      <formula>"MODERADO"</formula>
    </cfRule>
  </conditionalFormatting>
  <conditionalFormatting sqref="AL142:AL150">
    <cfRule type="cellIs" dxfId="299" priority="474" stopIfTrue="1" operator="equal">
      <formula>"ALTO"</formula>
    </cfRule>
  </conditionalFormatting>
  <conditionalFormatting sqref="AL142:AL150">
    <cfRule type="cellIs" dxfId="298" priority="475" stopIfTrue="1" operator="equal">
      <formula>"EXTREMO"</formula>
    </cfRule>
  </conditionalFormatting>
  <conditionalFormatting sqref="AF142:AF150">
    <cfRule type="cellIs" dxfId="297" priority="476" operator="equal">
      <formula>0</formula>
    </cfRule>
  </conditionalFormatting>
  <conditionalFormatting sqref="AM142:AM150">
    <cfRule type="expression" dxfId="296" priority="477" stopIfTrue="1">
      <formula>IF(AI142="",AJ142="","")</formula>
    </cfRule>
  </conditionalFormatting>
  <conditionalFormatting sqref="AM142:AM150">
    <cfRule type="containsText" dxfId="295" priority="478" stopIfTrue="1" operator="containsText" text="Reducir">
      <formula>NOT(ISERROR(SEARCH(("Reducir"),(AM142))))</formula>
    </cfRule>
  </conditionalFormatting>
  <conditionalFormatting sqref="AM142:AM150">
    <cfRule type="containsText" dxfId="294" priority="479" stopIfTrue="1" operator="containsText" text="Asumir">
      <formula>NOT(ISERROR(SEARCH(("Asumir"),(AM142))))</formula>
    </cfRule>
  </conditionalFormatting>
  <conditionalFormatting sqref="AM142:AM150">
    <cfRule type="containsText" dxfId="293" priority="480" stopIfTrue="1" operator="containsText" text="Evitar">
      <formula>NOT(ISERROR(SEARCH(("Evitar"),(AM142))))</formula>
    </cfRule>
  </conditionalFormatting>
  <conditionalFormatting sqref="BL142:BL150">
    <cfRule type="containsText" dxfId="292" priority="481" operator="containsText" text="DISMINUYE UN PUNTO">
      <formula>NOT(ISERROR(SEARCH(("DISMINUYE UN PUNTO"),(BL142))))</formula>
    </cfRule>
  </conditionalFormatting>
  <conditionalFormatting sqref="BL142:BL150">
    <cfRule type="containsText" dxfId="291" priority="482" operator="containsText" text="DISMINUYE CERO PUNTOS">
      <formula>NOT(ISERROR(SEARCH(("DISMINUYE CERO PUNTOS"),(BL142))))</formula>
    </cfRule>
  </conditionalFormatting>
  <conditionalFormatting sqref="BL142:BL150">
    <cfRule type="containsText" dxfId="290" priority="483" operator="containsText" text="DISMINUYE DOS PUNTOS">
      <formula>NOT(ISERROR(SEARCH(("DISMINUYE DOS PUNTOS"),(BL142))))</formula>
    </cfRule>
  </conditionalFormatting>
  <conditionalFormatting sqref="BL151">
    <cfRule type="containsText" dxfId="289" priority="484" operator="containsText" text="DISMINUYE UN PUNTO">
      <formula>NOT(ISERROR(SEARCH(("DISMINUYE UN PUNTO"),(BL151))))</formula>
    </cfRule>
  </conditionalFormatting>
  <conditionalFormatting sqref="BL151">
    <cfRule type="containsText" dxfId="288" priority="485" operator="containsText" text="DISMINUYE CERO PUNTOS">
      <formula>NOT(ISERROR(SEARCH(("DISMINUYE CERO PUNTOS"),(BL151))))</formula>
    </cfRule>
  </conditionalFormatting>
  <conditionalFormatting sqref="BL151">
    <cfRule type="containsText" dxfId="287" priority="486" operator="containsText" text="DISMINUYE DOS PUNTOS">
      <formula>NOT(ISERROR(SEARCH(("DISMINUYE DOS PUNTOS"),(BL151))))</formula>
    </cfRule>
  </conditionalFormatting>
  <conditionalFormatting sqref="BQ153:BQ162">
    <cfRule type="containsText" dxfId="286" priority="487" operator="containsText" text="DISMINUYE UN PUNTO">
      <formula>NOT(ISERROR(SEARCH(("DISMINUYE UN PUNTO"),(BQ153))))</formula>
    </cfRule>
  </conditionalFormatting>
  <conditionalFormatting sqref="BQ153:BQ162">
    <cfRule type="containsText" dxfId="285" priority="488" operator="containsText" text="DISMINUYE CERO PUNTOS">
      <formula>NOT(ISERROR(SEARCH(("DISMINUYE CERO PUNTOS"),(BQ153))))</formula>
    </cfRule>
  </conditionalFormatting>
  <conditionalFormatting sqref="BQ153:BQ162">
    <cfRule type="containsText" dxfId="284" priority="489" operator="containsText" text="DISMINUYE DOS PUNTOS">
      <formula>NOT(ISERROR(SEARCH(("DISMINUYE DOS PUNTOS"),(BQ153))))</formula>
    </cfRule>
  </conditionalFormatting>
  <conditionalFormatting sqref="BK153:BK161 BM153:BN162">
    <cfRule type="containsText" dxfId="283" priority="490" operator="containsText" text="DISMINUYE UN PUNTO">
      <formula>NOT(ISERROR(SEARCH(("DISMINUYE UN PUNTO"),(BK153))))</formula>
    </cfRule>
  </conditionalFormatting>
  <conditionalFormatting sqref="BK153:BK161 BM153:BN162">
    <cfRule type="containsText" dxfId="282" priority="491" operator="containsText" text="DISMINUYE CERO PUNTOS">
      <formula>NOT(ISERROR(SEARCH(("DISMINUYE CERO PUNTOS"),(BK153))))</formula>
    </cfRule>
  </conditionalFormatting>
  <conditionalFormatting sqref="BK153:BK161 BM153:BN162">
    <cfRule type="containsText" dxfId="281" priority="492" operator="containsText" text="DISMINUYE DOS PUNTOS">
      <formula>NOT(ISERROR(SEARCH(("DISMINUYE DOS PUNTOS"),(BK153))))</formula>
    </cfRule>
  </conditionalFormatting>
  <conditionalFormatting sqref="BX153:BX162">
    <cfRule type="cellIs" dxfId="280" priority="493" stopIfTrue="1" operator="equal">
      <formula>"BAJO"</formula>
    </cfRule>
  </conditionalFormatting>
  <conditionalFormatting sqref="BX153:BX162">
    <cfRule type="cellIs" dxfId="279" priority="494" stopIfTrue="1" operator="equal">
      <formula>"MODERADO"</formula>
    </cfRule>
  </conditionalFormatting>
  <conditionalFormatting sqref="BX153:BX162">
    <cfRule type="cellIs" dxfId="278" priority="495" stopIfTrue="1" operator="equal">
      <formula>"ALTO"</formula>
    </cfRule>
  </conditionalFormatting>
  <conditionalFormatting sqref="BX153:BX162">
    <cfRule type="cellIs" dxfId="277" priority="496" stopIfTrue="1" operator="equal">
      <formula>"EXTREMO"</formula>
    </cfRule>
  </conditionalFormatting>
  <conditionalFormatting sqref="K153:K162">
    <cfRule type="cellIs" dxfId="276" priority="497" operator="equal">
      <formula>0</formula>
    </cfRule>
  </conditionalFormatting>
  <conditionalFormatting sqref="BO153:BP162">
    <cfRule type="containsText" dxfId="275" priority="498" operator="containsText" text="DISMINUYE UN PUNTO">
      <formula>NOT(ISERROR(SEARCH(("DISMINUYE UN PUNTO"),(BO153))))</formula>
    </cfRule>
  </conditionalFormatting>
  <conditionalFormatting sqref="BO153:BP162">
    <cfRule type="containsText" dxfId="274" priority="499" operator="containsText" text="DISMINUYE CERO PUNTOS">
      <formula>NOT(ISERROR(SEARCH(("DISMINUYE CERO PUNTOS"),(BO153))))</formula>
    </cfRule>
  </conditionalFormatting>
  <conditionalFormatting sqref="BO153:BP162">
    <cfRule type="containsText" dxfId="273" priority="500" operator="containsText" text="DISMINUYE DOS PUNTOS">
      <formula>NOT(ISERROR(SEARCH(("DISMINUYE DOS PUNTOS"),(BO153))))</formula>
    </cfRule>
  </conditionalFormatting>
  <conditionalFormatting sqref="BK162">
    <cfRule type="containsText" dxfId="272" priority="501" operator="containsText" text="DISMINUYE UN PUNTO">
      <formula>NOT(ISERROR(SEARCH(("DISMINUYE UN PUNTO"),(BK162))))</formula>
    </cfRule>
  </conditionalFormatting>
  <conditionalFormatting sqref="BK162">
    <cfRule type="containsText" dxfId="271" priority="502" operator="containsText" text="DISMINUYE CERO PUNTOS">
      <formula>NOT(ISERROR(SEARCH(("DISMINUYE CERO PUNTOS"),(BK162))))</formula>
    </cfRule>
  </conditionalFormatting>
  <conditionalFormatting sqref="BK162">
    <cfRule type="containsText" dxfId="270" priority="503" operator="containsText" text="DISMINUYE DOS PUNTOS">
      <formula>NOT(ISERROR(SEARCH(("DISMINUYE DOS PUNTOS"),(BK162))))</formula>
    </cfRule>
  </conditionalFormatting>
  <conditionalFormatting sqref="AL153:AL161">
    <cfRule type="cellIs" dxfId="269" priority="504" stopIfTrue="1" operator="equal">
      <formula>"BAJO"</formula>
    </cfRule>
  </conditionalFormatting>
  <conditionalFormatting sqref="AL153:AL161">
    <cfRule type="cellIs" dxfId="268" priority="505" stopIfTrue="1" operator="equal">
      <formula>"MODERADO"</formula>
    </cfRule>
  </conditionalFormatting>
  <conditionalFormatting sqref="AL153:AL161">
    <cfRule type="cellIs" dxfId="267" priority="506" stopIfTrue="1" operator="equal">
      <formula>"ALTO"</formula>
    </cfRule>
  </conditionalFormatting>
  <conditionalFormatting sqref="AL153:AL161">
    <cfRule type="cellIs" dxfId="266" priority="507" stopIfTrue="1" operator="equal">
      <formula>"EXTREMO"</formula>
    </cfRule>
  </conditionalFormatting>
  <conditionalFormatting sqref="AF153:AF161">
    <cfRule type="cellIs" dxfId="265" priority="508" operator="equal">
      <formula>0</formula>
    </cfRule>
  </conditionalFormatting>
  <conditionalFormatting sqref="AM153:AM161">
    <cfRule type="expression" dxfId="264" priority="509" stopIfTrue="1">
      <formula>IF(AI153="",AJ153="","")</formula>
    </cfRule>
  </conditionalFormatting>
  <conditionalFormatting sqref="AM153:AM161">
    <cfRule type="containsText" dxfId="263" priority="510" stopIfTrue="1" operator="containsText" text="Reducir">
      <formula>NOT(ISERROR(SEARCH(("Reducir"),(AM153))))</formula>
    </cfRule>
  </conditionalFormatting>
  <conditionalFormatting sqref="AM153:AM161">
    <cfRule type="containsText" dxfId="262" priority="511" stopIfTrue="1" operator="containsText" text="Asumir">
      <formula>NOT(ISERROR(SEARCH(("Asumir"),(AM153))))</formula>
    </cfRule>
  </conditionalFormatting>
  <conditionalFormatting sqref="AM153:AM161">
    <cfRule type="containsText" dxfId="261" priority="512" stopIfTrue="1" operator="containsText" text="Evitar">
      <formula>NOT(ISERROR(SEARCH(("Evitar"),(AM153))))</formula>
    </cfRule>
  </conditionalFormatting>
  <conditionalFormatting sqref="BL153:BL161">
    <cfRule type="containsText" dxfId="260" priority="513" operator="containsText" text="DISMINUYE UN PUNTO">
      <formula>NOT(ISERROR(SEARCH(("DISMINUYE UN PUNTO"),(BL153))))</formula>
    </cfRule>
  </conditionalFormatting>
  <conditionalFormatting sqref="BL153:BL161">
    <cfRule type="containsText" dxfId="259" priority="514" operator="containsText" text="DISMINUYE CERO PUNTOS">
      <formula>NOT(ISERROR(SEARCH(("DISMINUYE CERO PUNTOS"),(BL153))))</formula>
    </cfRule>
  </conditionalFormatting>
  <conditionalFormatting sqref="BL153:BL161">
    <cfRule type="containsText" dxfId="258" priority="515" operator="containsText" text="DISMINUYE DOS PUNTOS">
      <formula>NOT(ISERROR(SEARCH(("DISMINUYE DOS PUNTOS"),(BL153))))</formula>
    </cfRule>
  </conditionalFormatting>
  <conditionalFormatting sqref="BL162">
    <cfRule type="containsText" dxfId="257" priority="516" operator="containsText" text="DISMINUYE UN PUNTO">
      <formula>NOT(ISERROR(SEARCH(("DISMINUYE UN PUNTO"),(BL162))))</formula>
    </cfRule>
  </conditionalFormatting>
  <conditionalFormatting sqref="BL162">
    <cfRule type="containsText" dxfId="256" priority="517" operator="containsText" text="DISMINUYE CERO PUNTOS">
      <formula>NOT(ISERROR(SEARCH(("DISMINUYE CERO PUNTOS"),(BL162))))</formula>
    </cfRule>
  </conditionalFormatting>
  <conditionalFormatting sqref="BL162">
    <cfRule type="containsText" dxfId="255" priority="518" operator="containsText" text="DISMINUYE DOS PUNTOS">
      <formula>NOT(ISERROR(SEARCH(("DISMINUYE DOS PUNTOS"),(BL162))))</formula>
    </cfRule>
  </conditionalFormatting>
  <conditionalFormatting sqref="BQ164:BQ173">
    <cfRule type="containsText" dxfId="254" priority="519" operator="containsText" text="DISMINUYE UN PUNTO">
      <formula>NOT(ISERROR(SEARCH(("DISMINUYE UN PUNTO"),(BQ164))))</formula>
    </cfRule>
  </conditionalFormatting>
  <conditionalFormatting sqref="BQ164:BQ173">
    <cfRule type="containsText" dxfId="253" priority="520" operator="containsText" text="DISMINUYE CERO PUNTOS">
      <formula>NOT(ISERROR(SEARCH(("DISMINUYE CERO PUNTOS"),(BQ164))))</formula>
    </cfRule>
  </conditionalFormatting>
  <conditionalFormatting sqref="BQ164:BQ173">
    <cfRule type="containsText" dxfId="252" priority="521" operator="containsText" text="DISMINUYE DOS PUNTOS">
      <formula>NOT(ISERROR(SEARCH(("DISMINUYE DOS PUNTOS"),(BQ164))))</formula>
    </cfRule>
  </conditionalFormatting>
  <conditionalFormatting sqref="BK164:BK172 BM164:BN173">
    <cfRule type="containsText" dxfId="251" priority="522" operator="containsText" text="DISMINUYE UN PUNTO">
      <formula>NOT(ISERROR(SEARCH(("DISMINUYE UN PUNTO"),(BK164))))</formula>
    </cfRule>
  </conditionalFormatting>
  <conditionalFormatting sqref="BK164:BK172 BM164:BN173">
    <cfRule type="containsText" dxfId="250" priority="523" operator="containsText" text="DISMINUYE CERO PUNTOS">
      <formula>NOT(ISERROR(SEARCH(("DISMINUYE CERO PUNTOS"),(BK164))))</formula>
    </cfRule>
  </conditionalFormatting>
  <conditionalFormatting sqref="BK164:BK172 BM164:BN173">
    <cfRule type="containsText" dxfId="249" priority="524" operator="containsText" text="DISMINUYE DOS PUNTOS">
      <formula>NOT(ISERROR(SEARCH(("DISMINUYE DOS PUNTOS"),(BK164))))</formula>
    </cfRule>
  </conditionalFormatting>
  <conditionalFormatting sqref="BX164:BX173">
    <cfRule type="cellIs" dxfId="248" priority="525" stopIfTrue="1" operator="equal">
      <formula>"BAJO"</formula>
    </cfRule>
  </conditionalFormatting>
  <conditionalFormatting sqref="BX164:BX173">
    <cfRule type="cellIs" dxfId="247" priority="526" stopIfTrue="1" operator="equal">
      <formula>"MODERADO"</formula>
    </cfRule>
  </conditionalFormatting>
  <conditionalFormatting sqref="BX164:BX173">
    <cfRule type="cellIs" dxfId="246" priority="527" stopIfTrue="1" operator="equal">
      <formula>"ALTO"</formula>
    </cfRule>
  </conditionalFormatting>
  <conditionalFormatting sqref="BX164:BX173">
    <cfRule type="cellIs" dxfId="245" priority="528" stopIfTrue="1" operator="equal">
      <formula>"EXTREMO"</formula>
    </cfRule>
  </conditionalFormatting>
  <conditionalFormatting sqref="K164:K173">
    <cfRule type="cellIs" dxfId="244" priority="529" operator="equal">
      <formula>0</formula>
    </cfRule>
  </conditionalFormatting>
  <conditionalFormatting sqref="BO164:BP173">
    <cfRule type="containsText" dxfId="243" priority="530" operator="containsText" text="DISMINUYE UN PUNTO">
      <formula>NOT(ISERROR(SEARCH(("DISMINUYE UN PUNTO"),(BO164))))</formula>
    </cfRule>
  </conditionalFormatting>
  <conditionalFormatting sqref="BO164:BP173">
    <cfRule type="containsText" dxfId="242" priority="531" operator="containsText" text="DISMINUYE CERO PUNTOS">
      <formula>NOT(ISERROR(SEARCH(("DISMINUYE CERO PUNTOS"),(BO164))))</formula>
    </cfRule>
  </conditionalFormatting>
  <conditionalFormatting sqref="BO164:BP173">
    <cfRule type="containsText" dxfId="241" priority="532" operator="containsText" text="DISMINUYE DOS PUNTOS">
      <formula>NOT(ISERROR(SEARCH(("DISMINUYE DOS PUNTOS"),(BO164))))</formula>
    </cfRule>
  </conditionalFormatting>
  <conditionalFormatting sqref="BK173">
    <cfRule type="containsText" dxfId="240" priority="533" operator="containsText" text="DISMINUYE UN PUNTO">
      <formula>NOT(ISERROR(SEARCH(("DISMINUYE UN PUNTO"),(BK173))))</formula>
    </cfRule>
  </conditionalFormatting>
  <conditionalFormatting sqref="BK173">
    <cfRule type="containsText" dxfId="239" priority="534" operator="containsText" text="DISMINUYE CERO PUNTOS">
      <formula>NOT(ISERROR(SEARCH(("DISMINUYE CERO PUNTOS"),(BK173))))</formula>
    </cfRule>
  </conditionalFormatting>
  <conditionalFormatting sqref="BK173">
    <cfRule type="containsText" dxfId="238" priority="535" operator="containsText" text="DISMINUYE DOS PUNTOS">
      <formula>NOT(ISERROR(SEARCH(("DISMINUYE DOS PUNTOS"),(BK173))))</formula>
    </cfRule>
  </conditionalFormatting>
  <conditionalFormatting sqref="AL164:AL172">
    <cfRule type="cellIs" dxfId="237" priority="536" stopIfTrue="1" operator="equal">
      <formula>"BAJO"</formula>
    </cfRule>
  </conditionalFormatting>
  <conditionalFormatting sqref="AL164:AL172">
    <cfRule type="cellIs" dxfId="236" priority="537" stopIfTrue="1" operator="equal">
      <formula>"MODERADO"</formula>
    </cfRule>
  </conditionalFormatting>
  <conditionalFormatting sqref="AL164:AL172">
    <cfRule type="cellIs" dxfId="235" priority="538" stopIfTrue="1" operator="equal">
      <formula>"ALTO"</formula>
    </cfRule>
  </conditionalFormatting>
  <conditionalFormatting sqref="AL164:AL172">
    <cfRule type="cellIs" dxfId="234" priority="539" stopIfTrue="1" operator="equal">
      <formula>"EXTREMO"</formula>
    </cfRule>
  </conditionalFormatting>
  <conditionalFormatting sqref="AF164:AF172">
    <cfRule type="cellIs" dxfId="233" priority="540" operator="equal">
      <formula>0</formula>
    </cfRule>
  </conditionalFormatting>
  <conditionalFormatting sqref="AM164:AM172">
    <cfRule type="expression" dxfId="232" priority="541" stopIfTrue="1">
      <formula>IF(AI164="",AJ164="","")</formula>
    </cfRule>
  </conditionalFormatting>
  <conditionalFormatting sqref="AM164:AM172">
    <cfRule type="containsText" dxfId="231" priority="542" stopIfTrue="1" operator="containsText" text="Reducir">
      <formula>NOT(ISERROR(SEARCH(("Reducir"),(AM164))))</formula>
    </cfRule>
  </conditionalFormatting>
  <conditionalFormatting sqref="AM164:AM172">
    <cfRule type="containsText" dxfId="230" priority="543" stopIfTrue="1" operator="containsText" text="Asumir">
      <formula>NOT(ISERROR(SEARCH(("Asumir"),(AM164))))</formula>
    </cfRule>
  </conditionalFormatting>
  <conditionalFormatting sqref="AM164:AM172">
    <cfRule type="containsText" dxfId="229" priority="544" stopIfTrue="1" operator="containsText" text="Evitar">
      <formula>NOT(ISERROR(SEARCH(("Evitar"),(AM164))))</formula>
    </cfRule>
  </conditionalFormatting>
  <conditionalFormatting sqref="BL164:BL172">
    <cfRule type="containsText" dxfId="228" priority="545" operator="containsText" text="DISMINUYE UN PUNTO">
      <formula>NOT(ISERROR(SEARCH(("DISMINUYE UN PUNTO"),(BL164))))</formula>
    </cfRule>
  </conditionalFormatting>
  <conditionalFormatting sqref="BL164:BL172">
    <cfRule type="containsText" dxfId="227" priority="546" operator="containsText" text="DISMINUYE CERO PUNTOS">
      <formula>NOT(ISERROR(SEARCH(("DISMINUYE CERO PUNTOS"),(BL164))))</formula>
    </cfRule>
  </conditionalFormatting>
  <conditionalFormatting sqref="BL164:BL172">
    <cfRule type="containsText" dxfId="226" priority="547" operator="containsText" text="DISMINUYE DOS PUNTOS">
      <formula>NOT(ISERROR(SEARCH(("DISMINUYE DOS PUNTOS"),(BL164))))</formula>
    </cfRule>
  </conditionalFormatting>
  <conditionalFormatting sqref="BL173">
    <cfRule type="containsText" dxfId="225" priority="548" operator="containsText" text="DISMINUYE UN PUNTO">
      <formula>NOT(ISERROR(SEARCH(("DISMINUYE UN PUNTO"),(BL173))))</formula>
    </cfRule>
  </conditionalFormatting>
  <conditionalFormatting sqref="BL173">
    <cfRule type="containsText" dxfId="224" priority="549" operator="containsText" text="DISMINUYE CERO PUNTOS">
      <formula>NOT(ISERROR(SEARCH(("DISMINUYE CERO PUNTOS"),(BL173))))</formula>
    </cfRule>
  </conditionalFormatting>
  <conditionalFormatting sqref="BL173">
    <cfRule type="containsText" dxfId="223" priority="550" operator="containsText" text="DISMINUYE DOS PUNTOS">
      <formula>NOT(ISERROR(SEARCH(("DISMINUYE DOS PUNTOS"),(BL173))))</formula>
    </cfRule>
  </conditionalFormatting>
  <conditionalFormatting sqref="BQ175:BQ184">
    <cfRule type="containsText" dxfId="222" priority="551" operator="containsText" text="DISMINUYE UN PUNTO">
      <formula>NOT(ISERROR(SEARCH(("DISMINUYE UN PUNTO"),(BQ175))))</formula>
    </cfRule>
  </conditionalFormatting>
  <conditionalFormatting sqref="BQ175:BQ184">
    <cfRule type="containsText" dxfId="221" priority="552" operator="containsText" text="DISMINUYE CERO PUNTOS">
      <formula>NOT(ISERROR(SEARCH(("DISMINUYE CERO PUNTOS"),(BQ175))))</formula>
    </cfRule>
  </conditionalFormatting>
  <conditionalFormatting sqref="BQ175:BQ184">
    <cfRule type="containsText" dxfId="220" priority="553" operator="containsText" text="DISMINUYE DOS PUNTOS">
      <formula>NOT(ISERROR(SEARCH(("DISMINUYE DOS PUNTOS"),(BQ175))))</formula>
    </cfRule>
  </conditionalFormatting>
  <conditionalFormatting sqref="BK175:BK183 BM175:BN184">
    <cfRule type="containsText" dxfId="219" priority="554" operator="containsText" text="DISMINUYE UN PUNTO">
      <formula>NOT(ISERROR(SEARCH(("DISMINUYE UN PUNTO"),(BK175))))</formula>
    </cfRule>
  </conditionalFormatting>
  <conditionalFormatting sqref="BK175:BK183 BM175:BN184">
    <cfRule type="containsText" dxfId="218" priority="555" operator="containsText" text="DISMINUYE CERO PUNTOS">
      <formula>NOT(ISERROR(SEARCH(("DISMINUYE CERO PUNTOS"),(BK175))))</formula>
    </cfRule>
  </conditionalFormatting>
  <conditionalFormatting sqref="BK175:BK183 BM175:BN184">
    <cfRule type="containsText" dxfId="217" priority="556" operator="containsText" text="DISMINUYE DOS PUNTOS">
      <formula>NOT(ISERROR(SEARCH(("DISMINUYE DOS PUNTOS"),(BK175))))</formula>
    </cfRule>
  </conditionalFormatting>
  <conditionalFormatting sqref="BX175:BX184">
    <cfRule type="cellIs" dxfId="216" priority="557" stopIfTrue="1" operator="equal">
      <formula>"BAJO"</formula>
    </cfRule>
  </conditionalFormatting>
  <conditionalFormatting sqref="BX175:BX184">
    <cfRule type="cellIs" dxfId="215" priority="558" stopIfTrue="1" operator="equal">
      <formula>"MODERADO"</formula>
    </cfRule>
  </conditionalFormatting>
  <conditionalFormatting sqref="BX175:BX184">
    <cfRule type="cellIs" dxfId="214" priority="559" stopIfTrue="1" operator="equal">
      <formula>"ALTO"</formula>
    </cfRule>
  </conditionalFormatting>
  <conditionalFormatting sqref="BX175:BX184">
    <cfRule type="cellIs" dxfId="213" priority="560" stopIfTrue="1" operator="equal">
      <formula>"EXTREMO"</formula>
    </cfRule>
  </conditionalFormatting>
  <conditionalFormatting sqref="K175:K184">
    <cfRule type="cellIs" dxfId="212" priority="561" operator="equal">
      <formula>0</formula>
    </cfRule>
  </conditionalFormatting>
  <conditionalFormatting sqref="BO175:BP184">
    <cfRule type="containsText" dxfId="211" priority="562" operator="containsText" text="DISMINUYE UN PUNTO">
      <formula>NOT(ISERROR(SEARCH(("DISMINUYE UN PUNTO"),(BO175))))</formula>
    </cfRule>
  </conditionalFormatting>
  <conditionalFormatting sqref="BO175:BP184">
    <cfRule type="containsText" dxfId="210" priority="563" operator="containsText" text="DISMINUYE CERO PUNTOS">
      <formula>NOT(ISERROR(SEARCH(("DISMINUYE CERO PUNTOS"),(BO175))))</formula>
    </cfRule>
  </conditionalFormatting>
  <conditionalFormatting sqref="BO175:BP184">
    <cfRule type="containsText" dxfId="209" priority="564" operator="containsText" text="DISMINUYE DOS PUNTOS">
      <formula>NOT(ISERROR(SEARCH(("DISMINUYE DOS PUNTOS"),(BO175))))</formula>
    </cfRule>
  </conditionalFormatting>
  <conditionalFormatting sqref="BK184">
    <cfRule type="containsText" dxfId="208" priority="565" operator="containsText" text="DISMINUYE UN PUNTO">
      <formula>NOT(ISERROR(SEARCH(("DISMINUYE UN PUNTO"),(BK184))))</formula>
    </cfRule>
  </conditionalFormatting>
  <conditionalFormatting sqref="BK184">
    <cfRule type="containsText" dxfId="207" priority="566" operator="containsText" text="DISMINUYE CERO PUNTOS">
      <formula>NOT(ISERROR(SEARCH(("DISMINUYE CERO PUNTOS"),(BK184))))</formula>
    </cfRule>
  </conditionalFormatting>
  <conditionalFormatting sqref="BK184">
    <cfRule type="containsText" dxfId="206" priority="567" operator="containsText" text="DISMINUYE DOS PUNTOS">
      <formula>NOT(ISERROR(SEARCH(("DISMINUYE DOS PUNTOS"),(BK184))))</formula>
    </cfRule>
  </conditionalFormatting>
  <conditionalFormatting sqref="AL175:AL183">
    <cfRule type="cellIs" dxfId="205" priority="568" stopIfTrue="1" operator="equal">
      <formula>"BAJO"</formula>
    </cfRule>
  </conditionalFormatting>
  <conditionalFormatting sqref="AL175:AL183">
    <cfRule type="cellIs" dxfId="204" priority="569" stopIfTrue="1" operator="equal">
      <formula>"MODERADO"</formula>
    </cfRule>
  </conditionalFormatting>
  <conditionalFormatting sqref="AL175:AL183">
    <cfRule type="cellIs" dxfId="203" priority="570" stopIfTrue="1" operator="equal">
      <formula>"ALTO"</formula>
    </cfRule>
  </conditionalFormatting>
  <conditionalFormatting sqref="AL175:AL183">
    <cfRule type="cellIs" dxfId="202" priority="571" stopIfTrue="1" operator="equal">
      <formula>"EXTREMO"</formula>
    </cfRule>
  </conditionalFormatting>
  <conditionalFormatting sqref="AF175:AF183">
    <cfRule type="cellIs" dxfId="201" priority="572" operator="equal">
      <formula>0</formula>
    </cfRule>
  </conditionalFormatting>
  <conditionalFormatting sqref="AM175:AM183">
    <cfRule type="expression" dxfId="200" priority="573" stopIfTrue="1">
      <formula>IF(AI175="",AJ175="","")</formula>
    </cfRule>
  </conditionalFormatting>
  <conditionalFormatting sqref="AM175:AM183">
    <cfRule type="containsText" dxfId="199" priority="574" stopIfTrue="1" operator="containsText" text="Reducir">
      <formula>NOT(ISERROR(SEARCH(("Reducir"),(AM175))))</formula>
    </cfRule>
  </conditionalFormatting>
  <conditionalFormatting sqref="AM175:AM183">
    <cfRule type="containsText" dxfId="198" priority="575" stopIfTrue="1" operator="containsText" text="Asumir">
      <formula>NOT(ISERROR(SEARCH(("Asumir"),(AM175))))</formula>
    </cfRule>
  </conditionalFormatting>
  <conditionalFormatting sqref="AM175:AM183">
    <cfRule type="containsText" dxfId="197" priority="576" stopIfTrue="1" operator="containsText" text="Evitar">
      <formula>NOT(ISERROR(SEARCH(("Evitar"),(AM175))))</formula>
    </cfRule>
  </conditionalFormatting>
  <conditionalFormatting sqref="BL175:BL183">
    <cfRule type="containsText" dxfId="196" priority="577" operator="containsText" text="DISMINUYE UN PUNTO">
      <formula>NOT(ISERROR(SEARCH(("DISMINUYE UN PUNTO"),(BL175))))</formula>
    </cfRule>
  </conditionalFormatting>
  <conditionalFormatting sqref="BL175:BL183">
    <cfRule type="containsText" dxfId="195" priority="578" operator="containsText" text="DISMINUYE CERO PUNTOS">
      <formula>NOT(ISERROR(SEARCH(("DISMINUYE CERO PUNTOS"),(BL175))))</formula>
    </cfRule>
  </conditionalFormatting>
  <conditionalFormatting sqref="BL175:BL183">
    <cfRule type="containsText" dxfId="194" priority="579" operator="containsText" text="DISMINUYE DOS PUNTOS">
      <formula>NOT(ISERROR(SEARCH(("DISMINUYE DOS PUNTOS"),(BL175))))</formula>
    </cfRule>
  </conditionalFormatting>
  <conditionalFormatting sqref="BL184">
    <cfRule type="containsText" dxfId="193" priority="580" operator="containsText" text="DISMINUYE UN PUNTO">
      <formula>NOT(ISERROR(SEARCH(("DISMINUYE UN PUNTO"),(BL184))))</formula>
    </cfRule>
  </conditionalFormatting>
  <conditionalFormatting sqref="BL184">
    <cfRule type="containsText" dxfId="192" priority="581" operator="containsText" text="DISMINUYE CERO PUNTOS">
      <formula>NOT(ISERROR(SEARCH(("DISMINUYE CERO PUNTOS"),(BL184))))</formula>
    </cfRule>
  </conditionalFormatting>
  <conditionalFormatting sqref="BL184">
    <cfRule type="containsText" dxfId="191" priority="582" operator="containsText" text="DISMINUYE DOS PUNTOS">
      <formula>NOT(ISERROR(SEARCH(("DISMINUYE DOS PUNTOS"),(BL184))))</formula>
    </cfRule>
  </conditionalFormatting>
  <conditionalFormatting sqref="BQ186:BQ195">
    <cfRule type="containsText" dxfId="190" priority="583" operator="containsText" text="DISMINUYE UN PUNTO">
      <formula>NOT(ISERROR(SEARCH(("DISMINUYE UN PUNTO"),(BQ186))))</formula>
    </cfRule>
  </conditionalFormatting>
  <conditionalFormatting sqref="BQ186:BQ195">
    <cfRule type="containsText" dxfId="189" priority="584" operator="containsText" text="DISMINUYE CERO PUNTOS">
      <formula>NOT(ISERROR(SEARCH(("DISMINUYE CERO PUNTOS"),(BQ186))))</formula>
    </cfRule>
  </conditionalFormatting>
  <conditionalFormatting sqref="BQ186:BQ195">
    <cfRule type="containsText" dxfId="188" priority="585" operator="containsText" text="DISMINUYE DOS PUNTOS">
      <formula>NOT(ISERROR(SEARCH(("DISMINUYE DOS PUNTOS"),(BQ186))))</formula>
    </cfRule>
  </conditionalFormatting>
  <conditionalFormatting sqref="BK186:BK194 BM186:BN195">
    <cfRule type="containsText" dxfId="187" priority="586" operator="containsText" text="DISMINUYE UN PUNTO">
      <formula>NOT(ISERROR(SEARCH(("DISMINUYE UN PUNTO"),(BK186))))</formula>
    </cfRule>
  </conditionalFormatting>
  <conditionalFormatting sqref="BK186:BK194 BM186:BN195">
    <cfRule type="containsText" dxfId="186" priority="587" operator="containsText" text="DISMINUYE CERO PUNTOS">
      <formula>NOT(ISERROR(SEARCH(("DISMINUYE CERO PUNTOS"),(BK186))))</formula>
    </cfRule>
  </conditionalFormatting>
  <conditionalFormatting sqref="BK186:BK194 BM186:BN195">
    <cfRule type="containsText" dxfId="185" priority="588" operator="containsText" text="DISMINUYE DOS PUNTOS">
      <formula>NOT(ISERROR(SEARCH(("DISMINUYE DOS PUNTOS"),(BK186))))</formula>
    </cfRule>
  </conditionalFormatting>
  <conditionalFormatting sqref="BX186:BX195">
    <cfRule type="cellIs" dxfId="184" priority="589" stopIfTrue="1" operator="equal">
      <formula>"BAJO"</formula>
    </cfRule>
  </conditionalFormatting>
  <conditionalFormatting sqref="BX186:BX195">
    <cfRule type="cellIs" dxfId="183" priority="590" stopIfTrue="1" operator="equal">
      <formula>"MODERADO"</formula>
    </cfRule>
  </conditionalFormatting>
  <conditionalFormatting sqref="BX186:BX195">
    <cfRule type="cellIs" dxfId="182" priority="591" stopIfTrue="1" operator="equal">
      <formula>"ALTO"</formula>
    </cfRule>
  </conditionalFormatting>
  <conditionalFormatting sqref="BX186:BX195">
    <cfRule type="cellIs" dxfId="181" priority="592" stopIfTrue="1" operator="equal">
      <formula>"EXTREMO"</formula>
    </cfRule>
  </conditionalFormatting>
  <conditionalFormatting sqref="K186:K195">
    <cfRule type="cellIs" dxfId="180" priority="593" operator="equal">
      <formula>0</formula>
    </cfRule>
  </conditionalFormatting>
  <conditionalFormatting sqref="BO186:BP195">
    <cfRule type="containsText" dxfId="179" priority="594" operator="containsText" text="DISMINUYE UN PUNTO">
      <formula>NOT(ISERROR(SEARCH(("DISMINUYE UN PUNTO"),(BO186))))</formula>
    </cfRule>
  </conditionalFormatting>
  <conditionalFormatting sqref="BO186:BP195">
    <cfRule type="containsText" dxfId="178" priority="595" operator="containsText" text="DISMINUYE CERO PUNTOS">
      <formula>NOT(ISERROR(SEARCH(("DISMINUYE CERO PUNTOS"),(BO186))))</formula>
    </cfRule>
  </conditionalFormatting>
  <conditionalFormatting sqref="BO186:BP195">
    <cfRule type="containsText" dxfId="177" priority="596" operator="containsText" text="DISMINUYE DOS PUNTOS">
      <formula>NOT(ISERROR(SEARCH(("DISMINUYE DOS PUNTOS"),(BO186))))</formula>
    </cfRule>
  </conditionalFormatting>
  <conditionalFormatting sqref="BK195">
    <cfRule type="containsText" dxfId="176" priority="597" operator="containsText" text="DISMINUYE UN PUNTO">
      <formula>NOT(ISERROR(SEARCH(("DISMINUYE UN PUNTO"),(BK195))))</formula>
    </cfRule>
  </conditionalFormatting>
  <conditionalFormatting sqref="BK195">
    <cfRule type="containsText" dxfId="175" priority="598" operator="containsText" text="DISMINUYE CERO PUNTOS">
      <formula>NOT(ISERROR(SEARCH(("DISMINUYE CERO PUNTOS"),(BK195))))</formula>
    </cfRule>
  </conditionalFormatting>
  <conditionalFormatting sqref="BK195">
    <cfRule type="containsText" dxfId="174" priority="599" operator="containsText" text="DISMINUYE DOS PUNTOS">
      <formula>NOT(ISERROR(SEARCH(("DISMINUYE DOS PUNTOS"),(BK195))))</formula>
    </cfRule>
  </conditionalFormatting>
  <conditionalFormatting sqref="AL186:AL194">
    <cfRule type="cellIs" dxfId="173" priority="600" stopIfTrue="1" operator="equal">
      <formula>"BAJO"</formula>
    </cfRule>
  </conditionalFormatting>
  <conditionalFormatting sqref="AL186:AL194">
    <cfRule type="cellIs" dxfId="172" priority="601" stopIfTrue="1" operator="equal">
      <formula>"MODERADO"</formula>
    </cfRule>
  </conditionalFormatting>
  <conditionalFormatting sqref="AL186:AL194">
    <cfRule type="cellIs" dxfId="171" priority="602" stopIfTrue="1" operator="equal">
      <formula>"ALTO"</formula>
    </cfRule>
  </conditionalFormatting>
  <conditionalFormatting sqref="AL186:AL194">
    <cfRule type="cellIs" dxfId="170" priority="603" stopIfTrue="1" operator="equal">
      <formula>"EXTREMO"</formula>
    </cfRule>
  </conditionalFormatting>
  <conditionalFormatting sqref="AF186:AF194">
    <cfRule type="cellIs" dxfId="169" priority="604" operator="equal">
      <formula>0</formula>
    </cfRule>
  </conditionalFormatting>
  <conditionalFormatting sqref="AM186:AM194">
    <cfRule type="expression" dxfId="168" priority="605" stopIfTrue="1">
      <formula>IF(AI186="",AJ186="","")</formula>
    </cfRule>
  </conditionalFormatting>
  <conditionalFormatting sqref="AM186:AM194">
    <cfRule type="containsText" dxfId="167" priority="606" stopIfTrue="1" operator="containsText" text="Reducir">
      <formula>NOT(ISERROR(SEARCH(("Reducir"),(AM186))))</formula>
    </cfRule>
  </conditionalFormatting>
  <conditionalFormatting sqref="AM186:AM194">
    <cfRule type="containsText" dxfId="166" priority="607" stopIfTrue="1" operator="containsText" text="Asumir">
      <formula>NOT(ISERROR(SEARCH(("Asumir"),(AM186))))</formula>
    </cfRule>
  </conditionalFormatting>
  <conditionalFormatting sqref="AM186:AM194">
    <cfRule type="containsText" dxfId="165" priority="608" stopIfTrue="1" operator="containsText" text="Evitar">
      <formula>NOT(ISERROR(SEARCH(("Evitar"),(AM186))))</formula>
    </cfRule>
  </conditionalFormatting>
  <conditionalFormatting sqref="BL186:BL194">
    <cfRule type="containsText" dxfId="164" priority="609" operator="containsText" text="DISMINUYE UN PUNTO">
      <formula>NOT(ISERROR(SEARCH(("DISMINUYE UN PUNTO"),(BL186))))</formula>
    </cfRule>
  </conditionalFormatting>
  <conditionalFormatting sqref="BL186:BL194">
    <cfRule type="containsText" dxfId="163" priority="610" operator="containsText" text="DISMINUYE CERO PUNTOS">
      <formula>NOT(ISERROR(SEARCH(("DISMINUYE CERO PUNTOS"),(BL186))))</formula>
    </cfRule>
  </conditionalFormatting>
  <conditionalFormatting sqref="BL186:BL194">
    <cfRule type="containsText" dxfId="162" priority="611" operator="containsText" text="DISMINUYE DOS PUNTOS">
      <formula>NOT(ISERROR(SEARCH(("DISMINUYE DOS PUNTOS"),(BL186))))</formula>
    </cfRule>
  </conditionalFormatting>
  <conditionalFormatting sqref="BL195">
    <cfRule type="containsText" dxfId="161" priority="612" operator="containsText" text="DISMINUYE UN PUNTO">
      <formula>NOT(ISERROR(SEARCH(("DISMINUYE UN PUNTO"),(BL195))))</formula>
    </cfRule>
  </conditionalFormatting>
  <conditionalFormatting sqref="BL195">
    <cfRule type="containsText" dxfId="160" priority="613" operator="containsText" text="DISMINUYE CERO PUNTOS">
      <formula>NOT(ISERROR(SEARCH(("DISMINUYE CERO PUNTOS"),(BL195))))</formula>
    </cfRule>
  </conditionalFormatting>
  <conditionalFormatting sqref="BL195">
    <cfRule type="containsText" dxfId="159" priority="614" operator="containsText" text="DISMINUYE DOS PUNTOS">
      <formula>NOT(ISERROR(SEARCH(("DISMINUYE DOS PUNTOS"),(BL195))))</formula>
    </cfRule>
  </conditionalFormatting>
  <conditionalFormatting sqref="BQ197:BQ206">
    <cfRule type="containsText" dxfId="158" priority="615" operator="containsText" text="DISMINUYE UN PUNTO">
      <formula>NOT(ISERROR(SEARCH(("DISMINUYE UN PUNTO"),(BQ197))))</formula>
    </cfRule>
  </conditionalFormatting>
  <conditionalFormatting sqref="BQ197:BQ206">
    <cfRule type="containsText" dxfId="157" priority="616" operator="containsText" text="DISMINUYE CERO PUNTOS">
      <formula>NOT(ISERROR(SEARCH(("DISMINUYE CERO PUNTOS"),(BQ197))))</formula>
    </cfRule>
  </conditionalFormatting>
  <conditionalFormatting sqref="BQ197:BQ206">
    <cfRule type="containsText" dxfId="156" priority="617" operator="containsText" text="DISMINUYE DOS PUNTOS">
      <formula>NOT(ISERROR(SEARCH(("DISMINUYE DOS PUNTOS"),(BQ197))))</formula>
    </cfRule>
  </conditionalFormatting>
  <conditionalFormatting sqref="BK197:BK205 BM197:BN206">
    <cfRule type="containsText" dxfId="155" priority="618" operator="containsText" text="DISMINUYE UN PUNTO">
      <formula>NOT(ISERROR(SEARCH(("DISMINUYE UN PUNTO"),(BK197))))</formula>
    </cfRule>
  </conditionalFormatting>
  <conditionalFormatting sqref="BK197:BK205 BM197:BN206">
    <cfRule type="containsText" dxfId="154" priority="619" operator="containsText" text="DISMINUYE CERO PUNTOS">
      <formula>NOT(ISERROR(SEARCH(("DISMINUYE CERO PUNTOS"),(BK197))))</formula>
    </cfRule>
  </conditionalFormatting>
  <conditionalFormatting sqref="BK197:BK205 BM197:BN206">
    <cfRule type="containsText" dxfId="153" priority="620" operator="containsText" text="DISMINUYE DOS PUNTOS">
      <formula>NOT(ISERROR(SEARCH(("DISMINUYE DOS PUNTOS"),(BK197))))</formula>
    </cfRule>
  </conditionalFormatting>
  <conditionalFormatting sqref="BX197:BX206">
    <cfRule type="cellIs" dxfId="152" priority="621" stopIfTrue="1" operator="equal">
      <formula>"BAJO"</formula>
    </cfRule>
  </conditionalFormatting>
  <conditionalFormatting sqref="BX197:BX206">
    <cfRule type="cellIs" dxfId="151" priority="622" stopIfTrue="1" operator="equal">
      <formula>"MODERADO"</formula>
    </cfRule>
  </conditionalFormatting>
  <conditionalFormatting sqref="BX197:BX206">
    <cfRule type="cellIs" dxfId="150" priority="623" stopIfTrue="1" operator="equal">
      <formula>"ALTO"</formula>
    </cfRule>
  </conditionalFormatting>
  <conditionalFormatting sqref="BX197:BX206">
    <cfRule type="cellIs" dxfId="149" priority="624" stopIfTrue="1" operator="equal">
      <formula>"EXTREMO"</formula>
    </cfRule>
  </conditionalFormatting>
  <conditionalFormatting sqref="K197:K206">
    <cfRule type="cellIs" dxfId="148" priority="625" operator="equal">
      <formula>0</formula>
    </cfRule>
  </conditionalFormatting>
  <conditionalFormatting sqref="BO197:BP206">
    <cfRule type="containsText" dxfId="147" priority="626" operator="containsText" text="DISMINUYE UN PUNTO">
      <formula>NOT(ISERROR(SEARCH(("DISMINUYE UN PUNTO"),(BO197))))</formula>
    </cfRule>
  </conditionalFormatting>
  <conditionalFormatting sqref="BO197:BP206">
    <cfRule type="containsText" dxfId="146" priority="627" operator="containsText" text="DISMINUYE CERO PUNTOS">
      <formula>NOT(ISERROR(SEARCH(("DISMINUYE CERO PUNTOS"),(BO197))))</formula>
    </cfRule>
  </conditionalFormatting>
  <conditionalFormatting sqref="BO197:BP206">
    <cfRule type="containsText" dxfId="145" priority="628" operator="containsText" text="DISMINUYE DOS PUNTOS">
      <formula>NOT(ISERROR(SEARCH(("DISMINUYE DOS PUNTOS"),(BO197))))</formula>
    </cfRule>
  </conditionalFormatting>
  <conditionalFormatting sqref="BK206">
    <cfRule type="containsText" dxfId="144" priority="629" operator="containsText" text="DISMINUYE UN PUNTO">
      <formula>NOT(ISERROR(SEARCH(("DISMINUYE UN PUNTO"),(BK206))))</formula>
    </cfRule>
  </conditionalFormatting>
  <conditionalFormatting sqref="BK206">
    <cfRule type="containsText" dxfId="143" priority="630" operator="containsText" text="DISMINUYE CERO PUNTOS">
      <formula>NOT(ISERROR(SEARCH(("DISMINUYE CERO PUNTOS"),(BK206))))</formula>
    </cfRule>
  </conditionalFormatting>
  <conditionalFormatting sqref="BK206">
    <cfRule type="containsText" dxfId="142" priority="631" operator="containsText" text="DISMINUYE DOS PUNTOS">
      <formula>NOT(ISERROR(SEARCH(("DISMINUYE DOS PUNTOS"),(BK206))))</formula>
    </cfRule>
  </conditionalFormatting>
  <conditionalFormatting sqref="AL197:AL205">
    <cfRule type="cellIs" dxfId="141" priority="632" stopIfTrue="1" operator="equal">
      <formula>"BAJO"</formula>
    </cfRule>
  </conditionalFormatting>
  <conditionalFormatting sqref="AL197:AL205">
    <cfRule type="cellIs" dxfId="140" priority="633" stopIfTrue="1" operator="equal">
      <formula>"MODERADO"</formula>
    </cfRule>
  </conditionalFormatting>
  <conditionalFormatting sqref="AL197:AL205">
    <cfRule type="cellIs" dxfId="139" priority="634" stopIfTrue="1" operator="equal">
      <formula>"ALTO"</formula>
    </cfRule>
  </conditionalFormatting>
  <conditionalFormatting sqref="AL197:AL205">
    <cfRule type="cellIs" dxfId="138" priority="635" stopIfTrue="1" operator="equal">
      <formula>"EXTREMO"</formula>
    </cfRule>
  </conditionalFormatting>
  <conditionalFormatting sqref="AF197:AF205">
    <cfRule type="cellIs" dxfId="137" priority="636" operator="equal">
      <formula>0</formula>
    </cfRule>
  </conditionalFormatting>
  <conditionalFormatting sqref="AM197:AM205">
    <cfRule type="expression" dxfId="136" priority="637" stopIfTrue="1">
      <formula>IF(AI197="",AJ197="","")</formula>
    </cfRule>
  </conditionalFormatting>
  <conditionalFormatting sqref="AM197:AM205">
    <cfRule type="containsText" dxfId="135" priority="638" stopIfTrue="1" operator="containsText" text="Reducir">
      <formula>NOT(ISERROR(SEARCH(("Reducir"),(AM197))))</formula>
    </cfRule>
  </conditionalFormatting>
  <conditionalFormatting sqref="AM197:AM205">
    <cfRule type="containsText" dxfId="134" priority="639" stopIfTrue="1" operator="containsText" text="Asumir">
      <formula>NOT(ISERROR(SEARCH(("Asumir"),(AM197))))</formula>
    </cfRule>
  </conditionalFormatting>
  <conditionalFormatting sqref="AM197:AM205">
    <cfRule type="containsText" dxfId="133" priority="640" stopIfTrue="1" operator="containsText" text="Evitar">
      <formula>NOT(ISERROR(SEARCH(("Evitar"),(AM197))))</formula>
    </cfRule>
  </conditionalFormatting>
  <conditionalFormatting sqref="BL197:BL205">
    <cfRule type="containsText" dxfId="132" priority="641" operator="containsText" text="DISMINUYE UN PUNTO">
      <formula>NOT(ISERROR(SEARCH(("DISMINUYE UN PUNTO"),(BL197))))</formula>
    </cfRule>
  </conditionalFormatting>
  <conditionalFormatting sqref="BL197:BL205">
    <cfRule type="containsText" dxfId="131" priority="642" operator="containsText" text="DISMINUYE CERO PUNTOS">
      <formula>NOT(ISERROR(SEARCH(("DISMINUYE CERO PUNTOS"),(BL197))))</formula>
    </cfRule>
  </conditionalFormatting>
  <conditionalFormatting sqref="BL197:BL205">
    <cfRule type="containsText" dxfId="130" priority="643" operator="containsText" text="DISMINUYE DOS PUNTOS">
      <formula>NOT(ISERROR(SEARCH(("DISMINUYE DOS PUNTOS"),(BL197))))</formula>
    </cfRule>
  </conditionalFormatting>
  <conditionalFormatting sqref="BL206">
    <cfRule type="containsText" dxfId="129" priority="644" operator="containsText" text="DISMINUYE UN PUNTO">
      <formula>NOT(ISERROR(SEARCH(("DISMINUYE UN PUNTO"),(BL206))))</formula>
    </cfRule>
  </conditionalFormatting>
  <conditionalFormatting sqref="BL206">
    <cfRule type="containsText" dxfId="128" priority="645" operator="containsText" text="DISMINUYE CERO PUNTOS">
      <formula>NOT(ISERROR(SEARCH(("DISMINUYE CERO PUNTOS"),(BL206))))</formula>
    </cfRule>
  </conditionalFormatting>
  <conditionalFormatting sqref="BL206">
    <cfRule type="containsText" dxfId="127" priority="646" operator="containsText" text="DISMINUYE DOS PUNTOS">
      <formula>NOT(ISERROR(SEARCH(("DISMINUYE DOS PUNTOS"),(BL206))))</formula>
    </cfRule>
  </conditionalFormatting>
  <conditionalFormatting sqref="BQ208:BQ217">
    <cfRule type="containsText" dxfId="126" priority="647" operator="containsText" text="DISMINUYE UN PUNTO">
      <formula>NOT(ISERROR(SEARCH(("DISMINUYE UN PUNTO"),(BQ208))))</formula>
    </cfRule>
  </conditionalFormatting>
  <conditionalFormatting sqref="BQ208:BQ217">
    <cfRule type="containsText" dxfId="125" priority="648" operator="containsText" text="DISMINUYE CERO PUNTOS">
      <formula>NOT(ISERROR(SEARCH(("DISMINUYE CERO PUNTOS"),(BQ208))))</formula>
    </cfRule>
  </conditionalFormatting>
  <conditionalFormatting sqref="BQ208:BQ217">
    <cfRule type="containsText" dxfId="124" priority="649" operator="containsText" text="DISMINUYE DOS PUNTOS">
      <formula>NOT(ISERROR(SEARCH(("DISMINUYE DOS PUNTOS"),(BQ208))))</formula>
    </cfRule>
  </conditionalFormatting>
  <conditionalFormatting sqref="BK208:BK216 BM208:BN217">
    <cfRule type="containsText" dxfId="123" priority="650" operator="containsText" text="DISMINUYE UN PUNTO">
      <formula>NOT(ISERROR(SEARCH(("DISMINUYE UN PUNTO"),(BK208))))</formula>
    </cfRule>
  </conditionalFormatting>
  <conditionalFormatting sqref="BK208:BK216 BM208:BN217">
    <cfRule type="containsText" dxfId="122" priority="651" operator="containsText" text="DISMINUYE CERO PUNTOS">
      <formula>NOT(ISERROR(SEARCH(("DISMINUYE CERO PUNTOS"),(BK208))))</formula>
    </cfRule>
  </conditionalFormatting>
  <conditionalFormatting sqref="BK208:BK216 BM208:BN217">
    <cfRule type="containsText" dxfId="121" priority="652" operator="containsText" text="DISMINUYE DOS PUNTOS">
      <formula>NOT(ISERROR(SEARCH(("DISMINUYE DOS PUNTOS"),(BK208))))</formula>
    </cfRule>
  </conditionalFormatting>
  <conditionalFormatting sqref="BX208:BX217">
    <cfRule type="cellIs" dxfId="120" priority="653" stopIfTrue="1" operator="equal">
      <formula>"BAJO"</formula>
    </cfRule>
  </conditionalFormatting>
  <conditionalFormatting sqref="BX208:BX217">
    <cfRule type="cellIs" dxfId="119" priority="654" stopIfTrue="1" operator="equal">
      <formula>"MODERADO"</formula>
    </cfRule>
  </conditionalFormatting>
  <conditionalFormatting sqref="BX208:BX217">
    <cfRule type="cellIs" dxfId="118" priority="655" stopIfTrue="1" operator="equal">
      <formula>"ALTO"</formula>
    </cfRule>
  </conditionalFormatting>
  <conditionalFormatting sqref="BX208:BX217">
    <cfRule type="cellIs" dxfId="117" priority="656" stopIfTrue="1" operator="equal">
      <formula>"EXTREMO"</formula>
    </cfRule>
  </conditionalFormatting>
  <conditionalFormatting sqref="K208:K217">
    <cfRule type="cellIs" dxfId="116" priority="657" operator="equal">
      <formula>0</formula>
    </cfRule>
  </conditionalFormatting>
  <conditionalFormatting sqref="BO208:BP217">
    <cfRule type="containsText" dxfId="115" priority="658" operator="containsText" text="DISMINUYE UN PUNTO">
      <formula>NOT(ISERROR(SEARCH(("DISMINUYE UN PUNTO"),(BO208))))</formula>
    </cfRule>
  </conditionalFormatting>
  <conditionalFormatting sqref="BO208:BP217">
    <cfRule type="containsText" dxfId="114" priority="659" operator="containsText" text="DISMINUYE CERO PUNTOS">
      <formula>NOT(ISERROR(SEARCH(("DISMINUYE CERO PUNTOS"),(BO208))))</formula>
    </cfRule>
  </conditionalFormatting>
  <conditionalFormatting sqref="BO208:BP217">
    <cfRule type="containsText" dxfId="113" priority="660" operator="containsText" text="DISMINUYE DOS PUNTOS">
      <formula>NOT(ISERROR(SEARCH(("DISMINUYE DOS PUNTOS"),(BO208))))</formula>
    </cfRule>
  </conditionalFormatting>
  <conditionalFormatting sqref="BK217">
    <cfRule type="containsText" dxfId="112" priority="661" operator="containsText" text="DISMINUYE UN PUNTO">
      <formula>NOT(ISERROR(SEARCH(("DISMINUYE UN PUNTO"),(BK217))))</formula>
    </cfRule>
  </conditionalFormatting>
  <conditionalFormatting sqref="BK217">
    <cfRule type="containsText" dxfId="111" priority="662" operator="containsText" text="DISMINUYE CERO PUNTOS">
      <formula>NOT(ISERROR(SEARCH(("DISMINUYE CERO PUNTOS"),(BK217))))</formula>
    </cfRule>
  </conditionalFormatting>
  <conditionalFormatting sqref="BK217">
    <cfRule type="containsText" dxfId="110" priority="663" operator="containsText" text="DISMINUYE DOS PUNTOS">
      <formula>NOT(ISERROR(SEARCH(("DISMINUYE DOS PUNTOS"),(BK217))))</formula>
    </cfRule>
  </conditionalFormatting>
  <conditionalFormatting sqref="AL208:AL216">
    <cfRule type="cellIs" dxfId="109" priority="664" stopIfTrue="1" operator="equal">
      <formula>"BAJO"</formula>
    </cfRule>
  </conditionalFormatting>
  <conditionalFormatting sqref="AL208:AL216">
    <cfRule type="cellIs" dxfId="108" priority="665" stopIfTrue="1" operator="equal">
      <formula>"MODERADO"</formula>
    </cfRule>
  </conditionalFormatting>
  <conditionalFormatting sqref="AL208:AL216">
    <cfRule type="cellIs" dxfId="107" priority="666" stopIfTrue="1" operator="equal">
      <formula>"ALTO"</formula>
    </cfRule>
  </conditionalFormatting>
  <conditionalFormatting sqref="AL208:AL216">
    <cfRule type="cellIs" dxfId="106" priority="667" stopIfTrue="1" operator="equal">
      <formula>"EXTREMO"</formula>
    </cfRule>
  </conditionalFormatting>
  <conditionalFormatting sqref="AF208:AF216">
    <cfRule type="cellIs" dxfId="105" priority="668" operator="equal">
      <formula>0</formula>
    </cfRule>
  </conditionalFormatting>
  <conditionalFormatting sqref="AM208:AM216">
    <cfRule type="expression" dxfId="104" priority="669" stopIfTrue="1">
      <formula>IF(AI208="",AJ208="","")</formula>
    </cfRule>
  </conditionalFormatting>
  <conditionalFormatting sqref="AM208:AM216">
    <cfRule type="containsText" dxfId="103" priority="670" stopIfTrue="1" operator="containsText" text="Reducir">
      <formula>NOT(ISERROR(SEARCH(("Reducir"),(AM208))))</formula>
    </cfRule>
  </conditionalFormatting>
  <conditionalFormatting sqref="AM208:AM216">
    <cfRule type="containsText" dxfId="102" priority="671" stopIfTrue="1" operator="containsText" text="Asumir">
      <formula>NOT(ISERROR(SEARCH(("Asumir"),(AM208))))</formula>
    </cfRule>
  </conditionalFormatting>
  <conditionalFormatting sqref="AM208:AM216">
    <cfRule type="containsText" dxfId="101" priority="672" stopIfTrue="1" operator="containsText" text="Evitar">
      <formula>NOT(ISERROR(SEARCH(("Evitar"),(AM208))))</formula>
    </cfRule>
  </conditionalFormatting>
  <conditionalFormatting sqref="BL208:BL216">
    <cfRule type="containsText" dxfId="100" priority="673" operator="containsText" text="DISMINUYE UN PUNTO">
      <formula>NOT(ISERROR(SEARCH(("DISMINUYE UN PUNTO"),(BL208))))</formula>
    </cfRule>
  </conditionalFormatting>
  <conditionalFormatting sqref="BL208:BL216">
    <cfRule type="containsText" dxfId="99" priority="674" operator="containsText" text="DISMINUYE CERO PUNTOS">
      <formula>NOT(ISERROR(SEARCH(("DISMINUYE CERO PUNTOS"),(BL208))))</formula>
    </cfRule>
  </conditionalFormatting>
  <conditionalFormatting sqref="BL208:BL216">
    <cfRule type="containsText" dxfId="98" priority="675" operator="containsText" text="DISMINUYE DOS PUNTOS">
      <formula>NOT(ISERROR(SEARCH(("DISMINUYE DOS PUNTOS"),(BL208))))</formula>
    </cfRule>
  </conditionalFormatting>
  <conditionalFormatting sqref="BL217">
    <cfRule type="containsText" dxfId="97" priority="676" operator="containsText" text="DISMINUYE UN PUNTO">
      <formula>NOT(ISERROR(SEARCH(("DISMINUYE UN PUNTO"),(BL217))))</formula>
    </cfRule>
  </conditionalFormatting>
  <conditionalFormatting sqref="BL217">
    <cfRule type="containsText" dxfId="96" priority="677" operator="containsText" text="DISMINUYE CERO PUNTOS">
      <formula>NOT(ISERROR(SEARCH(("DISMINUYE CERO PUNTOS"),(BL217))))</formula>
    </cfRule>
  </conditionalFormatting>
  <conditionalFormatting sqref="BL217">
    <cfRule type="containsText" dxfId="95" priority="678" operator="containsText" text="DISMINUYE DOS PUNTOS">
      <formula>NOT(ISERROR(SEARCH(("DISMINUYE DOS PUNTOS"),(BL217))))</formula>
    </cfRule>
  </conditionalFormatting>
  <conditionalFormatting sqref="AK120:AK128">
    <cfRule type="cellIs" dxfId="94" priority="679" stopIfTrue="1" operator="equal">
      <formula>"BAJO"</formula>
    </cfRule>
  </conditionalFormatting>
  <conditionalFormatting sqref="AK120:AK128">
    <cfRule type="cellIs" dxfId="93" priority="680" stopIfTrue="1" operator="equal">
      <formula>"MODERADO"</formula>
    </cfRule>
  </conditionalFormatting>
  <conditionalFormatting sqref="AK120:AK128">
    <cfRule type="cellIs" dxfId="92" priority="681" stopIfTrue="1" operator="equal">
      <formula>"ALTO"</formula>
    </cfRule>
  </conditionalFormatting>
  <conditionalFormatting sqref="AK120:AK128">
    <cfRule type="cellIs" dxfId="91" priority="682" stopIfTrue="1" operator="equal">
      <formula>"EXTREMO"</formula>
    </cfRule>
  </conditionalFormatting>
  <conditionalFormatting sqref="AK131:AK139">
    <cfRule type="cellIs" dxfId="90" priority="683" stopIfTrue="1" operator="equal">
      <formula>"BAJO"</formula>
    </cfRule>
  </conditionalFormatting>
  <conditionalFormatting sqref="AK131:AK139">
    <cfRule type="cellIs" dxfId="89" priority="684" stopIfTrue="1" operator="equal">
      <formula>"MODERADO"</formula>
    </cfRule>
  </conditionalFormatting>
  <conditionalFormatting sqref="AK131:AK139">
    <cfRule type="cellIs" dxfId="88" priority="685" stopIfTrue="1" operator="equal">
      <formula>"ALTO"</formula>
    </cfRule>
  </conditionalFormatting>
  <conditionalFormatting sqref="AK131:AK139">
    <cfRule type="cellIs" dxfId="87" priority="686" stopIfTrue="1" operator="equal">
      <formula>"EXTREMO"</formula>
    </cfRule>
  </conditionalFormatting>
  <conditionalFormatting sqref="AK142:AK150">
    <cfRule type="cellIs" dxfId="86" priority="687" stopIfTrue="1" operator="equal">
      <formula>"BAJO"</formula>
    </cfRule>
  </conditionalFormatting>
  <conditionalFormatting sqref="AK142:AK150">
    <cfRule type="cellIs" dxfId="85" priority="688" stopIfTrue="1" operator="equal">
      <formula>"MODERADO"</formula>
    </cfRule>
  </conditionalFormatting>
  <conditionalFormatting sqref="AK142:AK150">
    <cfRule type="cellIs" dxfId="84" priority="689" stopIfTrue="1" operator="equal">
      <formula>"ALTO"</formula>
    </cfRule>
  </conditionalFormatting>
  <conditionalFormatting sqref="AK142:AK150">
    <cfRule type="cellIs" dxfId="83" priority="690" stopIfTrue="1" operator="equal">
      <formula>"EXTREMO"</formula>
    </cfRule>
  </conditionalFormatting>
  <conditionalFormatting sqref="AK153:AK161">
    <cfRule type="cellIs" dxfId="82" priority="691" stopIfTrue="1" operator="equal">
      <formula>"BAJO"</formula>
    </cfRule>
  </conditionalFormatting>
  <conditionalFormatting sqref="AK153:AK161">
    <cfRule type="cellIs" dxfId="81" priority="692" stopIfTrue="1" operator="equal">
      <formula>"MODERADO"</formula>
    </cfRule>
  </conditionalFormatting>
  <conditionalFormatting sqref="AK153:AK161">
    <cfRule type="cellIs" dxfId="80" priority="693" stopIfTrue="1" operator="equal">
      <formula>"ALTO"</formula>
    </cfRule>
  </conditionalFormatting>
  <conditionalFormatting sqref="AK153:AK161">
    <cfRule type="cellIs" dxfId="79" priority="694" stopIfTrue="1" operator="equal">
      <formula>"EXTREMO"</formula>
    </cfRule>
  </conditionalFormatting>
  <conditionalFormatting sqref="AK164:AK172">
    <cfRule type="cellIs" dxfId="78" priority="695" stopIfTrue="1" operator="equal">
      <formula>"BAJO"</formula>
    </cfRule>
  </conditionalFormatting>
  <conditionalFormatting sqref="AK164:AK172">
    <cfRule type="cellIs" dxfId="77" priority="696" stopIfTrue="1" operator="equal">
      <formula>"MODERADO"</formula>
    </cfRule>
  </conditionalFormatting>
  <conditionalFormatting sqref="AK164:AK172">
    <cfRule type="cellIs" dxfId="76" priority="697" stopIfTrue="1" operator="equal">
      <formula>"ALTO"</formula>
    </cfRule>
  </conditionalFormatting>
  <conditionalFormatting sqref="AK164:AK172">
    <cfRule type="cellIs" dxfId="75" priority="698" stopIfTrue="1" operator="equal">
      <formula>"EXTREMO"</formula>
    </cfRule>
  </conditionalFormatting>
  <conditionalFormatting sqref="AK175:AK183">
    <cfRule type="cellIs" dxfId="74" priority="699" stopIfTrue="1" operator="equal">
      <formula>"BAJO"</formula>
    </cfRule>
  </conditionalFormatting>
  <conditionalFormatting sqref="AK175:AK183">
    <cfRule type="cellIs" dxfId="73" priority="700" stopIfTrue="1" operator="equal">
      <formula>"MODERADO"</formula>
    </cfRule>
  </conditionalFormatting>
  <conditionalFormatting sqref="AK175:AK183">
    <cfRule type="cellIs" dxfId="72" priority="701" stopIfTrue="1" operator="equal">
      <formula>"ALTO"</formula>
    </cfRule>
  </conditionalFormatting>
  <conditionalFormatting sqref="AK175:AK183">
    <cfRule type="cellIs" dxfId="71" priority="702" stopIfTrue="1" operator="equal">
      <formula>"EXTREMO"</formula>
    </cfRule>
  </conditionalFormatting>
  <conditionalFormatting sqref="AK186:AK194">
    <cfRule type="cellIs" dxfId="70" priority="703" stopIfTrue="1" operator="equal">
      <formula>"BAJO"</formula>
    </cfRule>
  </conditionalFormatting>
  <conditionalFormatting sqref="AK186:AK194">
    <cfRule type="cellIs" dxfId="69" priority="704" stopIfTrue="1" operator="equal">
      <formula>"MODERADO"</formula>
    </cfRule>
  </conditionalFormatting>
  <conditionalFormatting sqref="AK186:AK194">
    <cfRule type="cellIs" dxfId="68" priority="705" stopIfTrue="1" operator="equal">
      <formula>"ALTO"</formula>
    </cfRule>
  </conditionalFormatting>
  <conditionalFormatting sqref="AK186:AK194">
    <cfRule type="cellIs" dxfId="67" priority="706" stopIfTrue="1" operator="equal">
      <formula>"EXTREMO"</formula>
    </cfRule>
  </conditionalFormatting>
  <conditionalFormatting sqref="AK197:AK205">
    <cfRule type="cellIs" dxfId="66" priority="707" stopIfTrue="1" operator="equal">
      <formula>"BAJO"</formula>
    </cfRule>
  </conditionalFormatting>
  <conditionalFormatting sqref="AK197:AK205">
    <cfRule type="cellIs" dxfId="65" priority="708" stopIfTrue="1" operator="equal">
      <formula>"MODERADO"</formula>
    </cfRule>
  </conditionalFormatting>
  <conditionalFormatting sqref="AK197:AK205">
    <cfRule type="cellIs" dxfId="64" priority="709" stopIfTrue="1" operator="equal">
      <formula>"ALTO"</formula>
    </cfRule>
  </conditionalFormatting>
  <conditionalFormatting sqref="AK197:AK205">
    <cfRule type="cellIs" dxfId="63" priority="710" stopIfTrue="1" operator="equal">
      <formula>"EXTREMO"</formula>
    </cfRule>
  </conditionalFormatting>
  <conditionalFormatting sqref="AK208:AK216">
    <cfRule type="cellIs" dxfId="62" priority="711" stopIfTrue="1" operator="equal">
      <formula>"BAJO"</formula>
    </cfRule>
  </conditionalFormatting>
  <conditionalFormatting sqref="AK208:AK216">
    <cfRule type="cellIs" dxfId="61" priority="712" stopIfTrue="1" operator="equal">
      <formula>"MODERADO"</formula>
    </cfRule>
  </conditionalFormatting>
  <conditionalFormatting sqref="AK208:AK216">
    <cfRule type="cellIs" dxfId="60" priority="713" stopIfTrue="1" operator="equal">
      <formula>"ALTO"</formula>
    </cfRule>
  </conditionalFormatting>
  <conditionalFormatting sqref="AK208:AK216">
    <cfRule type="cellIs" dxfId="59" priority="714" stopIfTrue="1" operator="equal">
      <formula>"EXTREMO"</formula>
    </cfRule>
  </conditionalFormatting>
  <conditionalFormatting sqref="BW109:BW117">
    <cfRule type="cellIs" dxfId="58" priority="715" stopIfTrue="1" operator="equal">
      <formula>"BAJO"</formula>
    </cfRule>
  </conditionalFormatting>
  <conditionalFormatting sqref="BW109:BW117">
    <cfRule type="cellIs" dxfId="57" priority="716" stopIfTrue="1" operator="equal">
      <formula>"MODERADO"</formula>
    </cfRule>
  </conditionalFormatting>
  <conditionalFormatting sqref="BW109:BW117">
    <cfRule type="cellIs" dxfId="56" priority="717" stopIfTrue="1" operator="equal">
      <formula>"ALTO"</formula>
    </cfRule>
  </conditionalFormatting>
  <conditionalFormatting sqref="BW109:BW117">
    <cfRule type="cellIs" dxfId="55" priority="718" stopIfTrue="1" operator="equal">
      <formula>"EXTREMO"</formula>
    </cfRule>
  </conditionalFormatting>
  <conditionalFormatting sqref="BW120:BW128">
    <cfRule type="cellIs" dxfId="54" priority="719" stopIfTrue="1" operator="equal">
      <formula>"BAJO"</formula>
    </cfRule>
  </conditionalFormatting>
  <conditionalFormatting sqref="BW120:BW128">
    <cfRule type="cellIs" dxfId="53" priority="720" stopIfTrue="1" operator="equal">
      <formula>"MODERADO"</formula>
    </cfRule>
  </conditionalFormatting>
  <conditionalFormatting sqref="BW120:BW128">
    <cfRule type="cellIs" dxfId="52" priority="721" stopIfTrue="1" operator="equal">
      <formula>"ALTO"</formula>
    </cfRule>
  </conditionalFormatting>
  <conditionalFormatting sqref="BW120:BW128">
    <cfRule type="cellIs" dxfId="51" priority="722" stopIfTrue="1" operator="equal">
      <formula>"EXTREMO"</formula>
    </cfRule>
  </conditionalFormatting>
  <conditionalFormatting sqref="BW131:BW139">
    <cfRule type="cellIs" dxfId="50" priority="723" stopIfTrue="1" operator="equal">
      <formula>"BAJO"</formula>
    </cfRule>
  </conditionalFormatting>
  <conditionalFormatting sqref="BW131:BW139">
    <cfRule type="cellIs" dxfId="49" priority="724" stopIfTrue="1" operator="equal">
      <formula>"MODERADO"</formula>
    </cfRule>
  </conditionalFormatting>
  <conditionalFormatting sqref="BW131:BW139">
    <cfRule type="cellIs" dxfId="48" priority="725" stopIfTrue="1" operator="equal">
      <formula>"ALTO"</formula>
    </cfRule>
  </conditionalFormatting>
  <conditionalFormatting sqref="BW131:BW139">
    <cfRule type="cellIs" dxfId="47" priority="726" stopIfTrue="1" operator="equal">
      <formula>"EXTREMO"</formula>
    </cfRule>
  </conditionalFormatting>
  <conditionalFormatting sqref="BW142:BW150">
    <cfRule type="cellIs" dxfId="46" priority="727" stopIfTrue="1" operator="equal">
      <formula>"BAJO"</formula>
    </cfRule>
  </conditionalFormatting>
  <conditionalFormatting sqref="BW142:BW150">
    <cfRule type="cellIs" dxfId="45" priority="728" stopIfTrue="1" operator="equal">
      <formula>"MODERADO"</formula>
    </cfRule>
  </conditionalFormatting>
  <conditionalFormatting sqref="BW142:BW150">
    <cfRule type="cellIs" dxfId="44" priority="729" stopIfTrue="1" operator="equal">
      <formula>"ALTO"</formula>
    </cfRule>
  </conditionalFormatting>
  <conditionalFormatting sqref="BW142:BW150">
    <cfRule type="cellIs" dxfId="43" priority="730" stopIfTrue="1" operator="equal">
      <formula>"EXTREMO"</formula>
    </cfRule>
  </conditionalFormatting>
  <conditionalFormatting sqref="BW153:BW161">
    <cfRule type="cellIs" dxfId="42" priority="731" stopIfTrue="1" operator="equal">
      <formula>"BAJO"</formula>
    </cfRule>
  </conditionalFormatting>
  <conditionalFormatting sqref="BW153:BW161">
    <cfRule type="cellIs" dxfId="41" priority="732" stopIfTrue="1" operator="equal">
      <formula>"MODERADO"</formula>
    </cfRule>
  </conditionalFormatting>
  <conditionalFormatting sqref="BW153:BW161">
    <cfRule type="cellIs" dxfId="40" priority="733" stopIfTrue="1" operator="equal">
      <formula>"ALTO"</formula>
    </cfRule>
  </conditionalFormatting>
  <conditionalFormatting sqref="BW153:BW161">
    <cfRule type="cellIs" dxfId="39" priority="734" stopIfTrue="1" operator="equal">
      <formula>"EXTREMO"</formula>
    </cfRule>
  </conditionalFormatting>
  <conditionalFormatting sqref="BW164:BW172">
    <cfRule type="cellIs" dxfId="38" priority="735" stopIfTrue="1" operator="equal">
      <formula>"BAJO"</formula>
    </cfRule>
  </conditionalFormatting>
  <conditionalFormatting sqref="BW164:BW172">
    <cfRule type="cellIs" dxfId="37" priority="736" stopIfTrue="1" operator="equal">
      <formula>"MODERADO"</formula>
    </cfRule>
  </conditionalFormatting>
  <conditionalFormatting sqref="BW164:BW172">
    <cfRule type="cellIs" dxfId="36" priority="737" stopIfTrue="1" operator="equal">
      <formula>"ALTO"</formula>
    </cfRule>
  </conditionalFormatting>
  <conditionalFormatting sqref="BW164:BW172">
    <cfRule type="cellIs" dxfId="35" priority="738" stopIfTrue="1" operator="equal">
      <formula>"EXTREMO"</formula>
    </cfRule>
  </conditionalFormatting>
  <conditionalFormatting sqref="BW175:BW183">
    <cfRule type="cellIs" dxfId="34" priority="739" stopIfTrue="1" operator="equal">
      <formula>"BAJO"</formula>
    </cfRule>
  </conditionalFormatting>
  <conditionalFormatting sqref="BW175:BW183">
    <cfRule type="cellIs" dxfId="33" priority="740" stopIfTrue="1" operator="equal">
      <formula>"MODERADO"</formula>
    </cfRule>
  </conditionalFormatting>
  <conditionalFormatting sqref="BW175:BW183">
    <cfRule type="cellIs" dxfId="32" priority="741" stopIfTrue="1" operator="equal">
      <formula>"ALTO"</formula>
    </cfRule>
  </conditionalFormatting>
  <conditionalFormatting sqref="BW175:BW183">
    <cfRule type="cellIs" dxfId="31" priority="742" stopIfTrue="1" operator="equal">
      <formula>"EXTREMO"</formula>
    </cfRule>
  </conditionalFormatting>
  <conditionalFormatting sqref="BW186:BW194">
    <cfRule type="cellIs" dxfId="30" priority="743" stopIfTrue="1" operator="equal">
      <formula>"BAJO"</formula>
    </cfRule>
  </conditionalFormatting>
  <conditionalFormatting sqref="BW186:BW194">
    <cfRule type="cellIs" dxfId="29" priority="744" stopIfTrue="1" operator="equal">
      <formula>"MODERADO"</formula>
    </cfRule>
  </conditionalFormatting>
  <conditionalFormatting sqref="BW186:BW194">
    <cfRule type="cellIs" dxfId="28" priority="745" stopIfTrue="1" operator="equal">
      <formula>"ALTO"</formula>
    </cfRule>
  </conditionalFormatting>
  <conditionalFormatting sqref="BW186:BW194">
    <cfRule type="cellIs" dxfId="27" priority="746" stopIfTrue="1" operator="equal">
      <formula>"EXTREMO"</formula>
    </cfRule>
  </conditionalFormatting>
  <conditionalFormatting sqref="BW197:BW205">
    <cfRule type="cellIs" dxfId="26" priority="747" stopIfTrue="1" operator="equal">
      <formula>"BAJO"</formula>
    </cfRule>
  </conditionalFormatting>
  <conditionalFormatting sqref="BW197:BW205">
    <cfRule type="cellIs" dxfId="25" priority="748" stopIfTrue="1" operator="equal">
      <formula>"MODERADO"</formula>
    </cfRule>
  </conditionalFormatting>
  <conditionalFormatting sqref="BW197:BW205">
    <cfRule type="cellIs" dxfId="24" priority="749" stopIfTrue="1" operator="equal">
      <formula>"ALTO"</formula>
    </cfRule>
  </conditionalFormatting>
  <conditionalFormatting sqref="BW197:BW205">
    <cfRule type="cellIs" dxfId="23" priority="750" stopIfTrue="1" operator="equal">
      <formula>"EXTREMO"</formula>
    </cfRule>
  </conditionalFormatting>
  <conditionalFormatting sqref="BW208:BW216">
    <cfRule type="cellIs" dxfId="22" priority="751" stopIfTrue="1" operator="equal">
      <formula>"BAJO"</formula>
    </cfRule>
  </conditionalFormatting>
  <conditionalFormatting sqref="BW208:BW216">
    <cfRule type="cellIs" dxfId="21" priority="752" stopIfTrue="1" operator="equal">
      <formula>"MODERADO"</formula>
    </cfRule>
  </conditionalFormatting>
  <conditionalFormatting sqref="BW208:BW216">
    <cfRule type="cellIs" dxfId="20" priority="753" stopIfTrue="1" operator="equal">
      <formula>"ALTO"</formula>
    </cfRule>
  </conditionalFormatting>
  <conditionalFormatting sqref="BW208:BW216">
    <cfRule type="cellIs" dxfId="19" priority="754" stopIfTrue="1" operator="equal">
      <formula>"EXTREMO"</formula>
    </cfRule>
  </conditionalFormatting>
  <conditionalFormatting sqref="AF109:AF117">
    <cfRule type="cellIs" dxfId="18" priority="755" operator="equal">
      <formula>0</formula>
    </cfRule>
  </conditionalFormatting>
  <conditionalFormatting sqref="K21:K30">
    <cfRule type="cellIs" dxfId="17" priority="756" operator="equal">
      <formula>0</formula>
    </cfRule>
  </conditionalFormatting>
  <conditionalFormatting sqref="K32:K41">
    <cfRule type="cellIs" dxfId="16" priority="757" operator="equal">
      <formula>0</formula>
    </cfRule>
  </conditionalFormatting>
  <conditionalFormatting sqref="K43:K52">
    <cfRule type="cellIs" dxfId="15" priority="758" operator="equal">
      <formula>0</formula>
    </cfRule>
  </conditionalFormatting>
  <conditionalFormatting sqref="K54:K63">
    <cfRule type="cellIs" dxfId="14" priority="759" operator="equal">
      <formula>0</formula>
    </cfRule>
  </conditionalFormatting>
  <conditionalFormatting sqref="AM9:AM10">
    <cfRule type="cellIs" dxfId="13" priority="11" stopIfTrue="1" operator="equal">
      <formula>"BAJO"</formula>
    </cfRule>
  </conditionalFormatting>
  <conditionalFormatting sqref="AM9:AM10">
    <cfRule type="cellIs" dxfId="12" priority="12" stopIfTrue="1" operator="equal">
      <formula>"MODERADO"</formula>
    </cfRule>
  </conditionalFormatting>
  <conditionalFormatting sqref="AM9:AM10">
    <cfRule type="cellIs" dxfId="11" priority="13" stopIfTrue="1" operator="equal">
      <formula>"ALTO"</formula>
    </cfRule>
  </conditionalFormatting>
  <conditionalFormatting sqref="AM9:AM10">
    <cfRule type="cellIs" dxfId="10" priority="14" stopIfTrue="1" operator="equal">
      <formula>"EXTREMO"</formula>
    </cfRule>
  </conditionalFormatting>
  <conditionalFormatting sqref="BW15:BX15">
    <cfRule type="cellIs" dxfId="9" priority="6" stopIfTrue="1" operator="equal">
      <formula>"BAJO"</formula>
    </cfRule>
  </conditionalFormatting>
  <conditionalFormatting sqref="BW15:BX15">
    <cfRule type="cellIs" dxfId="8" priority="7" stopIfTrue="1" operator="equal">
      <formula>"MODERADO"</formula>
    </cfRule>
  </conditionalFormatting>
  <conditionalFormatting sqref="BX15">
    <cfRule type="cellIs" dxfId="7" priority="8" stopIfTrue="1" operator="equal">
      <formula>"ALTO"</formula>
    </cfRule>
  </conditionalFormatting>
  <conditionalFormatting sqref="BW15:BX15">
    <cfRule type="cellIs" dxfId="6" priority="9" stopIfTrue="1" operator="equal">
      <formula>"EXTREMO"</formula>
    </cfRule>
  </conditionalFormatting>
  <conditionalFormatting sqref="BW15">
    <cfRule type="cellIs" dxfId="5" priority="10" stopIfTrue="1" operator="equal">
      <formula>"ALTO"</formula>
    </cfRule>
  </conditionalFormatting>
  <conditionalFormatting sqref="BW14:BX14">
    <cfRule type="cellIs" dxfId="4" priority="1" stopIfTrue="1" operator="equal">
      <formula>"BAJO"</formula>
    </cfRule>
  </conditionalFormatting>
  <conditionalFormatting sqref="BW14:BX14">
    <cfRule type="cellIs" dxfId="3" priority="2" stopIfTrue="1" operator="equal">
      <formula>"MODERADO"</formula>
    </cfRule>
  </conditionalFormatting>
  <conditionalFormatting sqref="BX14">
    <cfRule type="cellIs" dxfId="2" priority="3" stopIfTrue="1" operator="equal">
      <formula>"ALTO"</formula>
    </cfRule>
  </conditionalFormatting>
  <conditionalFormatting sqref="BW14:BX14">
    <cfRule type="cellIs" dxfId="1" priority="4" stopIfTrue="1" operator="equal">
      <formula>"EXTREMO"</formula>
    </cfRule>
  </conditionalFormatting>
  <conditionalFormatting sqref="BW14">
    <cfRule type="cellIs" dxfId="0" priority="5" stopIfTrue="1" operator="equal">
      <formula>"ALTO"</formula>
    </cfRule>
  </conditionalFormatting>
  <pageMargins left="0.7" right="0.7" top="0.75" bottom="0.75" header="0" footer="0"/>
  <pageSetup orientation="portrait" r:id="rId1"/>
  <drawing r:id="rId2"/>
  <legacyDrawing r:id="rId3"/>
  <extLst>
    <ext xmlns:x14="http://schemas.microsoft.com/office/spreadsheetml/2009/9/main" uri="{CCE6A557-97BC-4b89-ADB6-D9C93CAAB3DF}">
      <x14:dataValidations xmlns:xm="http://schemas.microsoft.com/office/excel/2006/main" count="15">
        <x14:dataValidation type="list" allowBlank="1" showInputMessage="1" showErrorMessage="1">
          <x14:formula1>
            <xm:f>[1]Formulas!#REF!</xm:f>
          </x14:formula1>
          <xm:sqref>CC14 CC16</xm:sqref>
        </x14:dataValidation>
        <x14:dataValidation type="list" allowBlank="1" showErrorMessage="1">
          <x14:formula1>
            <xm:f>[1]Formulas!#REF!</xm:f>
          </x14:formula1>
          <xm:sqref>M9:N10 P9:AE10 CC9:CC12</xm:sqref>
        </x14:dataValidation>
        <x14:dataValidation type="list" allowBlank="1" showErrorMessage="1">
          <x14:formula1>
            <xm:f>[1]Formulas!#REF!</xm:f>
          </x14:formula1>
          <xm:sqref>BL14:BL19 BL9:BL12</xm:sqref>
        </x14:dataValidation>
        <x14:dataValidation type="list" allowBlank="1" showErrorMessage="1">
          <x14:formula1>
            <xm:f>[1]Formulas!#REF!</xm:f>
          </x14:formula1>
          <xm:sqref>AM9:AM16</xm:sqref>
        </x14:dataValidation>
        <x14:dataValidation type="list" allowBlank="1" showErrorMessage="1">
          <x14:formula1>
            <xm:f>[1]Formulas!#REF!</xm:f>
          </x14:formula1>
          <xm:sqref>AG9:AG16</xm:sqref>
        </x14:dataValidation>
        <x14:dataValidation type="list" allowBlank="1" showErrorMessage="1">
          <x14:formula1>
            <xm:f>[1]Formulas!#REF!</xm:f>
          </x14:formula1>
          <xm:sqref>M11:AE19 E11:H16</xm:sqref>
        </x14:dataValidation>
        <x14:dataValidation type="list" allowBlank="1" showErrorMessage="1">
          <x14:formula1>
            <xm:f>[1]Formulas!#REF!</xm:f>
          </x14:formula1>
          <xm:sqref>AU14:AU18</xm:sqref>
        </x14:dataValidation>
        <x14:dataValidation type="list" allowBlank="1" showErrorMessage="1">
          <x14:formula1>
            <xm:f>[1]Formulas!#REF!</xm:f>
          </x14:formula1>
          <xm:sqref>BB14:BB18 BB9:BB12</xm:sqref>
        </x14:dataValidation>
        <x14:dataValidation type="list" allowBlank="1" showErrorMessage="1">
          <x14:formula1>
            <xm:f>[1]Formulas!#REF!</xm:f>
          </x14:formula1>
          <xm:sqref>BA14:BA18 BA9:BA12</xm:sqref>
        </x14:dataValidation>
        <x14:dataValidation type="list" allowBlank="1" showErrorMessage="1">
          <x14:formula1>
            <xm:f>[1]Formulas!#REF!</xm:f>
          </x14:formula1>
          <xm:sqref>AZ14:AZ18 AZ9:AZ12</xm:sqref>
        </x14:dataValidation>
        <x14:dataValidation type="list" allowBlank="1" showErrorMessage="1">
          <x14:formula1>
            <xm:f>[1]Formulas!#REF!</xm:f>
          </x14:formula1>
          <xm:sqref>AY14:AY18 AY9:AY12</xm:sqref>
        </x14:dataValidation>
        <x14:dataValidation type="list" allowBlank="1" showErrorMessage="1">
          <x14:formula1>
            <xm:f>[1]Formulas!#REF!</xm:f>
          </x14:formula1>
          <xm:sqref>AX14:AX18 AX9:AX12</xm:sqref>
        </x14:dataValidation>
        <x14:dataValidation type="list" allowBlank="1" showErrorMessage="1">
          <x14:formula1>
            <xm:f>[1]Formulas!#REF!</xm:f>
          </x14:formula1>
          <xm:sqref>AW14:AW18 AW9:AW12</xm:sqref>
        </x14:dataValidation>
        <x14:dataValidation type="list" allowBlank="1" showErrorMessage="1">
          <x14:formula1>
            <xm:f>[1]Formulas!#REF!</xm:f>
          </x14:formula1>
          <xm:sqref>AV14:AV18 AV9:AV12</xm:sqref>
        </x14:dataValidation>
        <x14:dataValidation type="list" allowBlank="1" showErrorMessage="1">
          <x14:formula1>
            <xm:f>[2]Formulas!#REF!</xm:f>
          </x14:formula1>
          <xm:sqref>BY11:BY15 AG175 BL13 BY9 O9 CG9 CG208 AG164 CG11:CG12 BY21 CC21 CG21 BY32 CC32 CG32 BY43 CC43 CG43 BY54 CC54 CG54 BY65 CC65 CG65 BY76 CC76 CG76 BY87 CC87 CG87 BY98 CC98 CG98 BY109 CC109 CG109 BY120 CC120 CG120 BY131 CC131 CG131 BY142 CC142 CG142 BY153 CC153 CG153 BY164 CC164 CG164 BY175 CC175 CG175 BY186 CC186 CG186 BY197 CC197 CG197 BY208 CC208 BL208:BL217 BL21:BL30 BL32:BL41 BL43:BL52 BL54:BL63 BL65:BL74 BL76:BL85 BL87:BL96 BL98:BL107 BL109:BL118 BL120:BL129 BL131:BL140 BL142:BL151 BL153:BL162 BL164:BL173 BL175:BL184 BL186:BL195 BL197:BL206 AG186 E9:H9 AU11:AU12 E208:H208 M208:AE208 E21:H21 M21:AE21 E32:H32 M32:AE32 E43:H43 M43:AE43 E54:H54 M54:AE54 E65:H65 M65:AE65 E76:H76 M76:AE76 E87:H87 M87:AE87 E98:H98 M98:AE98 E109:H109 M109:AE109 E120:H120 M120:AE120 E131:H131 M131:AE131 E142:H142 M142:AE142 E153:H153 M153:AE153 E164:H164 M164:AE164 E175:H175 M175:AE175 E186:H186 M186:AE186 E197:H197 M197:AE197 AU9 AM208 AM197 AM21 AM32 AM43 AM54 AM65 AM76 AM87 AM98 AM109 AM120 AM131 AM142 AM153 AM164 AM175 AM186 AU208:BB217 AU21:BB30 AU32:BB41 AU43:BB52 AU54:BB63 AU65:BB74 AU76:BB85 AU87:BB96 AU98:BB107 AU109:BB118 AU120:BB129 AU131:BB140 AU142:BB151 AU153:BB162 AU164:BB173 AU175:BB184 AU186:BB195 AU197:BB206 AU13:BB13 AU19:BB19 AG208 AG197 AG21 AG32 AG43 AG54 AG65 AG76 AG87 AG98 AG109 AG120 AG131 AG142 AG153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Riesgos Corrupción </vt:lpstr>
    </vt:vector>
  </TitlesOfParts>
  <Company>Agencia APP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dc:creator>
  <cp:lastModifiedBy>Daniela</cp:lastModifiedBy>
  <cp:lastPrinted>2019-10-29T20:29:40Z</cp:lastPrinted>
  <dcterms:created xsi:type="dcterms:W3CDTF">2019-10-29T20:28:29Z</dcterms:created>
  <dcterms:modified xsi:type="dcterms:W3CDTF">2019-10-29T20:35:40Z</dcterms:modified>
</cp:coreProperties>
</file>