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124129\Documents\GitHub\Buurtmodel-Bunderbuurten-Veghel\Bunderbuurten veghel model\"/>
    </mc:Choice>
  </mc:AlternateContent>
  <xr:revisionPtr revIDLastSave="0" documentId="13_ncr:1_{0C1457B6-6D76-4386-9137-3C0D55870EBE}" xr6:coauthVersionLast="47" xr6:coauthVersionMax="47" xr10:uidLastSave="{00000000-0000-0000-0000-000000000000}"/>
  <bookViews>
    <workbookView xWindow="-23148" yWindow="552" windowWidth="23256" windowHeight="12576" activeTab="1" xr2:uid="{017B8E45-61EE-46C1-A9EB-0E4A60A3B11B}"/>
  </bookViews>
  <sheets>
    <sheet name="Gemeenten Nederland" sheetId="11" r:id="rId1"/>
    <sheet name="Gemeenten Brabant" sheetId="12" r:id="rId2"/>
    <sheet name="Industrie brabant" sheetId="14" r:id="rId3"/>
    <sheet name="Energiegebruik industrieper gem" sheetId="13" r:id="rId4"/>
    <sheet name="Zon per gemeente" sheetId="5" r:id="rId5"/>
    <sheet name="Zon per gemeente Brabant" sheetId="9" r:id="rId6"/>
    <sheet name="Info metadata zon installaties"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2" l="1"/>
  <c r="E2" i="14"/>
  <c r="F2" i="14"/>
  <c r="D2" i="14"/>
  <c r="C2" i="14"/>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2" i="13"/>
  <c r="S3" i="13"/>
  <c r="S4" i="13"/>
  <c r="S5" i="13"/>
  <c r="S6" i="13"/>
  <c r="S7" i="13"/>
  <c r="S8" i="13"/>
  <c r="S9" i="13"/>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59" i="13"/>
  <c r="S60" i="13"/>
  <c r="S61" i="13"/>
  <c r="S62" i="13"/>
  <c r="S63" i="13"/>
  <c r="S64" i="13"/>
  <c r="S65" i="13"/>
  <c r="S66" i="13"/>
  <c r="S67" i="13"/>
  <c r="S68" i="13"/>
  <c r="S69" i="13"/>
  <c r="S70" i="13"/>
  <c r="S71" i="13"/>
  <c r="S72" i="13"/>
  <c r="S73" i="13"/>
  <c r="S74" i="13"/>
  <c r="S75" i="13"/>
  <c r="S76" i="13"/>
  <c r="S77" i="13"/>
  <c r="S78" i="13"/>
  <c r="S79" i="13"/>
  <c r="S80" i="13"/>
  <c r="S81"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19" i="13"/>
  <c r="S120" i="13"/>
  <c r="S121" i="13"/>
  <c r="S122" i="13"/>
  <c r="S123" i="13"/>
  <c r="S124" i="13"/>
  <c r="S125" i="13"/>
  <c r="S126" i="13"/>
  <c r="S127" i="13"/>
  <c r="S128" i="13"/>
  <c r="S129" i="13"/>
  <c r="S130" i="13"/>
  <c r="S131" i="13"/>
  <c r="S132" i="13"/>
  <c r="S133" i="13"/>
  <c r="S134" i="13"/>
  <c r="S135" i="13"/>
  <c r="S136" i="13"/>
  <c r="S137" i="13"/>
  <c r="S138" i="13"/>
  <c r="S139" i="13"/>
  <c r="S140" i="13"/>
  <c r="S141" i="13"/>
  <c r="S142" i="13"/>
  <c r="S143" i="13"/>
  <c r="S144" i="13"/>
  <c r="S145" i="13"/>
  <c r="S146" i="13"/>
  <c r="S147" i="13"/>
  <c r="S148" i="13"/>
  <c r="S149" i="13"/>
  <c r="S150" i="13"/>
  <c r="S151" i="13"/>
  <c r="S152" i="13"/>
  <c r="S153" i="13"/>
  <c r="S154" i="13"/>
  <c r="S155" i="13"/>
  <c r="S156" i="13"/>
  <c r="S157" i="13"/>
  <c r="S158" i="13"/>
  <c r="S159" i="13"/>
  <c r="S160" i="13"/>
  <c r="S161" i="13"/>
  <c r="S162" i="13"/>
  <c r="S163" i="13"/>
  <c r="S164" i="13"/>
  <c r="S165" i="13"/>
  <c r="S166" i="13"/>
  <c r="S167" i="13"/>
  <c r="S168" i="13"/>
  <c r="S169" i="13"/>
  <c r="S170" i="13"/>
  <c r="S171" i="13"/>
  <c r="S172" i="13"/>
  <c r="S173" i="13"/>
  <c r="S174" i="13"/>
  <c r="S175" i="13"/>
  <c r="S176" i="13"/>
  <c r="S177" i="13"/>
  <c r="S178" i="13"/>
  <c r="S179" i="13"/>
  <c r="S180" i="13"/>
  <c r="S181" i="13"/>
  <c r="S182" i="13"/>
  <c r="S183" i="13"/>
  <c r="S184" i="13"/>
  <c r="S185" i="13"/>
  <c r="S186" i="13"/>
  <c r="S187" i="13"/>
  <c r="S188" i="13"/>
  <c r="S189" i="13"/>
  <c r="S190" i="13"/>
  <c r="S191" i="13"/>
  <c r="S192" i="13"/>
  <c r="S193" i="13"/>
  <c r="S194" i="13"/>
  <c r="S195" i="13"/>
  <c r="S196" i="13"/>
  <c r="S197" i="13"/>
  <c r="S198" i="13"/>
  <c r="S199" i="13"/>
  <c r="S200" i="13"/>
  <c r="S201" i="13"/>
  <c r="S202" i="13"/>
  <c r="S203" i="13"/>
  <c r="S204" i="13"/>
  <c r="S205" i="13"/>
  <c r="S206" i="13"/>
  <c r="S207" i="13"/>
  <c r="S208" i="13"/>
  <c r="S209" i="13"/>
  <c r="S210" i="13"/>
  <c r="S211" i="13"/>
  <c r="S212" i="13"/>
  <c r="S213" i="13"/>
  <c r="S214" i="13"/>
  <c r="S215" i="13"/>
  <c r="S216" i="13"/>
  <c r="S217" i="13"/>
  <c r="S218" i="13"/>
  <c r="S219" i="13"/>
  <c r="S220" i="13"/>
  <c r="S221" i="13"/>
  <c r="S222" i="13"/>
  <c r="S223" i="13"/>
  <c r="S224" i="13"/>
  <c r="S225" i="13"/>
  <c r="S226" i="13"/>
  <c r="S227" i="13"/>
  <c r="S228" i="13"/>
  <c r="S229" i="13"/>
  <c r="S230" i="13"/>
  <c r="S231" i="13"/>
  <c r="S232" i="13"/>
  <c r="S233" i="13"/>
  <c r="S234" i="13"/>
  <c r="S235" i="13"/>
  <c r="S236" i="13"/>
  <c r="S237" i="13"/>
  <c r="S238" i="13"/>
  <c r="S239" i="13"/>
  <c r="S240" i="13"/>
  <c r="S241" i="13"/>
  <c r="S242" i="13"/>
  <c r="S243" i="13"/>
  <c r="S244" i="13"/>
  <c r="S245" i="13"/>
  <c r="S246" i="13"/>
  <c r="S247" i="13"/>
  <c r="S248" i="13"/>
  <c r="S249" i="13"/>
  <c r="S250" i="13"/>
  <c r="S251" i="13"/>
  <c r="S252" i="13"/>
  <c r="S253" i="13"/>
  <c r="S254" i="13"/>
  <c r="S255" i="13"/>
  <c r="S256" i="13"/>
  <c r="S257" i="13"/>
  <c r="S258" i="13"/>
  <c r="S259" i="13"/>
  <c r="S260" i="13"/>
  <c r="S261" i="13"/>
  <c r="S262" i="13"/>
  <c r="S263" i="13"/>
  <c r="S264" i="13"/>
  <c r="S265" i="13"/>
  <c r="S266" i="13"/>
  <c r="S267" i="13"/>
  <c r="S268" i="13"/>
  <c r="S269" i="13"/>
  <c r="S270" i="13"/>
  <c r="S271" i="13"/>
  <c r="S272" i="13"/>
  <c r="S273" i="13"/>
  <c r="S274" i="13"/>
  <c r="S275" i="13"/>
  <c r="S276" i="13"/>
  <c r="S277" i="13"/>
  <c r="S278" i="13"/>
  <c r="S279" i="13"/>
  <c r="S280" i="13"/>
  <c r="S281" i="13"/>
  <c r="S282" i="13"/>
  <c r="S283" i="13"/>
  <c r="S284" i="13"/>
  <c r="S285" i="13"/>
  <c r="S286" i="13"/>
  <c r="S287" i="13"/>
  <c r="S288" i="13"/>
  <c r="S289" i="13"/>
  <c r="S290" i="13"/>
  <c r="S291" i="13"/>
  <c r="S292" i="13"/>
  <c r="S293" i="13"/>
  <c r="S294" i="13"/>
  <c r="S295" i="13"/>
  <c r="S296" i="13"/>
  <c r="S297" i="13"/>
  <c r="S298" i="13"/>
  <c r="S299" i="13"/>
  <c r="S300" i="13"/>
  <c r="S301" i="13"/>
  <c r="S302" i="13"/>
  <c r="S303" i="13"/>
  <c r="S304" i="13"/>
  <c r="S305" i="13"/>
  <c r="S306" i="13"/>
  <c r="S307" i="13"/>
  <c r="S308" i="13"/>
  <c r="S309" i="13"/>
  <c r="S310" i="13"/>
  <c r="S311" i="13"/>
  <c r="S312" i="13"/>
  <c r="S313" i="13"/>
  <c r="S314" i="13"/>
  <c r="S315" i="13"/>
  <c r="S316" i="13"/>
  <c r="S317" i="13"/>
  <c r="S318" i="13"/>
  <c r="S319" i="13"/>
  <c r="S320" i="13"/>
  <c r="S321" i="13"/>
  <c r="S322" i="13"/>
  <c r="S323" i="13"/>
  <c r="S324" i="13"/>
  <c r="S325" i="13"/>
  <c r="S326" i="13"/>
  <c r="S327" i="13"/>
  <c r="S328" i="13"/>
  <c r="S329" i="13"/>
  <c r="S330" i="13"/>
  <c r="S331" i="13"/>
  <c r="S332" i="13"/>
  <c r="S333" i="13"/>
  <c r="S334" i="13"/>
  <c r="S335" i="13"/>
  <c r="S336" i="13"/>
  <c r="S337" i="13"/>
  <c r="S338" i="13"/>
  <c r="S339" i="13"/>
  <c r="S340" i="13"/>
  <c r="S341" i="13"/>
  <c r="S342" i="13"/>
  <c r="S343" i="13"/>
  <c r="S344" i="13"/>
  <c r="S345" i="13"/>
  <c r="S346" i="13"/>
  <c r="S347" i="13"/>
  <c r="S348" i="13"/>
  <c r="S349" i="13"/>
  <c r="S350" i="13"/>
  <c r="S351" i="13"/>
  <c r="S352" i="13"/>
  <c r="S353" i="13"/>
  <c r="R3" i="13"/>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C47" i="13" s="1"/>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C85" i="13" s="1"/>
  <c r="R86" i="13"/>
  <c r="R87" i="13"/>
  <c r="R88" i="13"/>
  <c r="R89" i="13"/>
  <c r="C89" i="13" s="1"/>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C127" i="13" s="1"/>
  <c r="R128" i="13"/>
  <c r="R129" i="13"/>
  <c r="R130" i="13"/>
  <c r="R131" i="13"/>
  <c r="R132" i="13"/>
  <c r="R133" i="13"/>
  <c r="C133" i="13" s="1"/>
  <c r="R134" i="13"/>
  <c r="R135" i="13"/>
  <c r="R136" i="13"/>
  <c r="R137" i="13"/>
  <c r="R138" i="13"/>
  <c r="R139" i="13"/>
  <c r="R140" i="13"/>
  <c r="R141" i="13"/>
  <c r="R142" i="13"/>
  <c r="R143" i="13"/>
  <c r="R144" i="13"/>
  <c r="C144" i="13" s="1"/>
  <c r="R145" i="13"/>
  <c r="C145" i="13" s="1"/>
  <c r="R146" i="13"/>
  <c r="R147" i="13"/>
  <c r="R148" i="13"/>
  <c r="R149" i="13"/>
  <c r="R150" i="13"/>
  <c r="R151" i="13"/>
  <c r="R152" i="13"/>
  <c r="R153" i="13"/>
  <c r="R154" i="13"/>
  <c r="R155" i="13"/>
  <c r="R156" i="13"/>
  <c r="R157" i="13"/>
  <c r="R158" i="13"/>
  <c r="R159" i="13"/>
  <c r="R160" i="13"/>
  <c r="R161" i="13"/>
  <c r="R162" i="13"/>
  <c r="R163" i="13"/>
  <c r="R164" i="13"/>
  <c r="R165" i="13"/>
  <c r="R166" i="13"/>
  <c r="R167" i="13"/>
  <c r="R168" i="13"/>
  <c r="R169" i="13"/>
  <c r="R170" i="13"/>
  <c r="R171" i="13"/>
  <c r="R172" i="13"/>
  <c r="R173" i="13"/>
  <c r="R174" i="13"/>
  <c r="R175" i="13"/>
  <c r="R176" i="13"/>
  <c r="R177" i="13"/>
  <c r="R178" i="13"/>
  <c r="R179" i="13"/>
  <c r="R180" i="13"/>
  <c r="R181" i="13"/>
  <c r="R182" i="13"/>
  <c r="R183" i="13"/>
  <c r="R184" i="13"/>
  <c r="R185" i="13"/>
  <c r="R186" i="13"/>
  <c r="R187" i="13"/>
  <c r="R188" i="13"/>
  <c r="R189" i="13"/>
  <c r="R190" i="13"/>
  <c r="R191" i="13"/>
  <c r="R192" i="13"/>
  <c r="R193" i="13"/>
  <c r="R194" i="13"/>
  <c r="R195" i="13"/>
  <c r="R196" i="13"/>
  <c r="R197" i="13"/>
  <c r="R198" i="13"/>
  <c r="R199" i="13"/>
  <c r="R200" i="13"/>
  <c r="R201" i="13"/>
  <c r="R202" i="13"/>
  <c r="R203" i="13"/>
  <c r="R204" i="13"/>
  <c r="R205" i="13"/>
  <c r="C205" i="13" s="1"/>
  <c r="R206" i="13"/>
  <c r="R207" i="13"/>
  <c r="R208" i="13"/>
  <c r="R209" i="13"/>
  <c r="R210" i="13"/>
  <c r="R211" i="13"/>
  <c r="R212" i="13"/>
  <c r="R213" i="13"/>
  <c r="R214" i="13"/>
  <c r="R215" i="13"/>
  <c r="R216" i="13"/>
  <c r="R217" i="13"/>
  <c r="R218" i="13"/>
  <c r="R219" i="13"/>
  <c r="R220" i="13"/>
  <c r="R221" i="13"/>
  <c r="R222" i="13"/>
  <c r="R223" i="13"/>
  <c r="R224" i="13"/>
  <c r="R225" i="13"/>
  <c r="R226" i="13"/>
  <c r="R227" i="13"/>
  <c r="R228" i="13"/>
  <c r="R229" i="13"/>
  <c r="R230" i="13"/>
  <c r="R231" i="13"/>
  <c r="R232" i="13"/>
  <c r="R233" i="13"/>
  <c r="R234" i="13"/>
  <c r="R235" i="13"/>
  <c r="R236" i="13"/>
  <c r="R237" i="13"/>
  <c r="R238" i="13"/>
  <c r="R239" i="13"/>
  <c r="R240" i="13"/>
  <c r="C240" i="13" s="1"/>
  <c r="R241" i="13"/>
  <c r="R242" i="13"/>
  <c r="R243" i="13"/>
  <c r="R244" i="13"/>
  <c r="R245" i="13"/>
  <c r="R246" i="13"/>
  <c r="R247" i="13"/>
  <c r="R248" i="13"/>
  <c r="R249" i="13"/>
  <c r="R250" i="13"/>
  <c r="R251" i="13"/>
  <c r="R252" i="13"/>
  <c r="C252" i="13" s="1"/>
  <c r="R253" i="13"/>
  <c r="R254" i="13"/>
  <c r="R255" i="13"/>
  <c r="R256" i="13"/>
  <c r="R257" i="13"/>
  <c r="R258" i="13"/>
  <c r="R259" i="13"/>
  <c r="R260" i="13"/>
  <c r="R261" i="13"/>
  <c r="R262" i="13"/>
  <c r="R263" i="13"/>
  <c r="R264" i="13"/>
  <c r="R265" i="13"/>
  <c r="R266" i="13"/>
  <c r="R267" i="13"/>
  <c r="R268" i="13"/>
  <c r="R269" i="13"/>
  <c r="R270" i="13"/>
  <c r="R271" i="13"/>
  <c r="R272" i="13"/>
  <c r="R273" i="13"/>
  <c r="R274" i="13"/>
  <c r="R275" i="13"/>
  <c r="R276" i="13"/>
  <c r="R277" i="13"/>
  <c r="R278" i="13"/>
  <c r="R279" i="13"/>
  <c r="R280" i="13"/>
  <c r="R281" i="13"/>
  <c r="R282" i="13"/>
  <c r="R283" i="13"/>
  <c r="R284" i="13"/>
  <c r="R285" i="13"/>
  <c r="R286" i="13"/>
  <c r="R287" i="13"/>
  <c r="R288" i="13"/>
  <c r="R289" i="13"/>
  <c r="R290" i="13"/>
  <c r="R291" i="13"/>
  <c r="R292" i="13"/>
  <c r="R293" i="13"/>
  <c r="R294" i="13"/>
  <c r="R295" i="13"/>
  <c r="R296" i="13"/>
  <c r="R297" i="13"/>
  <c r="R298" i="13"/>
  <c r="R299" i="13"/>
  <c r="R300" i="13"/>
  <c r="R301" i="13"/>
  <c r="R302" i="13"/>
  <c r="R303" i="13"/>
  <c r="R304" i="13"/>
  <c r="R305" i="13"/>
  <c r="R306" i="13"/>
  <c r="R307" i="13"/>
  <c r="R308" i="13"/>
  <c r="R309" i="13"/>
  <c r="R310" i="13"/>
  <c r="R311" i="13"/>
  <c r="R312" i="13"/>
  <c r="R313" i="13"/>
  <c r="R314" i="13"/>
  <c r="R315" i="13"/>
  <c r="R316" i="13"/>
  <c r="R317" i="13"/>
  <c r="R318" i="13"/>
  <c r="R319" i="13"/>
  <c r="R320" i="13"/>
  <c r="R321" i="13"/>
  <c r="R322" i="13"/>
  <c r="R323" i="13"/>
  <c r="R324" i="13"/>
  <c r="R325" i="13"/>
  <c r="R326" i="13"/>
  <c r="R327" i="13"/>
  <c r="R328" i="13"/>
  <c r="R329" i="13"/>
  <c r="R330" i="13"/>
  <c r="R331" i="13"/>
  <c r="R332" i="13"/>
  <c r="R333" i="13"/>
  <c r="R334" i="13"/>
  <c r="R335" i="13"/>
  <c r="R336" i="13"/>
  <c r="C336" i="13" s="1"/>
  <c r="R337" i="13"/>
  <c r="R338" i="13"/>
  <c r="R339" i="13"/>
  <c r="R340" i="13"/>
  <c r="R341" i="13"/>
  <c r="R342" i="13"/>
  <c r="R343" i="13"/>
  <c r="R344" i="13"/>
  <c r="R345" i="13"/>
  <c r="R346" i="13"/>
  <c r="R347" i="13"/>
  <c r="R348" i="13"/>
  <c r="R349" i="13"/>
  <c r="R350" i="13"/>
  <c r="R351" i="13"/>
  <c r="R352" i="13"/>
  <c r="R353"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6" i="13"/>
  <c r="C87" i="13"/>
  <c r="C88"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8" i="13"/>
  <c r="C129" i="13"/>
  <c r="C130" i="13"/>
  <c r="C131" i="13"/>
  <c r="C132" i="13"/>
  <c r="C134" i="13"/>
  <c r="C135" i="13"/>
  <c r="C136" i="13"/>
  <c r="C137" i="13"/>
  <c r="C138" i="13"/>
  <c r="C139" i="13"/>
  <c r="C140" i="13"/>
  <c r="C141" i="13"/>
  <c r="C142" i="13"/>
  <c r="C143"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1" i="13"/>
  <c r="C242" i="13"/>
  <c r="C243" i="13"/>
  <c r="C244" i="13"/>
  <c r="C245" i="13"/>
  <c r="C246" i="13"/>
  <c r="C247" i="13"/>
  <c r="C248" i="13"/>
  <c r="C249" i="13"/>
  <c r="C250" i="13"/>
  <c r="C251"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7" i="13"/>
  <c r="C338" i="13"/>
  <c r="C339" i="13"/>
  <c r="C340" i="13"/>
  <c r="C341" i="13"/>
  <c r="C342" i="13"/>
  <c r="C343" i="13"/>
  <c r="C344" i="13"/>
  <c r="C345" i="13"/>
  <c r="C346" i="13"/>
  <c r="C347" i="13"/>
  <c r="C348" i="13"/>
  <c r="C349" i="13"/>
  <c r="C350" i="13"/>
  <c r="C351" i="13"/>
  <c r="C352" i="13"/>
  <c r="C353" i="13"/>
  <c r="C354" i="13"/>
  <c r="C2" i="13"/>
  <c r="S2" i="13"/>
  <c r="R2" i="13"/>
  <c r="D2" i="12"/>
  <c r="E2" i="12"/>
  <c r="F2" i="12"/>
  <c r="G2" i="12"/>
  <c r="H2" i="12"/>
  <c r="I2" i="12"/>
  <c r="J2" i="12"/>
  <c r="B3" i="9"/>
  <c r="C3" i="9"/>
  <c r="D3" i="9"/>
  <c r="E3" i="9"/>
  <c r="F3" i="9"/>
  <c r="G3" i="9"/>
  <c r="B4" i="9"/>
  <c r="C4" i="9"/>
  <c r="D4" i="9"/>
  <c r="E4" i="9"/>
  <c r="F4" i="9"/>
  <c r="G4" i="9"/>
  <c r="B5" i="9"/>
  <c r="C5" i="9"/>
  <c r="D5" i="9"/>
  <c r="E5" i="9"/>
  <c r="F5" i="9"/>
  <c r="G5" i="9"/>
  <c r="B6" i="9"/>
  <c r="C6" i="9"/>
  <c r="D6" i="9"/>
  <c r="E6" i="9"/>
  <c r="F6" i="9"/>
  <c r="G6" i="9"/>
  <c r="B7" i="9"/>
  <c r="C7" i="9"/>
  <c r="D7" i="9"/>
  <c r="E7" i="9"/>
  <c r="F7" i="9"/>
  <c r="G7" i="9"/>
  <c r="B8" i="9"/>
  <c r="C8" i="9"/>
  <c r="D8" i="9"/>
  <c r="E8" i="9"/>
  <c r="F8" i="9"/>
  <c r="G8" i="9"/>
  <c r="B9" i="9"/>
  <c r="C9" i="9"/>
  <c r="D9" i="9"/>
  <c r="E9" i="9"/>
  <c r="F9" i="9"/>
  <c r="G9" i="9"/>
  <c r="B10" i="9"/>
  <c r="C10" i="9"/>
  <c r="D10" i="9"/>
  <c r="E10" i="9"/>
  <c r="F10" i="9"/>
  <c r="G10" i="9"/>
  <c r="B11" i="9"/>
  <c r="C11" i="9"/>
  <c r="D11" i="9"/>
  <c r="E11" i="9"/>
  <c r="F11" i="9"/>
  <c r="G11" i="9"/>
  <c r="B12" i="9"/>
  <c r="C12" i="9"/>
  <c r="D12" i="9"/>
  <c r="E12" i="9"/>
  <c r="F12" i="9"/>
  <c r="G12" i="9"/>
  <c r="B13" i="9"/>
  <c r="C13" i="9"/>
  <c r="D13" i="9"/>
  <c r="E13" i="9"/>
  <c r="F13" i="9"/>
  <c r="G13" i="9"/>
  <c r="B14" i="9"/>
  <c r="C14" i="9"/>
  <c r="D14" i="9"/>
  <c r="E14" i="9"/>
  <c r="F14" i="9"/>
  <c r="G14" i="9"/>
  <c r="B15" i="9"/>
  <c r="C15" i="9"/>
  <c r="D15" i="9"/>
  <c r="E15" i="9"/>
  <c r="F15" i="9"/>
  <c r="G15" i="9"/>
  <c r="B16" i="9"/>
  <c r="C16" i="9"/>
  <c r="D16" i="9"/>
  <c r="E16" i="9"/>
  <c r="F16" i="9"/>
  <c r="G16" i="9"/>
  <c r="B17" i="9"/>
  <c r="C17" i="9"/>
  <c r="D17" i="9"/>
  <c r="E17" i="9"/>
  <c r="F17" i="9"/>
  <c r="G17" i="9"/>
  <c r="B18" i="9"/>
  <c r="C18" i="9"/>
  <c r="D18" i="9"/>
  <c r="E18" i="9"/>
  <c r="F18" i="9"/>
  <c r="G18" i="9"/>
  <c r="B19" i="9"/>
  <c r="C19" i="9"/>
  <c r="D19" i="9"/>
  <c r="E19" i="9"/>
  <c r="F19" i="9"/>
  <c r="G19" i="9"/>
  <c r="B20" i="9"/>
  <c r="C20" i="9"/>
  <c r="D20" i="9"/>
  <c r="E20" i="9"/>
  <c r="F20" i="9"/>
  <c r="G20" i="9"/>
  <c r="B21" i="9"/>
  <c r="C21" i="9"/>
  <c r="D21" i="9"/>
  <c r="E21" i="9"/>
  <c r="F21" i="9"/>
  <c r="G21" i="9"/>
  <c r="B22" i="9"/>
  <c r="C22" i="9"/>
  <c r="D22" i="9"/>
  <c r="E22" i="9"/>
  <c r="F22" i="9"/>
  <c r="G22" i="9"/>
  <c r="B23" i="9"/>
  <c r="C23" i="9"/>
  <c r="D23" i="9"/>
  <c r="E23" i="9"/>
  <c r="F23" i="9"/>
  <c r="G23" i="9"/>
  <c r="B24" i="9"/>
  <c r="C24" i="9"/>
  <c r="D24" i="9"/>
  <c r="E24" i="9"/>
  <c r="F24" i="9"/>
  <c r="G24" i="9"/>
  <c r="B25" i="9"/>
  <c r="C25" i="9"/>
  <c r="D25" i="9"/>
  <c r="E25" i="9"/>
  <c r="F25" i="9"/>
  <c r="G25" i="9"/>
  <c r="B26" i="9"/>
  <c r="C26" i="9"/>
  <c r="D26" i="9"/>
  <c r="E26" i="9"/>
  <c r="F26" i="9"/>
  <c r="G26" i="9"/>
  <c r="B27" i="9"/>
  <c r="C27" i="9"/>
  <c r="D27" i="9"/>
  <c r="E27" i="9"/>
  <c r="F27" i="9"/>
  <c r="G27" i="9"/>
  <c r="B28" i="9"/>
  <c r="C28" i="9"/>
  <c r="D28" i="9"/>
  <c r="E28" i="9"/>
  <c r="F28" i="9"/>
  <c r="G28" i="9"/>
  <c r="B29" i="9"/>
  <c r="C29" i="9"/>
  <c r="D29" i="9"/>
  <c r="E29" i="9"/>
  <c r="F29" i="9"/>
  <c r="G29" i="9"/>
  <c r="B30" i="9"/>
  <c r="C30" i="9"/>
  <c r="D30" i="9"/>
  <c r="E30" i="9"/>
  <c r="F30" i="9"/>
  <c r="G30" i="9"/>
  <c r="B31" i="9"/>
  <c r="C31" i="9"/>
  <c r="D31" i="9"/>
  <c r="E31" i="9"/>
  <c r="F31" i="9"/>
  <c r="G31" i="9"/>
  <c r="B32" i="9"/>
  <c r="C32" i="9"/>
  <c r="D32" i="9"/>
  <c r="E32" i="9"/>
  <c r="F32" i="9"/>
  <c r="G32" i="9"/>
  <c r="B33" i="9"/>
  <c r="C33" i="9"/>
  <c r="D33" i="9"/>
  <c r="E33" i="9"/>
  <c r="F33" i="9"/>
  <c r="G33" i="9"/>
  <c r="B34" i="9"/>
  <c r="C34" i="9"/>
  <c r="D34" i="9"/>
  <c r="E34" i="9"/>
  <c r="F34" i="9"/>
  <c r="G34" i="9"/>
  <c r="B35" i="9"/>
  <c r="C35" i="9"/>
  <c r="D35" i="9"/>
  <c r="E35" i="9"/>
  <c r="F35" i="9"/>
  <c r="G35" i="9"/>
  <c r="B36" i="9"/>
  <c r="C36" i="9"/>
  <c r="D36" i="9"/>
  <c r="E36" i="9"/>
  <c r="F36" i="9"/>
  <c r="G36" i="9"/>
  <c r="B37" i="9"/>
  <c r="C37" i="9"/>
  <c r="D37" i="9"/>
  <c r="E37" i="9"/>
  <c r="F37" i="9"/>
  <c r="G37" i="9"/>
  <c r="B38" i="9"/>
  <c r="C38" i="9"/>
  <c r="D38" i="9"/>
  <c r="E38" i="9"/>
  <c r="F38" i="9"/>
  <c r="G38" i="9"/>
  <c r="B39" i="9"/>
  <c r="C39" i="9"/>
  <c r="D39" i="9"/>
  <c r="E39" i="9"/>
  <c r="F39" i="9"/>
  <c r="G39" i="9"/>
  <c r="B40" i="9"/>
  <c r="C40" i="9"/>
  <c r="D40" i="9"/>
  <c r="E40" i="9"/>
  <c r="F40" i="9"/>
  <c r="G40" i="9"/>
  <c r="B41" i="9"/>
  <c r="C41" i="9"/>
  <c r="D41" i="9"/>
  <c r="E41" i="9"/>
  <c r="F41" i="9"/>
  <c r="G41" i="9"/>
  <c r="B42" i="9"/>
  <c r="C42" i="9"/>
  <c r="D42" i="9"/>
  <c r="E42" i="9"/>
  <c r="F42" i="9"/>
  <c r="G42" i="9"/>
  <c r="B43" i="9"/>
  <c r="C43" i="9"/>
  <c r="D43" i="9"/>
  <c r="E43" i="9"/>
  <c r="F43" i="9"/>
  <c r="G43" i="9"/>
  <c r="B44" i="9"/>
  <c r="C44" i="9"/>
  <c r="D44" i="9"/>
  <c r="E44" i="9"/>
  <c r="F44" i="9"/>
  <c r="G44" i="9"/>
  <c r="B45" i="9"/>
  <c r="C45" i="9"/>
  <c r="D45" i="9"/>
  <c r="E45" i="9"/>
  <c r="F45" i="9"/>
  <c r="G45" i="9"/>
  <c r="B46" i="9"/>
  <c r="C46" i="9"/>
  <c r="D46" i="9"/>
  <c r="E46" i="9"/>
  <c r="F46" i="9"/>
  <c r="G46" i="9"/>
  <c r="B47" i="9"/>
  <c r="C47" i="9"/>
  <c r="D47" i="9"/>
  <c r="E47" i="9"/>
  <c r="F47" i="9"/>
  <c r="G47" i="9"/>
  <c r="B48" i="9"/>
  <c r="C48" i="9"/>
  <c r="D48" i="9"/>
  <c r="E48" i="9"/>
  <c r="F48" i="9"/>
  <c r="G48" i="9"/>
  <c r="B49" i="9"/>
  <c r="C49" i="9"/>
  <c r="D49" i="9"/>
  <c r="E49" i="9"/>
  <c r="F49" i="9"/>
  <c r="G49" i="9"/>
  <c r="B50" i="9"/>
  <c r="C50" i="9"/>
  <c r="D50" i="9"/>
  <c r="E50" i="9"/>
  <c r="F50" i="9"/>
  <c r="G50" i="9"/>
  <c r="B51" i="9"/>
  <c r="C51" i="9"/>
  <c r="D51" i="9"/>
  <c r="E51" i="9"/>
  <c r="F51" i="9"/>
  <c r="G51" i="9"/>
  <c r="B52" i="9"/>
  <c r="C52" i="9"/>
  <c r="D52" i="9"/>
  <c r="E52" i="9"/>
  <c r="F52" i="9"/>
  <c r="G52" i="9"/>
  <c r="B53" i="9"/>
  <c r="C53" i="9"/>
  <c r="D53" i="9"/>
  <c r="E53" i="9"/>
  <c r="F53" i="9"/>
  <c r="G53" i="9"/>
  <c r="B54" i="9"/>
  <c r="C54" i="9"/>
  <c r="D54" i="9"/>
  <c r="E54" i="9"/>
  <c r="F54" i="9"/>
  <c r="G54" i="9"/>
  <c r="B55" i="9"/>
  <c r="C55" i="9"/>
  <c r="D55" i="9"/>
  <c r="E55" i="9"/>
  <c r="F55" i="9"/>
  <c r="G55" i="9"/>
  <c r="B56" i="9"/>
  <c r="C56" i="9"/>
  <c r="D56" i="9"/>
  <c r="E56" i="9"/>
  <c r="F56" i="9"/>
  <c r="G56" i="9"/>
  <c r="B57" i="9"/>
  <c r="C57" i="9"/>
  <c r="D57" i="9"/>
  <c r="E57" i="9"/>
  <c r="F57" i="9"/>
  <c r="G57" i="9"/>
  <c r="B58" i="9"/>
  <c r="C58" i="9"/>
  <c r="D58" i="9"/>
  <c r="E58" i="9"/>
  <c r="F58" i="9"/>
  <c r="G58" i="9"/>
  <c r="B59" i="9"/>
  <c r="C59" i="9"/>
  <c r="D59" i="9"/>
  <c r="E59" i="9"/>
  <c r="F59" i="9"/>
  <c r="G59" i="9"/>
  <c r="B60" i="9"/>
  <c r="C60" i="9"/>
  <c r="D60" i="9"/>
  <c r="E60" i="9"/>
  <c r="F60" i="9"/>
  <c r="G60" i="9"/>
  <c r="B61" i="9"/>
  <c r="C61" i="9"/>
  <c r="D61" i="9"/>
  <c r="E61" i="9"/>
  <c r="F61" i="9"/>
  <c r="G61" i="9"/>
  <c r="B62" i="9"/>
  <c r="C62" i="9"/>
  <c r="D62" i="9"/>
  <c r="E62" i="9"/>
  <c r="F62" i="9"/>
  <c r="G62" i="9"/>
  <c r="B63" i="9"/>
  <c r="C63" i="9"/>
  <c r="D63" i="9"/>
  <c r="E63" i="9"/>
  <c r="F63" i="9"/>
  <c r="G63" i="9"/>
  <c r="G2" i="9"/>
  <c r="F2" i="9"/>
  <c r="E2" i="9"/>
  <c r="D2" i="9"/>
  <c r="C2" i="9"/>
  <c r="B2" i="9"/>
  <c r="K7" i="9" l="1"/>
  <c r="K8" i="9"/>
  <c r="K6" i="9"/>
</calcChain>
</file>

<file path=xl/sharedStrings.xml><?xml version="1.0" encoding="utf-8"?>
<sst xmlns="http://schemas.openxmlformats.org/spreadsheetml/2006/main" count="11436" uniqueCount="2909">
  <si>
    <t>ID</t>
  </si>
  <si>
    <t>SectorEnVermogensklasse</t>
  </si>
  <si>
    <t>RegioS</t>
  </si>
  <si>
    <t>Perioden</t>
  </si>
  <si>
    <t>Installaties_1</t>
  </si>
  <si>
    <t>OpgesteldVermogenVanZonnepanelen_2</t>
  </si>
  <si>
    <t>ProductieVanZonnestroom_3</t>
  </si>
  <si>
    <t>A050176</t>
  </si>
  <si>
    <t xml:space="preserve">NL01  </t>
  </si>
  <si>
    <t>2020JJ00</t>
  </si>
  <si>
    <t xml:space="preserve">LD01  </t>
  </si>
  <si>
    <t xml:space="preserve">LD02  </t>
  </si>
  <si>
    <t xml:space="preserve">LD03  </t>
  </si>
  <si>
    <t xml:space="preserve">LD04  </t>
  </si>
  <si>
    <t xml:space="preserve">LD99  </t>
  </si>
  <si>
    <t xml:space="preserve">PV20  </t>
  </si>
  <si>
    <t xml:space="preserve">PV21  </t>
  </si>
  <si>
    <t xml:space="preserve">PV22  </t>
  </si>
  <si>
    <t xml:space="preserve">PV23  </t>
  </si>
  <si>
    <t xml:space="preserve">PV24  </t>
  </si>
  <si>
    <t xml:space="preserve">PV25  </t>
  </si>
  <si>
    <t xml:space="preserve">PV26  </t>
  </si>
  <si>
    <t xml:space="preserve">PV27  </t>
  </si>
  <si>
    <t xml:space="preserve">PV28  </t>
  </si>
  <si>
    <t xml:space="preserve">PV29  </t>
  </si>
  <si>
    <t xml:space="preserve">PV30  </t>
  </si>
  <si>
    <t xml:space="preserve">PV31  </t>
  </si>
  <si>
    <t xml:space="preserve">PV99  </t>
  </si>
  <si>
    <t>GM1680</t>
  </si>
  <si>
    <t>GM0358</t>
  </si>
  <si>
    <t>GM0197</t>
  </si>
  <si>
    <t>GM0059</t>
  </si>
  <si>
    <t>GM0482</t>
  </si>
  <si>
    <t>GM0613</t>
  </si>
  <si>
    <t>GM0361</t>
  </si>
  <si>
    <t>GM0141</t>
  </si>
  <si>
    <t>GM0034</t>
  </si>
  <si>
    <t>GM0484</t>
  </si>
  <si>
    <t>GM1723</t>
  </si>
  <si>
    <t>GM1959</t>
  </si>
  <si>
    <t>GM0060</t>
  </si>
  <si>
    <t>GM0307</t>
  </si>
  <si>
    <t>GM0362</t>
  </si>
  <si>
    <t>GM0363</t>
  </si>
  <si>
    <t>GM0200</t>
  </si>
  <si>
    <t>GM0003</t>
  </si>
  <si>
    <t>GM0202</t>
  </si>
  <si>
    <t>GM0106</t>
  </si>
  <si>
    <t>GM0743</t>
  </si>
  <si>
    <t>GM0744</t>
  </si>
  <si>
    <t>GM0308</t>
  </si>
  <si>
    <t>GM0489</t>
  </si>
  <si>
    <t>GM0203</t>
  </si>
  <si>
    <t>GM0888</t>
  </si>
  <si>
    <t>GM1954</t>
  </si>
  <si>
    <t>GM0370</t>
  </si>
  <si>
    <t>GM0889</t>
  </si>
  <si>
    <t>GM1945</t>
  </si>
  <si>
    <t>GM1724</t>
  </si>
  <si>
    <t>GM0893</t>
  </si>
  <si>
    <t>GM0373</t>
  </si>
  <si>
    <t>GM0748</t>
  </si>
  <si>
    <t>GM1859</t>
  </si>
  <si>
    <t>GM1721</t>
  </si>
  <si>
    <t>GM0753</t>
  </si>
  <si>
    <t>GM0209</t>
  </si>
  <si>
    <t>GM0375</t>
  </si>
  <si>
    <t>GM0310</t>
  </si>
  <si>
    <t>GM1728</t>
  </si>
  <si>
    <t>GM0376</t>
  </si>
  <si>
    <t>GM0377</t>
  </si>
  <si>
    <t>GM1901</t>
  </si>
  <si>
    <t>GM0755</t>
  </si>
  <si>
    <t>GM1681</t>
  </si>
  <si>
    <t>GM0147</t>
  </si>
  <si>
    <t>GM0654</t>
  </si>
  <si>
    <t>GM0756</t>
  </si>
  <si>
    <t>GM0757</t>
  </si>
  <si>
    <t>GM0758</t>
  </si>
  <si>
    <t>GM0501</t>
  </si>
  <si>
    <t>GM1876</t>
  </si>
  <si>
    <t>GM0213</t>
  </si>
  <si>
    <t>GM0899</t>
  </si>
  <si>
    <t>GM0312</t>
  </si>
  <si>
    <t>GM0313</t>
  </si>
  <si>
    <t>GM0214</t>
  </si>
  <si>
    <t>GM0502</t>
  </si>
  <si>
    <t>GM0383</t>
  </si>
  <si>
    <t>GM0109</t>
  </si>
  <si>
    <t>GM1706</t>
  </si>
  <si>
    <t>GM1684</t>
  </si>
  <si>
    <t>GM0216</t>
  </si>
  <si>
    <t>GM0148</t>
  </si>
  <si>
    <t>GM1891</t>
  </si>
  <si>
    <t>GM0503</t>
  </si>
  <si>
    <t>GM0010</t>
  </si>
  <si>
    <t>GM0762</t>
  </si>
  <si>
    <t>GM0150</t>
  </si>
  <si>
    <t>GM0384</t>
  </si>
  <si>
    <t>GM1774</t>
  </si>
  <si>
    <t>GM0221</t>
  </si>
  <si>
    <t>GM0222</t>
  </si>
  <si>
    <t>GM0766</t>
  </si>
  <si>
    <t>GM0505</t>
  </si>
  <si>
    <t>GM0498</t>
  </si>
  <si>
    <t>GM1719</t>
  </si>
  <si>
    <t>GM0303</t>
  </si>
  <si>
    <t>GM0225</t>
  </si>
  <si>
    <t>GM0226</t>
  </si>
  <si>
    <t>GM1711</t>
  </si>
  <si>
    <t>GM0385</t>
  </si>
  <si>
    <t>GM0228</t>
  </si>
  <si>
    <t>GM0317</t>
  </si>
  <si>
    <t>GM1979</t>
  </si>
  <si>
    <t>GM0770</t>
  </si>
  <si>
    <t>GM1903</t>
  </si>
  <si>
    <t>GM0772</t>
  </si>
  <si>
    <t>GM0230</t>
  </si>
  <si>
    <t>GM0114</t>
  </si>
  <si>
    <t>GM0388</t>
  </si>
  <si>
    <t>GM0153</t>
  </si>
  <si>
    <t>GM0232</t>
  </si>
  <si>
    <t>GM0233</t>
  </si>
  <si>
    <t>GM0777</t>
  </si>
  <si>
    <t>GM1940</t>
  </si>
  <si>
    <t>GM0779</t>
  </si>
  <si>
    <t>GM1771</t>
  </si>
  <si>
    <t>GM1652</t>
  </si>
  <si>
    <t>GM0907</t>
  </si>
  <si>
    <t>GM0784</t>
  </si>
  <si>
    <t>GM1924</t>
  </si>
  <si>
    <t>GM0664</t>
  </si>
  <si>
    <t>GM0785</t>
  </si>
  <si>
    <t>GM1942</t>
  </si>
  <si>
    <t>GM0512</t>
  </si>
  <si>
    <t>GM0513</t>
  </si>
  <si>
    <t>GM0786</t>
  </si>
  <si>
    <t>GM0518</t>
  </si>
  <si>
    <t>GM0014</t>
  </si>
  <si>
    <t>GM1729</t>
  </si>
  <si>
    <t>GM0158</t>
  </si>
  <si>
    <t>GM0788</t>
  </si>
  <si>
    <t>GM0392</t>
  </si>
  <si>
    <t>GM0394</t>
  </si>
  <si>
    <t>GM1655</t>
  </si>
  <si>
    <t>GM0160</t>
  </si>
  <si>
    <t>GM0243</t>
  </si>
  <si>
    <t>GM0523</t>
  </si>
  <si>
    <t>GM0072</t>
  </si>
  <si>
    <t>GM0244</t>
  </si>
  <si>
    <t>GM0396</t>
  </si>
  <si>
    <t>GM0397</t>
  </si>
  <si>
    <t>GM0246</t>
  </si>
  <si>
    <t>GM0074</t>
  </si>
  <si>
    <t>GM0398</t>
  </si>
  <si>
    <t>GM0917</t>
  </si>
  <si>
    <t>GM1658</t>
  </si>
  <si>
    <t>GM0399</t>
  </si>
  <si>
    <t>GM0400</t>
  </si>
  <si>
    <t>GM0163</t>
  </si>
  <si>
    <t>GM0530</t>
  </si>
  <si>
    <t>GM0794</t>
  </si>
  <si>
    <t>GM0531</t>
  </si>
  <si>
    <t>GM0164</t>
  </si>
  <si>
    <t>GM0796</t>
  </si>
  <si>
    <t>GM0252</t>
  </si>
  <si>
    <t>GM0797</t>
  </si>
  <si>
    <t>GM0534</t>
  </si>
  <si>
    <t>GM0798</t>
  </si>
  <si>
    <t>GM0402</t>
  </si>
  <si>
    <t>GM1963</t>
  </si>
  <si>
    <t>GM1735</t>
  </si>
  <si>
    <t>GM1966</t>
  </si>
  <si>
    <t>GM1911</t>
  </si>
  <si>
    <t>GM0118</t>
  </si>
  <si>
    <t>GM0405</t>
  </si>
  <si>
    <t>GM1507</t>
  </si>
  <si>
    <t>GM0321</t>
  </si>
  <si>
    <t>GM0406</t>
  </si>
  <si>
    <t>GM0677</t>
  </si>
  <si>
    <t>GM0353</t>
  </si>
  <si>
    <t>GM1884</t>
  </si>
  <si>
    <t>GM0166</t>
  </si>
  <si>
    <t>GM0678</t>
  </si>
  <si>
    <t>GM0537</t>
  </si>
  <si>
    <t>GM0928</t>
  </si>
  <si>
    <t>GM1598</t>
  </si>
  <si>
    <t>GM0542</t>
  </si>
  <si>
    <t>GM1931</t>
  </si>
  <si>
    <t>GM1659</t>
  </si>
  <si>
    <t>GM1685</t>
  </si>
  <si>
    <t>GM0882</t>
  </si>
  <si>
    <t>GM0415</t>
  </si>
  <si>
    <t>GM0416</t>
  </si>
  <si>
    <t>GM1621</t>
  </si>
  <si>
    <t>GM0417</t>
  </si>
  <si>
    <t>GM0080</t>
  </si>
  <si>
    <t>GM0546</t>
  </si>
  <si>
    <t>GM0547</t>
  </si>
  <si>
    <t>GM1916</t>
  </si>
  <si>
    <t>GM0995</t>
  </si>
  <si>
    <t>GM1640</t>
  </si>
  <si>
    <t>GM0327</t>
  </si>
  <si>
    <t>GM1705</t>
  </si>
  <si>
    <t>GM0553</t>
  </si>
  <si>
    <t>GM0262</t>
  </si>
  <si>
    <t>GM0809</t>
  </si>
  <si>
    <t>GM0331</t>
  </si>
  <si>
    <t>GM0024</t>
  </si>
  <si>
    <t>GM0168</t>
  </si>
  <si>
    <t>GM0263</t>
  </si>
  <si>
    <t>GM1641</t>
  </si>
  <si>
    <t>GM0556</t>
  </si>
  <si>
    <t>GM0935</t>
  </si>
  <si>
    <t>GM0420</t>
  </si>
  <si>
    <t>GM0938</t>
  </si>
  <si>
    <t>GM1948</t>
  </si>
  <si>
    <t>GM0119</t>
  </si>
  <si>
    <t>GM0687</t>
  </si>
  <si>
    <t>GM1842</t>
  </si>
  <si>
    <t>GM1731</t>
  </si>
  <si>
    <t>GM1952</t>
  </si>
  <si>
    <t>GM0815</t>
  </si>
  <si>
    <t>GM1709</t>
  </si>
  <si>
    <t>GM1978</t>
  </si>
  <si>
    <t>GM1955</t>
  </si>
  <si>
    <t>GM0335</t>
  </si>
  <si>
    <t>GM0944</t>
  </si>
  <si>
    <t>GM1740</t>
  </si>
  <si>
    <t>GM0946</t>
  </si>
  <si>
    <t>GM0356</t>
  </si>
  <si>
    <t>GM0569</t>
  </si>
  <si>
    <t>GM0267</t>
  </si>
  <si>
    <t>GM0268</t>
  </si>
  <si>
    <t>GM1930</t>
  </si>
  <si>
    <t>GM1970</t>
  </si>
  <si>
    <t>GM1695</t>
  </si>
  <si>
    <t>GM1699</t>
  </si>
  <si>
    <t>GM0171</t>
  </si>
  <si>
    <t>GM0575</t>
  </si>
  <si>
    <t>GM0820</t>
  </si>
  <si>
    <t>GM0302</t>
  </si>
  <si>
    <t>GM0579</t>
  </si>
  <si>
    <t>GM0823</t>
  </si>
  <si>
    <t>GM0824</t>
  </si>
  <si>
    <t>GM1895</t>
  </si>
  <si>
    <t>GM0269</t>
  </si>
  <si>
    <t>GM0173</t>
  </si>
  <si>
    <t>GM1773</t>
  </si>
  <si>
    <t>GM0175</t>
  </si>
  <si>
    <t>GM1586</t>
  </si>
  <si>
    <t>GM0826</t>
  </si>
  <si>
    <t>GM0085</t>
  </si>
  <si>
    <t>GM0431</t>
  </si>
  <si>
    <t>GM0432</t>
  </si>
  <si>
    <t>GM0086</t>
  </si>
  <si>
    <t>GM0828</t>
  </si>
  <si>
    <t>GM1509</t>
  </si>
  <si>
    <t>GM0437</t>
  </si>
  <si>
    <t>GM0589</t>
  </si>
  <si>
    <t>GM1734</t>
  </si>
  <si>
    <t>GM0590</t>
  </si>
  <si>
    <t>GM1894</t>
  </si>
  <si>
    <t>GM0765</t>
  </si>
  <si>
    <t>GM1926</t>
  </si>
  <si>
    <t>GM0439</t>
  </si>
  <si>
    <t>GM0273</t>
  </si>
  <si>
    <t>GM0177</t>
  </si>
  <si>
    <t>GM0703</t>
  </si>
  <si>
    <t>GM0274</t>
  </si>
  <si>
    <t>GM0339</t>
  </si>
  <si>
    <t>GM1667</t>
  </si>
  <si>
    <t>GM0275</t>
  </si>
  <si>
    <t>GM0340</t>
  </si>
  <si>
    <t>GM0597</t>
  </si>
  <si>
    <t>GM1742</t>
  </si>
  <si>
    <t>GM0603</t>
  </si>
  <si>
    <t>GM1669</t>
  </si>
  <si>
    <t>GM0957</t>
  </si>
  <si>
    <t>GM0736</t>
  </si>
  <si>
    <t>GM1674</t>
  </si>
  <si>
    <t>GM0599</t>
  </si>
  <si>
    <t>GM0277</t>
  </si>
  <si>
    <t>GM0840</t>
  </si>
  <si>
    <t>GM0441</t>
  </si>
  <si>
    <t>GM0279</t>
  </si>
  <si>
    <t>GM0606</t>
  </si>
  <si>
    <t>GM0088</t>
  </si>
  <si>
    <t>GM1676</t>
  </si>
  <si>
    <t>GM0965</t>
  </si>
  <si>
    <t>GM1702</t>
  </si>
  <si>
    <t>GM0845</t>
  </si>
  <si>
    <t>GM1883</t>
  </si>
  <si>
    <t>GM0610</t>
  </si>
  <si>
    <t>GM1714</t>
  </si>
  <si>
    <t>GM0090</t>
  </si>
  <si>
    <t>GM0342</t>
  </si>
  <si>
    <t>GM0847</t>
  </si>
  <si>
    <t>GM0848</t>
  </si>
  <si>
    <t>GM0037</t>
  </si>
  <si>
    <t>GM0180</t>
  </si>
  <si>
    <t>GM0532</t>
  </si>
  <si>
    <t>GM0851</t>
  </si>
  <si>
    <t>GM1708</t>
  </si>
  <si>
    <t>GM0971</t>
  </si>
  <si>
    <t>GM1904</t>
  </si>
  <si>
    <t>GM1900</t>
  </si>
  <si>
    <t>GM0715</t>
  </si>
  <si>
    <t>GM0093</t>
  </si>
  <si>
    <t>GM0448</t>
  </si>
  <si>
    <t>GM1525</t>
  </si>
  <si>
    <t>GM0716</t>
  </si>
  <si>
    <t>GM0281</t>
  </si>
  <si>
    <t>GM0855</t>
  </si>
  <si>
    <t>GM0183</t>
  </si>
  <si>
    <t>GM1700</t>
  </si>
  <si>
    <t>GM1730</t>
  </si>
  <si>
    <t>GM0737</t>
  </si>
  <si>
    <t>GM0856</t>
  </si>
  <si>
    <t>GM0450</t>
  </si>
  <si>
    <t>GM0451</t>
  </si>
  <si>
    <t>GM0184</t>
  </si>
  <si>
    <t>GM0344</t>
  </si>
  <si>
    <t>GM1581</t>
  </si>
  <si>
    <t>GM0981</t>
  </si>
  <si>
    <t>GM0994</t>
  </si>
  <si>
    <t>GM0858</t>
  </si>
  <si>
    <t>GM0047</t>
  </si>
  <si>
    <t>GM0345</t>
  </si>
  <si>
    <t>GM0717</t>
  </si>
  <si>
    <t>GM0861</t>
  </si>
  <si>
    <t>GM0453</t>
  </si>
  <si>
    <t>GM0983</t>
  </si>
  <si>
    <t>GM0984</t>
  </si>
  <si>
    <t>GM1961</t>
  </si>
  <si>
    <t>GM0622</t>
  </si>
  <si>
    <t>GM0096</t>
  </si>
  <si>
    <t>GM0718</t>
  </si>
  <si>
    <t>GM0986</t>
  </si>
  <si>
    <t>GM0626</t>
  </si>
  <si>
    <t>GM0285</t>
  </si>
  <si>
    <t>GM0865</t>
  </si>
  <si>
    <t>GM1949</t>
  </si>
  <si>
    <t>GM0866</t>
  </si>
  <si>
    <t>GM0867</t>
  </si>
  <si>
    <t>GM0627</t>
  </si>
  <si>
    <t>GM0289</t>
  </si>
  <si>
    <t>GM0629</t>
  </si>
  <si>
    <t>GM0852</t>
  </si>
  <si>
    <t>GM0988</t>
  </si>
  <si>
    <t>GM0457</t>
  </si>
  <si>
    <t>GM1960</t>
  </si>
  <si>
    <t>GM0668</t>
  </si>
  <si>
    <t>GM1969</t>
  </si>
  <si>
    <t>GM1701</t>
  </si>
  <si>
    <t>GM0293</t>
  </si>
  <si>
    <t>GM1950</t>
  </si>
  <si>
    <t>GM1783</t>
  </si>
  <si>
    <t>GM0098</t>
  </si>
  <si>
    <t>GM0614</t>
  </si>
  <si>
    <t>GM0189</t>
  </si>
  <si>
    <t>GM0296</t>
  </si>
  <si>
    <t>GM1696</t>
  </si>
  <si>
    <t>GM0352</t>
  </si>
  <si>
    <t>GM0294</t>
  </si>
  <si>
    <t>GM0873</t>
  </si>
  <si>
    <t>GM0632</t>
  </si>
  <si>
    <t>GM1690</t>
  </si>
  <si>
    <t>GM0880</t>
  </si>
  <si>
    <t>GM0351</t>
  </si>
  <si>
    <t>GM0479</t>
  </si>
  <si>
    <t>GM0297</t>
  </si>
  <si>
    <t>GM0473</t>
  </si>
  <si>
    <t>GM0050</t>
  </si>
  <si>
    <t>GM0355</t>
  </si>
  <si>
    <t>GM0299</t>
  </si>
  <si>
    <t>GM0637</t>
  </si>
  <si>
    <t>GM0638</t>
  </si>
  <si>
    <t>GM1892</t>
  </si>
  <si>
    <t>GM0879</t>
  </si>
  <si>
    <t>GM0301</t>
  </si>
  <si>
    <t>GM1896</t>
  </si>
  <si>
    <t>GM0642</t>
  </si>
  <si>
    <t>GM0193</t>
  </si>
  <si>
    <t>GM0000</t>
  </si>
  <si>
    <t xml:space="preserve">ES01  </t>
  </si>
  <si>
    <t xml:space="preserve">ES02  </t>
  </si>
  <si>
    <t xml:space="preserve">ES03  </t>
  </si>
  <si>
    <t xml:space="preserve">ES04  </t>
  </si>
  <si>
    <t xml:space="preserve">ES05  </t>
  </si>
  <si>
    <t xml:space="preserve">ES06  </t>
  </si>
  <si>
    <t xml:space="preserve">ES07  </t>
  </si>
  <si>
    <t xml:space="preserve">ES08  </t>
  </si>
  <si>
    <t xml:space="preserve">ES09  </t>
  </si>
  <si>
    <t xml:space="preserve">ES10  </t>
  </si>
  <si>
    <t xml:space="preserve">ES11  </t>
  </si>
  <si>
    <t xml:space="preserve">ES12  </t>
  </si>
  <si>
    <t xml:space="preserve">ES13  </t>
  </si>
  <si>
    <t xml:space="preserve">ES14  </t>
  </si>
  <si>
    <t xml:space="preserve">ES15  </t>
  </si>
  <si>
    <t xml:space="preserve">ES16  </t>
  </si>
  <si>
    <t xml:space="preserve">ES17  </t>
  </si>
  <si>
    <t xml:space="preserve">ES18  </t>
  </si>
  <si>
    <t xml:space="preserve">ES19  </t>
  </si>
  <si>
    <t xml:space="preserve">ES20  </t>
  </si>
  <si>
    <t xml:space="preserve">ES21  </t>
  </si>
  <si>
    <t xml:space="preserve">ES22  </t>
  </si>
  <si>
    <t xml:space="preserve">ES23  </t>
  </si>
  <si>
    <t xml:space="preserve">ES24  </t>
  </si>
  <si>
    <t xml:space="preserve">ES25  </t>
  </si>
  <si>
    <t xml:space="preserve">ES26  </t>
  </si>
  <si>
    <t xml:space="preserve">ES27  </t>
  </si>
  <si>
    <t xml:space="preserve">ES28  </t>
  </si>
  <si>
    <t xml:space="preserve">ES29  </t>
  </si>
  <si>
    <t xml:space="preserve">ES30  </t>
  </si>
  <si>
    <t xml:space="preserve">ES99  </t>
  </si>
  <si>
    <t>ET0101</t>
  </si>
  <si>
    <t>ET0201</t>
  </si>
  <si>
    <t>ET0301</t>
  </si>
  <si>
    <t>ET0401</t>
  </si>
  <si>
    <t>ET0501</t>
  </si>
  <si>
    <t>ET0601</t>
  </si>
  <si>
    <t>ET0701</t>
  </si>
  <si>
    <t>ET0801</t>
  </si>
  <si>
    <t>ET0901</t>
  </si>
  <si>
    <t>ET0902</t>
  </si>
  <si>
    <t>ET1001</t>
  </si>
  <si>
    <t>ET1101</t>
  </si>
  <si>
    <t>ET1201</t>
  </si>
  <si>
    <t>ET1301</t>
  </si>
  <si>
    <t>ET1401</t>
  </si>
  <si>
    <t>ET1501</t>
  </si>
  <si>
    <t>ET1502</t>
  </si>
  <si>
    <t>ET1503</t>
  </si>
  <si>
    <t>ET1601</t>
  </si>
  <si>
    <t>ET1602</t>
  </si>
  <si>
    <t>ET1603</t>
  </si>
  <si>
    <t>ET1604</t>
  </si>
  <si>
    <t>ET1605</t>
  </si>
  <si>
    <t>ET1606</t>
  </si>
  <si>
    <t>ET1701</t>
  </si>
  <si>
    <t>ET1801</t>
  </si>
  <si>
    <t>ET1901</t>
  </si>
  <si>
    <t>ET2001</t>
  </si>
  <si>
    <t>ET2101</t>
  </si>
  <si>
    <t>ET2201</t>
  </si>
  <si>
    <t>ET2301</t>
  </si>
  <si>
    <t>ET2401</t>
  </si>
  <si>
    <t>ET2501</t>
  </si>
  <si>
    <t>ET2601</t>
  </si>
  <si>
    <t>ET2701</t>
  </si>
  <si>
    <t>ET2801</t>
  </si>
  <si>
    <t>ET2901</t>
  </si>
  <si>
    <t>ET3001</t>
  </si>
  <si>
    <t>ET3002</t>
  </si>
  <si>
    <t>ET3003</t>
  </si>
  <si>
    <t>ET9999</t>
  </si>
  <si>
    <t>A050178</t>
  </si>
  <si>
    <t>A050179</t>
  </si>
  <si>
    <t>TableInfos</t>
  </si>
  <si>
    <t>Title</t>
  </si>
  <si>
    <t>ShortTitle</t>
  </si>
  <si>
    <t>Identifier</t>
  </si>
  <si>
    <t>Summary</t>
  </si>
  <si>
    <t>Modified</t>
  </si>
  <si>
    <t>ReasonDelivery</t>
  </si>
  <si>
    <t>ExplanatoryText</t>
  </si>
  <si>
    <t>Language</t>
  </si>
  <si>
    <t>Catalog</t>
  </si>
  <si>
    <t>Frequency</t>
  </si>
  <si>
    <t>Period</t>
  </si>
  <si>
    <t>ShortDescription</t>
  </si>
  <si>
    <t>Description</t>
  </si>
  <si>
    <t>DefaultPresentation</t>
  </si>
  <si>
    <t>DefaultSelection</t>
  </si>
  <si>
    <t>GraphTypes</t>
  </si>
  <si>
    <t>OutputStatus</t>
  </si>
  <si>
    <t>Source</t>
  </si>
  <si>
    <t>MetaDataModified</t>
  </si>
  <si>
    <t>SearchPriority</t>
  </si>
  <si>
    <t>Zonnestroom; vermogen en vermogensklasse, bedrijven en woningen, regio</t>
  </si>
  <si>
    <t>Zonnestroom; vermogen, bedrijf/won,regio</t>
  </si>
  <si>
    <t>85005NED</t>
  </si>
  <si>
    <t>Zonnestroom, opgesteld vermogen, installaties, zonnepanelen
vermogensklasse, bedrijven, woningen, dak, veld, regio</t>
  </si>
  <si>
    <t>2021-12-10T02:00:00</t>
  </si>
  <si>
    <t>Herontwerp</t>
  </si>
  <si>
    <t>Het onderwerp Productie van zonnestroom (tot op niveau van subRES-regio’s) is aan de tabel toegevoegd.</t>
  </si>
  <si>
    <t>nl</t>
  </si>
  <si>
    <t>CBS</t>
  </si>
  <si>
    <t>Tweemaalperjaar</t>
  </si>
  <si>
    <t xml:space="preserve">
Deze tabel bevat cijfers over het aantal installaties, het opgesteld vermogen aan zonnepanelen en de productie van zonnestroom door deze installaties.
De cijfers zijn uit te splitsen naar sector (bedrijven en woningen). Daarnaast is het mogelijk om de installaties en opgewekte elektriciteit uit te splitsen naar installatiegrootte. Zon op land is uitgesplitst naar klein (&lt;= 15 kW) en groot (&gt;15 kW) vermogen. Het groot vermogen is verder uit te splitsen naar zonnestroom op dak en op land (veld). Installaties op binnenwateren worden gerekend tot veldinstallaties, installaties boven een parkeerplaats tot de dakinstallaties. Het aantal installaties en het opgesteld vermogen kunnen worden uitgesplitst naar gemeente, provincie, landsdeel, RES-regio en subRES-regio (RES staat voor Regionale EnergieStrategie). De productie van zonnestroom kan niet naar gemeenteniveau worden uitgesplitst. Bij productie is subRES-regio dus het laatste regionale schaalniveau.
Weergegeven is de stand op de einddatum van elk weergegeven tijdvak. Voor een heel jaar is dat 31 december, en voor cijfers tot en met Q2 (tweede kwartaal) is dat 30 juni. 
De regionale indeling is gebaseerd op de gemeentelijke indeling van het betreffende jaar.
Gegevens beschikbaar vanaf: 2019
Wijzigingen per 10 december 2021:
Het onderwerp Productie van zonnestroom (tot op niveau van subRES-regio’s) is aan de tabel toegevoegd.
Wat is er verder aangepast per 10 december 2021?
De cijfers over het jaar 2019 zijn definitief geworden en de cijfers over het jaar 2020 nader voorlopig.
Voorlopige cijfers 2021, tot en met het tweede kwartaal van 2021, zijn toegevoegd.
Status van de cijfers:
De gegevens 2019 zijn definitief, de gegevens voor  2020** zijn nader voorlopig en de gegevens voor 2021, tot en met Q2 2021*, zijn voorlopig.
Wanneer komen er nieuwe cijfers?
Eind mei 2022 worden de voorlopige cijfers voor 2021 (alle kwartalen) gepubliceerd. 
</t>
  </si>
  <si>
    <t xml:space="preserve">INHOUDSOPGAVE
1. Toelichting
2. Definities en verklaring van symbolen
3. Koppelingen naar relevante tabellen en artikelen
4. Bronnen en methoden
5. Meer informatie
1. TOELICHTING
Deze tabel bevat cijfers over het aantal installaties, het opgesteld vermogen aan zonnepanelen en de productie van zonnestroom door deze installaties.
De cijfers zijn uit te splitsen naar sector (bedrijven en woningen). Daarnaast is het mogelijk om de installaties en opgewekte elektriciteit uit te splitsen naar installatiegrootte. Zon op land is uitgesplitst naar klein (&lt;= 15 kW) en groot (&gt;15 kW) vermogen. Het groot vermogen is verder uit te splitsen naar zonnestroom op dak en op land (veld). Installaties op binnenwateren worden gerekend tot veldinstallaties, installaties boven een parkeerplaats tot de dakinstallaties. Het aantal installaties en het opgesteld vermogen kunnen worden uitgesplitst naar gemeente, provincie, landsdeel, RES-regio en subRES-regio (RES staat voor Regionale EnergieStrategie). De productie van zonnestroom kan niet naar gemeenteniveau worden uitgesplitst. Bij productie is subRES-regio dus het laatste regionale schaalniveau.
Weergegeven is de stand op de einddatum van elk weergegeven tijdvak. Voor een heel jaar is dat 31 december, en voor cijfers tot en met Q2 (tweede kwartaal) is dat 30 juni. 
De regionale indeling is gebaseerd op de gemeentelijke indeling van het betreffende jaar.
Gegevens beschikbaar vanaf: 2019
Wijzigingen per 10 december 2021:
Het onderwerp Productie van zonnestroom (tot op niveau van subRES-regio’s) is aan de tabel toegevoegd.
Wat is er verder aangepast per 10 december 2021?
De cijfers over het jaar 2019 zijn definitief geworden en de cijfers over het jaar 2020 nader voorlopig.
Voorlopige cijfers 2021, tot en met het tweede kwartaal van 2021, zijn toegevoegd.
Status van de cijfers:
De gegevens 2019 zijn definitief, de gegevens voor  2020** zijn nader voorlopig en de gegevens voor 2021, tot en met Q2 2021*, zijn voorlopig.
Wanneer komen er nieuwe cijfers?
Eind mei 2022 worden de voorlopige cijfers voor 2021 (alle kwartalen) gepubliceerd. 
2. DEFINITIES EN VERKLARING VAN SYMBOLEN
Definities:
Particuliere woning:
Een verblijfsobject in de Basis Registraties Adressen en Gebouwen (BAG) met als gebruiksfunctie 'Woonfunctie' en géén andere gebruiksfunctie. Installaties op woningen worden tot bedrijfsinstallaties gerekend wanneer er informatie uit de bronbestanden beschikbaar is die duiden op bedrijfsactiviteiten.
Economische activiteit:
Installaties worden tot bedrijfsinstallaties gerekend indien er informatie uit de bronbestanden beschikbaar is die duiden op bedrijfsactiviteiten. De indeling naar sectoren vindt plaats op basis van de gebruiker van de installatie. Dit is gebaseerd op de tenaamstelling van de elektriciteitsaansluiting waarop de installatie is aangesloten. Weergeven zijn het totaal van alle economische sectoren (A-U Alle economische activiteiten), de sector A Landbouw, bosbouw en visserij en D Energievoorziening. De overige sectoren zijn niet apart weergegeven, en is te berekenen als het verschil tussen het totaal van de sectoren A-U en de sectoren A en D.
Zonnestroom:
Zonnestraling omgezet in elektriciteit.
Installatie:
Een installatie is een registratie van zonnepanelen op een bepaalde locatie in een bepaald jaar door een particulier of een bedrijf:
- een registratie van particulieren of bedrijven in PIR (tot 2019),
- een registratie van particulieren of bedrijven in Ceres (vanaf 2019),
- een registratie van particulieren of bedrijven in CertiQ,
- een aanvraag van particulieren voor de btw aftrek regeling zonnepanelen,
- een aanvraag van particulieren voor de subsidieregeling zonnestroom particulieren
- een aanvraag door bedrijven, verenigingen of stichtingen voor de energie investeringsaftrek regeling.
Opgesteld vermogen van zonnepanelen:
Het opgesteld vermogen van zonnestroominstallaties in kW aan het einde van de referentieperiode.
Verklaring van symbolen:
niets (blanco) : het cijfer kan op logische gronden niet voorkomen
. : het cijfer is onbekend, onvoldoende betrouwbaar of geheim
* : voorlopige cijfers
** : nader voorlopige cijfers
In deze tabel wordt het symbool niets (blanco) ook gebruikt voor cellen die nihil zijn.
De cijfers zijn afgerond op gehele getallen. Hierdoor kan het voorkomen, dat de som van de detailgegevens afwijkt van het totaal.
3. KOPPELINGEN NAAR RELEVANTE TABELLEN EN ARTIKELEN
Relevante tabellen:
- &lt;a href='https://opendata.cbs.nl/statline/#/CBS/nl/dataset/85004NED'&gt;Hernieuwbare energie op land, RES-regio&lt;/a&gt;;
- &lt;a href='https://opendata.cbs.nl/statline/#/CBS/nl/dataset/84783NED'&gt;Zonnestroom; vermogen bedrijven en woningen, regio (indeling 2019)&lt;/a&gt;;
- &lt;a href='https://opendata.cbs.nl/statline/#/CBS/nl/dataset/84131NED'&gt;Zonnestroom; vermogen woningen, wijk en buurten, 2016&lt;/a&gt;;
- &lt;a href='https://opendata.cbs.nl/statline/#/CBS/nl/dataset/84517NED'&gt;Zonnestroom; vermogen woningen, wijk en buurten, 2017&lt;/a&gt;;
- &lt;a href='https://opendata.cbs.nl/statline/#/CBS/nl/dataset/84772NED'&gt;Zonnestroom; vermogen woningen, wijk en buurten, 2018&lt;/a&gt;;
- &lt;a href='https://opendata.cbs.nl/statline/#/CBS/nl/dataset/85010NED'&gt;Zonnestroom; vermogen woningen, wijk en buurten, 2019&lt;/a&gt;.
4. BRONNEN EN METHODEN
De onderzoeksmethode van deze tabel is te vinden in de onderzoeksbeschrijving &lt;a href='https://www.cbs.nl/nl-nl/onze-diensten/methoden/onderzoeksomschrijvingen/korte-onderzoeksbeschrijvingen/zonnestroom-op-regionaal-niveau'&gt;Zonnestroom op regionaal niveau&lt;/a&gt; en in de uitgebreide &lt;a href='https://www.cbs.nl/nl-nl/onze-diensten/methoden/onderzoeksomschrijvingen/aanvullende%20onderzoeksbeschrijvingen/zonnestroom'&gt;onderzoeksbeschrijving Zonnestroom&lt;/a&gt;.
Meer informatie is te vinden op de themapagina &lt;a href='https://www.cbs.nl/nl-nl/economie/industrie-en-energie'&gt;Industrie en energie&lt;/a&gt;.
5. MEER INFORMATIE
&lt;a href='https://www.cbs.nl/nl-nl/over-ons/contact'&gt;Infoservice&lt;/a&gt;
Copyright © Centraal Bureau voor de Statistiek, Den Haag/Heerlen
</t>
  </si>
  <si>
    <t>ts=1639040978423&amp;graphtype=Table&amp;r=Perioden,RegioS&amp;k=Topics&amp;t=SectorEnVermogensklasse</t>
  </si>
  <si>
    <t>$filter=((SectorEnVermogensklasse eq 'E007161')) and ((RegioS eq 'NL01  ') or (RegioS eq 'LD02  ') or (RegioS eq 'PV24  ') or (RegioS eq 'GM0358') or (RegioS eq 'GM1708') or (RegioS eq 'ES07  ') or (RegioS eq 'ET2301'))</t>
  </si>
  <si>
    <t>Table,Bar</t>
  </si>
  <si>
    <t>Regulier</t>
  </si>
  <si>
    <t>CBS.</t>
  </si>
  <si>
    <t>DataProperties</t>
  </si>
  <si>
    <t>Position</t>
  </si>
  <si>
    <t>ParentID</t>
  </si>
  <si>
    <t>Type</t>
  </si>
  <si>
    <t>Key</t>
  </si>
  <si>
    <t>ReleasePolicy</t>
  </si>
  <si>
    <t>Datatype</t>
  </si>
  <si>
    <t>Unit</t>
  </si>
  <si>
    <t>Decimals</t>
  </si>
  <si>
    <t>Default</t>
  </si>
  <si>
    <t>Dimension</t>
  </si>
  <si>
    <t>Sector en vermogensklasse</t>
  </si>
  <si>
    <t>Regio's</t>
  </si>
  <si>
    <t>TimeDimension</t>
  </si>
  <si>
    <t>Topic</t>
  </si>
  <si>
    <t>Installaties</t>
  </si>
  <si>
    <t>Het aantal zonnestroominstallaties aan het einde van de referentieperiode.</t>
  </si>
  <si>
    <t>Long</t>
  </si>
  <si>
    <t>aantal</t>
  </si>
  <si>
    <t>Impossible</t>
  </si>
  <si>
    <t>Opgesteld vermogen van zonnepanelen</t>
  </si>
  <si>
    <t>Het opgesteld vermogen van zonnestroominstallaties in kW aan het einde van de referentieperiode.</t>
  </si>
  <si>
    <t>kW</t>
  </si>
  <si>
    <t>Productie van zonnestroom</t>
  </si>
  <si>
    <t>Productie van hernieuwbare elektriciteit met zonnestroominstallaties in miljoenen kilowattuur (mln kWh) gedurende de referentieperiode.</t>
  </si>
  <si>
    <t>mln kWh</t>
  </si>
  <si>
    <t>E007161</t>
  </si>
  <si>
    <t>Alle economische activiteit en woningen</t>
  </si>
  <si>
    <t>E007037</t>
  </si>
  <si>
    <t>Woningen</t>
  </si>
  <si>
    <t>Eén of meer personen die samen een woonruimte bewonen en zichzelf daar niet-bedrijfsmatig voorzien in de dagelijkse levensbehoeften. Het gebruik van energie voor het vervoer van de leden van het huishouden wordt niet meegerekend bij het energieverbruik van huishoudens.</t>
  </si>
  <si>
    <t>T001081</t>
  </si>
  <si>
    <t>A-U Alle economische activiteiten</t>
  </si>
  <si>
    <t>Alle economische activiteiten 
Deze categorie is een samentelling van categorieën: 
A Landbouw, bosbouw en visserij 
B Winning van delfstoffen 
C Industrie 
D Productie en distributie van en handel in elektriciteit, aardgas, stoom en gekoelde lucht 
E Winning en distributie van water; afval- en afvalwaterbeheer en sanering 
F Bouwnijverheid 
G Groot- en detailhandel; reparatie van auto's 
H Vervoer en opslag 
I Logies-, maaltijd- en drankverstrekking 
J Informatie en communicatie 
K Financiële instellingen 
L Verhuur van en handel in onroerend goed 
M Advisering, onderzoek en overige specialistische zakelijke dienstverlening 
N Verhuur van roerende goederen en overige zakelijke dienstverlening 
O Openbaar bestuur, overheidsdiensten en verplichte sociale verzekeringen 
P Onderwijs 
Q Gezondheids- en welzijnszorg 
R Cultuur, sport en recreatie 
S Overige dienstverlening 
T Huishoudens als werkgever; niet-gedifferentieerde productie van goederen en diensten door huishoudens voor eigen gebruik 
U Extraterritoriale organisaties en lichamen</t>
  </si>
  <si>
    <t>A Landbouw, bosbouw en visserij</t>
  </si>
  <si>
    <t>Landbouw, bosbouw en visserij 
Deze sectie omvat: 
- de exploitatie van natuurlijke plantaardige en dierlijke hulpbronnen: 
 w.o. de akkerbouw, veeteelt en de productie van overige planten en dieren op een agrarisch bedrijf of in het natuurlijke leefgebied; 
 w.o. bosbouw, houtteelt en jacht; 
 w.o. specifieke loondiensten met betrekking tot het productieproces landbouw, jacht en bosbouw worden eveneens in deze sectie ingedeeld; 
 w.o. visserij: de vangst of het kweken van vis, schaaldieren en weekdieren.</t>
  </si>
  <si>
    <t>D Energievoorziening</t>
  </si>
  <si>
    <t>Productie en distributie van en handel in elektriciteit, aardgas, stoom en gekoelde lucht 
Deze sectie omvat: 
- productie en distributie van en handel in elektriciteit, aardgas en warm water.</t>
  </si>
  <si>
    <t>Klein vermogen (tot en met 15 kW)</t>
  </si>
  <si>
    <t>Installaties van 15 kilowatt (kW) vermogen of minder</t>
  </si>
  <si>
    <t>A050177</t>
  </si>
  <si>
    <t>Groot vermogen (groter dan 15 kW)</t>
  </si>
  <si>
    <t>Installaties van meer dan 15 kilowatt (kW) vermogen</t>
  </si>
  <si>
    <t xml:space="preserve">Groot vermogen op veld </t>
  </si>
  <si>
    <t>Installaties geplaatst op veld. Denk aan zonneweides en installaties op het water.</t>
  </si>
  <si>
    <t>Groot vermogen op dak</t>
  </si>
  <si>
    <t>Installaties geplaatst op het dak of aan gebouwen of als zonwering boven parkeerplaatsen.</t>
  </si>
  <si>
    <t>Nederland</t>
  </si>
  <si>
    <t>Noord-Nederland (LD)</t>
  </si>
  <si>
    <t>LD = Landsdeel
Noord-Nederland: Groningen, Fryslân, Drenthe
Regionale groepering van provincies. Nederland telt 4 landsdelen.</t>
  </si>
  <si>
    <t>Oost-Nederland (LD)</t>
  </si>
  <si>
    <t>LD = Landsdeel
Oost-Nederland: Overijssel, Flevoland, Gelderland
Regionale groepering van provincies. Nederland telt 4 landsdelen.</t>
  </si>
  <si>
    <t>West-Nederland (LD)</t>
  </si>
  <si>
    <t>LD = Landsdeel
West-Nederland: Utrecht, Noord-Holland, Zuid-Holland, Zeeland
Regionale groepering van provincies. Nederland telt 4 landsdelen.</t>
  </si>
  <si>
    <t>Zuid-Nederland (LD)</t>
  </si>
  <si>
    <t>LD = Landsdeel
Zuid-Nederland: Noord-Brabant, Limburg
Regionale groepering van provincies. Nederland telt 4 landsdelen.</t>
  </si>
  <si>
    <t>Niet in te delen (LD)</t>
  </si>
  <si>
    <t>LD = Landsdeel
Regionale groepering van provincies. Nederland telt 4 landsdelen.
Niet in te delen: door een gebrek aan informatie of door onjuiste informatie is een toedeling aan een bepaald landsdeel niet altijd mogelijk.</t>
  </si>
  <si>
    <t>Groningen (PV)</t>
  </si>
  <si>
    <t>PV = Provincie
Bestuurlijke onderverdeling van het Nederlands grondgebied. Sinds het instellen van de provincie Flevoland per 1 januari 1986 telt Nederland 12 provincies.</t>
  </si>
  <si>
    <t>Fryslân (PV)</t>
  </si>
  <si>
    <t>Drenthe (PV)</t>
  </si>
  <si>
    <t>Overijssel (PV)</t>
  </si>
  <si>
    <t>Flevoland (PV)</t>
  </si>
  <si>
    <t>Gelderland (PV)</t>
  </si>
  <si>
    <t>Utrecht (PV)</t>
  </si>
  <si>
    <t>Noord-Holland (PV)</t>
  </si>
  <si>
    <t>Zuid-Holland (PV)</t>
  </si>
  <si>
    <t>Zeeland (PV)</t>
  </si>
  <si>
    <t>Noord-Brabant (PV)</t>
  </si>
  <si>
    <t>Limburg (PV)</t>
  </si>
  <si>
    <t>Niet in te delen (PV)</t>
  </si>
  <si>
    <t>PV = Provincie
Bestuurlijke onderverdeling van het Nederlands grondgebied. Sinds het instellen van de provincie Flevoland per 1 januari 1986 telt Nederland 12 provincies.
Niet in te delen: door een gebrek aan informatie of door onjuiste informatie is een toedeling aan een bepaalde provincie niet altijd mogelijk.</t>
  </si>
  <si>
    <t>Aa en Hunze</t>
  </si>
  <si>
    <t>Ontstaan per 01-01-1998</t>
  </si>
  <si>
    <t>Aalsmeer</t>
  </si>
  <si>
    <t>Begindatum voor 1830</t>
  </si>
  <si>
    <t>Aalten</t>
  </si>
  <si>
    <t>Gemeentelijke herindeling per 01-01-2005
Begindatum voor 1830</t>
  </si>
  <si>
    <t>Achtkarspelen</t>
  </si>
  <si>
    <t>Alblasserdam</t>
  </si>
  <si>
    <t>Albrandswaard</t>
  </si>
  <si>
    <t>Ontstaan per 01-01-1985</t>
  </si>
  <si>
    <t>Alkmaar</t>
  </si>
  <si>
    <t>Gemeentelijke herindeling per 01-01-2015
Begindatum voor 1830</t>
  </si>
  <si>
    <t>Almelo</t>
  </si>
  <si>
    <t>Begindatum 01-12-1913</t>
  </si>
  <si>
    <t>Almere</t>
  </si>
  <si>
    <t>Ontstaan per 01-01-1984</t>
  </si>
  <si>
    <t>Alphen aan den Rijn</t>
  </si>
  <si>
    <t>Gemeentelijke herindeling per 01-01-2014
Naamswijziging per 01-01-1918</t>
  </si>
  <si>
    <t>Alphen-Chaam</t>
  </si>
  <si>
    <t>Ontstaan per 01-01-1997</t>
  </si>
  <si>
    <t>Altena</t>
  </si>
  <si>
    <t>Ontstaan per 01-01-2019</t>
  </si>
  <si>
    <t>Ameland</t>
  </si>
  <si>
    <t>Amersfoort</t>
  </si>
  <si>
    <t>Amstelveen</t>
  </si>
  <si>
    <t>Naamswijziging per 01-01-1964</t>
  </si>
  <si>
    <t>Amsterdam</t>
  </si>
  <si>
    <t>Apeldoorn</t>
  </si>
  <si>
    <t>Appingedam</t>
  </si>
  <si>
    <t>Opgeheven per 01-01-2021
Begindatum voor 1830</t>
  </si>
  <si>
    <t>Arnhem</t>
  </si>
  <si>
    <t>Assen</t>
  </si>
  <si>
    <t>Asten</t>
  </si>
  <si>
    <t>Baarle-Nassau</t>
  </si>
  <si>
    <t>Baarn</t>
  </si>
  <si>
    <t>Barendrecht</t>
  </si>
  <si>
    <t>Naamswijziging per 10-12-1886</t>
  </si>
  <si>
    <t>Barneveld</t>
  </si>
  <si>
    <t>Beek (L.)</t>
  </si>
  <si>
    <t>Begindatum 02-01-1839</t>
  </si>
  <si>
    <t>Beekdaelen</t>
  </si>
  <si>
    <t>Beemster</t>
  </si>
  <si>
    <t>Opgeheven per 01-01-2022
Begindatum voor 1830</t>
  </si>
  <si>
    <t>Beesel</t>
  </si>
  <si>
    <t>Berg en Dal</t>
  </si>
  <si>
    <t>Naamswijziging per 01-01-2016</t>
  </si>
  <si>
    <t>Bergeijk</t>
  </si>
  <si>
    <t>Naamswijziging per 25-09-1998</t>
  </si>
  <si>
    <t>Bergen (L.)</t>
  </si>
  <si>
    <t>Bergen (NH.)</t>
  </si>
  <si>
    <t>Gemeentelijke herindeling per 01-01-2001
Begindatum voor 1830</t>
  </si>
  <si>
    <t>Bergen op Zoom</t>
  </si>
  <si>
    <t>Gemeentelijke herindeling per 01-01-1997
Begindatum voor 1830</t>
  </si>
  <si>
    <t>Berkelland</t>
  </si>
  <si>
    <t>Ontstaan per 01-01-2005</t>
  </si>
  <si>
    <t>Bernheze</t>
  </si>
  <si>
    <t>Naamswijziging per 28-01-1995</t>
  </si>
  <si>
    <t>Best</t>
  </si>
  <si>
    <t>Beuningen</t>
  </si>
  <si>
    <t>Beverwijk</t>
  </si>
  <si>
    <t>De Bilt</t>
  </si>
  <si>
    <t>Bladel</t>
  </si>
  <si>
    <t>Blaricum</t>
  </si>
  <si>
    <t>Bloemendaal</t>
  </si>
  <si>
    <t>Gemeentelijke herindeling per 01-01-2009
Begindatum voor 1830</t>
  </si>
  <si>
    <t>Bodegraven-Reeuwijk</t>
  </si>
  <si>
    <t>Ontstaan per 01-01-2011</t>
  </si>
  <si>
    <t>Boekel</t>
  </si>
  <si>
    <t>Borger-Odoorn</t>
  </si>
  <si>
    <t>Borne</t>
  </si>
  <si>
    <t>Borsele</t>
  </si>
  <si>
    <t>Naamswijziging per 01-01-1970</t>
  </si>
  <si>
    <t>Boxmeer</t>
  </si>
  <si>
    <t>Opgeheven per 01-01-2022
Gemeentelijke herindeling per 01-01-1998
Gemeentelijke herindeling per 01-01-1994
Begindatum voor 1830</t>
  </si>
  <si>
    <t>Boxtel</t>
  </si>
  <si>
    <t>Gemeentelijke herindeling per 01-01-2021
Gemeentelijke herindeling per 01-01-1996
Begindatum voor 1830</t>
  </si>
  <si>
    <t>Breda</t>
  </si>
  <si>
    <t>Brielle</t>
  </si>
  <si>
    <t>Bronckhorst</t>
  </si>
  <si>
    <t>Brummen</t>
  </si>
  <si>
    <t>Brunssum</t>
  </si>
  <si>
    <t>Bunnik</t>
  </si>
  <si>
    <t>Bunschoten</t>
  </si>
  <si>
    <t>Buren</t>
  </si>
  <si>
    <t>Gemeentelijke herindeling per 01-01-1999
Begindatum voor 1830</t>
  </si>
  <si>
    <t>Capelle aan den IJssel</t>
  </si>
  <si>
    <t>Castricum</t>
  </si>
  <si>
    <t>Gemeentelijke herindeling per 01-01-2002
Begindatum voor 1830</t>
  </si>
  <si>
    <t>Coevorden</t>
  </si>
  <si>
    <t>Gemeentelijke herindeling per 01-01-1998
Begindatum voor 1830</t>
  </si>
  <si>
    <t>Cranendonck</t>
  </si>
  <si>
    <t>Naamswijziging per 28-01-1998</t>
  </si>
  <si>
    <t>Cuijk</t>
  </si>
  <si>
    <t>Opgeheven per 01-01-2022
Ontstaan per 01-01-1994</t>
  </si>
  <si>
    <t>Culemborg</t>
  </si>
  <si>
    <t>Dalfsen</t>
  </si>
  <si>
    <t>Dantumadiel</t>
  </si>
  <si>
    <t>Naamswijziging per 01-01-2009</t>
  </si>
  <si>
    <t>Delft</t>
  </si>
  <si>
    <t>Delfzijl</t>
  </si>
  <si>
    <t>Deurne</t>
  </si>
  <si>
    <t>Naamswijziging per 01-01-1926</t>
  </si>
  <si>
    <t>Deventer</t>
  </si>
  <si>
    <t>Gemeentelijke herindeling per 01-01-2005
Gemeentelijke herindeling per 01-01-1999
Begindatum voor 1830</t>
  </si>
  <si>
    <t>Diemen</t>
  </si>
  <si>
    <t>Dinkelland</t>
  </si>
  <si>
    <t>Naamswijziging per 01-06-2002</t>
  </si>
  <si>
    <t>Doesburg</t>
  </si>
  <si>
    <t>Doetinchem</t>
  </si>
  <si>
    <t>Gemeentelijke herindeling per 01-01-2005
Begindatum 01-01-1920</t>
  </si>
  <si>
    <t>Dongen</t>
  </si>
  <si>
    <t>Dordrecht</t>
  </si>
  <si>
    <t>Drechterland</t>
  </si>
  <si>
    <t>Gemeentelijke herindeling per 01-01-2006
Naamswijziging per 01-01-1980</t>
  </si>
  <si>
    <t>Drimmelen</t>
  </si>
  <si>
    <t>Naamswijziging per 25-04-1998</t>
  </si>
  <si>
    <t>Dronten</t>
  </si>
  <si>
    <t>Ontstaan per 01-01-1972</t>
  </si>
  <si>
    <t>Druten</t>
  </si>
  <si>
    <t>Duiven</t>
  </si>
  <si>
    <t>Echt-Susteren</t>
  </si>
  <si>
    <t>Ontstaan per 01-01-2003</t>
  </si>
  <si>
    <t>Edam-Volendam</t>
  </si>
  <si>
    <t>Gemeentelijke herindeling per 01-01-2016
Naamswijziging per 01-01-1975</t>
  </si>
  <si>
    <t>Ede</t>
  </si>
  <si>
    <t>Eemnes</t>
  </si>
  <si>
    <t>Eemsdelta</t>
  </si>
  <si>
    <t>Ontstaan per 01-01-2021</t>
  </si>
  <si>
    <t>Eersel</t>
  </si>
  <si>
    <t>Eijsden-Margraten</t>
  </si>
  <si>
    <t>Eindhoven</t>
  </si>
  <si>
    <t>Elburg</t>
  </si>
  <si>
    <t>Emmen</t>
  </si>
  <si>
    <t>Enkhuizen</t>
  </si>
  <si>
    <t>Enschede</t>
  </si>
  <si>
    <t>Epe</t>
  </si>
  <si>
    <t>Ermelo</t>
  </si>
  <si>
    <t>Etten-Leur</t>
  </si>
  <si>
    <t>Naamswijziging per 01-01-1968</t>
  </si>
  <si>
    <t>De Fryske Marren</t>
  </si>
  <si>
    <t>Naamswijziging per 01-07-2015</t>
  </si>
  <si>
    <t>Geertruidenberg</t>
  </si>
  <si>
    <t>Geldrop-Mierlo</t>
  </si>
  <si>
    <t>Ontstaan per 01-01-2004</t>
  </si>
  <si>
    <t>Gemert-Bakel</t>
  </si>
  <si>
    <t>Gennep</t>
  </si>
  <si>
    <t>Gilze en Rijen</t>
  </si>
  <si>
    <t>Goeree-Overflakkee</t>
  </si>
  <si>
    <t>Ontstaan per 01-01-2013</t>
  </si>
  <si>
    <t>Goes</t>
  </si>
  <si>
    <t>Goirle</t>
  </si>
  <si>
    <t>Gooise Meren</t>
  </si>
  <si>
    <t>Ontstaan per 01-01-2016</t>
  </si>
  <si>
    <t>Gorinchem</t>
  </si>
  <si>
    <t>Gouda</t>
  </si>
  <si>
    <t>Grave</t>
  </si>
  <si>
    <t>'s-Gravenhage (gemeente)</t>
  </si>
  <si>
    <t>Groningen (gemeente)</t>
  </si>
  <si>
    <t>Gemeentelijke herindeling per 01-01-2019
Begindatum voor 1830</t>
  </si>
  <si>
    <t>Gulpen-Wittem</t>
  </si>
  <si>
    <t>Ontstaan per 01-01-1999</t>
  </si>
  <si>
    <t>Haaksbergen</t>
  </si>
  <si>
    <t>Haaren</t>
  </si>
  <si>
    <t>Opgeheven per 01-01-2021
Gemeentelijke herindeling per 01-01-1996
Begindatum voor 1830</t>
  </si>
  <si>
    <t>Haarlem</t>
  </si>
  <si>
    <t>Haarlemmermeer</t>
  </si>
  <si>
    <t>Gemeentelijke herindeling per 01-01-2019
Begindatum 16-11-1855</t>
  </si>
  <si>
    <t>Halderberge</t>
  </si>
  <si>
    <t>Hardenberg</t>
  </si>
  <si>
    <t>Gemeentelijke herindeling per 01-01-2001
Ontstaan per 01-05-1941</t>
  </si>
  <si>
    <t>Harderwijk</t>
  </si>
  <si>
    <t>Hardinxveld-Giessendam</t>
  </si>
  <si>
    <t>Ontstaan per 01-01-1957</t>
  </si>
  <si>
    <t>Harlingen</t>
  </si>
  <si>
    <t>Hattem</t>
  </si>
  <si>
    <t>Heemskerk</t>
  </si>
  <si>
    <t>Heemstede</t>
  </si>
  <si>
    <t>Heerde</t>
  </si>
  <si>
    <t>Heerenveen</t>
  </si>
  <si>
    <t>Gemeentelijke herindeling per 01-01-2014
Begindatum 01-07-1934</t>
  </si>
  <si>
    <t>Heerhugowaard</t>
  </si>
  <si>
    <t>Heerlen</t>
  </si>
  <si>
    <t>Heeze-Leende</t>
  </si>
  <si>
    <t>Heiloo</t>
  </si>
  <si>
    <t>Den Helder</t>
  </si>
  <si>
    <t>Hellendoorn</t>
  </si>
  <si>
    <t>Hellevoetsluis</t>
  </si>
  <si>
    <t>Helmond</t>
  </si>
  <si>
    <t>Hendrik-Ido-Ambacht</t>
  </si>
  <si>
    <t>Hengelo (O.)</t>
  </si>
  <si>
    <t>'s-Hertogenbosch</t>
  </si>
  <si>
    <t>Gemeentelijke herindeling per 01-01-2015
Gemeentelijke herindeling per 01-01-1996
Begindatum voor 1830</t>
  </si>
  <si>
    <t>Heumen</t>
  </si>
  <si>
    <t>Heusden</t>
  </si>
  <si>
    <t>Hillegom</t>
  </si>
  <si>
    <t>Hilvarenbeek</t>
  </si>
  <si>
    <t>Hilversum</t>
  </si>
  <si>
    <t>Hoeksche Waard</t>
  </si>
  <si>
    <t>Hof van Twente</t>
  </si>
  <si>
    <t>Ontstaan per 01-01-2001</t>
  </si>
  <si>
    <t>Het Hogeland</t>
  </si>
  <si>
    <t>Hollands Kroon</t>
  </si>
  <si>
    <t>Ontstaan per 01-01-2012</t>
  </si>
  <si>
    <t>Hoogeveen</t>
  </si>
  <si>
    <t>Hoorn</t>
  </si>
  <si>
    <t>Horst aan de Maas</t>
  </si>
  <si>
    <t>Gemeentelijke herindeling per 01-01-2010
Ontstaan per 01-01-2001</t>
  </si>
  <si>
    <t>Houten</t>
  </si>
  <si>
    <t>Huizen</t>
  </si>
  <si>
    <t>Hulst</t>
  </si>
  <si>
    <t>Gemeentelijke herindeling per 01-01-2003
Begindatum voor 1830</t>
  </si>
  <si>
    <t>IJsselstein</t>
  </si>
  <si>
    <t>Kaag en Braassem</t>
  </si>
  <si>
    <t>Ontstaan per 01-01-2009</t>
  </si>
  <si>
    <t>Kampen</t>
  </si>
  <si>
    <t>Kapelle</t>
  </si>
  <si>
    <t>Katwijk</t>
  </si>
  <si>
    <t>Gemeentelijke herindeling per 01-01-2006
Begindatum voor 1830</t>
  </si>
  <si>
    <t>Kerkrade</t>
  </si>
  <si>
    <t>Koggenland</t>
  </si>
  <si>
    <t>Ontstaan per 01-01-2007</t>
  </si>
  <si>
    <t>Krimpen aan den IJssel</t>
  </si>
  <si>
    <t>Krimpenerwaard</t>
  </si>
  <si>
    <t>Ontstaan per 01-01-2015</t>
  </si>
  <si>
    <t>Laarbeek</t>
  </si>
  <si>
    <t>Landerd</t>
  </si>
  <si>
    <t>Landgraaf</t>
  </si>
  <si>
    <t>Ontstaan per 01-01-1982</t>
  </si>
  <si>
    <t>Landsmeer</t>
  </si>
  <si>
    <t>Gemeentelijke herindeling per 01-01-1991
Begindatum voor 1830</t>
  </si>
  <si>
    <t>Langedijk</t>
  </si>
  <si>
    <t>Opgeheven per 01-01-2022
Ontstaan per 01-08-1941</t>
  </si>
  <si>
    <t>Lansingerland</t>
  </si>
  <si>
    <t>Laren (NH.)</t>
  </si>
  <si>
    <t>Leeuwarden</t>
  </si>
  <si>
    <t>Gemeentelijke herindeling per 01-01-2018
Gemeentelijke herindeling per 01-01-2014
Begindatum voor 1830</t>
  </si>
  <si>
    <t>Leiden</t>
  </si>
  <si>
    <t>Leiderdorp</t>
  </si>
  <si>
    <t>Leidschendam-Voorburg</t>
  </si>
  <si>
    <t>Ontstaan per 01-01-2002</t>
  </si>
  <si>
    <t>Lelystad</t>
  </si>
  <si>
    <t>Ontstaan per 01-01-1980</t>
  </si>
  <si>
    <t>Leudal</t>
  </si>
  <si>
    <t>Leusden</t>
  </si>
  <si>
    <t>Lingewaard</t>
  </si>
  <si>
    <t>Naamswijziging per 01-01-2003</t>
  </si>
  <si>
    <t>Lisse</t>
  </si>
  <si>
    <t>Lochem</t>
  </si>
  <si>
    <t>Loon op Zand</t>
  </si>
  <si>
    <t>Lopik</t>
  </si>
  <si>
    <t>Loppersum</t>
  </si>
  <si>
    <t>Losser</t>
  </si>
  <si>
    <t>Maasdriel</t>
  </si>
  <si>
    <t>Gemeentelijke herindeling per 01-01-1999
Naamswijziging per 01-08-1944</t>
  </si>
  <si>
    <t>Maasgouw</t>
  </si>
  <si>
    <t>Maassluis</t>
  </si>
  <si>
    <t>Maastricht</t>
  </si>
  <si>
    <t>Medemblik</t>
  </si>
  <si>
    <t>Gemeentelijke herindeling per 01-01-2011
Gemeentelijke herindeling per 01-01-2007
Begindatum voor 1830</t>
  </si>
  <si>
    <t>Meerssen</t>
  </si>
  <si>
    <t>Meierijstad</t>
  </si>
  <si>
    <t>Ontstaan per 01-01-2017</t>
  </si>
  <si>
    <t>Meppel</t>
  </si>
  <si>
    <t>Middelburg (Z.)</t>
  </si>
  <si>
    <t>Midden-Delfland</t>
  </si>
  <si>
    <t>Midden-Drenthe</t>
  </si>
  <si>
    <t>Naamswijziging per 01-01-2000</t>
  </si>
  <si>
    <t>Midden-Groningen</t>
  </si>
  <si>
    <t>Ontstaan per 01-01-2018</t>
  </si>
  <si>
    <t>Mill en Sint Hubert</t>
  </si>
  <si>
    <t>Moerdijk</t>
  </si>
  <si>
    <t>Naamswijziging per 04-04-1998</t>
  </si>
  <si>
    <t>Molenlanden</t>
  </si>
  <si>
    <t>Montferland</t>
  </si>
  <si>
    <t>Montfoort</t>
  </si>
  <si>
    <t>Mook en Middelaar</t>
  </si>
  <si>
    <t>Neder-Betuwe</t>
  </si>
  <si>
    <t>Naamswijziging per 01-04-2003</t>
  </si>
  <si>
    <t>Nederweert</t>
  </si>
  <si>
    <t>Nieuwegein</t>
  </si>
  <si>
    <t>Ontstaan per 01-07-1971</t>
  </si>
  <si>
    <t>Nieuwkoop</t>
  </si>
  <si>
    <t>Gemeentelijke herindeling per 01-01-2007
Begindatum voor 1830</t>
  </si>
  <si>
    <t>Nijkerk</t>
  </si>
  <si>
    <t>Gemeentelijke herindeling per 01-01-2000
Begindatum voor 1830</t>
  </si>
  <si>
    <t>Nijmegen</t>
  </si>
  <si>
    <t>Nissewaard</t>
  </si>
  <si>
    <t>Noardeast-Fryslân</t>
  </si>
  <si>
    <t>Noord-Beveland</t>
  </si>
  <si>
    <t>Ontstaan per 01-01-1995</t>
  </si>
  <si>
    <t>Noordenveld</t>
  </si>
  <si>
    <t>Noordoostpolder</t>
  </si>
  <si>
    <t>Provinciale wijziging per 01-01-1986
Naamswijziging per 01-07-1962</t>
  </si>
  <si>
    <t>Noordwijk</t>
  </si>
  <si>
    <t>Nuenen, Gerwen en Nederwetten</t>
  </si>
  <si>
    <t>Nunspeet</t>
  </si>
  <si>
    <t>Oegstgeest</t>
  </si>
  <si>
    <t>Oirschot</t>
  </si>
  <si>
    <t>Oisterwijk</t>
  </si>
  <si>
    <t>Gemeentelijke herindeling per 01-01-2021
Gemeentelijke herindeling per 01-01-1997
Begindatum voor 1830</t>
  </si>
  <si>
    <t>Oldambt</t>
  </si>
  <si>
    <t>Ontstaan per 01-01-2010</t>
  </si>
  <si>
    <t>Oldebroek</t>
  </si>
  <si>
    <t>Oldenzaal</t>
  </si>
  <si>
    <t>Olst-Wijhe</t>
  </si>
  <si>
    <t>Naamswijziging per 26-03-2002</t>
  </si>
  <si>
    <t>Ommen</t>
  </si>
  <si>
    <t>Begindatum 01-05-1923</t>
  </si>
  <si>
    <t>Oost Gelre</t>
  </si>
  <si>
    <t>Naamswijziging per 19-05-2006</t>
  </si>
  <si>
    <t>Oosterhout</t>
  </si>
  <si>
    <t>Ooststellingwerf</t>
  </si>
  <si>
    <t>Oostzaan</t>
  </si>
  <si>
    <t>Opmeer</t>
  </si>
  <si>
    <t>Opsterland</t>
  </si>
  <si>
    <t>Oss</t>
  </si>
  <si>
    <t>Gemeentelijke herindeling per 01-01-2015
Gemeentelijke herindeling per 01-01-2011
Gemeentelijke herindeling per 01-01-2003
Gemeentelijke herindeling per 01-01-1994
Begindatum voor 1830</t>
  </si>
  <si>
    <t>Oude IJsselstreek</t>
  </si>
  <si>
    <t>Ouder-Amstel</t>
  </si>
  <si>
    <t>Oudewater</t>
  </si>
  <si>
    <t>Provinciale wijziging per 01-09-1970
Begindatum voor 1830</t>
  </si>
  <si>
    <t>Overbetuwe</t>
  </si>
  <si>
    <t>Papendrecht</t>
  </si>
  <si>
    <t>Peel en Maas</t>
  </si>
  <si>
    <t>Pekela</t>
  </si>
  <si>
    <t>Ontstaan per 01-01-1990</t>
  </si>
  <si>
    <t>Pijnacker-Nootdorp</t>
  </si>
  <si>
    <t>Purmerend</t>
  </si>
  <si>
    <t>Gemeentelijke herindeling per 01-01-2022
Begindatum voor 1830</t>
  </si>
  <si>
    <t>Putten</t>
  </si>
  <si>
    <t>Raalte</t>
  </si>
  <si>
    <t>Reimerswaal</t>
  </si>
  <si>
    <t>Ontstaan per 01-01-1970</t>
  </si>
  <si>
    <t>Renkum</t>
  </si>
  <si>
    <t>Renswoude</t>
  </si>
  <si>
    <t>Reusel-De Mierden</t>
  </si>
  <si>
    <t>Rheden</t>
  </si>
  <si>
    <t>Rhenen</t>
  </si>
  <si>
    <t>Ridderkerk</t>
  </si>
  <si>
    <t>Rijssen-Holten</t>
  </si>
  <si>
    <t>Naamswijziging per 15-03-2003</t>
  </si>
  <si>
    <t>Rijswijk (ZH.)</t>
  </si>
  <si>
    <t>Roerdalen</t>
  </si>
  <si>
    <t>Gemeentelijke herindeling per 01-01-2007
Naamswijziging per 01-01-1993</t>
  </si>
  <si>
    <t>Roermond</t>
  </si>
  <si>
    <t>Gemeentelijke herindeling per 01-01-2007
Gemeentelijke herindeling per 01-01-1991
Begindatum 02-01-1839</t>
  </si>
  <si>
    <t>De Ronde Venen</t>
  </si>
  <si>
    <t>Gemeentelijke herindeling per 01-01-2011
Ontstaan per 01-01-1989</t>
  </si>
  <si>
    <t>Roosendaal</t>
  </si>
  <si>
    <t>Rotterdam</t>
  </si>
  <si>
    <t>Rozendaal</t>
  </si>
  <si>
    <t>Rucphen</t>
  </si>
  <si>
    <t>Schagen</t>
  </si>
  <si>
    <t>Gemeentelijke herindeling per 01-01-2013
Begindatum voor 1830</t>
  </si>
  <si>
    <t>Scherpenzeel</t>
  </si>
  <si>
    <t>Schiedam</t>
  </si>
  <si>
    <t>Schiermonnikoog</t>
  </si>
  <si>
    <t>Schouwen-Duiveland</t>
  </si>
  <si>
    <t>Simpelveld</t>
  </si>
  <si>
    <t>Sint Anthonis</t>
  </si>
  <si>
    <t>Opgeheven per 01-01-2022
Naamswijziging per 04-07-1995</t>
  </si>
  <si>
    <t>Sint-Michielsgestel</t>
  </si>
  <si>
    <t>Gemeentelijke herindeling per 01-01-1996
Begindatum voor 1830</t>
  </si>
  <si>
    <t>Sittard-Geleen</t>
  </si>
  <si>
    <t>Sliedrecht</t>
  </si>
  <si>
    <t>Sluis</t>
  </si>
  <si>
    <t>Smallingerland</t>
  </si>
  <si>
    <t>Soest</t>
  </si>
  <si>
    <t>Someren</t>
  </si>
  <si>
    <t>Son en Breugel</t>
  </si>
  <si>
    <t>Stadskanaal</t>
  </si>
  <si>
    <t>Ontstaan per 01-01-1969</t>
  </si>
  <si>
    <t>Staphorst</t>
  </si>
  <si>
    <t>Stede Broec</t>
  </si>
  <si>
    <t>Ontstaan per 01-01-1979</t>
  </si>
  <si>
    <t>Steenbergen</t>
  </si>
  <si>
    <t>Gemeentelijke herindeling per 01-01-1997
Naamswijziging per 25-06-1962</t>
  </si>
  <si>
    <t>Steenwijkerland</t>
  </si>
  <si>
    <t>Stein (L.)</t>
  </si>
  <si>
    <t>Stichtse Vecht</t>
  </si>
  <si>
    <t>Súdwest-Fryslân</t>
  </si>
  <si>
    <t>Gemeentelijke herindeling per 01-01-2018
Ontstaan per 01-01-2011</t>
  </si>
  <si>
    <t>Terneuzen</t>
  </si>
  <si>
    <t>Terschelling</t>
  </si>
  <si>
    <t>Provinciale wijziging per 01-09-1942
Begindatum voor 1830</t>
  </si>
  <si>
    <t>Texel</t>
  </si>
  <si>
    <t>Teylingen</t>
  </si>
  <si>
    <t>Ontstaan per 01-01-2006</t>
  </si>
  <si>
    <t>Tholen</t>
  </si>
  <si>
    <t>Gemeentelijke herindeling per 01-01-1995
Begindatum voor 1830</t>
  </si>
  <si>
    <t>Tiel</t>
  </si>
  <si>
    <t>Tilburg</t>
  </si>
  <si>
    <t>Tubbergen</t>
  </si>
  <si>
    <t>Twenterand</t>
  </si>
  <si>
    <t>Tynaarlo</t>
  </si>
  <si>
    <t>Naamswijziging per 01-12-1999</t>
  </si>
  <si>
    <t>Tytsjerksteradiel</t>
  </si>
  <si>
    <t>Naamswijziging per 01-01-1989</t>
  </si>
  <si>
    <t>Uden</t>
  </si>
  <si>
    <t>Uitgeest</t>
  </si>
  <si>
    <t>Uithoorn</t>
  </si>
  <si>
    <t>Urk</t>
  </si>
  <si>
    <t>Provinciale wijziging per 01-01-1986
Begindatum voor 1830</t>
  </si>
  <si>
    <t>Utrecht (gemeente)</t>
  </si>
  <si>
    <t>Utrechtse Heuvelrug</t>
  </si>
  <si>
    <t>Vaals</t>
  </si>
  <si>
    <t>Valkenburg aan de Geul</t>
  </si>
  <si>
    <t>Valkenswaard</t>
  </si>
  <si>
    <t>Veendam</t>
  </si>
  <si>
    <t>Veenendaal</t>
  </si>
  <si>
    <t>Veere</t>
  </si>
  <si>
    <t>Veldhoven</t>
  </si>
  <si>
    <t>Naamswijziging per 01-05-1921</t>
  </si>
  <si>
    <t>Velsen</t>
  </si>
  <si>
    <t>Venlo</t>
  </si>
  <si>
    <t>Gemeentelijke herindeling per 01-01-2010
Gemeentelijke herindeling per 01-01-2001
Begindatum 02-01-1839</t>
  </si>
  <si>
    <t>Venray</t>
  </si>
  <si>
    <t>Vijfheerenlanden</t>
  </si>
  <si>
    <t>Provinciale wijziging per 01-01-2019
Ontstaan per 01-01-2019</t>
  </si>
  <si>
    <t>Vlaardingen</t>
  </si>
  <si>
    <t>Vlieland</t>
  </si>
  <si>
    <t>Vlissingen</t>
  </si>
  <si>
    <t>Voerendaal</t>
  </si>
  <si>
    <t>Voorschoten</t>
  </si>
  <si>
    <t>Voorst</t>
  </si>
  <si>
    <t>Vught</t>
  </si>
  <si>
    <t>Gemeentelijke herindeling per 01-01-2021
Begindatum voor 1830</t>
  </si>
  <si>
    <t>Waadhoeke</t>
  </si>
  <si>
    <t>Waalre</t>
  </si>
  <si>
    <t>Waalwijk</t>
  </si>
  <si>
    <t>Waddinxveen</t>
  </si>
  <si>
    <t>Begindatum 01-07-1870</t>
  </si>
  <si>
    <t>Wageningen</t>
  </si>
  <si>
    <t>Wassenaar</t>
  </si>
  <si>
    <t>Waterland</t>
  </si>
  <si>
    <t>Ontstaan per 01-01-1991</t>
  </si>
  <si>
    <t>Weert</t>
  </si>
  <si>
    <t>Gemeentelijke herindeling per 01-01-1998
Begindatum 02-01-1839</t>
  </si>
  <si>
    <t>Weesp</t>
  </si>
  <si>
    <t>West Betuwe</t>
  </si>
  <si>
    <t>West Maas en Waal</t>
  </si>
  <si>
    <t>Naamswijziging per 01-07-1985</t>
  </si>
  <si>
    <t>Westerkwartier</t>
  </si>
  <si>
    <t>Westerveld</t>
  </si>
  <si>
    <t>Westervoort</t>
  </si>
  <si>
    <t>Westerwolde</t>
  </si>
  <si>
    <t>Westland</t>
  </si>
  <si>
    <t>Weststellingwerf</t>
  </si>
  <si>
    <t>Westvoorne</t>
  </si>
  <si>
    <t>Wierden</t>
  </si>
  <si>
    <t>Wijchen</t>
  </si>
  <si>
    <t>Wijdemeren</t>
  </si>
  <si>
    <t>Wijk bij Duurstede</t>
  </si>
  <si>
    <t>Winterswijk</t>
  </si>
  <si>
    <t>Woensdrecht</t>
  </si>
  <si>
    <t>Woerden</t>
  </si>
  <si>
    <t>Gemeentelijke herindeling per 01-01-2001
Provinciale wijziging per 01-01-1989
Begindatum voor 1830</t>
  </si>
  <si>
    <t>De Wolden</t>
  </si>
  <si>
    <t>Wormerland</t>
  </si>
  <si>
    <t>Woudenberg</t>
  </si>
  <si>
    <t>Zaanstad</t>
  </si>
  <si>
    <t>Ontstaan per 01-01-1974</t>
  </si>
  <si>
    <t>Zaltbommel</t>
  </si>
  <si>
    <t>Zandvoort</t>
  </si>
  <si>
    <t>Zeewolde</t>
  </si>
  <si>
    <t>Zeist</t>
  </si>
  <si>
    <t>Zevenaar</t>
  </si>
  <si>
    <t>Gemeentelijke herindeling per 01-01-2018
Gemeentelijke herindeling per 01-01-2005
Begindatum voor 1830</t>
  </si>
  <si>
    <t>Zoetermeer</t>
  </si>
  <si>
    <t>Zoeterwoude</t>
  </si>
  <si>
    <t>Zuidplas</t>
  </si>
  <si>
    <t>Zundert</t>
  </si>
  <si>
    <t>Zutphen</t>
  </si>
  <si>
    <t>Zwartewaterland</t>
  </si>
  <si>
    <t>Zwijndrecht</t>
  </si>
  <si>
    <t>Zwolle</t>
  </si>
  <si>
    <t>Gemeenten; niet in te delen</t>
  </si>
  <si>
    <t>Door een gebrek aan informatie of door onjuiste informatie is een toedeling aan een bepaalde gemeente niet altijd mogelijk.</t>
  </si>
  <si>
    <t>Groningen (ES)</t>
  </si>
  <si>
    <t>ES = Regionale Energiestrategie regio
In het kader van het klimaatakkoord is Nederland ingedeeld in 30 regio's. In die regio's werken de lokale overheden - gemeenten, provincies en waterschappen - aan het opstellen van Regionale Energiestrategieën (RES). Samen met bedrijfsleven, maatschappelijke organisaties, netbeheerders en inwoners brengen ze mogelijkheden voor lokale energiebesparing (o.a. isolatie van woningen en andere gebouwen) en duurzame opwekking van energie in kaart en de gevolgen daarvan voor het energienetwerk.</t>
  </si>
  <si>
    <t>Friesland (ES)</t>
  </si>
  <si>
    <t>Drenthe (ES)</t>
  </si>
  <si>
    <t>Twente (ES)</t>
  </si>
  <si>
    <t>West-Overijssel (ES)</t>
  </si>
  <si>
    <t>Flevoland (ES)</t>
  </si>
  <si>
    <t>Achterhoek (ES)</t>
  </si>
  <si>
    <t>Arnhem/Nijmegen (ES)</t>
  </si>
  <si>
    <t>Foodvalley (ES)</t>
  </si>
  <si>
    <t>Noord-Veluwe (ES)</t>
  </si>
  <si>
    <t>Fruitdelta Rivierenland (ES)</t>
  </si>
  <si>
    <t>Cleantech (ES)</t>
  </si>
  <si>
    <t>Amersfoort (ES)</t>
  </si>
  <si>
    <t>U16 (ES)</t>
  </si>
  <si>
    <t>Noord-Holland Noord (ES)</t>
  </si>
  <si>
    <t>Noord-Holland Zuid (ES)</t>
  </si>
  <si>
    <t>Alblasserwaard (ES)</t>
  </si>
  <si>
    <t>Drechtsteden (ES)</t>
  </si>
  <si>
    <t>Goeree-Overflakkee (ES)</t>
  </si>
  <si>
    <t>Hoeksche Waard (ES)</t>
  </si>
  <si>
    <t>Holland Rijnland (ES)</t>
  </si>
  <si>
    <t>Midden-Holland (ES)</t>
  </si>
  <si>
    <t>Rotterdam/Den Haag (ES)</t>
  </si>
  <si>
    <t>Zeeland (ES)</t>
  </si>
  <si>
    <t>Hart van Brabant (ES)</t>
  </si>
  <si>
    <t>Metropoolregio Eindhoven (ES)</t>
  </si>
  <si>
    <t>Noordoost-Brabant (ES)</t>
  </si>
  <si>
    <t>West-Brabant (ES)</t>
  </si>
  <si>
    <t>Noord- en Midden-Limburg (ES)</t>
  </si>
  <si>
    <t>Zuid-Limburg (ES)</t>
  </si>
  <si>
    <t>Niet in te delen (ES)</t>
  </si>
  <si>
    <t>ES = Regionale Energiestrategie regio
In het kader van het klimaatakkoord is Nederland ingedeeld in 30 regio's. In die regio's werken de lokale overheden - gemeenten, provincies en waterschappen - aan het opstellen van Regionale Energiestrategieën (RES). Samen met bedrijfsleven, maatschappelijke organisaties, netbeheerders en inwoners brengen ze mogelijkheden voor lokale energiebesparing (o.a. isolatie van woningen en andere gebouwen) en duurzame opwekking van energie in kaart en de gevolgen daarvan voor het energienetwerk.
Niet in te delen: door een gebrek aan informatie of door onjuiste informatie is een toedeling aan een bepaalde Regionale Energiestrategie regio niet altijd mogelijk.</t>
  </si>
  <si>
    <t>Groningen (ET)</t>
  </si>
  <si>
    <t>ET = SubRES-regio
Een onderverdeling van een aantal van de 30 RES-regio's; de volgende RES-regio's zijn verder opgesplitst: Foodvalley (ES09), Noord-Holland Noord (ES15), Noord-Holland Zuid (ES16) en Zuid-Limburg (ES30).</t>
  </si>
  <si>
    <t>Friesland (ET)</t>
  </si>
  <si>
    <t>Drenthe (ET)</t>
  </si>
  <si>
    <t>Twente (ET)</t>
  </si>
  <si>
    <t>West-Overijssel (ET)</t>
  </si>
  <si>
    <t>Flevoland (ET)</t>
  </si>
  <si>
    <t>Achterhoek (ET)</t>
  </si>
  <si>
    <t>Arnhem/Nijmegen (ET)</t>
  </si>
  <si>
    <t>Foodvalley Gelderland (ET)</t>
  </si>
  <si>
    <t>Foodvalley Utrecht (ET)</t>
  </si>
  <si>
    <t>Noord-Veluwe (ET)</t>
  </si>
  <si>
    <t>Fruitdelta Rivierenland (ET)</t>
  </si>
  <si>
    <t>Cleantech (ET)</t>
  </si>
  <si>
    <t>Amersfoort (ET)</t>
  </si>
  <si>
    <t>U16 (ET)</t>
  </si>
  <si>
    <t>Kop van Noord-Holland (ET)</t>
  </si>
  <si>
    <t>Regio Alkmaar (ET)</t>
  </si>
  <si>
    <t>West-Friesland (ET)</t>
  </si>
  <si>
    <t>Amsterdam (ET)</t>
  </si>
  <si>
    <t>IJmond-Zuid-Kennemerland (ET)</t>
  </si>
  <si>
    <t>Zaanstreek-Waterland (ET)</t>
  </si>
  <si>
    <t>Gooi en Vechtstreek (ET)</t>
  </si>
  <si>
    <t>Haarlemmermeer (ET)</t>
  </si>
  <si>
    <t>Amstelland (ET)</t>
  </si>
  <si>
    <t>Alblasserwaard (ET)</t>
  </si>
  <si>
    <t>Drechtsteden (ET)</t>
  </si>
  <si>
    <t>Goeree-Overflakkee (ET)</t>
  </si>
  <si>
    <t>Hoeksche Waard (ET)</t>
  </si>
  <si>
    <t>Holland Rijnland (ET)</t>
  </si>
  <si>
    <t>Midden-Holland (ET)</t>
  </si>
  <si>
    <t>Rotterdam/Den Haag (ET)</t>
  </si>
  <si>
    <t>Zeeland (ET)</t>
  </si>
  <si>
    <t>Hart van Brabant (ET)</t>
  </si>
  <si>
    <t>Metropoolregio Eindhoven (ET)</t>
  </si>
  <si>
    <t>Noordoost-Brabant (ET)</t>
  </si>
  <si>
    <t>West-Brabant (ET)</t>
  </si>
  <si>
    <t>Noord- en Midden-Limburg (ET)</t>
  </si>
  <si>
    <t>Parkstad (ET)</t>
  </si>
  <si>
    <t>Maastricht Heuvelland (ET)</t>
  </si>
  <si>
    <t>Westelijke Mijnstreek (ET)</t>
  </si>
  <si>
    <t>Niet in te delen (ET)</t>
  </si>
  <si>
    <t>ET = SubRES-regio
Een onderverdeling van een aantal van de 30 RES-regio's; de volgende RES-regio's zijn verder opgesplitst: Foodvalley (ES09), Noord-Holland Noord (ES15), Noord-Holland Zuid (ES16) en Zuid-Limburg (ES30).
Niet in te delen: door een gebrek aan informatie of door onjuiste informatie is een toedeling aan een bepaalde jeugdregio niet altijd mogelijk.</t>
  </si>
  <si>
    <t>Status</t>
  </si>
  <si>
    <t>2019JJ00</t>
  </si>
  <si>
    <t>Definitieve cijfers</t>
  </si>
  <si>
    <t>Definitief</t>
  </si>
  <si>
    <t>Nader voorlopige cijfers</t>
  </si>
  <si>
    <t>NaderVoorlopig</t>
  </si>
  <si>
    <t>2021JJ00</t>
  </si>
  <si>
    <t>2021 t/m 2e kwartaal</t>
  </si>
  <si>
    <t>Voorlopige cijfers</t>
  </si>
  <si>
    <t>Voorlopig</t>
  </si>
  <si>
    <t>gemeentecode</t>
  </si>
  <si>
    <t>Installaties - klein vermogen tot 15kw</t>
  </si>
  <si>
    <t>Opgesteld_vermogen - klein vermogen tot 15 kw</t>
  </si>
  <si>
    <t>Installaties - groot vermogen op veld</t>
  </si>
  <si>
    <t>Opgesteld_vermogen - groot vermogen op dak</t>
  </si>
  <si>
    <t>Installaties - groot vermogen op dak</t>
  </si>
  <si>
    <t>Opgesteld_vermogen - groot vermogen op veld</t>
  </si>
  <si>
    <t>Zon op huis</t>
  </si>
  <si>
    <t>Zon op veld</t>
  </si>
  <si>
    <t>Zon op dak grootschalig</t>
  </si>
  <si>
    <t>MW</t>
  </si>
  <si>
    <t>Bevolking|Bevolkingssamenstelling op 1 januari|Totale bevolking</t>
  </si>
  <si>
    <t>Bevolking|Bevolkingssamenstelling op 1 januari|Geslacht|Mannen</t>
  </si>
  <si>
    <t>Bevolking|Bevolkingssamenstelling op 1 januari|Geslacht|Vrouwen</t>
  </si>
  <si>
    <t>Bevolking|Particuliere huishoudens|Particuliere huishoudens|Totaal aantal particuliere huishoudens</t>
  </si>
  <si>
    <t>Bevolking|Particuliere huishoudens|Particuliere huishoudens|Eenpersoonshuishoudens</t>
  </si>
  <si>
    <t>Bevolking|Particuliere huishoudens|Particuliere huishoudens|Huishoudens zonder kinderen</t>
  </si>
  <si>
    <t>Bevolking|Particuliere huishoudens|Particuliere huishoudens|Huishoudens met kinderen</t>
  </si>
  <si>
    <t>Bevolking|Particuliere huishoudens|Particuliere huishoudens, relatief|Eenpersoonshuishoudens</t>
  </si>
  <si>
    <t>Bevolking|Particuliere huishoudens|Particuliere huishoudens, relatief|Huishoudens zonder kinderen</t>
  </si>
  <si>
    <t>Bevolking|Particuliere huishoudens|Particuliere huishoudens, relatief|Huishoudens met kinderen</t>
  </si>
  <si>
    <t>Bevolking|Particuliere huishoudens|Gemiddelde huishoudensgrootte</t>
  </si>
  <si>
    <t>Bouwen en wonen|Woningvoorraad|Voorraad op 1 januari</t>
  </si>
  <si>
    <t>Bedrijfsvestigingen|Bedrijfsvestigingen totaal</t>
  </si>
  <si>
    <t>Lokalisering|Gemeenten</t>
  </si>
  <si>
    <t>Lokalisering|Wijken</t>
  </si>
  <si>
    <t>Lokalisering|Buurten</t>
  </si>
  <si>
    <t>Lokalisering|Koppelvariabele regio (code)</t>
  </si>
  <si>
    <t>29,0</t>
  </si>
  <si>
    <t>39,1</t>
  </si>
  <si>
    <t>31,9</t>
  </si>
  <si>
    <t>2,23</t>
  </si>
  <si>
    <t>Aalburg</t>
  </si>
  <si>
    <t>29,1</t>
  </si>
  <si>
    <t>29,5</t>
  </si>
  <si>
    <t>41,4</t>
  </si>
  <si>
    <t>2,39</t>
  </si>
  <si>
    <t>30,1</t>
  </si>
  <si>
    <t>34,5</t>
  </si>
  <si>
    <t>35,4</t>
  </si>
  <si>
    <t>2,31</t>
  </si>
  <si>
    <t>Ter Aar</t>
  </si>
  <si>
    <t>Aarle-Rixtel</t>
  </si>
  <si>
    <t>Abcoude</t>
  </si>
  <si>
    <t>30,4</t>
  </si>
  <si>
    <t>31,4</t>
  </si>
  <si>
    <t>38,2</t>
  </si>
  <si>
    <t>2,35</t>
  </si>
  <si>
    <t>Akersloot</t>
  </si>
  <si>
    <t>30,5</t>
  </si>
  <si>
    <t>39,2</t>
  </si>
  <si>
    <t>2,43</t>
  </si>
  <si>
    <t>27,7</t>
  </si>
  <si>
    <t>29,9</t>
  </si>
  <si>
    <t>42,5</t>
  </si>
  <si>
    <t>2,40</t>
  </si>
  <si>
    <t>Alkemade</t>
  </si>
  <si>
    <t>40,6</t>
  </si>
  <si>
    <t>27,4</t>
  </si>
  <si>
    <t>32,0</t>
  </si>
  <si>
    <t>2,08</t>
  </si>
  <si>
    <t>36,6</t>
  </si>
  <si>
    <t>28,2</t>
  </si>
  <si>
    <t>35,2</t>
  </si>
  <si>
    <t>2,19</t>
  </si>
  <si>
    <t>32,2</t>
  </si>
  <si>
    <t>24,5</t>
  </si>
  <si>
    <t>43,3</t>
  </si>
  <si>
    <t>33,0</t>
  </si>
  <si>
    <t>30,9</t>
  </si>
  <si>
    <t>36,1</t>
  </si>
  <si>
    <t>2,27</t>
  </si>
  <si>
    <t>Alphen en Riel</t>
  </si>
  <si>
    <t>25,5</t>
  </si>
  <si>
    <t>38,4</t>
  </si>
  <si>
    <t>27,1</t>
  </si>
  <si>
    <t>33,2</t>
  </si>
  <si>
    <t>39,7</t>
  </si>
  <si>
    <t>2,47</t>
  </si>
  <si>
    <t>Ambt Delden</t>
  </si>
  <si>
    <t>Ambt Montfort</t>
  </si>
  <si>
    <t>38,9</t>
  </si>
  <si>
    <t>31,6</t>
  </si>
  <si>
    <t>29,4</t>
  </si>
  <si>
    <t>2,13</t>
  </si>
  <si>
    <t>Amerongen</t>
  </si>
  <si>
    <t>36,7</t>
  </si>
  <si>
    <t>26,4</t>
  </si>
  <si>
    <t>36,9</t>
  </si>
  <si>
    <t>2,24</t>
  </si>
  <si>
    <t>Ammerzoden</t>
  </si>
  <si>
    <t>43,0</t>
  </si>
  <si>
    <t>23,3</t>
  </si>
  <si>
    <t>33,8</t>
  </si>
  <si>
    <t>2,09</t>
  </si>
  <si>
    <t>54,5</t>
  </si>
  <si>
    <t>21,4</t>
  </si>
  <si>
    <t>24,1</t>
  </si>
  <si>
    <t>1,81</t>
  </si>
  <si>
    <t>Andijk</t>
  </si>
  <si>
    <t>Angerlo</t>
  </si>
  <si>
    <t>Anloo</t>
  </si>
  <si>
    <t>Anna Paulowna</t>
  </si>
  <si>
    <t>30,8</t>
  </si>
  <si>
    <t>33,1</t>
  </si>
  <si>
    <t>2,17</t>
  </si>
  <si>
    <t>37,9</t>
  </si>
  <si>
    <t>31,8</t>
  </si>
  <si>
    <t>30,3</t>
  </si>
  <si>
    <t>2,06</t>
  </si>
  <si>
    <t>Arcen en Velden</t>
  </si>
  <si>
    <t>Arnemuiden</t>
  </si>
  <si>
    <t>48,3</t>
  </si>
  <si>
    <t>23,6</t>
  </si>
  <si>
    <t>28,1</t>
  </si>
  <si>
    <t>1,94</t>
  </si>
  <si>
    <t>38,6</t>
  </si>
  <si>
    <t>32,5</t>
  </si>
  <si>
    <t>2,12</t>
  </si>
  <si>
    <t>35,3</t>
  </si>
  <si>
    <t>2,30</t>
  </si>
  <si>
    <t>Avereest</t>
  </si>
  <si>
    <t>Axel</t>
  </si>
  <si>
    <t>2,21</t>
  </si>
  <si>
    <t>38,0</t>
  </si>
  <si>
    <t>29,3</t>
  </si>
  <si>
    <t>32,7</t>
  </si>
  <si>
    <t>2,14</t>
  </si>
  <si>
    <t>Bakel en Milheeze</t>
  </si>
  <si>
    <t>25,1</t>
  </si>
  <si>
    <t>30,2</t>
  </si>
  <si>
    <t>44,8</t>
  </si>
  <si>
    <t>2,50</t>
  </si>
  <si>
    <t>41,7</t>
  </si>
  <si>
    <t>2,61</t>
  </si>
  <si>
    <t>Bathmen</t>
  </si>
  <si>
    <t>Bedum</t>
  </si>
  <si>
    <t>32,1</t>
  </si>
  <si>
    <t>2,15</t>
  </si>
  <si>
    <t>Beek en Donk</t>
  </si>
  <si>
    <t>37,0</t>
  </si>
  <si>
    <t>32,8</t>
  </si>
  <si>
    <t>2,18</t>
  </si>
  <si>
    <t>26,6</t>
  </si>
  <si>
    <t>32,3</t>
  </si>
  <si>
    <t>41,1</t>
  </si>
  <si>
    <t>28,9</t>
  </si>
  <si>
    <t>35,8</t>
  </si>
  <si>
    <t>Beilen</t>
  </si>
  <si>
    <t>Belfeld</t>
  </si>
  <si>
    <t>Bellingwedde</t>
  </si>
  <si>
    <t>Bemmel</t>
  </si>
  <si>
    <t>Bennebroek</t>
  </si>
  <si>
    <t>34,4</t>
  </si>
  <si>
    <t>2,16</t>
  </si>
  <si>
    <t>Bergambacht</t>
  </si>
  <si>
    <t>27,9</t>
  </si>
  <si>
    <t>36,0</t>
  </si>
  <si>
    <t>36,8</t>
  </si>
  <si>
    <t>35,1</t>
  </si>
  <si>
    <t>2,29</t>
  </si>
  <si>
    <t>37,2</t>
  </si>
  <si>
    <t>29,6</t>
  </si>
  <si>
    <t>34,8</t>
  </si>
  <si>
    <t>Bergeyk</t>
  </si>
  <si>
    <t>Bergh</t>
  </si>
  <si>
    <t>Bergschenhoek</t>
  </si>
  <si>
    <t>Berkel en Rodenrijs</t>
  </si>
  <si>
    <t>Berkel-Enschot</t>
  </si>
  <si>
    <t>30,0</t>
  </si>
  <si>
    <t>35,7</t>
  </si>
  <si>
    <t>34,3</t>
  </si>
  <si>
    <t>Berlicum</t>
  </si>
  <si>
    <t>26,9</t>
  </si>
  <si>
    <t>33,6</t>
  </si>
  <si>
    <t>39,5</t>
  </si>
  <si>
    <t>Bernisse</t>
  </si>
  <si>
    <t>2,33</t>
  </si>
  <si>
    <t>37,3</t>
  </si>
  <si>
    <t>26,7</t>
  </si>
  <si>
    <t>het Bildt</t>
  </si>
  <si>
    <t>37,1</t>
  </si>
  <si>
    <t>34,0</t>
  </si>
  <si>
    <t>2,20</t>
  </si>
  <si>
    <t>Binnenmaas</t>
  </si>
  <si>
    <t>34,9</t>
  </si>
  <si>
    <t>35,5</t>
  </si>
  <si>
    <t>Bladel en Netersel</t>
  </si>
  <si>
    <t>37,8</t>
  </si>
  <si>
    <t>2,32</t>
  </si>
  <si>
    <t>Bleiswijk</t>
  </si>
  <si>
    <t>31,5</t>
  </si>
  <si>
    <t>31,3</t>
  </si>
  <si>
    <t>2,34</t>
  </si>
  <si>
    <t>Boarnsterhim</t>
  </si>
  <si>
    <t>Bodegraven</t>
  </si>
  <si>
    <t>28,6</t>
  </si>
  <si>
    <t>38,3</t>
  </si>
  <si>
    <t>2,41</t>
  </si>
  <si>
    <t>33,3</t>
  </si>
  <si>
    <t>41,3</t>
  </si>
  <si>
    <t>2,52</t>
  </si>
  <si>
    <t>Ten Boer</t>
  </si>
  <si>
    <t>Bolsward</t>
  </si>
  <si>
    <t>Borculo</t>
  </si>
  <si>
    <t>Borger</t>
  </si>
  <si>
    <t>28,0</t>
  </si>
  <si>
    <t>2,25</t>
  </si>
  <si>
    <t>Born</t>
  </si>
  <si>
    <t>33,9</t>
  </si>
  <si>
    <t>38,1</t>
  </si>
  <si>
    <t>2,36</t>
  </si>
  <si>
    <t>35,9</t>
  </si>
  <si>
    <t>2,37</t>
  </si>
  <si>
    <t>Boskoop</t>
  </si>
  <si>
    <t>2,28</t>
  </si>
  <si>
    <t>34,2</t>
  </si>
  <si>
    <t>2,22</t>
  </si>
  <si>
    <t>Brakel</t>
  </si>
  <si>
    <t>42,6</t>
  </si>
  <si>
    <t>27,2</t>
  </si>
  <si>
    <t>2,05</t>
  </si>
  <si>
    <t>Brederwiede</t>
  </si>
  <si>
    <t>Breukelen</t>
  </si>
  <si>
    <t>33,7</t>
  </si>
  <si>
    <t>Broekhuizen</t>
  </si>
  <si>
    <t>37,7</t>
  </si>
  <si>
    <t>34,1</t>
  </si>
  <si>
    <t>Brouwershaven</t>
  </si>
  <si>
    <t>Bruinisse</t>
  </si>
  <si>
    <t>2,02</t>
  </si>
  <si>
    <t>Budel</t>
  </si>
  <si>
    <t>30,6</t>
  </si>
  <si>
    <t>25,8</t>
  </si>
  <si>
    <t>44,1</t>
  </si>
  <si>
    <t>2,58</t>
  </si>
  <si>
    <t>25,6</t>
  </si>
  <si>
    <t>Bussum</t>
  </si>
  <si>
    <t>38,5</t>
  </si>
  <si>
    <t>32,4</t>
  </si>
  <si>
    <t>34,6</t>
  </si>
  <si>
    <t>Chaam</t>
  </si>
  <si>
    <t>33,4</t>
  </si>
  <si>
    <t>Cothen</t>
  </si>
  <si>
    <t>36,4</t>
  </si>
  <si>
    <t>Cromstrijen</t>
  </si>
  <si>
    <t>33,5</t>
  </si>
  <si>
    <t>Dalen</t>
  </si>
  <si>
    <t>27,0</t>
  </si>
  <si>
    <t>38,7</t>
  </si>
  <si>
    <t>2,44</t>
  </si>
  <si>
    <t>Dantumadeel</t>
  </si>
  <si>
    <t>32,6</t>
  </si>
  <si>
    <t>2,38</t>
  </si>
  <si>
    <t>57,1</t>
  </si>
  <si>
    <t>21,9</t>
  </si>
  <si>
    <t>21,0</t>
  </si>
  <si>
    <t>1,74</t>
  </si>
  <si>
    <t>37,6</t>
  </si>
  <si>
    <t>2,07</t>
  </si>
  <si>
    <t>Denekamp</t>
  </si>
  <si>
    <t>Didam</t>
  </si>
  <si>
    <t>47,7</t>
  </si>
  <si>
    <t>23,1</t>
  </si>
  <si>
    <t>29,2</t>
  </si>
  <si>
    <t>1,95</t>
  </si>
  <si>
    <t>Diepenheim</t>
  </si>
  <si>
    <t>Diepenveen</t>
  </si>
  <si>
    <t>Diessen</t>
  </si>
  <si>
    <t>Diever</t>
  </si>
  <si>
    <t>26,1</t>
  </si>
  <si>
    <t>40,9</t>
  </si>
  <si>
    <t>2,51</t>
  </si>
  <si>
    <t>Dinteloord en Prinsenland</t>
  </si>
  <si>
    <t>Dinxperlo</t>
  </si>
  <si>
    <t>Dirksland</t>
  </si>
  <si>
    <t>Dodewaard</t>
  </si>
  <si>
    <t>2,10</t>
  </si>
  <si>
    <t>31,2</t>
  </si>
  <si>
    <t>Domburg</t>
  </si>
  <si>
    <t>Dongeradeel</t>
  </si>
  <si>
    <t>Doorn</t>
  </si>
  <si>
    <t>39,3</t>
  </si>
  <si>
    <t>37,5</t>
  </si>
  <si>
    <t>Driebergen-Rijsenburg</t>
  </si>
  <si>
    <t>36,3</t>
  </si>
  <si>
    <t>Drunen</t>
  </si>
  <si>
    <t>Duiveland</t>
  </si>
  <si>
    <t>27,8</t>
  </si>
  <si>
    <t>32,9</t>
  </si>
  <si>
    <t>Den Dungen</t>
  </si>
  <si>
    <t>Dussen</t>
  </si>
  <si>
    <t>Dwingeloo</t>
  </si>
  <si>
    <t>Echt</t>
  </si>
  <si>
    <t>Echteld</t>
  </si>
  <si>
    <t>40,3</t>
  </si>
  <si>
    <t>2,42</t>
  </si>
  <si>
    <t>Eelde</t>
  </si>
  <si>
    <t>Eemsmond</t>
  </si>
  <si>
    <t>Egmond</t>
  </si>
  <si>
    <t>Eibergen</t>
  </si>
  <si>
    <t>Eijsden</t>
  </si>
  <si>
    <t>25,3</t>
  </si>
  <si>
    <t>1,92</t>
  </si>
  <si>
    <t>2,49</t>
  </si>
  <si>
    <t>Elst</t>
  </si>
  <si>
    <t>46,2</t>
  </si>
  <si>
    <t>25,4</t>
  </si>
  <si>
    <t>28,3</t>
  </si>
  <si>
    <t>1,97</t>
  </si>
  <si>
    <t>Esch</t>
  </si>
  <si>
    <t>Ferwerderadeel</t>
  </si>
  <si>
    <t>Ferwerderadiel</t>
  </si>
  <si>
    <t>Fijnaart en Heijningen</t>
  </si>
  <si>
    <t>Franekeradeel</t>
  </si>
  <si>
    <t>De Friese Meren</t>
  </si>
  <si>
    <t>Gaasterlân-Sleat</t>
  </si>
  <si>
    <t>Gasselte</t>
  </si>
  <si>
    <t>2,26</t>
  </si>
  <si>
    <t>Geldermalsen</t>
  </si>
  <si>
    <t>Geldrop</t>
  </si>
  <si>
    <t>34,7</t>
  </si>
  <si>
    <t>Geleen</t>
  </si>
  <si>
    <t>Gemert</t>
  </si>
  <si>
    <t>29,8</t>
  </si>
  <si>
    <t>Gendringen</t>
  </si>
  <si>
    <t>Gendt</t>
  </si>
  <si>
    <t>Genemuiden</t>
  </si>
  <si>
    <t>Giessenlanden</t>
  </si>
  <si>
    <t>Gieten</t>
  </si>
  <si>
    <t>Goedereede</t>
  </si>
  <si>
    <t>36,5</t>
  </si>
  <si>
    <t>25,7</t>
  </si>
  <si>
    <t>Goor</t>
  </si>
  <si>
    <t>27,6</t>
  </si>
  <si>
    <t>Gorssel</t>
  </si>
  <si>
    <t>38,8</t>
  </si>
  <si>
    <t>Graafstroom</t>
  </si>
  <si>
    <t>Graft-De Rijp</t>
  </si>
  <si>
    <t>Gramsbergen</t>
  </si>
  <si>
    <t>'s-Graveland</t>
  </si>
  <si>
    <t>'s-Gravendeel</t>
  </si>
  <si>
    <t>48,0</t>
  </si>
  <si>
    <t>2,00</t>
  </si>
  <si>
    <t>'s-Gravenmoer</t>
  </si>
  <si>
    <t>'s-Gravenzande</t>
  </si>
  <si>
    <t>Groenlo</t>
  </si>
  <si>
    <t>Groesbeek</t>
  </si>
  <si>
    <t>59,1</t>
  </si>
  <si>
    <t>22,0</t>
  </si>
  <si>
    <t>18,9</t>
  </si>
  <si>
    <t>1,69</t>
  </si>
  <si>
    <t>Grootegast</t>
  </si>
  <si>
    <t>Grubbenvorst</t>
  </si>
  <si>
    <t>Gulpen</t>
  </si>
  <si>
    <t>43,6</t>
  </si>
  <si>
    <t>Haarlemmerliede en Spaarnwoude</t>
  </si>
  <si>
    <t>41,5</t>
  </si>
  <si>
    <t>Haelen</t>
  </si>
  <si>
    <t>28,8</t>
  </si>
  <si>
    <t>Halsteren</t>
  </si>
  <si>
    <t>Den Ham</t>
  </si>
  <si>
    <t>39,4</t>
  </si>
  <si>
    <t>2,45</t>
  </si>
  <si>
    <t>2,54</t>
  </si>
  <si>
    <t>Haren</t>
  </si>
  <si>
    <t>Harenkarspel</t>
  </si>
  <si>
    <t>39,6</t>
  </si>
  <si>
    <t>30,7</t>
  </si>
  <si>
    <t>29,7</t>
  </si>
  <si>
    <t>Harmelen</t>
  </si>
  <si>
    <t>Hasselt</t>
  </si>
  <si>
    <t>Havelte</t>
  </si>
  <si>
    <t>Hedel</t>
  </si>
  <si>
    <t>Heel</t>
  </si>
  <si>
    <t>28,5</t>
  </si>
  <si>
    <t>26,3</t>
  </si>
  <si>
    <t>36,2</t>
  </si>
  <si>
    <t>Heerewaarden</t>
  </si>
  <si>
    <t>40,2</t>
  </si>
  <si>
    <t>Heerjansdam</t>
  </si>
  <si>
    <t>46,0</t>
  </si>
  <si>
    <t>27,5</t>
  </si>
  <si>
    <t>1,89</t>
  </si>
  <si>
    <t>Heesch</t>
  </si>
  <si>
    <t>Heeze</t>
  </si>
  <si>
    <t>Heino</t>
  </si>
  <si>
    <t>Helden</t>
  </si>
  <si>
    <t>40,7</t>
  </si>
  <si>
    <t>28,7</t>
  </si>
  <si>
    <t>Helvoirt</t>
  </si>
  <si>
    <t>25,0</t>
  </si>
  <si>
    <t>44,5</t>
  </si>
  <si>
    <t>Hengelo (Gld.)</t>
  </si>
  <si>
    <t>2,11</t>
  </si>
  <si>
    <t>40,1</t>
  </si>
  <si>
    <t>31,0</t>
  </si>
  <si>
    <t>Heteren</t>
  </si>
  <si>
    <t>Heythuysen</t>
  </si>
  <si>
    <t>Hoevelaken</t>
  </si>
  <si>
    <t>Hoeven</t>
  </si>
  <si>
    <t>Holten</t>
  </si>
  <si>
    <t>Hontenisse</t>
  </si>
  <si>
    <t>Hooge en Lage Mierde</t>
  </si>
  <si>
    <t>Hooge en Lage Zwaluwe</t>
  </si>
  <si>
    <t>Hoogeloon, Hapert en Casteren</t>
  </si>
  <si>
    <t>Hoogezand-Sappemeer</t>
  </si>
  <si>
    <t>Horst</t>
  </si>
  <si>
    <t>27,3</t>
  </si>
  <si>
    <t>43,1</t>
  </si>
  <si>
    <t>2,46</t>
  </si>
  <si>
    <t>Huijbergen</t>
  </si>
  <si>
    <t>Huissen</t>
  </si>
  <si>
    <t>35,0</t>
  </si>
  <si>
    <t>Hummelo en Keppel</t>
  </si>
  <si>
    <t>Hunsel</t>
  </si>
  <si>
    <t>IJsselham</t>
  </si>
  <si>
    <t>IJsselmuiden</t>
  </si>
  <si>
    <t>28,4</t>
  </si>
  <si>
    <t>Jacobswoude</t>
  </si>
  <si>
    <t>41,0</t>
  </si>
  <si>
    <t>Kerkwijk</t>
  </si>
  <si>
    <t>Kessel</t>
  </si>
  <si>
    <t>Kesteren</t>
  </si>
  <si>
    <t>Klundert</t>
  </si>
  <si>
    <t>Kollumerland en Nieuwkruisland</t>
  </si>
  <si>
    <t>Korendijk</t>
  </si>
  <si>
    <t>Langbroek</t>
  </si>
  <si>
    <t>22,7</t>
  </si>
  <si>
    <t>48,6</t>
  </si>
  <si>
    <t>2,59</t>
  </si>
  <si>
    <t>Leek</t>
  </si>
  <si>
    <t>Leende</t>
  </si>
  <si>
    <t>Leerdam</t>
  </si>
  <si>
    <t>Leersum</t>
  </si>
  <si>
    <t>47,0</t>
  </si>
  <si>
    <t>1,93</t>
  </si>
  <si>
    <t>Leeuwarderadeel</t>
  </si>
  <si>
    <t>54,3</t>
  </si>
  <si>
    <t>23,2</t>
  </si>
  <si>
    <t>22,4</t>
  </si>
  <si>
    <t>Leidschendam</t>
  </si>
  <si>
    <t>41,2</t>
  </si>
  <si>
    <t>Lemsterland</t>
  </si>
  <si>
    <t>Lichtenvoorde</t>
  </si>
  <si>
    <t>Liemeer</t>
  </si>
  <si>
    <t>Liempde</t>
  </si>
  <si>
    <t>Lienden</t>
  </si>
  <si>
    <t>De Lier</t>
  </si>
  <si>
    <t>Lieshout</t>
  </si>
  <si>
    <t>Liesveld</t>
  </si>
  <si>
    <t>Limmen</t>
  </si>
  <si>
    <t>Lingewaal</t>
  </si>
  <si>
    <t>Lith</t>
  </si>
  <si>
    <t>Littenseradiel</t>
  </si>
  <si>
    <t>31,7</t>
  </si>
  <si>
    <t>Loenen</t>
  </si>
  <si>
    <t>Loosdrecht</t>
  </si>
  <si>
    <t>35,6</t>
  </si>
  <si>
    <t>Luyksgestel</t>
  </si>
  <si>
    <t>Maarheeze</t>
  </si>
  <si>
    <t>Maarn</t>
  </si>
  <si>
    <t>Maarssen</t>
  </si>
  <si>
    <t>Maartensdijk</t>
  </si>
  <si>
    <t>Maasbracht</t>
  </si>
  <si>
    <t>Maasbree</t>
  </si>
  <si>
    <t>Maasdonk</t>
  </si>
  <si>
    <t>Maasland</t>
  </si>
  <si>
    <t>55,0</t>
  </si>
  <si>
    <t>19,9</t>
  </si>
  <si>
    <t>1,73</t>
  </si>
  <si>
    <t>Made</t>
  </si>
  <si>
    <t>Made en Drimmelen</t>
  </si>
  <si>
    <t>Margraten</t>
  </si>
  <si>
    <t>Mariekerke</t>
  </si>
  <si>
    <t>Markelo</t>
  </si>
  <si>
    <t>De Marne</t>
  </si>
  <si>
    <t>Marum</t>
  </si>
  <si>
    <t>Maurik</t>
  </si>
  <si>
    <t>Meerlo-Wanssum</t>
  </si>
  <si>
    <t>Meijel</t>
  </si>
  <si>
    <t>Menaldumadeel</t>
  </si>
  <si>
    <t>Menameradiel</t>
  </si>
  <si>
    <t>Menterwolde</t>
  </si>
  <si>
    <t>40,5</t>
  </si>
  <si>
    <t>Middelharnis</t>
  </si>
  <si>
    <t>Middenschouwen</t>
  </si>
  <si>
    <t>Middenveld</t>
  </si>
  <si>
    <t>Mierlo</t>
  </si>
  <si>
    <t>Millingen aan de Rijn</t>
  </si>
  <si>
    <t>Moergestel</t>
  </si>
  <si>
    <t>41,9</t>
  </si>
  <si>
    <t>Molenwaard</t>
  </si>
  <si>
    <t>Monster</t>
  </si>
  <si>
    <t>31,1</t>
  </si>
  <si>
    <t>Moordrecht</t>
  </si>
  <si>
    <t>Muiden</t>
  </si>
  <si>
    <t>Naaldwijk</t>
  </si>
  <si>
    <t>Naarden</t>
  </si>
  <si>
    <t>42,9</t>
  </si>
  <si>
    <t>2,63</t>
  </si>
  <si>
    <t>Nederhorst den Berg</t>
  </si>
  <si>
    <t>Nederlek</t>
  </si>
  <si>
    <t>37,4</t>
  </si>
  <si>
    <t>Neede</t>
  </si>
  <si>
    <t>Neerijnen</t>
  </si>
  <si>
    <t>Niedorp</t>
  </si>
  <si>
    <t>Nieuwerkerk aan den IJssel</t>
  </si>
  <si>
    <t>Nieuw-Ginneken</t>
  </si>
  <si>
    <t>Nieuw-Lekkerland</t>
  </si>
  <si>
    <t>Nieuwleusen</t>
  </si>
  <si>
    <t>Nieuw-Vossemeer</t>
  </si>
  <si>
    <t>Nijefurd</t>
  </si>
  <si>
    <t>Nijeveen</t>
  </si>
  <si>
    <t>54,1</t>
  </si>
  <si>
    <t>2,03</t>
  </si>
  <si>
    <t>Noorder-Koggenland</t>
  </si>
  <si>
    <t>Noordwijkerhout</t>
  </si>
  <si>
    <t>Nootdorp</t>
  </si>
  <si>
    <t>Norg</t>
  </si>
  <si>
    <t>Nuth</t>
  </si>
  <si>
    <t>Obdam</t>
  </si>
  <si>
    <t>Odoorn</t>
  </si>
  <si>
    <t>24,7</t>
  </si>
  <si>
    <t>41,8</t>
  </si>
  <si>
    <t>2,55</t>
  </si>
  <si>
    <t>Olst</t>
  </si>
  <si>
    <t>Onderbanken</t>
  </si>
  <si>
    <t>Oost-, West- en Middelbeers</t>
  </si>
  <si>
    <t>Oostburg</t>
  </si>
  <si>
    <t>Oosterhesselen</t>
  </si>
  <si>
    <t>Oostflakkee</t>
  </si>
  <si>
    <t>42,0</t>
  </si>
  <si>
    <t>Ootmarsum</t>
  </si>
  <si>
    <t>Ossendrecht</t>
  </si>
  <si>
    <t>Oud en Nieuw Gastel</t>
  </si>
  <si>
    <t>Oud-Beijerland</t>
  </si>
  <si>
    <t>Oudenbosch</t>
  </si>
  <si>
    <t>Ouderkerk</t>
  </si>
  <si>
    <t>Peize</t>
  </si>
  <si>
    <t>Pijnacker</t>
  </si>
  <si>
    <t>46,8</t>
  </si>
  <si>
    <t>Prinsenbeek</t>
  </si>
  <si>
    <t>Putte</t>
  </si>
  <si>
    <t>39,0</t>
  </si>
  <si>
    <t>2,48</t>
  </si>
  <si>
    <t>Raamsdonk</t>
  </si>
  <si>
    <t>Ravenstein</t>
  </si>
  <si>
    <t>Reeuwijk</t>
  </si>
  <si>
    <t>Reiderland</t>
  </si>
  <si>
    <t>42,7</t>
  </si>
  <si>
    <t>2,60</t>
  </si>
  <si>
    <t>Reusel</t>
  </si>
  <si>
    <t>Riethoven</t>
  </si>
  <si>
    <t>Rijnsburg</t>
  </si>
  <si>
    <t>Rijnwaarden</t>
  </si>
  <si>
    <t>Rijnwoude</t>
  </si>
  <si>
    <t>Rijsbergen</t>
  </si>
  <si>
    <t>Rijssen</t>
  </si>
  <si>
    <t>Roden</t>
  </si>
  <si>
    <t>40,4</t>
  </si>
  <si>
    <t>Roggel en Neer</t>
  </si>
  <si>
    <t>Rolde</t>
  </si>
  <si>
    <t>Roosendaal en Nispen</t>
  </si>
  <si>
    <t>Rosmalen</t>
  </si>
  <si>
    <t>Rossum</t>
  </si>
  <si>
    <t>48,4</t>
  </si>
  <si>
    <t>22,3</t>
  </si>
  <si>
    <t>Rozenburg</t>
  </si>
  <si>
    <t>20,8</t>
  </si>
  <si>
    <t>Ruinen</t>
  </si>
  <si>
    <t>Ruinerwold</t>
  </si>
  <si>
    <t>Ruurlo</t>
  </si>
  <si>
    <t>Sas van Gent</t>
  </si>
  <si>
    <t>Sassenheim</t>
  </si>
  <si>
    <t>Scheemda</t>
  </si>
  <si>
    <t>Schermer</t>
  </si>
  <si>
    <t>51,7</t>
  </si>
  <si>
    <t>19,5</t>
  </si>
  <si>
    <t>1,76</t>
  </si>
  <si>
    <t>Schijndel</t>
  </si>
  <si>
    <t>Schinnen</t>
  </si>
  <si>
    <t>Schipluiden</t>
  </si>
  <si>
    <t>Schoonebeek</t>
  </si>
  <si>
    <t>Schoonhoven</t>
  </si>
  <si>
    <t>Schoorl</t>
  </si>
  <si>
    <t>Sevenum</t>
  </si>
  <si>
    <t>Sint-Oedenrode</t>
  </si>
  <si>
    <t>Sittard</t>
  </si>
  <si>
    <t>2,01</t>
  </si>
  <si>
    <t>Skarsterlân</t>
  </si>
  <si>
    <t>Sleen</t>
  </si>
  <si>
    <t>Slochteren</t>
  </si>
  <si>
    <t>2,04</t>
  </si>
  <si>
    <t>Sluis-Aardenburg</t>
  </si>
  <si>
    <t>Smilde</t>
  </si>
  <si>
    <t>Sneek</t>
  </si>
  <si>
    <t>Spijkenisse</t>
  </si>
  <si>
    <t>Sprang-Capelle</t>
  </si>
  <si>
    <t>St. Anthonis</t>
  </si>
  <si>
    <t>Stad Delden</t>
  </si>
  <si>
    <t>Standdaarbuiten</t>
  </si>
  <si>
    <t>47,2</t>
  </si>
  <si>
    <t>2,86</t>
  </si>
  <si>
    <t>Steenderen</t>
  </si>
  <si>
    <t>Steenwijk</t>
  </si>
  <si>
    <t>Stramproy</t>
  </si>
  <si>
    <t>Strijen</t>
  </si>
  <si>
    <t>Susteren</t>
  </si>
  <si>
    <t>Swalmen</t>
  </si>
  <si>
    <t>Tegelen</t>
  </si>
  <si>
    <t>Terheijden</t>
  </si>
  <si>
    <t>47,8</t>
  </si>
  <si>
    <t>1,88</t>
  </si>
  <si>
    <t>Teteringen</t>
  </si>
  <si>
    <t>Thorn</t>
  </si>
  <si>
    <t>45,6</t>
  </si>
  <si>
    <t>1,98</t>
  </si>
  <si>
    <t>26,0</t>
  </si>
  <si>
    <t>42,2</t>
  </si>
  <si>
    <t>2,53</t>
  </si>
  <si>
    <t>Ubbergen</t>
  </si>
  <si>
    <t>Udenhout</t>
  </si>
  <si>
    <t>39,8</t>
  </si>
  <si>
    <t>23,0</t>
  </si>
  <si>
    <t>3,28</t>
  </si>
  <si>
    <t>50,8</t>
  </si>
  <si>
    <t>22,5</t>
  </si>
  <si>
    <t>20,9</t>
  </si>
  <si>
    <t>Valburg</t>
  </si>
  <si>
    <t>Valkenburg (ZH.)</t>
  </si>
  <si>
    <t>Valkenisse</t>
  </si>
  <si>
    <t>Veghel</t>
  </si>
  <si>
    <t>Venhuizen</t>
  </si>
  <si>
    <t>Vessem, Wintelre en Knegsel</t>
  </si>
  <si>
    <t>Vianen</t>
  </si>
  <si>
    <t>Vierlingsbeek</t>
  </si>
  <si>
    <t>40,0</t>
  </si>
  <si>
    <t>Vlagtwedde</t>
  </si>
  <si>
    <t>Vledder</t>
  </si>
  <si>
    <t>Vleuten-De Meern</t>
  </si>
  <si>
    <t>52,4</t>
  </si>
  <si>
    <t>19,0</t>
  </si>
  <si>
    <t>1,77</t>
  </si>
  <si>
    <t>Vlijmen</t>
  </si>
  <si>
    <t>44,3</t>
  </si>
  <si>
    <t>1,96</t>
  </si>
  <si>
    <t>Vlist</t>
  </si>
  <si>
    <t>Voorburg</t>
  </si>
  <si>
    <t>Voorhout</t>
  </si>
  <si>
    <t>Vorden</t>
  </si>
  <si>
    <t>Vries</t>
  </si>
  <si>
    <t>Vriezenveen</t>
  </si>
  <si>
    <t>60,5</t>
  </si>
  <si>
    <t>20,2</t>
  </si>
  <si>
    <t>19,3</t>
  </si>
  <si>
    <t>1,71</t>
  </si>
  <si>
    <t>Warmond</t>
  </si>
  <si>
    <t>Warnsveld</t>
  </si>
  <si>
    <t>Waspik</t>
  </si>
  <si>
    <t>Wateringen</t>
  </si>
  <si>
    <t>Weerselo</t>
  </si>
  <si>
    <t>Wehl</t>
  </si>
  <si>
    <t>Werkendam</t>
  </si>
  <si>
    <t>Wervershoof</t>
  </si>
  <si>
    <t>Westerbork</t>
  </si>
  <si>
    <t>Westerhoven</t>
  </si>
  <si>
    <t>Wester-Koggenland</t>
  </si>
  <si>
    <t>Westerschouwen</t>
  </si>
  <si>
    <t>Westkapelle</t>
  </si>
  <si>
    <t>25,2</t>
  </si>
  <si>
    <t>Wieringen</t>
  </si>
  <si>
    <t>Wieringermeer</t>
  </si>
  <si>
    <t>Wijhe</t>
  </si>
  <si>
    <t>De Wijk</t>
  </si>
  <si>
    <t>Willemstad</t>
  </si>
  <si>
    <t>Winschoten</t>
  </si>
  <si>
    <t>Winsum</t>
  </si>
  <si>
    <t>Wisch</t>
  </si>
  <si>
    <t>Wittem</t>
  </si>
  <si>
    <t>Wognum</t>
  </si>
  <si>
    <t>Woudrichem</t>
  </si>
  <si>
    <t>Wouw</t>
  </si>
  <si>
    <t>Wûnseradiel</t>
  </si>
  <si>
    <t>Wymbritseradiel</t>
  </si>
  <si>
    <t>43,5</t>
  </si>
  <si>
    <t>Zederik</t>
  </si>
  <si>
    <t>Zeevang</t>
  </si>
  <si>
    <t>40,8</t>
  </si>
  <si>
    <t>26,2</t>
  </si>
  <si>
    <t>Zelhem</t>
  </si>
  <si>
    <t>Zevenbergen</t>
  </si>
  <si>
    <t>Zevenhuizen-Moerkapelle</t>
  </si>
  <si>
    <t>Zierikzee</t>
  </si>
  <si>
    <t>Zijpe</t>
  </si>
  <si>
    <t>Zuidhorn</t>
  </si>
  <si>
    <t>Zuidlaren</t>
  </si>
  <si>
    <t>26,8</t>
  </si>
  <si>
    <t>Zuidwolde</t>
  </si>
  <si>
    <t>2,62</t>
  </si>
  <si>
    <t>Zwartsluis</t>
  </si>
  <si>
    <t>Zweeloo</t>
  </si>
  <si>
    <t>Bron: CBS</t>
  </si>
  <si>
    <t>gemeentenaam</t>
  </si>
  <si>
    <t>inwoners</t>
  </si>
  <si>
    <t>huishoudens</t>
  </si>
  <si>
    <t>woningen</t>
  </si>
  <si>
    <t>bedrijfsvestigingen</t>
  </si>
  <si>
    <t>278,87</t>
  </si>
  <si>
    <t>276,09</t>
  </si>
  <si>
    <t>2,79</t>
  </si>
  <si>
    <t>0,00</t>
  </si>
  <si>
    <t>32,29</t>
  </si>
  <si>
    <t>20,12</t>
  </si>
  <si>
    <t>12,17</t>
  </si>
  <si>
    <t>97,05</t>
  </si>
  <si>
    <t>96,54</t>
  </si>
  <si>
    <t>0,52</t>
  </si>
  <si>
    <t>103,98</t>
  </si>
  <si>
    <t>102,23</t>
  </si>
  <si>
    <t>1,75</t>
  </si>
  <si>
    <t>10,06</t>
  </si>
  <si>
    <t>8,78</t>
  </si>
  <si>
    <t>1,28</t>
  </si>
  <si>
    <t>23,76</t>
  </si>
  <si>
    <t>21,69</t>
  </si>
  <si>
    <t>117,35</t>
  </si>
  <si>
    <t>110,46</t>
  </si>
  <si>
    <t>6,89</t>
  </si>
  <si>
    <t>69,41</t>
  </si>
  <si>
    <t>67,27</t>
  </si>
  <si>
    <t>248,77</t>
  </si>
  <si>
    <t>129,19</t>
  </si>
  <si>
    <t>119,58</t>
  </si>
  <si>
    <t>132,50</t>
  </si>
  <si>
    <t>126,23</t>
  </si>
  <si>
    <t>6,26</t>
  </si>
  <si>
    <t>93,52</t>
  </si>
  <si>
    <t>93,04</t>
  </si>
  <si>
    <t>0,48</t>
  </si>
  <si>
    <t>226,64</t>
  </si>
  <si>
    <t>200,63</t>
  </si>
  <si>
    <t>26,02</t>
  </si>
  <si>
    <t>268,50</t>
  </si>
  <si>
    <t>59,11</t>
  </si>
  <si>
    <t>209,39</t>
  </si>
  <si>
    <t>0,76</t>
  </si>
  <si>
    <t>208,63</t>
  </si>
  <si>
    <t>63,86</t>
  </si>
  <si>
    <t>62,62</t>
  </si>
  <si>
    <t>1,24</t>
  </si>
  <si>
    <t>44,08</t>
  </si>
  <si>
    <t>41,13</t>
  </si>
  <si>
    <t>2,95</t>
  </si>
  <si>
    <t>219,49</t>
  </si>
  <si>
    <t>165,50</t>
  </si>
  <si>
    <t>53,99</t>
  </si>
  <si>
    <t>341,15</t>
  </si>
  <si>
    <t>339,89</t>
  </si>
  <si>
    <t>1,25</t>
  </si>
  <si>
    <t>24,58</t>
  </si>
  <si>
    <t>23,78</t>
  </si>
  <si>
    <t>0,80</t>
  </si>
  <si>
    <t>101,54</t>
  </si>
  <si>
    <t>97,82</t>
  </si>
  <si>
    <t>3,72</t>
  </si>
  <si>
    <t>83,45</t>
  </si>
  <si>
    <t>81,89</t>
  </si>
  <si>
    <t>1,57</t>
  </si>
  <si>
    <t>71,34</t>
  </si>
  <si>
    <t>70,17</t>
  </si>
  <si>
    <t>1,17</t>
  </si>
  <si>
    <t>76,29</t>
  </si>
  <si>
    <t>76,14</t>
  </si>
  <si>
    <t>0,15</t>
  </si>
  <si>
    <t>33,01</t>
  </si>
  <si>
    <t>32,54</t>
  </si>
  <si>
    <t>0,47</t>
  </si>
  <si>
    <t>21,73</t>
  </si>
  <si>
    <t>19,75</t>
  </si>
  <si>
    <t>176,66</t>
  </si>
  <si>
    <t>175,90</t>
  </si>
  <si>
    <t>21,03</t>
  </si>
  <si>
    <t>78,49</t>
  </si>
  <si>
    <t>78,30</t>
  </si>
  <si>
    <t>0,19</t>
  </si>
  <si>
    <t>72,07</t>
  </si>
  <si>
    <t>70,58</t>
  </si>
  <si>
    <t>1,49</t>
  </si>
  <si>
    <t>29,15</t>
  </si>
  <si>
    <t>27,99</t>
  </si>
  <si>
    <t>93,28</t>
  </si>
  <si>
    <t>86,31</t>
  </si>
  <si>
    <t>6,97</t>
  </si>
  <si>
    <t>101,75</t>
  </si>
  <si>
    <t>101,00</t>
  </si>
  <si>
    <t>0,75</t>
  </si>
  <si>
    <t>108,50</t>
  </si>
  <si>
    <t>103,24</t>
  </si>
  <si>
    <t>5,25</t>
  </si>
  <si>
    <t>120,23</t>
  </si>
  <si>
    <t>98,96</t>
  </si>
  <si>
    <t>21,27</t>
  </si>
  <si>
    <t>0,91</t>
  </si>
  <si>
    <t>20,36</t>
  </si>
  <si>
    <t>93,13</t>
  </si>
  <si>
    <t>79,96</t>
  </si>
  <si>
    <t>13,17</t>
  </si>
  <si>
    <t>260,21</t>
  </si>
  <si>
    <t>258,06</t>
  </si>
  <si>
    <t>90,41</t>
  </si>
  <si>
    <t>89,73</t>
  </si>
  <si>
    <t>0,68</t>
  </si>
  <si>
    <t>35,10</t>
  </si>
  <si>
    <t>34,30</t>
  </si>
  <si>
    <t>47,09</t>
  </si>
  <si>
    <t>43,65</t>
  </si>
  <si>
    <t>3,44</t>
  </si>
  <si>
    <t>20,09</t>
  </si>
  <si>
    <t>18,40</t>
  </si>
  <si>
    <t>1,68</t>
  </si>
  <si>
    <t>0,51</t>
  </si>
  <si>
    <t>1,18</t>
  </si>
  <si>
    <t>67,13</t>
  </si>
  <si>
    <t>66,12</t>
  </si>
  <si>
    <t>1,01</t>
  </si>
  <si>
    <t>75,62</t>
  </si>
  <si>
    <t>75,33</t>
  </si>
  <si>
    <t>0,29</t>
  </si>
  <si>
    <t>15,56</t>
  </si>
  <si>
    <t>11,11</t>
  </si>
  <si>
    <t>4,45</t>
  </si>
  <si>
    <t>45,23</t>
  </si>
  <si>
    <t>39,79</t>
  </si>
  <si>
    <t>5,44</t>
  </si>
  <si>
    <t>0,72</t>
  </si>
  <si>
    <t>4,72</t>
  </si>
  <si>
    <t>88,64</t>
  </si>
  <si>
    <t>75,38</t>
  </si>
  <si>
    <t>13,26</t>
  </si>
  <si>
    <t>34,52</t>
  </si>
  <si>
    <t>34,51</t>
  </si>
  <si>
    <t>0,01</t>
  </si>
  <si>
    <t>277,89</t>
  </si>
  <si>
    <t>274,53</t>
  </si>
  <si>
    <t>3,36</t>
  </si>
  <si>
    <t>26,16</t>
  </si>
  <si>
    <t>26,00</t>
  </si>
  <si>
    <t>0,16</t>
  </si>
  <si>
    <t>194,52</t>
  </si>
  <si>
    <t>141,57</t>
  </si>
  <si>
    <t>52,95</t>
  </si>
  <si>
    <t>1,16</t>
  </si>
  <si>
    <t>51,79</t>
  </si>
  <si>
    <t>113,84</t>
  </si>
  <si>
    <t>111,44</t>
  </si>
  <si>
    <t>64,85</t>
  </si>
  <si>
    <t>63,73</t>
  </si>
  <si>
    <t>1,12</t>
  </si>
  <si>
    <t>128,68</t>
  </si>
  <si>
    <t>125,74</t>
  </si>
  <si>
    <t>2,94</t>
  </si>
  <si>
    <t>31,14</t>
  </si>
  <si>
    <t>27,55</t>
  </si>
  <si>
    <t>3,60</t>
  </si>
  <si>
    <t>286,42</t>
  </si>
  <si>
    <t>283,50</t>
  </si>
  <si>
    <t>2,92</t>
  </si>
  <si>
    <t>85,01</t>
  </si>
  <si>
    <t>83,65</t>
  </si>
  <si>
    <t>1,37</t>
  </si>
  <si>
    <t>17,34</t>
  </si>
  <si>
    <t>17,25</t>
  </si>
  <si>
    <t>0,09</t>
  </si>
  <si>
    <t>37,57</t>
  </si>
  <si>
    <t>36,97</t>
  </si>
  <si>
    <t>0,60</t>
  </si>
  <si>
    <t>34,81</t>
  </si>
  <si>
    <t>30,38</t>
  </si>
  <si>
    <t>4,43</t>
  </si>
  <si>
    <t>142,92</t>
  </si>
  <si>
    <t>133,89</t>
  </si>
  <si>
    <t>9,03</t>
  </si>
  <si>
    <t>15,40</t>
  </si>
  <si>
    <t>14,14</t>
  </si>
  <si>
    <t>1,26</t>
  </si>
  <si>
    <t>60,40</t>
  </si>
  <si>
    <t>49,68</t>
  </si>
  <si>
    <t>10,72</t>
  </si>
  <si>
    <t>5,55</t>
  </si>
  <si>
    <t>5,17</t>
  </si>
  <si>
    <t>299,69</t>
  </si>
  <si>
    <t>296,07</t>
  </si>
  <si>
    <t>3,62</t>
  </si>
  <si>
    <t>78,05</t>
  </si>
  <si>
    <t>76,40</t>
  </si>
  <si>
    <t>1,65</t>
  </si>
  <si>
    <t>57,07</t>
  </si>
  <si>
    <t>51,16</t>
  </si>
  <si>
    <t>5,91</t>
  </si>
  <si>
    <t>29,29</t>
  </si>
  <si>
    <t>1,86</t>
  </si>
  <si>
    <t>166,52</t>
  </si>
  <si>
    <t>165,07</t>
  </si>
  <si>
    <t>1,44</t>
  </si>
  <si>
    <t>87,53</t>
  </si>
  <si>
    <t>84,66</t>
  </si>
  <si>
    <t>2,87</t>
  </si>
  <si>
    <t>24,06</t>
  </si>
  <si>
    <t>22,65</t>
  </si>
  <si>
    <t>1,41</t>
  </si>
  <si>
    <t>227,50</t>
  </si>
  <si>
    <t>133,07</t>
  </si>
  <si>
    <t>94,43</t>
  </si>
  <si>
    <t>2,97</t>
  </si>
  <si>
    <t>91,45</t>
  </si>
  <si>
    <t>118,36</t>
  </si>
  <si>
    <t>116,93</t>
  </si>
  <si>
    <t>1,42</t>
  </si>
  <si>
    <t>134,33</t>
  </si>
  <si>
    <t>130,68</t>
  </si>
  <si>
    <t>3,65</t>
  </si>
  <si>
    <t>14,04</t>
  </si>
  <si>
    <t>11,99</t>
  </si>
  <si>
    <t>176,83</t>
  </si>
  <si>
    <t>175,71</t>
  </si>
  <si>
    <t>12,96</t>
  </si>
  <si>
    <t>11,53</t>
  </si>
  <si>
    <t>1,43</t>
  </si>
  <si>
    <t>79,66</t>
  </si>
  <si>
    <t>79,05</t>
  </si>
  <si>
    <t>0,61</t>
  </si>
  <si>
    <t>29,74</t>
  </si>
  <si>
    <t>29,24</t>
  </si>
  <si>
    <t>0,50</t>
  </si>
  <si>
    <t>99,47</t>
  </si>
  <si>
    <t>78,54</t>
  </si>
  <si>
    <t>20,93</t>
  </si>
  <si>
    <t>80,59</t>
  </si>
  <si>
    <t>58,89</t>
  </si>
  <si>
    <t>21,70</t>
  </si>
  <si>
    <t>119,43</t>
  </si>
  <si>
    <t>95,18</t>
  </si>
  <si>
    <t>24,25</t>
  </si>
  <si>
    <t>423,89</t>
  </si>
  <si>
    <t>333,57</t>
  </si>
  <si>
    <t>90,32</t>
  </si>
  <si>
    <t>42,46</t>
  </si>
  <si>
    <t>37,64</t>
  </si>
  <si>
    <t>4,82</t>
  </si>
  <si>
    <t>35,19</t>
  </si>
  <si>
    <t>33,90</t>
  </si>
  <si>
    <t>1,29</t>
  </si>
  <si>
    <t>104,62</t>
  </si>
  <si>
    <t>103,07</t>
  </si>
  <si>
    <t>1,55</t>
  </si>
  <si>
    <t>80,00</t>
  </si>
  <si>
    <t>54,33</t>
  </si>
  <si>
    <t>25,66</t>
  </si>
  <si>
    <t>318,62</t>
  </si>
  <si>
    <t>318,18</t>
  </si>
  <si>
    <t>0,44</t>
  </si>
  <si>
    <t>33,70</t>
  </si>
  <si>
    <t>31,04</t>
  </si>
  <si>
    <t>2,67</t>
  </si>
  <si>
    <t>83,33</t>
  </si>
  <si>
    <t>82,46</t>
  </si>
  <si>
    <t>0,86</t>
  </si>
  <si>
    <t>78,77</t>
  </si>
  <si>
    <t>77,55</t>
  </si>
  <si>
    <t>1,22</t>
  </si>
  <si>
    <t>88,92</t>
  </si>
  <si>
    <t>87,66</t>
  </si>
  <si>
    <t>65,91</t>
  </si>
  <si>
    <t>63,82</t>
  </si>
  <si>
    <t>346,26</t>
  </si>
  <si>
    <t>335,18</t>
  </si>
  <si>
    <t>11,07</t>
  </si>
  <si>
    <t>116,25</t>
  </si>
  <si>
    <t>12,68</t>
  </si>
  <si>
    <t>103,56</t>
  </si>
  <si>
    <t>142,72</t>
  </si>
  <si>
    <t>140,83</t>
  </si>
  <si>
    <t>157,37</t>
  </si>
  <si>
    <t>156,07</t>
  </si>
  <si>
    <t>1,30</t>
  </si>
  <si>
    <t>87,33</t>
  </si>
  <si>
    <t>85,63</t>
  </si>
  <si>
    <t>55,92</t>
  </si>
  <si>
    <t>55,30</t>
  </si>
  <si>
    <t>0,62</t>
  </si>
  <si>
    <t>549,10</t>
  </si>
  <si>
    <t>351,29</t>
  </si>
  <si>
    <t>197,81</t>
  </si>
  <si>
    <t>29,64</t>
  </si>
  <si>
    <t>26,63</t>
  </si>
  <si>
    <t>3,01</t>
  </si>
  <si>
    <t>31,39</t>
  </si>
  <si>
    <t>31,01</t>
  </si>
  <si>
    <t>0,37</t>
  </si>
  <si>
    <t>123,34</t>
  </si>
  <si>
    <t>122,14</t>
  </si>
  <si>
    <t>1,20</t>
  </si>
  <si>
    <t>50,42</t>
  </si>
  <si>
    <t>47,62</t>
  </si>
  <si>
    <t>2,81</t>
  </si>
  <si>
    <t>65,66</t>
  </si>
  <si>
    <t>65,38</t>
  </si>
  <si>
    <t>0,28</t>
  </si>
  <si>
    <t>422,35</t>
  </si>
  <si>
    <t>260,48</t>
  </si>
  <si>
    <t>161,87</t>
  </si>
  <si>
    <t>117,31</t>
  </si>
  <si>
    <t>44,56</t>
  </si>
  <si>
    <t>101,92</t>
  </si>
  <si>
    <t>92,58</t>
  </si>
  <si>
    <t>9,34</t>
  </si>
  <si>
    <t>6,22</t>
  </si>
  <si>
    <t>3,12</t>
  </si>
  <si>
    <t>43,38</t>
  </si>
  <si>
    <t>42,99</t>
  </si>
  <si>
    <t>0,38</t>
  </si>
  <si>
    <t>75,22</t>
  </si>
  <si>
    <t>41,59</t>
  </si>
  <si>
    <t>33,62</t>
  </si>
  <si>
    <t>21,93</t>
  </si>
  <si>
    <t>18,83</t>
  </si>
  <si>
    <t>3,11</t>
  </si>
  <si>
    <t>18,11</t>
  </si>
  <si>
    <t>16,50</t>
  </si>
  <si>
    <t>1,61</t>
  </si>
  <si>
    <t>28,03</t>
  </si>
  <si>
    <t>27,18</t>
  </si>
  <si>
    <t>0,85</t>
  </si>
  <si>
    <t>98,13</t>
  </si>
  <si>
    <t>82,45</t>
  </si>
  <si>
    <t>15,68</t>
  </si>
  <si>
    <t>3,08</t>
  </si>
  <si>
    <t>12,60</t>
  </si>
  <si>
    <t>197,96</t>
  </si>
  <si>
    <t>185,60</t>
  </si>
  <si>
    <t>12,36</t>
  </si>
  <si>
    <t>73,36</t>
  </si>
  <si>
    <t>73,18</t>
  </si>
  <si>
    <t>0,18</t>
  </si>
  <si>
    <t>105,50</t>
  </si>
  <si>
    <t>104,82</t>
  </si>
  <si>
    <t>58,56</t>
  </si>
  <si>
    <t>57,70</t>
  </si>
  <si>
    <t>32,09</t>
  </si>
  <si>
    <t>29,17</t>
  </si>
  <si>
    <t>206,31</t>
  </si>
  <si>
    <t>197,48</t>
  </si>
  <si>
    <t>8,83</t>
  </si>
  <si>
    <t>75,21</t>
  </si>
  <si>
    <t>74,47</t>
  </si>
  <si>
    <t>317,15</t>
  </si>
  <si>
    <t>312,28</t>
  </si>
  <si>
    <t>4,87</t>
  </si>
  <si>
    <t>48,27</t>
  </si>
  <si>
    <t>38,89</t>
  </si>
  <si>
    <t>9,38</t>
  </si>
  <si>
    <t>19,35</t>
  </si>
  <si>
    <t>16,91</t>
  </si>
  <si>
    <t>387,67</t>
  </si>
  <si>
    <t>24,96</t>
  </si>
  <si>
    <t>362,71</t>
  </si>
  <si>
    <t>0,87</t>
  </si>
  <si>
    <t>361,83</t>
  </si>
  <si>
    <t>24,16</t>
  </si>
  <si>
    <t>23,08</t>
  </si>
  <si>
    <t>1,08</t>
  </si>
  <si>
    <t>31,68</t>
  </si>
  <si>
    <t>27,34</t>
  </si>
  <si>
    <t>4,34</t>
  </si>
  <si>
    <t>0,42</t>
  </si>
  <si>
    <t>3,92</t>
  </si>
  <si>
    <t>9,64</t>
  </si>
  <si>
    <t>9,18</t>
  </si>
  <si>
    <t>80,42</t>
  </si>
  <si>
    <t>78,74</t>
  </si>
  <si>
    <t>198,17</t>
  </si>
  <si>
    <t>190,09</t>
  </si>
  <si>
    <t>8,08</t>
  </si>
  <si>
    <t>39,99</t>
  </si>
  <si>
    <t>38,21</t>
  </si>
  <si>
    <t>1,78</t>
  </si>
  <si>
    <t>45,53</t>
  </si>
  <si>
    <t>44,94</t>
  </si>
  <si>
    <t>0,59</t>
  </si>
  <si>
    <t>105,04</t>
  </si>
  <si>
    <t>104,02</t>
  </si>
  <si>
    <t>1,03</t>
  </si>
  <si>
    <t>19,01</t>
  </si>
  <si>
    <t>18,70</t>
  </si>
  <si>
    <t>0,31</t>
  </si>
  <si>
    <t>178,80</t>
  </si>
  <si>
    <t>45,25</t>
  </si>
  <si>
    <t>133,55</t>
  </si>
  <si>
    <t>131,35</t>
  </si>
  <si>
    <t>138,99</t>
  </si>
  <si>
    <t>137,91</t>
  </si>
  <si>
    <t>61,20</t>
  </si>
  <si>
    <t>41,10</t>
  </si>
  <si>
    <t>20,11</t>
  </si>
  <si>
    <t>18,99</t>
  </si>
  <si>
    <t>54,75</t>
  </si>
  <si>
    <t>53,18</t>
  </si>
  <si>
    <t>1,58</t>
  </si>
  <si>
    <t>11,90</t>
  </si>
  <si>
    <t>10,61</t>
  </si>
  <si>
    <t>61,83</t>
  </si>
  <si>
    <t>60,84</t>
  </si>
  <si>
    <t>0,99</t>
  </si>
  <si>
    <t>117,81</t>
  </si>
  <si>
    <t>109,99</t>
  </si>
  <si>
    <t>7,82</t>
  </si>
  <si>
    <t>41,54</t>
  </si>
  <si>
    <t>39,76</t>
  </si>
  <si>
    <t>81,22</t>
  </si>
  <si>
    <t>78,88</t>
  </si>
  <si>
    <t>13,47</t>
  </si>
  <si>
    <t>12,87</t>
  </si>
  <si>
    <t>96,51</t>
  </si>
  <si>
    <t>94,85</t>
  </si>
  <si>
    <t>1,66</t>
  </si>
  <si>
    <t>46,35</t>
  </si>
  <si>
    <t>45,61</t>
  </si>
  <si>
    <t>0,74</t>
  </si>
  <si>
    <t>323,69</t>
  </si>
  <si>
    <t>268,93</t>
  </si>
  <si>
    <t>215,41</t>
  </si>
  <si>
    <t>212,56</t>
  </si>
  <si>
    <t>2,85</t>
  </si>
  <si>
    <t>907,58</t>
  </si>
  <si>
    <t>482,75</t>
  </si>
  <si>
    <t>424,83</t>
  </si>
  <si>
    <t>17,62</t>
  </si>
  <si>
    <t>407,21</t>
  </si>
  <si>
    <t>662,20</t>
  </si>
  <si>
    <t>357,34</t>
  </si>
  <si>
    <t>304,86</t>
  </si>
  <si>
    <t>126,17</t>
  </si>
  <si>
    <t>178,68</t>
  </si>
  <si>
    <t>129,25</t>
  </si>
  <si>
    <t>127,54</t>
  </si>
  <si>
    <t>53,46</t>
  </si>
  <si>
    <t>20,38</t>
  </si>
  <si>
    <t>33,08</t>
  </si>
  <si>
    <t>191,92</t>
  </si>
  <si>
    <t>188,73</t>
  </si>
  <si>
    <t>3,19</t>
  </si>
  <si>
    <t>58,99</t>
  </si>
  <si>
    <t>54,94</t>
  </si>
  <si>
    <t>4,04</t>
  </si>
  <si>
    <t>23,32</t>
  </si>
  <si>
    <t>15,81</t>
  </si>
  <si>
    <t>7,52</t>
  </si>
  <si>
    <t>251,82</t>
  </si>
  <si>
    <t>201,71</t>
  </si>
  <si>
    <t>50,11</t>
  </si>
  <si>
    <t>2,68</t>
  </si>
  <si>
    <t>47,43</t>
  </si>
  <si>
    <t>21,68</t>
  </si>
  <si>
    <t>21,07</t>
  </si>
  <si>
    <t>72,24</t>
  </si>
  <si>
    <t>63,24</t>
  </si>
  <si>
    <t>9,00</t>
  </si>
  <si>
    <t>161,79</t>
  </si>
  <si>
    <t>142,18</t>
  </si>
  <si>
    <t>19,61</t>
  </si>
  <si>
    <t>49,63</t>
  </si>
  <si>
    <t>37,13</t>
  </si>
  <si>
    <t>12,50</t>
  </si>
  <si>
    <t>0,98</t>
  </si>
  <si>
    <t>11,52</t>
  </si>
  <si>
    <t>31,15</t>
  </si>
  <si>
    <t>24,75</t>
  </si>
  <si>
    <t>6,40</t>
  </si>
  <si>
    <t>1,56</t>
  </si>
  <si>
    <t>4,84</t>
  </si>
  <si>
    <t>22,15</t>
  </si>
  <si>
    <t>21,91</t>
  </si>
  <si>
    <t>0,24</t>
  </si>
  <si>
    <t>84,08</t>
  </si>
  <si>
    <t>80,32</t>
  </si>
  <si>
    <t>3,77</t>
  </si>
  <si>
    <t>8,95</t>
  </si>
  <si>
    <t>7,69</t>
  </si>
  <si>
    <t>161,31</t>
  </si>
  <si>
    <t>148,40</t>
  </si>
  <si>
    <t>12,91</t>
  </si>
  <si>
    <t>56,17</t>
  </si>
  <si>
    <t>55,35</t>
  </si>
  <si>
    <t>0,81</t>
  </si>
  <si>
    <t>70,71</t>
  </si>
  <si>
    <t>70,35</t>
  </si>
  <si>
    <t>0,35</t>
  </si>
  <si>
    <t>24,67</t>
  </si>
  <si>
    <t>0,08</t>
  </si>
  <si>
    <t>26,50</t>
  </si>
  <si>
    <t>22,53</t>
  </si>
  <si>
    <t>3,98</t>
  </si>
  <si>
    <t>27,03</t>
  </si>
  <si>
    <t>23,88</t>
  </si>
  <si>
    <t>3,14</t>
  </si>
  <si>
    <t>56,39</t>
  </si>
  <si>
    <t>53,42</t>
  </si>
  <si>
    <t>12,41</t>
  </si>
  <si>
    <t>255,62</t>
  </si>
  <si>
    <t>238,38</t>
  </si>
  <si>
    <t>17,24</t>
  </si>
  <si>
    <t>23,27</t>
  </si>
  <si>
    <t>1,36</t>
  </si>
  <si>
    <t>12,28</t>
  </si>
  <si>
    <t>11,58</t>
  </si>
  <si>
    <t>0,70</t>
  </si>
  <si>
    <t>35,62</t>
  </si>
  <si>
    <t>32,55</t>
  </si>
  <si>
    <t>3,06</t>
  </si>
  <si>
    <t>765,45</t>
  </si>
  <si>
    <t>230,32</t>
  </si>
  <si>
    <t>535,13</t>
  </si>
  <si>
    <t>164,91</t>
  </si>
  <si>
    <t>162,73</t>
  </si>
  <si>
    <t>58,54</t>
  </si>
  <si>
    <t>69,14</t>
  </si>
  <si>
    <t>62,00</t>
  </si>
  <si>
    <t>7,14</t>
  </si>
  <si>
    <t>16,05</t>
  </si>
  <si>
    <t>15,69</t>
  </si>
  <si>
    <t>0,36</t>
  </si>
  <si>
    <t>215,94</t>
  </si>
  <si>
    <t>213,03</t>
  </si>
  <si>
    <t>2,91</t>
  </si>
  <si>
    <t>50,71</t>
  </si>
  <si>
    <t>49,94</t>
  </si>
  <si>
    <t>0,77</t>
  </si>
  <si>
    <t>78,98</t>
  </si>
  <si>
    <t>75,57</t>
  </si>
  <si>
    <t>3,41</t>
  </si>
  <si>
    <t>111,99</t>
  </si>
  <si>
    <t>111,04</t>
  </si>
  <si>
    <t>0,95</t>
  </si>
  <si>
    <t>99,62</t>
  </si>
  <si>
    <t>98,76</t>
  </si>
  <si>
    <t>75,46</t>
  </si>
  <si>
    <t>66,11</t>
  </si>
  <si>
    <t>9,35</t>
  </si>
  <si>
    <t>58,12</t>
  </si>
  <si>
    <t>45,71</t>
  </si>
  <si>
    <t>10,12</t>
  </si>
  <si>
    <t>8,48</t>
  </si>
  <si>
    <t>60,12</t>
  </si>
  <si>
    <t>55,99</t>
  </si>
  <si>
    <t>4,13</t>
  </si>
  <si>
    <t>257,56</t>
  </si>
  <si>
    <t>121,42</t>
  </si>
  <si>
    <t>136,15</t>
  </si>
  <si>
    <t>27,70</t>
  </si>
  <si>
    <t>26,96</t>
  </si>
  <si>
    <t>185,52</t>
  </si>
  <si>
    <t>184,09</t>
  </si>
  <si>
    <t>57,03</t>
  </si>
  <si>
    <t>55,53</t>
  </si>
  <si>
    <t>1,50</t>
  </si>
  <si>
    <t>53,04</t>
  </si>
  <si>
    <t>48,42</t>
  </si>
  <si>
    <t>4,62</t>
  </si>
  <si>
    <t>49,38</t>
  </si>
  <si>
    <t>47,19</t>
  </si>
  <si>
    <t>345,87</t>
  </si>
  <si>
    <t>340,51</t>
  </si>
  <si>
    <t>5,36</t>
  </si>
  <si>
    <t>295,77</t>
  </si>
  <si>
    <t>280,00</t>
  </si>
  <si>
    <t>15,77</t>
  </si>
  <si>
    <t>53,17</t>
  </si>
  <si>
    <t>52,23</t>
  </si>
  <si>
    <t>184,03</t>
  </si>
  <si>
    <t>159,15</t>
  </si>
  <si>
    <t>24,88</t>
  </si>
  <si>
    <t>191,58</t>
  </si>
  <si>
    <t>181,73</t>
  </si>
  <si>
    <t>9,86</t>
  </si>
  <si>
    <t>106,64</t>
  </si>
  <si>
    <t>105,70</t>
  </si>
  <si>
    <t>0,94</t>
  </si>
  <si>
    <t>38,20</t>
  </si>
  <si>
    <t>0,63</t>
  </si>
  <si>
    <t>18,81</t>
  </si>
  <si>
    <t>17,38</t>
  </si>
  <si>
    <t>67,46</t>
  </si>
  <si>
    <t>59,98</t>
  </si>
  <si>
    <t>7,49</t>
  </si>
  <si>
    <t>101,78</t>
  </si>
  <si>
    <t>99,98</t>
  </si>
  <si>
    <t>1,80</t>
  </si>
  <si>
    <t>25,65</t>
  </si>
  <si>
    <t>23,51</t>
  </si>
  <si>
    <t>91,16</t>
  </si>
  <si>
    <t>13,11</t>
  </si>
  <si>
    <t>72,04</t>
  </si>
  <si>
    <t>69,34</t>
  </si>
  <si>
    <t>2,70</t>
  </si>
  <si>
    <t>57,63</t>
  </si>
  <si>
    <t>53,09</t>
  </si>
  <si>
    <t>4,54</t>
  </si>
  <si>
    <t>83,79</t>
  </si>
  <si>
    <t>73,58</t>
  </si>
  <si>
    <t>10,21</t>
  </si>
  <si>
    <t>516,45</t>
  </si>
  <si>
    <t>377,83</t>
  </si>
  <si>
    <t>138,62</t>
  </si>
  <si>
    <t>17,61</t>
  </si>
  <si>
    <t>121,01</t>
  </si>
  <si>
    <t>121,58</t>
  </si>
  <si>
    <t>85,96</t>
  </si>
  <si>
    <t>7,09</t>
  </si>
  <si>
    <t>28,53</t>
  </si>
  <si>
    <t>205,29</t>
  </si>
  <si>
    <t>199,41</t>
  </si>
  <si>
    <t>5,88</t>
  </si>
  <si>
    <t>593,47</t>
  </si>
  <si>
    <t>458,17</t>
  </si>
  <si>
    <t>135,30</t>
  </si>
  <si>
    <t>74,94</t>
  </si>
  <si>
    <t>58,37</t>
  </si>
  <si>
    <t>16,57</t>
  </si>
  <si>
    <t>1,00</t>
  </si>
  <si>
    <t>15,57</t>
  </si>
  <si>
    <t>33,94</t>
  </si>
  <si>
    <t>33,71</t>
  </si>
  <si>
    <t>0,23</t>
  </si>
  <si>
    <t>129,53</t>
  </si>
  <si>
    <t>128,74</t>
  </si>
  <si>
    <t>7,97</t>
  </si>
  <si>
    <t>7,31</t>
  </si>
  <si>
    <t>0,66</t>
  </si>
  <si>
    <t>102,84</t>
  </si>
  <si>
    <t>1,06</t>
  </si>
  <si>
    <t>65,13</t>
  </si>
  <si>
    <t>63,84</t>
  </si>
  <si>
    <t>295,96</t>
  </si>
  <si>
    <t>226,66</t>
  </si>
  <si>
    <t>69,30</t>
  </si>
  <si>
    <t>13,87</t>
  </si>
  <si>
    <t>55,43</t>
  </si>
  <si>
    <t>98,84</t>
  </si>
  <si>
    <t>97,65</t>
  </si>
  <si>
    <t>21,95</t>
  </si>
  <si>
    <t>21,55</t>
  </si>
  <si>
    <t>0,40</t>
  </si>
  <si>
    <t>118,37</t>
  </si>
  <si>
    <t>4,53</t>
  </si>
  <si>
    <t>182,01</t>
  </si>
  <si>
    <t>179,90</t>
  </si>
  <si>
    <t>110,44</t>
  </si>
  <si>
    <t>109,93</t>
  </si>
  <si>
    <t>73,09</t>
  </si>
  <si>
    <t>71,47</t>
  </si>
  <si>
    <t>1,62</t>
  </si>
  <si>
    <t>226,11</t>
  </si>
  <si>
    <t>223,42</t>
  </si>
  <si>
    <t>2,69</t>
  </si>
  <si>
    <t>16,08</t>
  </si>
  <si>
    <t>4,55</t>
  </si>
  <si>
    <t>41,94</t>
  </si>
  <si>
    <t>41,50</t>
  </si>
  <si>
    <t>227,64</t>
  </si>
  <si>
    <t>224,40</t>
  </si>
  <si>
    <t>3,24</t>
  </si>
  <si>
    <t>170,93</t>
  </si>
  <si>
    <t>163,16</t>
  </si>
  <si>
    <t>7,77</t>
  </si>
  <si>
    <t>137,95</t>
  </si>
  <si>
    <t>25,78</t>
  </si>
  <si>
    <t>24,08</t>
  </si>
  <si>
    <t>40,10</t>
  </si>
  <si>
    <t>38,90</t>
  </si>
  <si>
    <t>115,08</t>
  </si>
  <si>
    <t>109,19</t>
  </si>
  <si>
    <t>5,90</t>
  </si>
  <si>
    <t>10,79</t>
  </si>
  <si>
    <t>9,41</t>
  </si>
  <si>
    <t>1,38</t>
  </si>
  <si>
    <t>161,35</t>
  </si>
  <si>
    <t>159,37</t>
  </si>
  <si>
    <t>50,20</t>
  </si>
  <si>
    <t>49,04</t>
  </si>
  <si>
    <t>38,62</t>
  </si>
  <si>
    <t>37,08</t>
  </si>
  <si>
    <t>1,53</t>
  </si>
  <si>
    <t>24,56</t>
  </si>
  <si>
    <t>23,15</t>
  </si>
  <si>
    <t>87,50</t>
  </si>
  <si>
    <t>85,22</t>
  </si>
  <si>
    <t>172,29</t>
  </si>
  <si>
    <t>170,99</t>
  </si>
  <si>
    <t>242,42</t>
  </si>
  <si>
    <t>101,80</t>
  </si>
  <si>
    <t>140,62</t>
  </si>
  <si>
    <t>129,51</t>
  </si>
  <si>
    <t>47,23</t>
  </si>
  <si>
    <t>45,95</t>
  </si>
  <si>
    <t>18,51</t>
  </si>
  <si>
    <t>0,11</t>
  </si>
  <si>
    <t>78,66</t>
  </si>
  <si>
    <t>77,88</t>
  </si>
  <si>
    <t>0,78</t>
  </si>
  <si>
    <t>84,35</t>
  </si>
  <si>
    <t>81,74</t>
  </si>
  <si>
    <t>43,76</t>
  </si>
  <si>
    <t>42,08</t>
  </si>
  <si>
    <t>25,26</t>
  </si>
  <si>
    <t>23,72</t>
  </si>
  <si>
    <t>94,38</t>
  </si>
  <si>
    <t>94,13</t>
  </si>
  <si>
    <t>0,25</t>
  </si>
  <si>
    <t>14,49</t>
  </si>
  <si>
    <t>13,96</t>
  </si>
  <si>
    <t>0,53</t>
  </si>
  <si>
    <t>88,79</t>
  </si>
  <si>
    <t>88,21</t>
  </si>
  <si>
    <t>0,57</t>
  </si>
  <si>
    <t>71,05</t>
  </si>
  <si>
    <t>60,81</t>
  </si>
  <si>
    <t>10,24</t>
  </si>
  <si>
    <t>116,98</t>
  </si>
  <si>
    <t>99,92</t>
  </si>
  <si>
    <t>17,06</t>
  </si>
  <si>
    <t>107,16</t>
  </si>
  <si>
    <t>106,50</t>
  </si>
  <si>
    <t>324,14</t>
  </si>
  <si>
    <t>217,55</t>
  </si>
  <si>
    <t>106,59</t>
  </si>
  <si>
    <t>76,75</t>
  </si>
  <si>
    <t>29,85</t>
  </si>
  <si>
    <t>27,92</t>
  </si>
  <si>
    <t>27,90</t>
  </si>
  <si>
    <t>0,02</t>
  </si>
  <si>
    <t>64,48</t>
  </si>
  <si>
    <t>64,41</t>
  </si>
  <si>
    <t>0,06</t>
  </si>
  <si>
    <t>187,28</t>
  </si>
  <si>
    <t>168,25</t>
  </si>
  <si>
    <t>19,03</t>
  </si>
  <si>
    <t>3,85</t>
  </si>
  <si>
    <t>15,19</t>
  </si>
  <si>
    <t>13,81</t>
  </si>
  <si>
    <t>13,79</t>
  </si>
  <si>
    <t>0,03</t>
  </si>
  <si>
    <t>19,86</t>
  </si>
  <si>
    <t>17,82</t>
  </si>
  <si>
    <t>199,07</t>
  </si>
  <si>
    <t>40,50</t>
  </si>
  <si>
    <t>158,56</t>
  </si>
  <si>
    <t>0,41</t>
  </si>
  <si>
    <t>158,15</t>
  </si>
  <si>
    <t>488,21</t>
  </si>
  <si>
    <t>229,65</t>
  </si>
  <si>
    <t>258,56</t>
  </si>
  <si>
    <t>72,11</t>
  </si>
  <si>
    <t>186,45</t>
  </si>
  <si>
    <t>16,03</t>
  </si>
  <si>
    <t>99,76</t>
  </si>
  <si>
    <t>99,27</t>
  </si>
  <si>
    <t>0,49</t>
  </si>
  <si>
    <t>59,34</t>
  </si>
  <si>
    <t>58,38</t>
  </si>
  <si>
    <t>0,96</t>
  </si>
  <si>
    <t>80,58</t>
  </si>
  <si>
    <t>79,01</t>
  </si>
  <si>
    <t>14,01</t>
  </si>
  <si>
    <t>12,84</t>
  </si>
  <si>
    <t>307,16</t>
  </si>
  <si>
    <t>279,36</t>
  </si>
  <si>
    <t>27,81</t>
  </si>
  <si>
    <t>23,82</t>
  </si>
  <si>
    <t>8,87</t>
  </si>
  <si>
    <t>46,43</t>
  </si>
  <si>
    <t>46,24</t>
  </si>
  <si>
    <t>81,50</t>
  </si>
  <si>
    <t>80,27</t>
  </si>
  <si>
    <t>1,23</t>
  </si>
  <si>
    <t>26,51</t>
  </si>
  <si>
    <t>25,95</t>
  </si>
  <si>
    <t>0,56</t>
  </si>
  <si>
    <t>119,94</t>
  </si>
  <si>
    <t>117,64</t>
  </si>
  <si>
    <t>135,69</t>
  </si>
  <si>
    <t>133,99</t>
  </si>
  <si>
    <t>1,70</t>
  </si>
  <si>
    <t>16,37</t>
  </si>
  <si>
    <t>14,50</t>
  </si>
  <si>
    <t>1,87</t>
  </si>
  <si>
    <t>159,14</t>
  </si>
  <si>
    <t>146,43</t>
  </si>
  <si>
    <t>12,72</t>
  </si>
  <si>
    <t>321,59</t>
  </si>
  <si>
    <t>288,27</t>
  </si>
  <si>
    <t>33,32</t>
  </si>
  <si>
    <t>22,80</t>
  </si>
  <si>
    <t>21,08</t>
  </si>
  <si>
    <t>1,72</t>
  </si>
  <si>
    <t>106,82</t>
  </si>
  <si>
    <t>96,10</t>
  </si>
  <si>
    <t>907,87</t>
  </si>
  <si>
    <t>523,01</t>
  </si>
  <si>
    <t>384,86</t>
  </si>
  <si>
    <t>378,40</t>
  </si>
  <si>
    <t>6,45</t>
  </si>
  <si>
    <t>317,76</t>
  </si>
  <si>
    <t>250,38</t>
  </si>
  <si>
    <t>67,38</t>
  </si>
  <si>
    <t>10,64</t>
  </si>
  <si>
    <t>56,74</t>
  </si>
  <si>
    <t>673,99</t>
  </si>
  <si>
    <t>85,26</t>
  </si>
  <si>
    <t>588,73</t>
  </si>
  <si>
    <t>588,07</t>
  </si>
  <si>
    <t>463,16</t>
  </si>
  <si>
    <t>162,00</t>
  </si>
  <si>
    <t>301,16</t>
  </si>
  <si>
    <t>2,66</t>
  </si>
  <si>
    <t>298,50</t>
  </si>
  <si>
    <t>33,49</t>
  </si>
  <si>
    <t>28,38</t>
  </si>
  <si>
    <t>5,10</t>
  </si>
  <si>
    <t>254,00</t>
  </si>
  <si>
    <t>146,71</t>
  </si>
  <si>
    <t>107,30</t>
  </si>
  <si>
    <t>15,58</t>
  </si>
  <si>
    <t>91,72</t>
  </si>
  <si>
    <t>35,51</t>
  </si>
  <si>
    <t>32,88</t>
  </si>
  <si>
    <t>118,13</t>
  </si>
  <si>
    <t>116,17</t>
  </si>
  <si>
    <t>147,44</t>
  </si>
  <si>
    <t>147,00</t>
  </si>
  <si>
    <t>108,14</t>
  </si>
  <si>
    <t>106,17</t>
  </si>
  <si>
    <t>147,70</t>
  </si>
  <si>
    <t>143,00</t>
  </si>
  <si>
    <t>4,70</t>
  </si>
  <si>
    <t>161,41</t>
  </si>
  <si>
    <t>148,86</t>
  </si>
  <si>
    <t>12,54</t>
  </si>
  <si>
    <t>67,53</t>
  </si>
  <si>
    <t>67,00</t>
  </si>
  <si>
    <t>22,29</t>
  </si>
  <si>
    <t>19,16</t>
  </si>
  <si>
    <t>3,13</t>
  </si>
  <si>
    <t>19,42</t>
  </si>
  <si>
    <t>18,14</t>
  </si>
  <si>
    <t>111,86</t>
  </si>
  <si>
    <t>13,15</t>
  </si>
  <si>
    <t>98,71</t>
  </si>
  <si>
    <t>99,21</t>
  </si>
  <si>
    <t>93,83</t>
  </si>
  <si>
    <t>5,38</t>
  </si>
  <si>
    <t>133,94</t>
  </si>
  <si>
    <t>132,01</t>
  </si>
  <si>
    <t>23,90</t>
  </si>
  <si>
    <t>23,89</t>
  </si>
  <si>
    <t>36,92</t>
  </si>
  <si>
    <t>36,73</t>
  </si>
  <si>
    <t>0,20</t>
  </si>
  <si>
    <t>56,50</t>
  </si>
  <si>
    <t>54,92</t>
  </si>
  <si>
    <t>1,59</t>
  </si>
  <si>
    <t>78,68</t>
  </si>
  <si>
    <t>76,00</t>
  </si>
  <si>
    <t>19,72</t>
  </si>
  <si>
    <t>19,46</t>
  </si>
  <si>
    <t>0,26</t>
  </si>
  <si>
    <t>206,55</t>
  </si>
  <si>
    <t>132,56</t>
  </si>
  <si>
    <t>73,99</t>
  </si>
  <si>
    <t>9,53</t>
  </si>
  <si>
    <t>64,46</t>
  </si>
  <si>
    <t>31,89</t>
  </si>
  <si>
    <t>31,69</t>
  </si>
  <si>
    <t>63,17</t>
  </si>
  <si>
    <t>45,20</t>
  </si>
  <si>
    <t>17,97</t>
  </si>
  <si>
    <t>4,26</t>
  </si>
  <si>
    <t>13,71</t>
  </si>
  <si>
    <t>128,99</t>
  </si>
  <si>
    <t>124,25</t>
  </si>
  <si>
    <t>4,74</t>
  </si>
  <si>
    <t>165,00</t>
  </si>
  <si>
    <t>163,27</t>
  </si>
  <si>
    <t>153,31</t>
  </si>
  <si>
    <t>146,41</t>
  </si>
  <si>
    <t>6,90</t>
  </si>
  <si>
    <t>26,69</t>
  </si>
  <si>
    <t>23,57</t>
  </si>
  <si>
    <t>315,80</t>
  </si>
  <si>
    <t>39,15</t>
  </si>
  <si>
    <t>276,65</t>
  </si>
  <si>
    <t>275,96</t>
  </si>
  <si>
    <t>344,84</t>
  </si>
  <si>
    <t>34,31</t>
  </si>
  <si>
    <t>310,52</t>
  </si>
  <si>
    <t>1,10</t>
  </si>
  <si>
    <t>309,42</t>
  </si>
  <si>
    <t>31,52</t>
  </si>
  <si>
    <t>31,51</t>
  </si>
  <si>
    <t>11,56</t>
  </si>
  <si>
    <t>11,14</t>
  </si>
  <si>
    <t>126,47</t>
  </si>
  <si>
    <t>122,97</t>
  </si>
  <si>
    <t>3,50</t>
  </si>
  <si>
    <t>34,69</t>
  </si>
  <si>
    <t>33,75</t>
  </si>
  <si>
    <t>315,26</t>
  </si>
  <si>
    <t>284,86</t>
  </si>
  <si>
    <t>30,40</t>
  </si>
  <si>
    <t>3,91</t>
  </si>
  <si>
    <t>26,48</t>
  </si>
  <si>
    <t>22,66</t>
  </si>
  <si>
    <t>22,39</t>
  </si>
  <si>
    <t>67,65</t>
  </si>
  <si>
    <t>64,58</t>
  </si>
  <si>
    <t>3,07</t>
  </si>
  <si>
    <t>29,40</t>
  </si>
  <si>
    <t>27,77</t>
  </si>
  <si>
    <t>32,36</t>
  </si>
  <si>
    <t>30,42</t>
  </si>
  <si>
    <t>62,40</t>
  </si>
  <si>
    <t>51,11</t>
  </si>
  <si>
    <t>11,30</t>
  </si>
  <si>
    <t>1,79</t>
  </si>
  <si>
    <t>9,50</t>
  </si>
  <si>
    <t>115,66</t>
  </si>
  <si>
    <t>52,11</t>
  </si>
  <si>
    <t>63,55</t>
  </si>
  <si>
    <t>105,54</t>
  </si>
  <si>
    <t>104,32</t>
  </si>
  <si>
    <t>22,79</t>
  </si>
  <si>
    <t>229,12</t>
  </si>
  <si>
    <t>216,12</t>
  </si>
  <si>
    <t>13,00</t>
  </si>
  <si>
    <t>85,21</t>
  </si>
  <si>
    <t>76,76</t>
  </si>
  <si>
    <t>8,45</t>
  </si>
  <si>
    <t>368,87</t>
  </si>
  <si>
    <t>362,69</t>
  </si>
  <si>
    <t>6,18</t>
  </si>
  <si>
    <t>282,74</t>
  </si>
  <si>
    <t>278,35</t>
  </si>
  <si>
    <t>4,39</t>
  </si>
  <si>
    <t>7,84</t>
  </si>
  <si>
    <t>7,03</t>
  </si>
  <si>
    <t>280,65</t>
  </si>
  <si>
    <t>275,67</t>
  </si>
  <si>
    <t>4,98</t>
  </si>
  <si>
    <t>90,74</t>
  </si>
  <si>
    <t>81,27</t>
  </si>
  <si>
    <t>9,47</t>
  </si>
  <si>
    <t>7,35</t>
  </si>
  <si>
    <t>228,45</t>
  </si>
  <si>
    <t>220,30</t>
  </si>
  <si>
    <t>8,15</t>
  </si>
  <si>
    <t>97,48</t>
  </si>
  <si>
    <t>44,30</t>
  </si>
  <si>
    <t>5,24</t>
  </si>
  <si>
    <t>39,06</t>
  </si>
  <si>
    <t>95,39</t>
  </si>
  <si>
    <t>94,63</t>
  </si>
  <si>
    <t>69,56</t>
  </si>
  <si>
    <t>66,18</t>
  </si>
  <si>
    <t>3,39</t>
  </si>
  <si>
    <t>76,36</t>
  </si>
  <si>
    <t>47,60</t>
  </si>
  <si>
    <t>28,76</t>
  </si>
  <si>
    <t>50,40</t>
  </si>
  <si>
    <t>2,78</t>
  </si>
  <si>
    <t>138,82</t>
  </si>
  <si>
    <t>138,14</t>
  </si>
  <si>
    <t>91,97</t>
  </si>
  <si>
    <t>91,66</t>
  </si>
  <si>
    <t>92,92</t>
  </si>
  <si>
    <t>88,57</t>
  </si>
  <si>
    <t>4,35</t>
  </si>
  <si>
    <t>226,35</t>
  </si>
  <si>
    <t>224,55</t>
  </si>
  <si>
    <t>45,18</t>
  </si>
  <si>
    <t>38,59</t>
  </si>
  <si>
    <t>6,59</t>
  </si>
  <si>
    <t>36,82</t>
  </si>
  <si>
    <t>36,53</t>
  </si>
  <si>
    <t>83,24</t>
  </si>
  <si>
    <t>73,87</t>
  </si>
  <si>
    <t>9,37</t>
  </si>
  <si>
    <t>89,04</t>
  </si>
  <si>
    <t>79,38</t>
  </si>
  <si>
    <t>9,66</t>
  </si>
  <si>
    <t>43,97</t>
  </si>
  <si>
    <t>32,12</t>
  </si>
  <si>
    <t>11,86</t>
  </si>
  <si>
    <t>10,23</t>
  </si>
  <si>
    <t>268,86</t>
  </si>
  <si>
    <t>247,23</t>
  </si>
  <si>
    <t>21,63</t>
  </si>
  <si>
    <t>48,65</t>
  </si>
  <si>
    <t>48,51</t>
  </si>
  <si>
    <t>0,14</t>
  </si>
  <si>
    <t>106,10</t>
  </si>
  <si>
    <t>92,60</t>
  </si>
  <si>
    <t>13,50</t>
  </si>
  <si>
    <t>37,05</t>
  </si>
  <si>
    <t>34,45</t>
  </si>
  <si>
    <t>21,96</t>
  </si>
  <si>
    <t>21,19</t>
  </si>
  <si>
    <t>64,05</t>
  </si>
  <si>
    <t>58,02</t>
  </si>
  <si>
    <t>6,03</t>
  </si>
  <si>
    <t>121,21</t>
  </si>
  <si>
    <t>120,65</t>
  </si>
  <si>
    <t>42,93</t>
  </si>
  <si>
    <t>40,95</t>
  </si>
  <si>
    <t>87,86</t>
  </si>
  <si>
    <t>82,49</t>
  </si>
  <si>
    <t>5,37</t>
  </si>
  <si>
    <t>22,77</t>
  </si>
  <si>
    <t>20,30</t>
  </si>
  <si>
    <t>119,36</t>
  </si>
  <si>
    <t>111,10</t>
  </si>
  <si>
    <t>8,26</t>
  </si>
  <si>
    <t>Milieu en bodemgebruik|Bodemgebruik|Omgevingsadressendichtheid per km²</t>
  </si>
  <si>
    <t>Milieu en bodemgebruik|Bodemgebruik|Oppervlakte|Totale oppervlakte km²</t>
  </si>
  <si>
    <t>Milieu en bodemgebruik|Bodemgebruik|Oppervlakte|Land km²</t>
  </si>
  <si>
    <t>Milieu en bodemgebruik|Bodemgebruik|Oppervlakte|Water|Water totaal km²</t>
  </si>
  <si>
    <t>Milieu en bodemgebruik|Bodemgebruik|Oppervlakte|Water|Binnenwater km²</t>
  </si>
  <si>
    <t>Milieu en bodemgebruik|Bodemgebruik|Oppervlakte|Water|Buitenwater km²</t>
  </si>
  <si>
    <t>land oppervlakte m2</t>
  </si>
  <si>
    <t>water oppervlakte m2</t>
  </si>
  <si>
    <t>totaal oppervlakte</t>
  </si>
  <si>
    <t>Totaal bekend aardgasverbruik Industrie, Energie, Afval en Water (excl. verbruik Energievoorziening) [m3]</t>
  </si>
  <si>
    <t>Totaal bekend elektriciteitsverbruik Industrie, Energie, Afval en Water [kWh]</t>
  </si>
  <si>
    <t>Elektriciteitsverbruik Bouwnijverheid (SBI F) [kWh]</t>
  </si>
  <si>
    <t>Elektriciteitsverbruik Waterbedrijven en afvalbeheer (SBI E) [kWh]</t>
  </si>
  <si>
    <t>Elektriciteitsverbruik Energievoorziening (SBI D) [kWh]</t>
  </si>
  <si>
    <t>Elektriciteit geleverd aan Industrie (SBI C) [kWh]</t>
  </si>
  <si>
    <t>Elektriciteitsverbruik Delfstoffenwinning (SBI B) [kWh]</t>
  </si>
  <si>
    <t>Aardgasverbruik Bouwnijverheid (SBI F) [m3]</t>
  </si>
  <si>
    <t>Aardgasverbruik Waterbedrijven en afvalbeheer (SBI E) [m3]</t>
  </si>
  <si>
    <t>Aardgas geleverd aan Industrie (SBI C) [m3]</t>
  </si>
  <si>
    <t>Aardgasverbruik Delfstoffenwinning (SBI B) [m3]</t>
  </si>
  <si>
    <t>Aardgas geleverd aan Landbouw, bosbouw en visserij (SBI A) [m3]</t>
  </si>
  <si>
    <t>Elektriciteit geleverd aan Landbouw, bosbouw en visserij (SBI A) [kWh]</t>
  </si>
  <si>
    <t>?</t>
  </si>
  <si>
    <t>Beek</t>
  </si>
  <si>
    <t>Den Haag</t>
  </si>
  <si>
    <t>Groningen</t>
  </si>
  <si>
    <t>Hengelo</t>
  </si>
  <si>
    <t>Laren</t>
  </si>
  <si>
    <t>Middelburg</t>
  </si>
  <si>
    <t>Rijswijk</t>
  </si>
  <si>
    <t>Stein</t>
  </si>
  <si>
    <t>Utrecht</t>
  </si>
  <si>
    <t>Gemeente onbekend</t>
  </si>
  <si>
    <t>aardgas_industrie_totaal_m3</t>
  </si>
  <si>
    <t>elektriciteit_industrie_totaal_kwh</t>
  </si>
  <si>
    <t>aardgas_landbouw_totaal_m3</t>
  </si>
  <si>
    <t>elektriciteit_landbouw_totaal_kwh</t>
  </si>
  <si>
    <t>longitude</t>
  </si>
  <si>
    <t>latitude</t>
  </si>
  <si>
    <t>voorzieningsgebied1</t>
  </si>
  <si>
    <t>voorzieningsgebied2</t>
  </si>
  <si>
    <t>voorzieningsgebied3</t>
  </si>
  <si>
    <t>voorzieningsgebied4</t>
  </si>
  <si>
    <t>ERD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</si>
</sst>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indexed="8"/>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
    <xf numFmtId="0" fontId="0" fillId="0" borderId="0" xfId="0"/>
    <xf numFmtId="0" fontId="0" fillId="0" borderId="0" xfId="0" applyAlignment="1">
      <alignment wrapText="1"/>
    </xf>
  </cellXfs>
  <cellStyles count="2">
    <cellStyle name="Normal" xfId="0" builtinId="0"/>
    <cellStyle name="Normal 2" xfId="1" xr:uid="{B996D4E4-B08D-450E-89DA-DD510E8FBAD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C642-BDDD-4FF7-8F2B-61802FE12685}">
  <dimension ref="A1:AA725"/>
  <sheetViews>
    <sheetView workbookViewId="0">
      <selection activeCell="W1" sqref="W1"/>
    </sheetView>
  </sheetViews>
  <sheetFormatPr defaultRowHeight="15" x14ac:dyDescent="0.25"/>
  <sheetData>
    <row r="1" spans="1:27" x14ac:dyDescent="0.25">
      <c r="A1" t="s">
        <v>1161</v>
      </c>
      <c r="B1" t="s">
        <v>509</v>
      </c>
      <c r="C1" t="s">
        <v>3</v>
      </c>
      <c r="D1" t="s">
        <v>1145</v>
      </c>
      <c r="E1" t="s">
        <v>1146</v>
      </c>
      <c r="F1" t="s">
        <v>1147</v>
      </c>
      <c r="G1" t="s">
        <v>1148</v>
      </c>
      <c r="H1" t="s">
        <v>1149</v>
      </c>
      <c r="I1" t="s">
        <v>1150</v>
      </c>
      <c r="J1" t="s">
        <v>1151</v>
      </c>
      <c r="K1" t="s">
        <v>1152</v>
      </c>
      <c r="L1" t="s">
        <v>1153</v>
      </c>
      <c r="M1" t="s">
        <v>1154</v>
      </c>
      <c r="N1" t="s">
        <v>1155</v>
      </c>
      <c r="O1" t="s">
        <v>1156</v>
      </c>
      <c r="P1" t="s">
        <v>1157</v>
      </c>
      <c r="Q1" t="s">
        <v>1158</v>
      </c>
      <c r="R1" t="s">
        <v>1159</v>
      </c>
      <c r="S1" t="s">
        <v>1160</v>
      </c>
      <c r="U1" t="s">
        <v>2866</v>
      </c>
      <c r="V1" t="s">
        <v>2867</v>
      </c>
      <c r="W1" t="s">
        <v>2868</v>
      </c>
      <c r="X1" t="s">
        <v>2869</v>
      </c>
      <c r="Y1" t="s">
        <v>2870</v>
      </c>
      <c r="Z1" t="s">
        <v>2865</v>
      </c>
      <c r="AA1" t="s">
        <v>1161</v>
      </c>
    </row>
    <row r="2" spans="1:27" x14ac:dyDescent="0.25">
      <c r="A2" t="s">
        <v>28</v>
      </c>
      <c r="B2" t="s">
        <v>570</v>
      </c>
      <c r="C2">
        <v>2020</v>
      </c>
      <c r="D2">
        <v>25445</v>
      </c>
      <c r="E2">
        <v>12708</v>
      </c>
      <c r="F2">
        <v>12737</v>
      </c>
      <c r="G2">
        <v>11160</v>
      </c>
      <c r="H2">
        <v>3236</v>
      </c>
      <c r="I2">
        <v>4361</v>
      </c>
      <c r="J2">
        <v>3563</v>
      </c>
      <c r="K2" t="s">
        <v>1162</v>
      </c>
      <c r="L2" t="s">
        <v>1163</v>
      </c>
      <c r="M2" t="s">
        <v>1164</v>
      </c>
      <c r="N2" t="s">
        <v>1165</v>
      </c>
      <c r="O2">
        <v>11179</v>
      </c>
      <c r="P2">
        <v>2370</v>
      </c>
      <c r="R2">
        <v>21</v>
      </c>
      <c r="S2">
        <v>54</v>
      </c>
      <c r="U2" t="s">
        <v>1842</v>
      </c>
      <c r="V2" t="s">
        <v>1843</v>
      </c>
      <c r="W2" t="s">
        <v>1844</v>
      </c>
      <c r="X2" t="s">
        <v>1844</v>
      </c>
      <c r="Y2" t="s">
        <v>1845</v>
      </c>
      <c r="Z2">
        <v>281</v>
      </c>
      <c r="AA2" t="s">
        <v>28</v>
      </c>
    </row>
    <row r="3" spans="1:27" x14ac:dyDescent="0.25">
      <c r="B3" t="s">
        <v>1166</v>
      </c>
      <c r="C3">
        <v>2020</v>
      </c>
    </row>
    <row r="4" spans="1:27" x14ac:dyDescent="0.25">
      <c r="A4" t="s">
        <v>29</v>
      </c>
      <c r="B4" t="s">
        <v>572</v>
      </c>
      <c r="C4">
        <v>2020</v>
      </c>
      <c r="D4">
        <v>31859</v>
      </c>
      <c r="E4">
        <v>15815</v>
      </c>
      <c r="F4">
        <v>16044</v>
      </c>
      <c r="G4">
        <v>13182</v>
      </c>
      <c r="H4">
        <v>3836</v>
      </c>
      <c r="I4">
        <v>3889</v>
      </c>
      <c r="J4">
        <v>5457</v>
      </c>
      <c r="K4" t="s">
        <v>1167</v>
      </c>
      <c r="L4" t="s">
        <v>1168</v>
      </c>
      <c r="M4" t="s">
        <v>1169</v>
      </c>
      <c r="N4" t="s">
        <v>1170</v>
      </c>
      <c r="O4">
        <v>13217</v>
      </c>
      <c r="P4">
        <v>3990</v>
      </c>
      <c r="R4">
        <v>3</v>
      </c>
      <c r="S4">
        <v>9</v>
      </c>
      <c r="U4" t="s">
        <v>1846</v>
      </c>
      <c r="V4" t="s">
        <v>1847</v>
      </c>
      <c r="W4" t="s">
        <v>1848</v>
      </c>
      <c r="X4" t="s">
        <v>1848</v>
      </c>
      <c r="Y4" t="s">
        <v>1845</v>
      </c>
      <c r="Z4">
        <v>930</v>
      </c>
      <c r="AA4" t="s">
        <v>29</v>
      </c>
    </row>
    <row r="5" spans="1:27" x14ac:dyDescent="0.25">
      <c r="A5" t="s">
        <v>30</v>
      </c>
      <c r="B5" t="s">
        <v>574</v>
      </c>
      <c r="C5">
        <v>2020</v>
      </c>
      <c r="D5">
        <v>27121</v>
      </c>
      <c r="E5">
        <v>13649</v>
      </c>
      <c r="F5">
        <v>13472</v>
      </c>
      <c r="G5">
        <v>11513</v>
      </c>
      <c r="H5">
        <v>3465</v>
      </c>
      <c r="I5">
        <v>3971</v>
      </c>
      <c r="J5">
        <v>4077</v>
      </c>
      <c r="K5" t="s">
        <v>1171</v>
      </c>
      <c r="L5" t="s">
        <v>1172</v>
      </c>
      <c r="M5" t="s">
        <v>1173</v>
      </c>
      <c r="N5" t="s">
        <v>1174</v>
      </c>
      <c r="O5">
        <v>11976</v>
      </c>
      <c r="P5">
        <v>2240</v>
      </c>
      <c r="R5">
        <v>4</v>
      </c>
      <c r="S5">
        <v>29</v>
      </c>
      <c r="U5" t="s">
        <v>1849</v>
      </c>
      <c r="V5" t="s">
        <v>1850</v>
      </c>
      <c r="W5" t="s">
        <v>1851</v>
      </c>
      <c r="X5" t="s">
        <v>1851</v>
      </c>
      <c r="Y5" t="s">
        <v>1845</v>
      </c>
      <c r="Z5">
        <v>776</v>
      </c>
      <c r="AA5" t="s">
        <v>30</v>
      </c>
    </row>
    <row r="6" spans="1:27" x14ac:dyDescent="0.25">
      <c r="B6" t="s">
        <v>1175</v>
      </c>
      <c r="C6">
        <v>2020</v>
      </c>
    </row>
    <row r="7" spans="1:27" x14ac:dyDescent="0.25">
      <c r="B7" t="s">
        <v>1176</v>
      </c>
      <c r="C7">
        <v>2020</v>
      </c>
    </row>
    <row r="8" spans="1:27" x14ac:dyDescent="0.25">
      <c r="B8" t="s">
        <v>1177</v>
      </c>
      <c r="C8">
        <v>2020</v>
      </c>
    </row>
    <row r="9" spans="1:27" x14ac:dyDescent="0.25">
      <c r="A9" t="s">
        <v>31</v>
      </c>
      <c r="B9" t="s">
        <v>576</v>
      </c>
      <c r="C9">
        <v>2020</v>
      </c>
      <c r="D9">
        <v>27843</v>
      </c>
      <c r="E9">
        <v>14180</v>
      </c>
      <c r="F9">
        <v>13663</v>
      </c>
      <c r="G9">
        <v>11757</v>
      </c>
      <c r="H9">
        <v>3573</v>
      </c>
      <c r="I9">
        <v>3696</v>
      </c>
      <c r="J9">
        <v>4488</v>
      </c>
      <c r="K9" t="s">
        <v>1178</v>
      </c>
      <c r="L9" t="s">
        <v>1179</v>
      </c>
      <c r="M9" t="s">
        <v>1180</v>
      </c>
      <c r="N9" t="s">
        <v>1181</v>
      </c>
      <c r="O9">
        <v>12129</v>
      </c>
      <c r="P9">
        <v>2550</v>
      </c>
      <c r="R9">
        <v>3</v>
      </c>
      <c r="S9">
        <v>24</v>
      </c>
      <c r="U9" t="s">
        <v>1852</v>
      </c>
      <c r="V9" t="s">
        <v>1853</v>
      </c>
      <c r="W9" t="s">
        <v>1854</v>
      </c>
      <c r="X9" t="s">
        <v>1854</v>
      </c>
      <c r="Y9" t="s">
        <v>1845</v>
      </c>
      <c r="Z9">
        <v>427</v>
      </c>
      <c r="AA9" t="s">
        <v>31</v>
      </c>
    </row>
    <row r="10" spans="1:27" x14ac:dyDescent="0.25">
      <c r="B10" t="s">
        <v>1182</v>
      </c>
      <c r="C10">
        <v>2020</v>
      </c>
    </row>
    <row r="11" spans="1:27" x14ac:dyDescent="0.25">
      <c r="A11" t="s">
        <v>32</v>
      </c>
      <c r="B11" t="s">
        <v>577</v>
      </c>
      <c r="C11">
        <v>2020</v>
      </c>
      <c r="D11">
        <v>20165</v>
      </c>
      <c r="E11">
        <v>9914</v>
      </c>
      <c r="F11">
        <v>10251</v>
      </c>
      <c r="G11">
        <v>8236</v>
      </c>
      <c r="H11">
        <v>2502</v>
      </c>
      <c r="I11">
        <v>2508</v>
      </c>
      <c r="J11">
        <v>3226</v>
      </c>
      <c r="K11" t="s">
        <v>1178</v>
      </c>
      <c r="L11" t="s">
        <v>1183</v>
      </c>
      <c r="M11" t="s">
        <v>1184</v>
      </c>
      <c r="N11" t="s">
        <v>1185</v>
      </c>
      <c r="O11">
        <v>8353</v>
      </c>
      <c r="P11">
        <v>1820</v>
      </c>
      <c r="R11">
        <v>6</v>
      </c>
      <c r="S11">
        <v>29</v>
      </c>
      <c r="U11" t="s">
        <v>1855</v>
      </c>
      <c r="V11" t="s">
        <v>1856</v>
      </c>
      <c r="W11" t="s">
        <v>1857</v>
      </c>
      <c r="X11" t="s">
        <v>1857</v>
      </c>
      <c r="Y11" t="s">
        <v>1845</v>
      </c>
      <c r="Z11">
        <v>1519</v>
      </c>
      <c r="AA11" t="s">
        <v>32</v>
      </c>
    </row>
    <row r="12" spans="1:27" x14ac:dyDescent="0.25">
      <c r="A12" t="s">
        <v>33</v>
      </c>
      <c r="B12" t="s">
        <v>578</v>
      </c>
      <c r="C12">
        <v>2020</v>
      </c>
      <c r="D12">
        <v>25590</v>
      </c>
      <c r="E12">
        <v>12677</v>
      </c>
      <c r="F12">
        <v>12913</v>
      </c>
      <c r="G12">
        <v>10508</v>
      </c>
      <c r="H12">
        <v>2907</v>
      </c>
      <c r="I12">
        <v>3138</v>
      </c>
      <c r="J12">
        <v>4463</v>
      </c>
      <c r="K12" t="s">
        <v>1186</v>
      </c>
      <c r="L12" t="s">
        <v>1187</v>
      </c>
      <c r="M12" t="s">
        <v>1188</v>
      </c>
      <c r="N12" t="s">
        <v>1189</v>
      </c>
      <c r="O12">
        <v>10517</v>
      </c>
      <c r="P12">
        <v>2225</v>
      </c>
      <c r="R12">
        <v>7</v>
      </c>
      <c r="S12">
        <v>26</v>
      </c>
      <c r="U12" t="s">
        <v>1858</v>
      </c>
      <c r="V12" t="s">
        <v>1859</v>
      </c>
      <c r="W12" t="s">
        <v>1393</v>
      </c>
      <c r="X12" t="s">
        <v>1393</v>
      </c>
      <c r="Y12" t="s">
        <v>1845</v>
      </c>
      <c r="Z12">
        <v>1035</v>
      </c>
      <c r="AA12" t="s">
        <v>33</v>
      </c>
    </row>
    <row r="13" spans="1:27" x14ac:dyDescent="0.25">
      <c r="B13" t="s">
        <v>1190</v>
      </c>
      <c r="C13">
        <v>2020</v>
      </c>
    </row>
    <row r="14" spans="1:27" x14ac:dyDescent="0.25">
      <c r="A14" t="s">
        <v>34</v>
      </c>
      <c r="B14" t="s">
        <v>580</v>
      </c>
      <c r="C14">
        <v>2020</v>
      </c>
      <c r="D14">
        <v>109436</v>
      </c>
      <c r="E14">
        <v>54150</v>
      </c>
      <c r="F14">
        <v>55286</v>
      </c>
      <c r="G14">
        <v>52179</v>
      </c>
      <c r="H14">
        <v>21177</v>
      </c>
      <c r="I14">
        <v>14298</v>
      </c>
      <c r="J14">
        <v>16704</v>
      </c>
      <c r="K14" t="s">
        <v>1191</v>
      </c>
      <c r="L14" t="s">
        <v>1192</v>
      </c>
      <c r="M14" t="s">
        <v>1193</v>
      </c>
      <c r="N14" t="s">
        <v>1194</v>
      </c>
      <c r="O14">
        <v>51339</v>
      </c>
      <c r="P14">
        <v>10890</v>
      </c>
      <c r="R14">
        <v>11</v>
      </c>
      <c r="S14">
        <v>66</v>
      </c>
      <c r="U14" t="s">
        <v>1860</v>
      </c>
      <c r="V14" t="s">
        <v>1861</v>
      </c>
      <c r="W14" t="s">
        <v>1862</v>
      </c>
      <c r="X14" t="s">
        <v>1862</v>
      </c>
      <c r="Y14" t="s">
        <v>1845</v>
      </c>
      <c r="Z14">
        <v>2267</v>
      </c>
      <c r="AA14" t="s">
        <v>34</v>
      </c>
    </row>
    <row r="15" spans="1:27" x14ac:dyDescent="0.25">
      <c r="A15" t="s">
        <v>35</v>
      </c>
      <c r="B15" t="s">
        <v>582</v>
      </c>
      <c r="C15">
        <v>2020</v>
      </c>
      <c r="D15">
        <v>73107</v>
      </c>
      <c r="E15">
        <v>36592</v>
      </c>
      <c r="F15">
        <v>36515</v>
      </c>
      <c r="G15">
        <v>32714</v>
      </c>
      <c r="H15">
        <v>11963</v>
      </c>
      <c r="I15">
        <v>9227</v>
      </c>
      <c r="J15">
        <v>11524</v>
      </c>
      <c r="K15" t="s">
        <v>1195</v>
      </c>
      <c r="L15" t="s">
        <v>1196</v>
      </c>
      <c r="M15" t="s">
        <v>1197</v>
      </c>
      <c r="N15" t="s">
        <v>1198</v>
      </c>
      <c r="O15">
        <v>33549</v>
      </c>
      <c r="P15">
        <v>5490</v>
      </c>
      <c r="R15">
        <v>12</v>
      </c>
      <c r="S15">
        <v>68</v>
      </c>
      <c r="U15" t="s">
        <v>1863</v>
      </c>
      <c r="V15" t="s">
        <v>1864</v>
      </c>
      <c r="W15" t="s">
        <v>1261</v>
      </c>
      <c r="X15" t="s">
        <v>1261</v>
      </c>
      <c r="Y15" t="s">
        <v>1845</v>
      </c>
      <c r="Z15">
        <v>1590</v>
      </c>
      <c r="AA15" t="s">
        <v>35</v>
      </c>
    </row>
    <row r="16" spans="1:27" x14ac:dyDescent="0.25">
      <c r="A16" t="s">
        <v>36</v>
      </c>
      <c r="B16" t="s">
        <v>584</v>
      </c>
      <c r="C16">
        <v>2020</v>
      </c>
      <c r="D16">
        <v>211893</v>
      </c>
      <c r="E16">
        <v>105130</v>
      </c>
      <c r="F16">
        <v>106763</v>
      </c>
      <c r="G16">
        <v>89319</v>
      </c>
      <c r="H16">
        <v>28774</v>
      </c>
      <c r="I16">
        <v>21845</v>
      </c>
      <c r="J16">
        <v>38700</v>
      </c>
      <c r="K16" t="s">
        <v>1199</v>
      </c>
      <c r="L16" t="s">
        <v>1200</v>
      </c>
      <c r="M16" t="s">
        <v>1201</v>
      </c>
      <c r="N16" t="s">
        <v>1181</v>
      </c>
      <c r="O16">
        <v>85977</v>
      </c>
      <c r="P16">
        <v>18910</v>
      </c>
      <c r="R16">
        <v>6</v>
      </c>
      <c r="S16">
        <v>67</v>
      </c>
      <c r="U16" t="s">
        <v>1865</v>
      </c>
      <c r="V16" t="s">
        <v>1866</v>
      </c>
      <c r="W16" t="s">
        <v>1867</v>
      </c>
      <c r="X16" t="s">
        <v>1867</v>
      </c>
      <c r="Y16" t="s">
        <v>1845</v>
      </c>
      <c r="Z16">
        <v>1613</v>
      </c>
      <c r="AA16" t="s">
        <v>36</v>
      </c>
    </row>
    <row r="17" spans="1:27" x14ac:dyDescent="0.25">
      <c r="A17" t="s">
        <v>37</v>
      </c>
      <c r="B17" t="s">
        <v>586</v>
      </c>
      <c r="C17">
        <v>2020</v>
      </c>
      <c r="D17">
        <v>111897</v>
      </c>
      <c r="E17">
        <v>55741</v>
      </c>
      <c r="F17">
        <v>56156</v>
      </c>
      <c r="G17">
        <v>48720</v>
      </c>
      <c r="H17">
        <v>16078</v>
      </c>
      <c r="I17">
        <v>15068</v>
      </c>
      <c r="J17">
        <v>17574</v>
      </c>
      <c r="K17" t="s">
        <v>1202</v>
      </c>
      <c r="L17" t="s">
        <v>1203</v>
      </c>
      <c r="M17" t="s">
        <v>1204</v>
      </c>
      <c r="N17" t="s">
        <v>1205</v>
      </c>
      <c r="O17">
        <v>48178</v>
      </c>
      <c r="P17">
        <v>10700</v>
      </c>
      <c r="R17">
        <v>16</v>
      </c>
      <c r="S17">
        <v>100</v>
      </c>
      <c r="U17" t="s">
        <v>1868</v>
      </c>
      <c r="V17" t="s">
        <v>1869</v>
      </c>
      <c r="W17" t="s">
        <v>1870</v>
      </c>
      <c r="X17" t="s">
        <v>1870</v>
      </c>
      <c r="Y17" t="s">
        <v>1845</v>
      </c>
      <c r="Z17">
        <v>1835</v>
      </c>
      <c r="AA17" t="s">
        <v>37</v>
      </c>
    </row>
    <row r="18" spans="1:27" x14ac:dyDescent="0.25">
      <c r="B18" t="s">
        <v>1206</v>
      </c>
      <c r="C18">
        <v>2020</v>
      </c>
    </row>
    <row r="19" spans="1:27" x14ac:dyDescent="0.25">
      <c r="A19" t="s">
        <v>38</v>
      </c>
      <c r="B19" t="s">
        <v>588</v>
      </c>
      <c r="C19">
        <v>2020</v>
      </c>
      <c r="D19">
        <v>10203</v>
      </c>
      <c r="E19">
        <v>5204</v>
      </c>
      <c r="F19">
        <v>4999</v>
      </c>
      <c r="G19">
        <v>4222</v>
      </c>
      <c r="H19">
        <v>1075</v>
      </c>
      <c r="I19">
        <v>1621</v>
      </c>
      <c r="J19">
        <v>1526</v>
      </c>
      <c r="K19" t="s">
        <v>1207</v>
      </c>
      <c r="L19" t="s">
        <v>1208</v>
      </c>
      <c r="M19" t="s">
        <v>1204</v>
      </c>
      <c r="N19" t="s">
        <v>1170</v>
      </c>
      <c r="O19">
        <v>4371</v>
      </c>
      <c r="P19">
        <v>1325</v>
      </c>
      <c r="R19">
        <v>5</v>
      </c>
      <c r="S19">
        <v>11</v>
      </c>
      <c r="U19" t="s">
        <v>1871</v>
      </c>
      <c r="V19" t="s">
        <v>1872</v>
      </c>
      <c r="W19" t="s">
        <v>1873</v>
      </c>
      <c r="X19" t="s">
        <v>1873</v>
      </c>
      <c r="Y19" t="s">
        <v>1845</v>
      </c>
      <c r="Z19">
        <v>311</v>
      </c>
      <c r="AA19" t="s">
        <v>38</v>
      </c>
    </row>
    <row r="20" spans="1:27" x14ac:dyDescent="0.25">
      <c r="A20" t="s">
        <v>39</v>
      </c>
      <c r="B20" t="s">
        <v>590</v>
      </c>
      <c r="C20">
        <v>2020</v>
      </c>
      <c r="D20">
        <v>55967</v>
      </c>
      <c r="E20">
        <v>28163</v>
      </c>
      <c r="F20">
        <v>27804</v>
      </c>
      <c r="G20">
        <v>22357</v>
      </c>
      <c r="H20">
        <v>6066</v>
      </c>
      <c r="I20">
        <v>7412</v>
      </c>
      <c r="J20">
        <v>8879</v>
      </c>
      <c r="K20" t="s">
        <v>1209</v>
      </c>
      <c r="L20" t="s">
        <v>1210</v>
      </c>
      <c r="M20" t="s">
        <v>1211</v>
      </c>
      <c r="N20" t="s">
        <v>1212</v>
      </c>
      <c r="O20">
        <v>22399</v>
      </c>
      <c r="P20">
        <v>6310</v>
      </c>
      <c r="R20">
        <v>19</v>
      </c>
      <c r="S20">
        <v>63</v>
      </c>
      <c r="U20" t="s">
        <v>1874</v>
      </c>
      <c r="V20" t="s">
        <v>1875</v>
      </c>
      <c r="W20" t="s">
        <v>1876</v>
      </c>
      <c r="X20" t="s">
        <v>1876</v>
      </c>
      <c r="Y20" t="s">
        <v>1845</v>
      </c>
      <c r="Z20">
        <v>503</v>
      </c>
      <c r="AA20" t="s">
        <v>39</v>
      </c>
    </row>
    <row r="21" spans="1:27" x14ac:dyDescent="0.25">
      <c r="B21" t="s">
        <v>1213</v>
      </c>
      <c r="C21">
        <v>2020</v>
      </c>
    </row>
    <row r="22" spans="1:27" x14ac:dyDescent="0.25">
      <c r="B22" t="s">
        <v>1214</v>
      </c>
      <c r="C22">
        <v>2020</v>
      </c>
    </row>
    <row r="23" spans="1:27" x14ac:dyDescent="0.25">
      <c r="A23" t="s">
        <v>40</v>
      </c>
      <c r="B23" t="s">
        <v>592</v>
      </c>
      <c r="C23">
        <v>2020</v>
      </c>
      <c r="D23">
        <v>3716</v>
      </c>
      <c r="E23">
        <v>1843</v>
      </c>
      <c r="F23">
        <v>1873</v>
      </c>
      <c r="G23">
        <v>1732</v>
      </c>
      <c r="H23">
        <v>674</v>
      </c>
      <c r="I23">
        <v>548</v>
      </c>
      <c r="J23">
        <v>510</v>
      </c>
      <c r="K23" t="s">
        <v>1215</v>
      </c>
      <c r="L23" t="s">
        <v>1216</v>
      </c>
      <c r="M23" t="s">
        <v>1217</v>
      </c>
      <c r="N23" t="s">
        <v>1218</v>
      </c>
      <c r="O23">
        <v>1737</v>
      </c>
      <c r="P23">
        <v>555</v>
      </c>
      <c r="R23">
        <v>1</v>
      </c>
      <c r="S23">
        <v>7</v>
      </c>
      <c r="U23" t="s">
        <v>1877</v>
      </c>
      <c r="V23" t="s">
        <v>1878</v>
      </c>
      <c r="W23" t="s">
        <v>1879</v>
      </c>
      <c r="X23" t="s">
        <v>1880</v>
      </c>
      <c r="Y23" t="s">
        <v>1881</v>
      </c>
      <c r="Z23">
        <v>254</v>
      </c>
      <c r="AA23" t="s">
        <v>40</v>
      </c>
    </row>
    <row r="24" spans="1:27" x14ac:dyDescent="0.25">
      <c r="B24" t="s">
        <v>1219</v>
      </c>
      <c r="C24">
        <v>2020</v>
      </c>
    </row>
    <row r="25" spans="1:27" x14ac:dyDescent="0.25">
      <c r="A25" t="s">
        <v>41</v>
      </c>
      <c r="B25" t="s">
        <v>593</v>
      </c>
      <c r="C25">
        <v>2020</v>
      </c>
      <c r="D25">
        <v>157276</v>
      </c>
      <c r="E25">
        <v>77654</v>
      </c>
      <c r="F25">
        <v>79622</v>
      </c>
      <c r="G25">
        <v>69226</v>
      </c>
      <c r="H25">
        <v>25429</v>
      </c>
      <c r="I25">
        <v>18276</v>
      </c>
      <c r="J25">
        <v>25521</v>
      </c>
      <c r="K25" t="s">
        <v>1220</v>
      </c>
      <c r="L25" t="s">
        <v>1221</v>
      </c>
      <c r="M25" t="s">
        <v>1222</v>
      </c>
      <c r="N25" t="s">
        <v>1223</v>
      </c>
      <c r="O25">
        <v>67722</v>
      </c>
      <c r="P25">
        <v>15745</v>
      </c>
      <c r="R25">
        <v>31</v>
      </c>
      <c r="S25">
        <v>146</v>
      </c>
      <c r="U25" t="s">
        <v>1882</v>
      </c>
      <c r="V25" t="s">
        <v>1883</v>
      </c>
      <c r="W25" t="s">
        <v>1884</v>
      </c>
      <c r="X25" t="s">
        <v>1884</v>
      </c>
      <c r="Y25" t="s">
        <v>1845</v>
      </c>
      <c r="Z25">
        <v>2298</v>
      </c>
      <c r="AA25" t="s">
        <v>41</v>
      </c>
    </row>
    <row r="26" spans="1:27" x14ac:dyDescent="0.25">
      <c r="B26" t="s">
        <v>1224</v>
      </c>
      <c r="C26">
        <v>2020</v>
      </c>
    </row>
    <row r="27" spans="1:27" x14ac:dyDescent="0.25">
      <c r="A27" t="s">
        <v>42</v>
      </c>
      <c r="B27" t="s">
        <v>594</v>
      </c>
      <c r="C27">
        <v>2020</v>
      </c>
      <c r="D27">
        <v>91675</v>
      </c>
      <c r="E27">
        <v>44125</v>
      </c>
      <c r="F27">
        <v>47550</v>
      </c>
      <c r="G27">
        <v>43485</v>
      </c>
      <c r="H27">
        <v>18685</v>
      </c>
      <c r="I27">
        <v>10115</v>
      </c>
      <c r="J27">
        <v>14685</v>
      </c>
      <c r="K27" t="s">
        <v>1225</v>
      </c>
      <c r="L27" t="s">
        <v>1226</v>
      </c>
      <c r="M27" t="s">
        <v>1227</v>
      </c>
      <c r="N27" t="s">
        <v>1228</v>
      </c>
      <c r="O27">
        <v>42310</v>
      </c>
      <c r="P27">
        <v>9295</v>
      </c>
      <c r="R27">
        <v>14</v>
      </c>
      <c r="S27">
        <v>47</v>
      </c>
      <c r="U27" t="s">
        <v>1885</v>
      </c>
      <c r="V27" t="s">
        <v>1886</v>
      </c>
      <c r="W27" t="s">
        <v>1887</v>
      </c>
      <c r="X27" t="s">
        <v>1887</v>
      </c>
      <c r="Y27" t="s">
        <v>1845</v>
      </c>
      <c r="Z27">
        <v>2516</v>
      </c>
      <c r="AA27" t="s">
        <v>42</v>
      </c>
    </row>
    <row r="28" spans="1:27" x14ac:dyDescent="0.25">
      <c r="A28" t="s">
        <v>43</v>
      </c>
      <c r="B28" t="s">
        <v>596</v>
      </c>
      <c r="C28">
        <v>2020</v>
      </c>
      <c r="D28">
        <v>872757</v>
      </c>
      <c r="E28">
        <v>432879</v>
      </c>
      <c r="F28">
        <v>439878</v>
      </c>
      <c r="G28">
        <v>475368</v>
      </c>
      <c r="H28">
        <v>258962</v>
      </c>
      <c r="I28">
        <v>101708</v>
      </c>
      <c r="J28">
        <v>114698</v>
      </c>
      <c r="K28" t="s">
        <v>1229</v>
      </c>
      <c r="L28" t="s">
        <v>1230</v>
      </c>
      <c r="M28" t="s">
        <v>1231</v>
      </c>
      <c r="N28" t="s">
        <v>1232</v>
      </c>
      <c r="O28">
        <v>447351</v>
      </c>
      <c r="P28">
        <v>141080</v>
      </c>
      <c r="R28">
        <v>99</v>
      </c>
      <c r="S28">
        <v>479</v>
      </c>
      <c r="U28" t="s">
        <v>1888</v>
      </c>
      <c r="V28" t="s">
        <v>1889</v>
      </c>
      <c r="W28" t="s">
        <v>1890</v>
      </c>
      <c r="X28" t="s">
        <v>1890</v>
      </c>
      <c r="Y28" t="s">
        <v>1845</v>
      </c>
      <c r="Z28">
        <v>6074</v>
      </c>
      <c r="AA28" t="s">
        <v>43</v>
      </c>
    </row>
    <row r="29" spans="1:27" x14ac:dyDescent="0.25">
      <c r="B29" t="s">
        <v>1233</v>
      </c>
      <c r="C29">
        <v>2020</v>
      </c>
    </row>
    <row r="30" spans="1:27" x14ac:dyDescent="0.25">
      <c r="B30" t="s">
        <v>1234</v>
      </c>
      <c r="C30">
        <v>2020</v>
      </c>
    </row>
    <row r="31" spans="1:27" x14ac:dyDescent="0.25">
      <c r="B31" t="s">
        <v>1235</v>
      </c>
      <c r="C31">
        <v>2020</v>
      </c>
    </row>
    <row r="32" spans="1:27" x14ac:dyDescent="0.25">
      <c r="B32" t="s">
        <v>1236</v>
      </c>
      <c r="C32">
        <v>2020</v>
      </c>
    </row>
    <row r="33" spans="1:27" x14ac:dyDescent="0.25">
      <c r="A33" t="s">
        <v>44</v>
      </c>
      <c r="B33" t="s">
        <v>597</v>
      </c>
      <c r="C33">
        <v>2020</v>
      </c>
      <c r="D33">
        <v>163818</v>
      </c>
      <c r="E33">
        <v>81632</v>
      </c>
      <c r="F33">
        <v>82186</v>
      </c>
      <c r="G33">
        <v>73518</v>
      </c>
      <c r="H33">
        <v>26565</v>
      </c>
      <c r="I33">
        <v>22624</v>
      </c>
      <c r="J33">
        <v>24329</v>
      </c>
      <c r="K33" t="s">
        <v>1204</v>
      </c>
      <c r="L33" t="s">
        <v>1237</v>
      </c>
      <c r="M33" t="s">
        <v>1238</v>
      </c>
      <c r="N33" t="s">
        <v>1239</v>
      </c>
      <c r="O33">
        <v>73244</v>
      </c>
      <c r="P33">
        <v>14115</v>
      </c>
      <c r="R33">
        <v>16</v>
      </c>
      <c r="S33">
        <v>95</v>
      </c>
      <c r="U33" t="s">
        <v>1891</v>
      </c>
      <c r="V33" t="s">
        <v>1892</v>
      </c>
      <c r="W33" t="s">
        <v>1893</v>
      </c>
      <c r="X33" t="s">
        <v>1893</v>
      </c>
      <c r="Y33" t="s">
        <v>1845</v>
      </c>
      <c r="Z33">
        <v>1745</v>
      </c>
      <c r="AA33" t="s">
        <v>44</v>
      </c>
    </row>
    <row r="34" spans="1:27" x14ac:dyDescent="0.25">
      <c r="A34" t="s">
        <v>45</v>
      </c>
      <c r="B34" t="s">
        <v>598</v>
      </c>
      <c r="C34">
        <v>2020</v>
      </c>
      <c r="D34">
        <v>11642</v>
      </c>
      <c r="E34">
        <v>5671</v>
      </c>
      <c r="F34">
        <v>5971</v>
      </c>
      <c r="G34">
        <v>5528</v>
      </c>
      <c r="H34">
        <v>2094</v>
      </c>
      <c r="I34">
        <v>1758</v>
      </c>
      <c r="J34">
        <v>1676</v>
      </c>
      <c r="K34" t="s">
        <v>1240</v>
      </c>
      <c r="L34" t="s">
        <v>1241</v>
      </c>
      <c r="M34" t="s">
        <v>1242</v>
      </c>
      <c r="N34" t="s">
        <v>1243</v>
      </c>
      <c r="O34">
        <v>6042</v>
      </c>
      <c r="P34">
        <v>610</v>
      </c>
      <c r="R34">
        <v>1</v>
      </c>
      <c r="S34">
        <v>6</v>
      </c>
      <c r="U34" t="s">
        <v>1894</v>
      </c>
      <c r="V34" t="s">
        <v>1895</v>
      </c>
      <c r="W34" t="s">
        <v>1896</v>
      </c>
      <c r="X34" t="s">
        <v>1896</v>
      </c>
      <c r="Y34" t="s">
        <v>1845</v>
      </c>
      <c r="Z34">
        <v>1066</v>
      </c>
      <c r="AA34" t="s">
        <v>45</v>
      </c>
    </row>
    <row r="35" spans="1:27" x14ac:dyDescent="0.25">
      <c r="B35" t="s">
        <v>1244</v>
      </c>
      <c r="C35">
        <v>2020</v>
      </c>
    </row>
    <row r="36" spans="1:27" x14ac:dyDescent="0.25">
      <c r="B36" t="s">
        <v>1245</v>
      </c>
      <c r="C36">
        <v>2020</v>
      </c>
    </row>
    <row r="37" spans="1:27" x14ac:dyDescent="0.25">
      <c r="A37" t="s">
        <v>46</v>
      </c>
      <c r="B37" t="s">
        <v>600</v>
      </c>
      <c r="C37">
        <v>2020</v>
      </c>
      <c r="D37">
        <v>161348</v>
      </c>
      <c r="E37">
        <v>80805</v>
      </c>
      <c r="F37">
        <v>80543</v>
      </c>
      <c r="G37">
        <v>81399</v>
      </c>
      <c r="H37">
        <v>39296</v>
      </c>
      <c r="I37">
        <v>19199</v>
      </c>
      <c r="J37">
        <v>22904</v>
      </c>
      <c r="K37" t="s">
        <v>1246</v>
      </c>
      <c r="L37" t="s">
        <v>1247</v>
      </c>
      <c r="M37" t="s">
        <v>1248</v>
      </c>
      <c r="N37" t="s">
        <v>1249</v>
      </c>
      <c r="O37">
        <v>76737</v>
      </c>
      <c r="P37">
        <v>15035</v>
      </c>
      <c r="R37">
        <v>24</v>
      </c>
      <c r="S37">
        <v>83</v>
      </c>
      <c r="U37" t="s">
        <v>1897</v>
      </c>
      <c r="V37" t="s">
        <v>1898</v>
      </c>
      <c r="W37" t="s">
        <v>1899</v>
      </c>
      <c r="X37" t="s">
        <v>1899</v>
      </c>
      <c r="Y37" t="s">
        <v>1845</v>
      </c>
      <c r="Z37">
        <v>2205</v>
      </c>
      <c r="AA37" t="s">
        <v>46</v>
      </c>
    </row>
    <row r="38" spans="1:27" x14ac:dyDescent="0.25">
      <c r="A38" t="s">
        <v>47</v>
      </c>
      <c r="B38" t="s">
        <v>601</v>
      </c>
      <c r="C38">
        <v>2020</v>
      </c>
      <c r="D38">
        <v>68599</v>
      </c>
      <c r="E38">
        <v>33981</v>
      </c>
      <c r="F38">
        <v>34618</v>
      </c>
      <c r="G38">
        <v>31371</v>
      </c>
      <c r="H38">
        <v>12100</v>
      </c>
      <c r="I38">
        <v>9089</v>
      </c>
      <c r="J38">
        <v>10182</v>
      </c>
      <c r="K38" t="s">
        <v>1250</v>
      </c>
      <c r="L38" t="s">
        <v>1162</v>
      </c>
      <c r="M38" t="s">
        <v>1251</v>
      </c>
      <c r="N38" t="s">
        <v>1252</v>
      </c>
      <c r="O38">
        <v>32154</v>
      </c>
      <c r="P38">
        <v>4715</v>
      </c>
      <c r="R38">
        <v>10</v>
      </c>
      <c r="S38">
        <v>109</v>
      </c>
      <c r="U38" t="s">
        <v>1900</v>
      </c>
      <c r="V38" t="s">
        <v>1901</v>
      </c>
      <c r="W38" t="s">
        <v>1902</v>
      </c>
      <c r="X38" t="s">
        <v>1902</v>
      </c>
      <c r="Y38" t="s">
        <v>1845</v>
      </c>
      <c r="Z38">
        <v>1562</v>
      </c>
      <c r="AA38" t="s">
        <v>47</v>
      </c>
    </row>
    <row r="39" spans="1:27" x14ac:dyDescent="0.25">
      <c r="A39" t="s">
        <v>48</v>
      </c>
      <c r="B39" t="s">
        <v>602</v>
      </c>
      <c r="C39">
        <v>2020</v>
      </c>
      <c r="D39">
        <v>16721</v>
      </c>
      <c r="E39">
        <v>8590</v>
      </c>
      <c r="F39">
        <v>8131</v>
      </c>
      <c r="G39">
        <v>7159</v>
      </c>
      <c r="H39">
        <v>2303</v>
      </c>
      <c r="I39">
        <v>2330</v>
      </c>
      <c r="J39">
        <v>2526</v>
      </c>
      <c r="K39" t="s">
        <v>1199</v>
      </c>
      <c r="L39" t="s">
        <v>1251</v>
      </c>
      <c r="M39" t="s">
        <v>1253</v>
      </c>
      <c r="N39" t="s">
        <v>1254</v>
      </c>
      <c r="O39">
        <v>6899</v>
      </c>
      <c r="P39">
        <v>1920</v>
      </c>
      <c r="R39">
        <v>11</v>
      </c>
      <c r="S39">
        <v>28</v>
      </c>
      <c r="U39" t="s">
        <v>1903</v>
      </c>
      <c r="V39" t="s">
        <v>1904</v>
      </c>
      <c r="W39" t="s">
        <v>1905</v>
      </c>
      <c r="X39" t="s">
        <v>1905</v>
      </c>
      <c r="Y39" t="s">
        <v>1845</v>
      </c>
      <c r="Z39">
        <v>954</v>
      </c>
      <c r="AA39" t="s">
        <v>48</v>
      </c>
    </row>
    <row r="40" spans="1:27" x14ac:dyDescent="0.25">
      <c r="B40" t="s">
        <v>1255</v>
      </c>
      <c r="C40">
        <v>2020</v>
      </c>
    </row>
    <row r="41" spans="1:27" x14ac:dyDescent="0.25">
      <c r="B41" t="s">
        <v>1256</v>
      </c>
      <c r="C41">
        <v>2020</v>
      </c>
    </row>
    <row r="42" spans="1:27" x14ac:dyDescent="0.25">
      <c r="A42" t="s">
        <v>49</v>
      </c>
      <c r="B42" t="s">
        <v>603</v>
      </c>
      <c r="C42">
        <v>2020</v>
      </c>
      <c r="D42">
        <v>6859</v>
      </c>
      <c r="E42">
        <v>3457</v>
      </c>
      <c r="F42">
        <v>3402</v>
      </c>
      <c r="G42">
        <v>3076</v>
      </c>
      <c r="H42">
        <v>1001</v>
      </c>
      <c r="I42">
        <v>1090</v>
      </c>
      <c r="J42">
        <v>985</v>
      </c>
      <c r="K42" t="s">
        <v>1251</v>
      </c>
      <c r="L42" t="s">
        <v>1173</v>
      </c>
      <c r="M42" t="s">
        <v>1193</v>
      </c>
      <c r="N42" t="s">
        <v>1257</v>
      </c>
      <c r="O42">
        <v>2875</v>
      </c>
      <c r="P42">
        <v>955</v>
      </c>
      <c r="R42">
        <v>3</v>
      </c>
      <c r="S42">
        <v>7</v>
      </c>
      <c r="U42" t="s">
        <v>1906</v>
      </c>
      <c r="V42" t="s">
        <v>1907</v>
      </c>
      <c r="W42" t="s">
        <v>1908</v>
      </c>
      <c r="X42" t="s">
        <v>1908</v>
      </c>
      <c r="Y42" t="s">
        <v>1845</v>
      </c>
      <c r="Z42">
        <v>343</v>
      </c>
      <c r="AA42" t="s">
        <v>49</v>
      </c>
    </row>
    <row r="43" spans="1:27" x14ac:dyDescent="0.25">
      <c r="A43" t="s">
        <v>50</v>
      </c>
      <c r="B43" t="s">
        <v>604</v>
      </c>
      <c r="C43">
        <v>2020</v>
      </c>
      <c r="D43">
        <v>24868</v>
      </c>
      <c r="E43">
        <v>12029</v>
      </c>
      <c r="F43">
        <v>12839</v>
      </c>
      <c r="G43">
        <v>11099</v>
      </c>
      <c r="H43">
        <v>4217</v>
      </c>
      <c r="I43">
        <v>3254</v>
      </c>
      <c r="J43">
        <v>3628</v>
      </c>
      <c r="K43" t="s">
        <v>1258</v>
      </c>
      <c r="L43" t="s">
        <v>1259</v>
      </c>
      <c r="M43" t="s">
        <v>1260</v>
      </c>
      <c r="N43" t="s">
        <v>1261</v>
      </c>
      <c r="O43">
        <v>11679</v>
      </c>
      <c r="P43">
        <v>3130</v>
      </c>
      <c r="R43">
        <v>5</v>
      </c>
      <c r="S43">
        <v>21</v>
      </c>
      <c r="U43" t="s">
        <v>1909</v>
      </c>
      <c r="V43" t="s">
        <v>1910</v>
      </c>
      <c r="W43" t="s">
        <v>1911</v>
      </c>
      <c r="X43" t="s">
        <v>1911</v>
      </c>
      <c r="Y43" t="s">
        <v>1845</v>
      </c>
      <c r="Z43">
        <v>1615</v>
      </c>
      <c r="AA43" t="s">
        <v>50</v>
      </c>
    </row>
    <row r="44" spans="1:27" x14ac:dyDescent="0.25">
      <c r="B44" t="s">
        <v>1262</v>
      </c>
      <c r="C44">
        <v>2020</v>
      </c>
    </row>
    <row r="45" spans="1:27" x14ac:dyDescent="0.25">
      <c r="A45" t="s">
        <v>51</v>
      </c>
      <c r="B45" t="s">
        <v>605</v>
      </c>
      <c r="C45">
        <v>2020</v>
      </c>
      <c r="D45">
        <v>48714</v>
      </c>
      <c r="E45">
        <v>23992</v>
      </c>
      <c r="F45">
        <v>24722</v>
      </c>
      <c r="G45">
        <v>19273</v>
      </c>
      <c r="H45">
        <v>4828</v>
      </c>
      <c r="I45">
        <v>5815</v>
      </c>
      <c r="J45">
        <v>8630</v>
      </c>
      <c r="K45" t="s">
        <v>1263</v>
      </c>
      <c r="L45" t="s">
        <v>1264</v>
      </c>
      <c r="M45" t="s">
        <v>1265</v>
      </c>
      <c r="N45" t="s">
        <v>1266</v>
      </c>
      <c r="O45">
        <v>19416</v>
      </c>
      <c r="P45">
        <v>4820</v>
      </c>
      <c r="R45">
        <v>23</v>
      </c>
      <c r="S45">
        <v>62</v>
      </c>
      <c r="U45" t="s">
        <v>1912</v>
      </c>
      <c r="V45" t="s">
        <v>1913</v>
      </c>
      <c r="W45" t="s">
        <v>1751</v>
      </c>
      <c r="X45" t="s">
        <v>1751</v>
      </c>
      <c r="Y45" t="s">
        <v>1845</v>
      </c>
      <c r="Z45">
        <v>1671</v>
      </c>
      <c r="AA45" t="s">
        <v>51</v>
      </c>
    </row>
    <row r="46" spans="1:27" x14ac:dyDescent="0.25">
      <c r="A46" t="s">
        <v>52</v>
      </c>
      <c r="B46" t="s">
        <v>607</v>
      </c>
      <c r="C46">
        <v>2020</v>
      </c>
      <c r="D46">
        <v>59082</v>
      </c>
      <c r="E46">
        <v>29496</v>
      </c>
      <c r="F46">
        <v>29586</v>
      </c>
      <c r="G46">
        <v>22392</v>
      </c>
      <c r="H46">
        <v>6318</v>
      </c>
      <c r="I46">
        <v>6741</v>
      </c>
      <c r="J46">
        <v>9333</v>
      </c>
      <c r="K46" t="s">
        <v>1196</v>
      </c>
      <c r="L46" t="s">
        <v>1171</v>
      </c>
      <c r="M46" t="s">
        <v>1267</v>
      </c>
      <c r="N46" t="s">
        <v>1268</v>
      </c>
      <c r="O46">
        <v>22799</v>
      </c>
      <c r="P46">
        <v>7055</v>
      </c>
      <c r="R46">
        <v>10</v>
      </c>
      <c r="S46">
        <v>47</v>
      </c>
      <c r="U46" t="s">
        <v>1914</v>
      </c>
      <c r="V46" t="s">
        <v>1915</v>
      </c>
      <c r="W46" t="s">
        <v>1880</v>
      </c>
      <c r="X46" t="s">
        <v>1880</v>
      </c>
      <c r="Y46" t="s">
        <v>1845</v>
      </c>
      <c r="Z46">
        <v>876</v>
      </c>
      <c r="AA46" t="s">
        <v>52</v>
      </c>
    </row>
    <row r="47" spans="1:27" x14ac:dyDescent="0.25">
      <c r="B47" t="s">
        <v>1269</v>
      </c>
      <c r="C47">
        <v>2020</v>
      </c>
    </row>
    <row r="48" spans="1:27" x14ac:dyDescent="0.25">
      <c r="B48" t="s">
        <v>1270</v>
      </c>
      <c r="C48">
        <v>2020</v>
      </c>
    </row>
    <row r="49" spans="1:27" x14ac:dyDescent="0.25">
      <c r="A49" t="s">
        <v>53</v>
      </c>
      <c r="B49" t="s">
        <v>608</v>
      </c>
      <c r="C49">
        <v>2020</v>
      </c>
      <c r="D49">
        <v>15865</v>
      </c>
      <c r="E49">
        <v>7749</v>
      </c>
      <c r="F49">
        <v>8116</v>
      </c>
      <c r="G49">
        <v>7320</v>
      </c>
      <c r="H49">
        <v>2347</v>
      </c>
      <c r="I49">
        <v>2645</v>
      </c>
      <c r="J49">
        <v>2328</v>
      </c>
      <c r="K49" t="s">
        <v>1271</v>
      </c>
      <c r="L49" t="s">
        <v>1204</v>
      </c>
      <c r="M49" t="s">
        <v>1241</v>
      </c>
      <c r="N49" t="s">
        <v>1272</v>
      </c>
      <c r="O49">
        <v>7488</v>
      </c>
      <c r="P49">
        <v>1510</v>
      </c>
      <c r="R49">
        <v>2</v>
      </c>
      <c r="S49">
        <v>8</v>
      </c>
      <c r="U49" t="s">
        <v>1916</v>
      </c>
      <c r="V49" t="s">
        <v>1916</v>
      </c>
      <c r="W49" t="s">
        <v>1845</v>
      </c>
      <c r="X49" t="s">
        <v>1845</v>
      </c>
      <c r="Y49" t="s">
        <v>1845</v>
      </c>
      <c r="Z49">
        <v>890</v>
      </c>
      <c r="AA49" t="s">
        <v>53</v>
      </c>
    </row>
    <row r="50" spans="1:27" x14ac:dyDescent="0.25">
      <c r="B50" t="s">
        <v>1273</v>
      </c>
      <c r="C50">
        <v>2020</v>
      </c>
    </row>
    <row r="51" spans="1:27" x14ac:dyDescent="0.25">
      <c r="A51" t="s">
        <v>54</v>
      </c>
      <c r="B51" t="s">
        <v>610</v>
      </c>
      <c r="C51">
        <v>2020</v>
      </c>
      <c r="D51">
        <v>35938</v>
      </c>
      <c r="E51">
        <v>17832</v>
      </c>
      <c r="F51">
        <v>18106</v>
      </c>
      <c r="G51">
        <v>16181</v>
      </c>
      <c r="H51">
        <v>4882</v>
      </c>
      <c r="I51">
        <v>5984</v>
      </c>
      <c r="J51">
        <v>5315</v>
      </c>
      <c r="K51" t="s">
        <v>1264</v>
      </c>
      <c r="L51" t="s">
        <v>1274</v>
      </c>
      <c r="M51" t="s">
        <v>1275</v>
      </c>
      <c r="N51" t="s">
        <v>1276</v>
      </c>
      <c r="O51">
        <v>16635</v>
      </c>
      <c r="P51">
        <v>2885</v>
      </c>
      <c r="R51">
        <v>7</v>
      </c>
      <c r="S51">
        <v>29</v>
      </c>
      <c r="U51" t="s">
        <v>1917</v>
      </c>
      <c r="V51" t="s">
        <v>1918</v>
      </c>
      <c r="W51" t="s">
        <v>1919</v>
      </c>
      <c r="X51" t="s">
        <v>1919</v>
      </c>
      <c r="Y51" t="s">
        <v>1845</v>
      </c>
      <c r="Z51">
        <v>499</v>
      </c>
      <c r="AA51" t="s">
        <v>54</v>
      </c>
    </row>
    <row r="52" spans="1:27" x14ac:dyDescent="0.25">
      <c r="A52" t="s">
        <v>55</v>
      </c>
      <c r="B52" t="s">
        <v>611</v>
      </c>
      <c r="C52">
        <v>2020</v>
      </c>
      <c r="D52">
        <v>10022</v>
      </c>
      <c r="E52">
        <v>5003</v>
      </c>
      <c r="F52">
        <v>5019</v>
      </c>
      <c r="G52">
        <v>4041</v>
      </c>
      <c r="H52">
        <v>1075</v>
      </c>
      <c r="I52">
        <v>1307</v>
      </c>
      <c r="J52">
        <v>1659</v>
      </c>
      <c r="K52" t="s">
        <v>1277</v>
      </c>
      <c r="L52" t="s">
        <v>1278</v>
      </c>
      <c r="M52" t="s">
        <v>1279</v>
      </c>
      <c r="N52" t="s">
        <v>1185</v>
      </c>
      <c r="O52">
        <v>4036</v>
      </c>
      <c r="P52">
        <v>1280</v>
      </c>
      <c r="R52">
        <v>2</v>
      </c>
      <c r="S52">
        <v>10</v>
      </c>
      <c r="U52" t="s">
        <v>1920</v>
      </c>
      <c r="V52" t="s">
        <v>1921</v>
      </c>
      <c r="W52" t="s">
        <v>1922</v>
      </c>
      <c r="X52" t="s">
        <v>1922</v>
      </c>
      <c r="Y52" t="s">
        <v>1845</v>
      </c>
      <c r="Z52">
        <v>650</v>
      </c>
      <c r="AA52" t="s">
        <v>55</v>
      </c>
    </row>
    <row r="53" spans="1:27" x14ac:dyDescent="0.25">
      <c r="A53" t="s">
        <v>56</v>
      </c>
      <c r="B53" t="s">
        <v>613</v>
      </c>
      <c r="C53">
        <v>2020</v>
      </c>
      <c r="D53">
        <v>13482</v>
      </c>
      <c r="E53">
        <v>6785</v>
      </c>
      <c r="F53">
        <v>6697</v>
      </c>
      <c r="G53">
        <v>5895</v>
      </c>
      <c r="H53">
        <v>1706</v>
      </c>
      <c r="I53">
        <v>2108</v>
      </c>
      <c r="J53">
        <v>2081</v>
      </c>
      <c r="K53" t="s">
        <v>1280</v>
      </c>
      <c r="L53" t="s">
        <v>1281</v>
      </c>
      <c r="M53" t="s">
        <v>1253</v>
      </c>
      <c r="N53" t="s">
        <v>1205</v>
      </c>
      <c r="O53">
        <v>5965</v>
      </c>
      <c r="P53">
        <v>960</v>
      </c>
      <c r="R53">
        <v>2</v>
      </c>
      <c r="S53">
        <v>8</v>
      </c>
      <c r="U53" t="s">
        <v>1923</v>
      </c>
      <c r="V53" t="s">
        <v>1924</v>
      </c>
      <c r="W53" t="s">
        <v>1905</v>
      </c>
      <c r="X53" t="s">
        <v>1905</v>
      </c>
      <c r="Y53" t="s">
        <v>1845</v>
      </c>
      <c r="Z53">
        <v>741</v>
      </c>
      <c r="AA53" t="s">
        <v>56</v>
      </c>
    </row>
    <row r="54" spans="1:27" x14ac:dyDescent="0.25">
      <c r="B54" t="s">
        <v>1282</v>
      </c>
      <c r="C54">
        <v>2020</v>
      </c>
    </row>
    <row r="55" spans="1:27" x14ac:dyDescent="0.25">
      <c r="B55" t="s">
        <v>1283</v>
      </c>
      <c r="C55">
        <v>2020</v>
      </c>
    </row>
    <row r="56" spans="1:27" x14ac:dyDescent="0.25">
      <c r="B56" t="s">
        <v>1284</v>
      </c>
      <c r="C56">
        <v>2020</v>
      </c>
    </row>
    <row r="57" spans="1:27" x14ac:dyDescent="0.25">
      <c r="B57" t="s">
        <v>1285</v>
      </c>
      <c r="C57">
        <v>2020</v>
      </c>
    </row>
    <row r="58" spans="1:27" x14ac:dyDescent="0.25">
      <c r="B58" t="s">
        <v>1286</v>
      </c>
      <c r="C58">
        <v>2020</v>
      </c>
    </row>
    <row r="59" spans="1:27" x14ac:dyDescent="0.25">
      <c r="A59" t="s">
        <v>57</v>
      </c>
      <c r="B59" t="s">
        <v>614</v>
      </c>
      <c r="C59">
        <v>2020</v>
      </c>
      <c r="D59">
        <v>34992</v>
      </c>
      <c r="E59">
        <v>17422</v>
      </c>
      <c r="F59">
        <v>17570</v>
      </c>
      <c r="G59">
        <v>15785</v>
      </c>
      <c r="H59">
        <v>5427</v>
      </c>
      <c r="I59">
        <v>5233</v>
      </c>
      <c r="J59">
        <v>5125</v>
      </c>
      <c r="K59" t="s">
        <v>1287</v>
      </c>
      <c r="L59" t="s">
        <v>1210</v>
      </c>
      <c r="M59" t="s">
        <v>1251</v>
      </c>
      <c r="N59" t="s">
        <v>1288</v>
      </c>
      <c r="O59">
        <v>15802</v>
      </c>
      <c r="P59">
        <v>3005</v>
      </c>
      <c r="R59">
        <v>13</v>
      </c>
      <c r="S59">
        <v>41</v>
      </c>
      <c r="U59" t="s">
        <v>1925</v>
      </c>
      <c r="V59" t="s">
        <v>1926</v>
      </c>
      <c r="W59" t="s">
        <v>1927</v>
      </c>
      <c r="X59" t="s">
        <v>1927</v>
      </c>
      <c r="Y59" t="s">
        <v>1845</v>
      </c>
      <c r="Z59">
        <v>653</v>
      </c>
      <c r="AA59" t="s">
        <v>57</v>
      </c>
    </row>
    <row r="60" spans="1:27" x14ac:dyDescent="0.25">
      <c r="B60" t="s">
        <v>1289</v>
      </c>
      <c r="C60">
        <v>2020</v>
      </c>
    </row>
    <row r="61" spans="1:27" x14ac:dyDescent="0.25">
      <c r="A61" t="s">
        <v>58</v>
      </c>
      <c r="B61" t="s">
        <v>616</v>
      </c>
      <c r="C61">
        <v>2020</v>
      </c>
      <c r="D61">
        <v>18635</v>
      </c>
      <c r="E61">
        <v>9546</v>
      </c>
      <c r="F61">
        <v>9089</v>
      </c>
      <c r="G61">
        <v>7863</v>
      </c>
      <c r="H61">
        <v>2195</v>
      </c>
      <c r="I61">
        <v>2835</v>
      </c>
      <c r="J61">
        <v>2833</v>
      </c>
      <c r="K61" t="s">
        <v>1290</v>
      </c>
      <c r="L61" t="s">
        <v>1204</v>
      </c>
      <c r="M61" t="s">
        <v>1291</v>
      </c>
      <c r="N61" t="s">
        <v>1181</v>
      </c>
      <c r="O61">
        <v>7970</v>
      </c>
      <c r="P61">
        <v>2305</v>
      </c>
      <c r="R61">
        <v>7</v>
      </c>
      <c r="S61">
        <v>59</v>
      </c>
      <c r="U61" t="s">
        <v>1928</v>
      </c>
      <c r="V61" t="s">
        <v>1929</v>
      </c>
      <c r="W61" t="s">
        <v>1930</v>
      </c>
      <c r="X61" t="s">
        <v>1930</v>
      </c>
      <c r="Y61" t="s">
        <v>1845</v>
      </c>
      <c r="Z61">
        <v>505</v>
      </c>
      <c r="AA61" t="s">
        <v>58</v>
      </c>
    </row>
    <row r="62" spans="1:27" x14ac:dyDescent="0.25">
      <c r="A62" t="s">
        <v>59</v>
      </c>
      <c r="B62" t="s">
        <v>618</v>
      </c>
      <c r="C62">
        <v>2020</v>
      </c>
      <c r="D62">
        <v>13085</v>
      </c>
      <c r="E62">
        <v>6547</v>
      </c>
      <c r="F62">
        <v>6538</v>
      </c>
      <c r="G62">
        <v>5650</v>
      </c>
      <c r="H62">
        <v>1590</v>
      </c>
      <c r="I62">
        <v>2077</v>
      </c>
      <c r="J62">
        <v>1983</v>
      </c>
      <c r="K62" t="s">
        <v>1248</v>
      </c>
      <c r="L62" t="s">
        <v>1292</v>
      </c>
      <c r="M62" t="s">
        <v>1293</v>
      </c>
      <c r="N62" t="s">
        <v>1294</v>
      </c>
      <c r="O62">
        <v>5760</v>
      </c>
      <c r="P62">
        <v>1085</v>
      </c>
      <c r="R62">
        <v>7</v>
      </c>
      <c r="S62">
        <v>16</v>
      </c>
      <c r="U62" t="s">
        <v>1931</v>
      </c>
      <c r="V62" t="s">
        <v>1932</v>
      </c>
      <c r="W62" t="s">
        <v>1933</v>
      </c>
      <c r="X62" t="s">
        <v>1933</v>
      </c>
      <c r="Y62" t="s">
        <v>1845</v>
      </c>
      <c r="Z62">
        <v>315</v>
      </c>
      <c r="AA62" t="s">
        <v>59</v>
      </c>
    </row>
    <row r="63" spans="1:27" x14ac:dyDescent="0.25">
      <c r="A63" t="s">
        <v>60</v>
      </c>
      <c r="B63" t="s">
        <v>619</v>
      </c>
      <c r="C63">
        <v>2020</v>
      </c>
      <c r="D63">
        <v>29839</v>
      </c>
      <c r="E63">
        <v>14399</v>
      </c>
      <c r="F63">
        <v>15440</v>
      </c>
      <c r="G63">
        <v>13836</v>
      </c>
      <c r="H63">
        <v>5142</v>
      </c>
      <c r="I63">
        <v>4593</v>
      </c>
      <c r="J63">
        <v>4101</v>
      </c>
      <c r="K63" t="s">
        <v>1295</v>
      </c>
      <c r="L63" t="s">
        <v>1210</v>
      </c>
      <c r="M63" t="s">
        <v>1296</v>
      </c>
      <c r="N63" t="s">
        <v>1228</v>
      </c>
      <c r="O63">
        <v>15344</v>
      </c>
      <c r="P63">
        <v>3685</v>
      </c>
      <c r="R63">
        <v>7</v>
      </c>
      <c r="S63">
        <v>36</v>
      </c>
      <c r="U63" t="s">
        <v>1934</v>
      </c>
      <c r="V63" t="s">
        <v>1935</v>
      </c>
      <c r="W63" t="s">
        <v>1936</v>
      </c>
      <c r="X63" t="s">
        <v>1937</v>
      </c>
      <c r="Y63" t="s">
        <v>1938</v>
      </c>
      <c r="Z63">
        <v>819</v>
      </c>
      <c r="AA63" t="s">
        <v>60</v>
      </c>
    </row>
    <row r="64" spans="1:27" x14ac:dyDescent="0.25">
      <c r="A64" t="s">
        <v>61</v>
      </c>
      <c r="B64" t="s">
        <v>621</v>
      </c>
      <c r="C64">
        <v>2020</v>
      </c>
      <c r="D64">
        <v>67496</v>
      </c>
      <c r="E64">
        <v>33467</v>
      </c>
      <c r="F64">
        <v>34029</v>
      </c>
      <c r="G64">
        <v>30447</v>
      </c>
      <c r="H64">
        <v>10597</v>
      </c>
      <c r="I64">
        <v>9795</v>
      </c>
      <c r="J64">
        <v>10055</v>
      </c>
      <c r="K64" t="s">
        <v>1297</v>
      </c>
      <c r="L64" t="s">
        <v>1199</v>
      </c>
      <c r="M64" t="s">
        <v>1202</v>
      </c>
      <c r="N64" t="s">
        <v>1239</v>
      </c>
      <c r="O64">
        <v>30884</v>
      </c>
      <c r="P64">
        <v>5355</v>
      </c>
      <c r="R64">
        <v>6</v>
      </c>
      <c r="S64">
        <v>38</v>
      </c>
      <c r="U64" t="s">
        <v>1939</v>
      </c>
      <c r="V64" t="s">
        <v>1940</v>
      </c>
      <c r="W64" t="s">
        <v>1941</v>
      </c>
      <c r="X64" t="s">
        <v>1941</v>
      </c>
      <c r="Y64" t="s">
        <v>1845</v>
      </c>
      <c r="Z64">
        <v>1861</v>
      </c>
      <c r="AA64" t="s">
        <v>61</v>
      </c>
    </row>
    <row r="65" spans="1:27" x14ac:dyDescent="0.25">
      <c r="B65" t="s">
        <v>1298</v>
      </c>
      <c r="C65">
        <v>2020</v>
      </c>
    </row>
    <row r="66" spans="1:27" x14ac:dyDescent="0.25">
      <c r="B66" t="s">
        <v>1299</v>
      </c>
      <c r="C66">
        <v>2020</v>
      </c>
    </row>
    <row r="67" spans="1:27" x14ac:dyDescent="0.25">
      <c r="B67" t="s">
        <v>1300</v>
      </c>
      <c r="C67">
        <v>2020</v>
      </c>
    </row>
    <row r="68" spans="1:27" x14ac:dyDescent="0.25">
      <c r="B68" t="s">
        <v>1301</v>
      </c>
      <c r="C68">
        <v>2020</v>
      </c>
    </row>
    <row r="69" spans="1:27" x14ac:dyDescent="0.25">
      <c r="B69" t="s">
        <v>1302</v>
      </c>
      <c r="C69">
        <v>2020</v>
      </c>
    </row>
    <row r="70" spans="1:27" x14ac:dyDescent="0.25">
      <c r="A70" t="s">
        <v>62</v>
      </c>
      <c r="B70" t="s">
        <v>623</v>
      </c>
      <c r="C70">
        <v>2020</v>
      </c>
      <c r="D70">
        <v>43747</v>
      </c>
      <c r="E70">
        <v>21897</v>
      </c>
      <c r="F70">
        <v>21850</v>
      </c>
      <c r="G70">
        <v>18830</v>
      </c>
      <c r="H70">
        <v>5652</v>
      </c>
      <c r="I70">
        <v>6715</v>
      </c>
      <c r="J70">
        <v>6463</v>
      </c>
      <c r="K70" t="s">
        <v>1303</v>
      </c>
      <c r="L70" t="s">
        <v>1304</v>
      </c>
      <c r="M70" t="s">
        <v>1305</v>
      </c>
      <c r="N70" t="s">
        <v>1294</v>
      </c>
      <c r="O70">
        <v>19525</v>
      </c>
      <c r="P70">
        <v>4135</v>
      </c>
      <c r="R70">
        <v>5</v>
      </c>
      <c r="S70">
        <v>72</v>
      </c>
      <c r="U70" t="s">
        <v>1942</v>
      </c>
      <c r="V70" t="s">
        <v>1943</v>
      </c>
      <c r="W70" t="s">
        <v>1272</v>
      </c>
      <c r="X70" t="s">
        <v>1272</v>
      </c>
      <c r="Y70" t="s">
        <v>1845</v>
      </c>
      <c r="Z70">
        <v>654</v>
      </c>
      <c r="AA70" t="s">
        <v>62</v>
      </c>
    </row>
    <row r="71" spans="1:27" x14ac:dyDescent="0.25">
      <c r="B71" t="s">
        <v>1306</v>
      </c>
      <c r="C71">
        <v>2020</v>
      </c>
    </row>
    <row r="72" spans="1:27" x14ac:dyDescent="0.25">
      <c r="A72" t="s">
        <v>63</v>
      </c>
      <c r="B72" t="s">
        <v>625</v>
      </c>
      <c r="C72">
        <v>2020</v>
      </c>
      <c r="D72">
        <v>31240</v>
      </c>
      <c r="E72">
        <v>15786</v>
      </c>
      <c r="F72">
        <v>15454</v>
      </c>
      <c r="G72">
        <v>12646</v>
      </c>
      <c r="H72">
        <v>3396</v>
      </c>
      <c r="I72">
        <v>4255</v>
      </c>
      <c r="J72">
        <v>4995</v>
      </c>
      <c r="K72" t="s">
        <v>1307</v>
      </c>
      <c r="L72" t="s">
        <v>1308</v>
      </c>
      <c r="M72" t="s">
        <v>1309</v>
      </c>
      <c r="N72" t="s">
        <v>1185</v>
      </c>
      <c r="O72">
        <v>12714</v>
      </c>
      <c r="P72">
        <v>3395</v>
      </c>
      <c r="R72">
        <v>6</v>
      </c>
      <c r="S72">
        <v>53</v>
      </c>
      <c r="U72" t="s">
        <v>1944</v>
      </c>
      <c r="V72" t="s">
        <v>1945</v>
      </c>
      <c r="W72" t="s">
        <v>1946</v>
      </c>
      <c r="X72" t="s">
        <v>1946</v>
      </c>
      <c r="Y72" t="s">
        <v>1845</v>
      </c>
      <c r="Z72">
        <v>682</v>
      </c>
      <c r="AA72" t="s">
        <v>63</v>
      </c>
    </row>
    <row r="73" spans="1:27" x14ac:dyDescent="0.25">
      <c r="B73" t="s">
        <v>1310</v>
      </c>
      <c r="C73">
        <v>2020</v>
      </c>
    </row>
    <row r="74" spans="1:27" x14ac:dyDescent="0.25">
      <c r="A74" t="s">
        <v>64</v>
      </c>
      <c r="B74" t="s">
        <v>627</v>
      </c>
      <c r="C74">
        <v>2020</v>
      </c>
      <c r="D74">
        <v>29988</v>
      </c>
      <c r="E74">
        <v>15028</v>
      </c>
      <c r="F74">
        <v>14960</v>
      </c>
      <c r="G74">
        <v>12839</v>
      </c>
      <c r="H74">
        <v>3779</v>
      </c>
      <c r="I74">
        <v>4127</v>
      </c>
      <c r="J74">
        <v>4933</v>
      </c>
      <c r="K74" t="s">
        <v>1217</v>
      </c>
      <c r="L74" t="s">
        <v>1271</v>
      </c>
      <c r="M74" t="s">
        <v>1208</v>
      </c>
      <c r="N74" t="s">
        <v>1311</v>
      </c>
      <c r="O74">
        <v>12698</v>
      </c>
      <c r="P74">
        <v>2685</v>
      </c>
      <c r="R74">
        <v>1</v>
      </c>
      <c r="S74">
        <v>19</v>
      </c>
      <c r="U74" t="s">
        <v>1947</v>
      </c>
      <c r="V74" t="s">
        <v>1948</v>
      </c>
      <c r="W74" t="s">
        <v>1896</v>
      </c>
      <c r="X74" t="s">
        <v>1896</v>
      </c>
      <c r="Y74" t="s">
        <v>1845</v>
      </c>
      <c r="Z74">
        <v>1409</v>
      </c>
      <c r="AA74" t="s">
        <v>64</v>
      </c>
    </row>
    <row r="75" spans="1:27" x14ac:dyDescent="0.25">
      <c r="A75" t="s">
        <v>65</v>
      </c>
      <c r="B75" t="s">
        <v>628</v>
      </c>
      <c r="C75">
        <v>2020</v>
      </c>
      <c r="D75">
        <v>25890</v>
      </c>
      <c r="E75">
        <v>12932</v>
      </c>
      <c r="F75">
        <v>12958</v>
      </c>
      <c r="G75">
        <v>11209</v>
      </c>
      <c r="H75">
        <v>3259</v>
      </c>
      <c r="I75">
        <v>3769</v>
      </c>
      <c r="J75">
        <v>4181</v>
      </c>
      <c r="K75" t="s">
        <v>1167</v>
      </c>
      <c r="L75" t="s">
        <v>1308</v>
      </c>
      <c r="M75" t="s">
        <v>1312</v>
      </c>
      <c r="N75" t="s">
        <v>1254</v>
      </c>
      <c r="O75">
        <v>11137</v>
      </c>
      <c r="P75">
        <v>2315</v>
      </c>
      <c r="R75">
        <v>4</v>
      </c>
      <c r="S75">
        <v>44</v>
      </c>
      <c r="U75" t="s">
        <v>1949</v>
      </c>
      <c r="V75" t="s">
        <v>1950</v>
      </c>
      <c r="W75" t="s">
        <v>1951</v>
      </c>
      <c r="X75" t="s">
        <v>1951</v>
      </c>
      <c r="Y75" t="s">
        <v>1845</v>
      </c>
      <c r="Z75">
        <v>996</v>
      </c>
      <c r="AA75" t="s">
        <v>65</v>
      </c>
    </row>
    <row r="76" spans="1:27" x14ac:dyDescent="0.25">
      <c r="A76" t="s">
        <v>66</v>
      </c>
      <c r="B76" t="s">
        <v>629</v>
      </c>
      <c r="C76">
        <v>2020</v>
      </c>
      <c r="D76">
        <v>41626</v>
      </c>
      <c r="E76">
        <v>20906</v>
      </c>
      <c r="F76">
        <v>20720</v>
      </c>
      <c r="G76">
        <v>19072</v>
      </c>
      <c r="H76">
        <v>7287</v>
      </c>
      <c r="I76">
        <v>5098</v>
      </c>
      <c r="J76">
        <v>6687</v>
      </c>
      <c r="K76" t="s">
        <v>1180</v>
      </c>
      <c r="L76" t="s">
        <v>1313</v>
      </c>
      <c r="M76" t="s">
        <v>1293</v>
      </c>
      <c r="N76" t="s">
        <v>1288</v>
      </c>
      <c r="O76">
        <v>19403</v>
      </c>
      <c r="P76">
        <v>4090</v>
      </c>
      <c r="R76">
        <v>11</v>
      </c>
      <c r="S76">
        <v>36</v>
      </c>
      <c r="U76" t="s">
        <v>1952</v>
      </c>
      <c r="V76" t="s">
        <v>1953</v>
      </c>
      <c r="W76" t="s">
        <v>1954</v>
      </c>
      <c r="X76" t="s">
        <v>1955</v>
      </c>
      <c r="Y76" t="s">
        <v>1956</v>
      </c>
      <c r="Z76">
        <v>2730</v>
      </c>
      <c r="AA76" t="s">
        <v>66</v>
      </c>
    </row>
    <row r="77" spans="1:27" x14ac:dyDescent="0.25">
      <c r="B77" t="s">
        <v>1314</v>
      </c>
      <c r="C77">
        <v>2020</v>
      </c>
    </row>
    <row r="78" spans="1:27" x14ac:dyDescent="0.25">
      <c r="A78" t="s">
        <v>67</v>
      </c>
      <c r="B78" t="s">
        <v>630</v>
      </c>
      <c r="C78">
        <v>2020</v>
      </c>
      <c r="D78">
        <v>43137</v>
      </c>
      <c r="E78">
        <v>20752</v>
      </c>
      <c r="F78">
        <v>22385</v>
      </c>
      <c r="G78">
        <v>19259</v>
      </c>
      <c r="H78">
        <v>7144</v>
      </c>
      <c r="I78">
        <v>5559</v>
      </c>
      <c r="J78">
        <v>6556</v>
      </c>
      <c r="K78" t="s">
        <v>1315</v>
      </c>
      <c r="L78" t="s">
        <v>1280</v>
      </c>
      <c r="M78" t="s">
        <v>1316</v>
      </c>
      <c r="N78" t="s">
        <v>1317</v>
      </c>
      <c r="O78">
        <v>19577</v>
      </c>
      <c r="P78">
        <v>4865</v>
      </c>
      <c r="R78">
        <v>10</v>
      </c>
      <c r="S78">
        <v>24</v>
      </c>
      <c r="U78" t="s">
        <v>1957</v>
      </c>
      <c r="V78" t="s">
        <v>1958</v>
      </c>
      <c r="W78" t="s">
        <v>1959</v>
      </c>
      <c r="X78" t="s">
        <v>1959</v>
      </c>
      <c r="Y78" t="s">
        <v>1845</v>
      </c>
      <c r="Z78">
        <v>1258</v>
      </c>
      <c r="AA78" t="s">
        <v>67</v>
      </c>
    </row>
    <row r="79" spans="1:27" x14ac:dyDescent="0.25">
      <c r="B79" t="s">
        <v>1318</v>
      </c>
      <c r="C79">
        <v>2020</v>
      </c>
    </row>
    <row r="80" spans="1:27" x14ac:dyDescent="0.25">
      <c r="A80" t="s">
        <v>68</v>
      </c>
      <c r="B80" t="s">
        <v>631</v>
      </c>
      <c r="C80">
        <v>2020</v>
      </c>
      <c r="D80">
        <v>20390</v>
      </c>
      <c r="E80">
        <v>10348</v>
      </c>
      <c r="F80">
        <v>10042</v>
      </c>
      <c r="G80">
        <v>8650</v>
      </c>
      <c r="H80">
        <v>2560</v>
      </c>
      <c r="I80">
        <v>3018</v>
      </c>
      <c r="J80">
        <v>3072</v>
      </c>
      <c r="K80" t="s">
        <v>1296</v>
      </c>
      <c r="L80" t="s">
        <v>1319</v>
      </c>
      <c r="M80" t="s">
        <v>1320</v>
      </c>
      <c r="N80" t="s">
        <v>1311</v>
      </c>
      <c r="O80">
        <v>8746</v>
      </c>
      <c r="P80">
        <v>2305</v>
      </c>
      <c r="R80">
        <v>5</v>
      </c>
      <c r="S80">
        <v>25</v>
      </c>
      <c r="U80" t="s">
        <v>1960</v>
      </c>
      <c r="V80" t="s">
        <v>1961</v>
      </c>
      <c r="W80" t="s">
        <v>1962</v>
      </c>
      <c r="X80" t="s">
        <v>1962</v>
      </c>
      <c r="Y80" t="s">
        <v>1845</v>
      </c>
      <c r="Z80">
        <v>688</v>
      </c>
      <c r="AA80" t="s">
        <v>68</v>
      </c>
    </row>
    <row r="81" spans="1:27" x14ac:dyDescent="0.25">
      <c r="B81" t="s">
        <v>1321</v>
      </c>
      <c r="C81">
        <v>2020</v>
      </c>
    </row>
    <row r="82" spans="1:27" x14ac:dyDescent="0.25">
      <c r="A82" t="s">
        <v>69</v>
      </c>
      <c r="B82" t="s">
        <v>632</v>
      </c>
      <c r="C82">
        <v>2020</v>
      </c>
      <c r="D82">
        <v>11540</v>
      </c>
      <c r="E82">
        <v>5619</v>
      </c>
      <c r="F82">
        <v>5921</v>
      </c>
      <c r="G82">
        <v>4944</v>
      </c>
      <c r="H82">
        <v>1499</v>
      </c>
      <c r="I82">
        <v>1575</v>
      </c>
      <c r="J82">
        <v>1870</v>
      </c>
      <c r="K82" t="s">
        <v>1242</v>
      </c>
      <c r="L82" t="s">
        <v>1164</v>
      </c>
      <c r="M82" t="s">
        <v>1322</v>
      </c>
      <c r="N82" t="s">
        <v>1323</v>
      </c>
      <c r="O82">
        <v>5075</v>
      </c>
      <c r="P82">
        <v>1615</v>
      </c>
      <c r="R82">
        <v>1</v>
      </c>
      <c r="S82">
        <v>9</v>
      </c>
      <c r="U82" t="s">
        <v>1963</v>
      </c>
      <c r="V82" t="s">
        <v>1964</v>
      </c>
      <c r="W82" t="s">
        <v>1965</v>
      </c>
      <c r="X82" t="s">
        <v>1965</v>
      </c>
      <c r="Y82" t="s">
        <v>1845</v>
      </c>
      <c r="Z82">
        <v>1077</v>
      </c>
      <c r="AA82" t="s">
        <v>69</v>
      </c>
    </row>
    <row r="83" spans="1:27" x14ac:dyDescent="0.25">
      <c r="B83" t="s">
        <v>1324</v>
      </c>
      <c r="C83">
        <v>2020</v>
      </c>
    </row>
    <row r="84" spans="1:27" x14ac:dyDescent="0.25">
      <c r="A84" t="s">
        <v>70</v>
      </c>
      <c r="B84" t="s">
        <v>633</v>
      </c>
      <c r="C84">
        <v>2020</v>
      </c>
      <c r="D84">
        <v>23571</v>
      </c>
      <c r="E84">
        <v>11384</v>
      </c>
      <c r="F84">
        <v>12187</v>
      </c>
      <c r="G84">
        <v>9765</v>
      </c>
      <c r="H84">
        <v>3074</v>
      </c>
      <c r="I84">
        <v>3052</v>
      </c>
      <c r="J84">
        <v>3639</v>
      </c>
      <c r="K84" t="s">
        <v>1325</v>
      </c>
      <c r="L84" t="s">
        <v>1326</v>
      </c>
      <c r="M84" t="s">
        <v>1312</v>
      </c>
      <c r="N84" t="s">
        <v>1327</v>
      </c>
      <c r="O84">
        <v>10034</v>
      </c>
      <c r="P84">
        <v>3065</v>
      </c>
      <c r="R84">
        <v>5</v>
      </c>
      <c r="S84">
        <v>22</v>
      </c>
      <c r="U84" t="s">
        <v>1966</v>
      </c>
      <c r="V84" t="s">
        <v>1967</v>
      </c>
      <c r="W84" t="s">
        <v>1968</v>
      </c>
      <c r="X84" t="s">
        <v>1969</v>
      </c>
      <c r="Y84" t="s">
        <v>1970</v>
      </c>
      <c r="Z84">
        <v>1086</v>
      </c>
      <c r="AA84" t="s">
        <v>70</v>
      </c>
    </row>
    <row r="85" spans="1:27" x14ac:dyDescent="0.25">
      <c r="B85" t="s">
        <v>1328</v>
      </c>
      <c r="C85">
        <v>2020</v>
      </c>
    </row>
    <row r="86" spans="1:27" x14ac:dyDescent="0.25">
      <c r="B86" t="s">
        <v>1329</v>
      </c>
      <c r="C86">
        <v>2020</v>
      </c>
    </row>
    <row r="87" spans="1:27" x14ac:dyDescent="0.25">
      <c r="A87" t="s">
        <v>71</v>
      </c>
      <c r="B87" t="s">
        <v>635</v>
      </c>
      <c r="C87">
        <v>2020</v>
      </c>
      <c r="D87">
        <v>34872</v>
      </c>
      <c r="E87">
        <v>17427</v>
      </c>
      <c r="F87">
        <v>17445</v>
      </c>
      <c r="G87">
        <v>14359</v>
      </c>
      <c r="H87">
        <v>4112</v>
      </c>
      <c r="I87">
        <v>4744</v>
      </c>
      <c r="J87">
        <v>5503</v>
      </c>
      <c r="K87" t="s">
        <v>1330</v>
      </c>
      <c r="L87" t="s">
        <v>1202</v>
      </c>
      <c r="M87" t="s">
        <v>1331</v>
      </c>
      <c r="N87" t="s">
        <v>1332</v>
      </c>
      <c r="O87">
        <v>14499</v>
      </c>
      <c r="P87">
        <v>4245</v>
      </c>
      <c r="R87">
        <v>9</v>
      </c>
      <c r="S87">
        <v>37</v>
      </c>
      <c r="U87" t="s">
        <v>1971</v>
      </c>
      <c r="V87" t="s">
        <v>1972</v>
      </c>
      <c r="W87" t="s">
        <v>1973</v>
      </c>
      <c r="X87" t="s">
        <v>1973</v>
      </c>
      <c r="Y87" t="s">
        <v>1845</v>
      </c>
      <c r="Z87">
        <v>1130</v>
      </c>
      <c r="AA87" t="s">
        <v>71</v>
      </c>
    </row>
    <row r="88" spans="1:27" x14ac:dyDescent="0.25">
      <c r="A88" t="s">
        <v>72</v>
      </c>
      <c r="B88" t="s">
        <v>637</v>
      </c>
      <c r="C88">
        <v>2020</v>
      </c>
      <c r="D88">
        <v>10785</v>
      </c>
      <c r="E88">
        <v>5497</v>
      </c>
      <c r="F88">
        <v>5288</v>
      </c>
      <c r="G88">
        <v>4170</v>
      </c>
      <c r="H88">
        <v>1062</v>
      </c>
      <c r="I88">
        <v>1387</v>
      </c>
      <c r="J88">
        <v>1721</v>
      </c>
      <c r="K88" t="s">
        <v>1207</v>
      </c>
      <c r="L88" t="s">
        <v>1333</v>
      </c>
      <c r="M88" t="s">
        <v>1334</v>
      </c>
      <c r="N88" t="s">
        <v>1335</v>
      </c>
      <c r="O88">
        <v>4248</v>
      </c>
      <c r="P88">
        <v>1235</v>
      </c>
      <c r="R88">
        <v>2</v>
      </c>
      <c r="S88">
        <v>8</v>
      </c>
      <c r="U88" t="s">
        <v>1974</v>
      </c>
      <c r="V88" t="s">
        <v>1975</v>
      </c>
      <c r="W88" t="s">
        <v>1976</v>
      </c>
      <c r="X88" t="s">
        <v>1976</v>
      </c>
      <c r="Y88" t="s">
        <v>1845</v>
      </c>
      <c r="Z88">
        <v>537</v>
      </c>
      <c r="AA88" t="s">
        <v>72</v>
      </c>
    </row>
    <row r="89" spans="1:27" x14ac:dyDescent="0.25">
      <c r="B89" t="s">
        <v>1336</v>
      </c>
      <c r="C89">
        <v>2020</v>
      </c>
    </row>
    <row r="90" spans="1:27" x14ac:dyDescent="0.25">
      <c r="B90" t="s">
        <v>1337</v>
      </c>
      <c r="C90">
        <v>2020</v>
      </c>
    </row>
    <row r="91" spans="1:27" x14ac:dyDescent="0.25">
      <c r="B91" t="s">
        <v>1338</v>
      </c>
      <c r="C91">
        <v>2020</v>
      </c>
    </row>
    <row r="92" spans="1:27" x14ac:dyDescent="0.25">
      <c r="B92" t="s">
        <v>1339</v>
      </c>
      <c r="C92">
        <v>2020</v>
      </c>
    </row>
    <row r="93" spans="1:27" x14ac:dyDescent="0.25">
      <c r="A93" t="s">
        <v>73</v>
      </c>
      <c r="B93" t="s">
        <v>638</v>
      </c>
      <c r="C93">
        <v>2020</v>
      </c>
      <c r="D93">
        <v>25559</v>
      </c>
      <c r="E93">
        <v>12814</v>
      </c>
      <c r="F93">
        <v>12745</v>
      </c>
      <c r="G93">
        <v>11232</v>
      </c>
      <c r="H93">
        <v>3140</v>
      </c>
      <c r="I93">
        <v>4464</v>
      </c>
      <c r="J93">
        <v>3628</v>
      </c>
      <c r="K93" t="s">
        <v>1340</v>
      </c>
      <c r="L93" t="s">
        <v>1211</v>
      </c>
      <c r="M93" t="s">
        <v>1278</v>
      </c>
      <c r="N93" t="s">
        <v>1341</v>
      </c>
      <c r="O93">
        <v>11374</v>
      </c>
      <c r="P93">
        <v>2405</v>
      </c>
      <c r="R93">
        <v>17</v>
      </c>
      <c r="S93">
        <v>43</v>
      </c>
      <c r="U93" t="s">
        <v>1977</v>
      </c>
      <c r="V93" t="s">
        <v>1978</v>
      </c>
      <c r="W93" t="s">
        <v>1979</v>
      </c>
      <c r="X93" t="s">
        <v>1979</v>
      </c>
      <c r="Y93" t="s">
        <v>1845</v>
      </c>
      <c r="Z93">
        <v>259</v>
      </c>
      <c r="AA93" t="s">
        <v>73</v>
      </c>
    </row>
    <row r="94" spans="1:27" x14ac:dyDescent="0.25">
      <c r="B94" t="s">
        <v>1342</v>
      </c>
      <c r="C94">
        <v>2020</v>
      </c>
    </row>
    <row r="95" spans="1:27" x14ac:dyDescent="0.25">
      <c r="A95" t="s">
        <v>74</v>
      </c>
      <c r="B95" t="s">
        <v>639</v>
      </c>
      <c r="C95">
        <v>2020</v>
      </c>
      <c r="D95">
        <v>23312</v>
      </c>
      <c r="E95">
        <v>11644</v>
      </c>
      <c r="F95">
        <v>11668</v>
      </c>
      <c r="G95">
        <v>9738</v>
      </c>
      <c r="H95">
        <v>2724</v>
      </c>
      <c r="I95">
        <v>3302</v>
      </c>
      <c r="J95">
        <v>3712</v>
      </c>
      <c r="K95" t="s">
        <v>1340</v>
      </c>
      <c r="L95" t="s">
        <v>1343</v>
      </c>
      <c r="M95" t="s">
        <v>1344</v>
      </c>
      <c r="N95" t="s">
        <v>1345</v>
      </c>
      <c r="O95">
        <v>9954</v>
      </c>
      <c r="P95">
        <v>1775</v>
      </c>
      <c r="R95">
        <v>2</v>
      </c>
      <c r="S95">
        <v>15</v>
      </c>
      <c r="U95" t="s">
        <v>1980</v>
      </c>
      <c r="V95" t="s">
        <v>1981</v>
      </c>
      <c r="W95" t="s">
        <v>1982</v>
      </c>
      <c r="X95" t="s">
        <v>1982</v>
      </c>
      <c r="Y95" t="s">
        <v>1845</v>
      </c>
      <c r="Z95">
        <v>1228</v>
      </c>
      <c r="AA95" t="s">
        <v>74</v>
      </c>
    </row>
    <row r="96" spans="1:27" x14ac:dyDescent="0.25">
      <c r="A96" t="s">
        <v>75</v>
      </c>
      <c r="B96" t="s">
        <v>640</v>
      </c>
      <c r="C96">
        <v>2020</v>
      </c>
      <c r="D96">
        <v>22739</v>
      </c>
      <c r="E96">
        <v>11549</v>
      </c>
      <c r="F96">
        <v>11190</v>
      </c>
      <c r="G96">
        <v>9505</v>
      </c>
      <c r="H96">
        <v>2810</v>
      </c>
      <c r="I96">
        <v>3278</v>
      </c>
      <c r="J96">
        <v>3417</v>
      </c>
      <c r="K96" t="s">
        <v>1296</v>
      </c>
      <c r="L96" t="s">
        <v>1172</v>
      </c>
      <c r="M96" t="s">
        <v>1346</v>
      </c>
      <c r="N96" t="s">
        <v>1347</v>
      </c>
      <c r="O96">
        <v>9821</v>
      </c>
      <c r="P96">
        <v>2200</v>
      </c>
      <c r="R96">
        <v>15</v>
      </c>
      <c r="S96">
        <v>31</v>
      </c>
      <c r="U96" t="s">
        <v>1983</v>
      </c>
      <c r="V96" t="s">
        <v>1984</v>
      </c>
      <c r="W96" t="s">
        <v>1985</v>
      </c>
      <c r="X96" t="s">
        <v>1986</v>
      </c>
      <c r="Y96" t="s">
        <v>1987</v>
      </c>
      <c r="Z96">
        <v>320</v>
      </c>
      <c r="AA96" t="s">
        <v>75</v>
      </c>
    </row>
    <row r="97" spans="1:27" x14ac:dyDescent="0.25">
      <c r="B97" t="s">
        <v>1348</v>
      </c>
      <c r="C97">
        <v>2020</v>
      </c>
    </row>
    <row r="98" spans="1:27" x14ac:dyDescent="0.25">
      <c r="A98" t="s">
        <v>76</v>
      </c>
      <c r="B98" t="s">
        <v>642</v>
      </c>
      <c r="C98">
        <v>2020</v>
      </c>
      <c r="D98">
        <v>29365</v>
      </c>
      <c r="E98">
        <v>14754</v>
      </c>
      <c r="F98">
        <v>14611</v>
      </c>
      <c r="G98">
        <v>12515</v>
      </c>
      <c r="H98">
        <v>3701</v>
      </c>
      <c r="I98">
        <v>4522</v>
      </c>
      <c r="J98">
        <v>4292</v>
      </c>
      <c r="K98" t="s">
        <v>1296</v>
      </c>
      <c r="L98" t="s">
        <v>1204</v>
      </c>
      <c r="M98" t="s">
        <v>1305</v>
      </c>
      <c r="N98" t="s">
        <v>1349</v>
      </c>
      <c r="O98">
        <v>12568</v>
      </c>
      <c r="P98">
        <v>2530</v>
      </c>
      <c r="R98">
        <v>10</v>
      </c>
      <c r="S98">
        <v>31</v>
      </c>
      <c r="U98" t="s">
        <v>1988</v>
      </c>
      <c r="V98" t="s">
        <v>1989</v>
      </c>
      <c r="W98" t="s">
        <v>1189</v>
      </c>
      <c r="X98" t="s">
        <v>1189</v>
      </c>
      <c r="Y98" t="s">
        <v>1845</v>
      </c>
      <c r="Z98">
        <v>666</v>
      </c>
      <c r="AA98" t="s">
        <v>76</v>
      </c>
    </row>
    <row r="99" spans="1:27" x14ac:dyDescent="0.25">
      <c r="A99" t="s">
        <v>77</v>
      </c>
      <c r="B99" t="s">
        <v>644</v>
      </c>
      <c r="C99">
        <v>2020</v>
      </c>
      <c r="D99">
        <v>30801</v>
      </c>
      <c r="E99">
        <v>15364</v>
      </c>
      <c r="F99">
        <v>15437</v>
      </c>
      <c r="G99">
        <v>13607</v>
      </c>
      <c r="H99">
        <v>4659</v>
      </c>
      <c r="I99">
        <v>4354</v>
      </c>
      <c r="J99">
        <v>4594</v>
      </c>
      <c r="K99" t="s">
        <v>1350</v>
      </c>
      <c r="L99" t="s">
        <v>1193</v>
      </c>
      <c r="M99" t="s">
        <v>1227</v>
      </c>
      <c r="N99" t="s">
        <v>1351</v>
      </c>
      <c r="O99">
        <v>13401</v>
      </c>
      <c r="P99">
        <v>2845</v>
      </c>
      <c r="R99">
        <v>3</v>
      </c>
      <c r="S99">
        <v>17</v>
      </c>
      <c r="U99" t="s">
        <v>1990</v>
      </c>
      <c r="V99" t="s">
        <v>1991</v>
      </c>
      <c r="W99" t="s">
        <v>1992</v>
      </c>
      <c r="X99" t="s">
        <v>1992</v>
      </c>
      <c r="Y99" t="s">
        <v>1845</v>
      </c>
      <c r="Z99">
        <v>1218</v>
      </c>
      <c r="AA99" t="s">
        <v>77</v>
      </c>
    </row>
    <row r="100" spans="1:27" x14ac:dyDescent="0.25">
      <c r="B100" t="s">
        <v>1352</v>
      </c>
      <c r="C100">
        <v>2020</v>
      </c>
    </row>
    <row r="101" spans="1:27" x14ac:dyDescent="0.25">
      <c r="A101" t="s">
        <v>78</v>
      </c>
      <c r="B101" t="s">
        <v>646</v>
      </c>
      <c r="C101">
        <v>2020</v>
      </c>
      <c r="D101">
        <v>184069</v>
      </c>
      <c r="E101">
        <v>90569</v>
      </c>
      <c r="F101">
        <v>93500</v>
      </c>
      <c r="G101">
        <v>88351</v>
      </c>
      <c r="H101">
        <v>37657</v>
      </c>
      <c r="I101">
        <v>24030</v>
      </c>
      <c r="J101">
        <v>26664</v>
      </c>
      <c r="K101" t="s">
        <v>1353</v>
      </c>
      <c r="L101" t="s">
        <v>1354</v>
      </c>
      <c r="M101" t="s">
        <v>1264</v>
      </c>
      <c r="N101" t="s">
        <v>1355</v>
      </c>
      <c r="O101">
        <v>84567</v>
      </c>
      <c r="P101">
        <v>19225</v>
      </c>
      <c r="R101">
        <v>11</v>
      </c>
      <c r="S101">
        <v>56</v>
      </c>
      <c r="U101" t="s">
        <v>1993</v>
      </c>
      <c r="V101" t="s">
        <v>1994</v>
      </c>
      <c r="W101" t="s">
        <v>1995</v>
      </c>
      <c r="X101" t="s">
        <v>1995</v>
      </c>
      <c r="Y101" t="s">
        <v>1845</v>
      </c>
      <c r="Z101">
        <v>2186</v>
      </c>
      <c r="AA101" t="s">
        <v>78</v>
      </c>
    </row>
    <row r="102" spans="1:27" x14ac:dyDescent="0.25">
      <c r="B102" t="s">
        <v>1356</v>
      </c>
      <c r="C102">
        <v>2020</v>
      </c>
    </row>
    <row r="103" spans="1:27" x14ac:dyDescent="0.25">
      <c r="B103" t="s">
        <v>1357</v>
      </c>
      <c r="C103">
        <v>2020</v>
      </c>
    </row>
    <row r="104" spans="1:27" x14ac:dyDescent="0.25">
      <c r="A104" t="s">
        <v>79</v>
      </c>
      <c r="B104" t="s">
        <v>647</v>
      </c>
      <c r="C104">
        <v>2020</v>
      </c>
      <c r="D104">
        <v>17271</v>
      </c>
      <c r="E104">
        <v>8504</v>
      </c>
      <c r="F104">
        <v>8767</v>
      </c>
      <c r="G104">
        <v>7795</v>
      </c>
      <c r="H104">
        <v>2550</v>
      </c>
      <c r="I104">
        <v>2616</v>
      </c>
      <c r="J104">
        <v>2629</v>
      </c>
      <c r="K104" t="s">
        <v>1260</v>
      </c>
      <c r="L104" t="s">
        <v>1308</v>
      </c>
      <c r="M104" t="s">
        <v>1358</v>
      </c>
      <c r="N104" t="s">
        <v>1276</v>
      </c>
      <c r="O104">
        <v>8029</v>
      </c>
      <c r="P104">
        <v>1645</v>
      </c>
      <c r="R104">
        <v>4</v>
      </c>
      <c r="S104">
        <v>15</v>
      </c>
      <c r="U104" t="s">
        <v>1996</v>
      </c>
      <c r="V104" t="s">
        <v>1997</v>
      </c>
      <c r="W104" t="s">
        <v>1998</v>
      </c>
      <c r="X104" t="s">
        <v>1998</v>
      </c>
      <c r="Y104" t="s">
        <v>1845</v>
      </c>
      <c r="Z104">
        <v>882</v>
      </c>
      <c r="AA104" t="s">
        <v>79</v>
      </c>
    </row>
    <row r="105" spans="1:27" x14ac:dyDescent="0.25">
      <c r="B105" t="s">
        <v>1359</v>
      </c>
      <c r="C105">
        <v>2020</v>
      </c>
    </row>
    <row r="106" spans="1:27" x14ac:dyDescent="0.25">
      <c r="A106" t="s">
        <v>80</v>
      </c>
      <c r="B106" t="s">
        <v>648</v>
      </c>
      <c r="C106">
        <v>2020</v>
      </c>
      <c r="D106">
        <v>36055</v>
      </c>
      <c r="E106">
        <v>17955</v>
      </c>
      <c r="F106">
        <v>18100</v>
      </c>
      <c r="G106">
        <v>15479</v>
      </c>
      <c r="H106">
        <v>4369</v>
      </c>
      <c r="I106">
        <v>5839</v>
      </c>
      <c r="J106">
        <v>5271</v>
      </c>
      <c r="K106" t="s">
        <v>1196</v>
      </c>
      <c r="L106" t="s">
        <v>1360</v>
      </c>
      <c r="M106" t="s">
        <v>1361</v>
      </c>
      <c r="N106" t="s">
        <v>1254</v>
      </c>
      <c r="O106">
        <v>16198</v>
      </c>
      <c r="P106">
        <v>4180</v>
      </c>
      <c r="R106">
        <v>5</v>
      </c>
      <c r="S106">
        <v>45</v>
      </c>
      <c r="U106" t="s">
        <v>1999</v>
      </c>
      <c r="V106" t="s">
        <v>2000</v>
      </c>
      <c r="W106" t="s">
        <v>2001</v>
      </c>
      <c r="X106" t="s">
        <v>2001</v>
      </c>
      <c r="Y106" t="s">
        <v>1845</v>
      </c>
      <c r="Z106">
        <v>380</v>
      </c>
      <c r="AA106" t="s">
        <v>80</v>
      </c>
    </row>
    <row r="107" spans="1:27" x14ac:dyDescent="0.25">
      <c r="B107" t="s">
        <v>1362</v>
      </c>
      <c r="C107">
        <v>2020</v>
      </c>
    </row>
    <row r="108" spans="1:27" x14ac:dyDescent="0.25">
      <c r="B108" t="s">
        <v>1363</v>
      </c>
      <c r="C108">
        <v>2020</v>
      </c>
    </row>
    <row r="109" spans="1:27" x14ac:dyDescent="0.25">
      <c r="A109" t="s">
        <v>81</v>
      </c>
      <c r="B109" t="s">
        <v>649</v>
      </c>
      <c r="C109">
        <v>2020</v>
      </c>
      <c r="D109">
        <v>20726</v>
      </c>
      <c r="E109">
        <v>10251</v>
      </c>
      <c r="F109">
        <v>10475</v>
      </c>
      <c r="G109">
        <v>9036</v>
      </c>
      <c r="H109">
        <v>2652</v>
      </c>
      <c r="I109">
        <v>3346</v>
      </c>
      <c r="J109">
        <v>3038</v>
      </c>
      <c r="K109" t="s">
        <v>1259</v>
      </c>
      <c r="L109" t="s">
        <v>1274</v>
      </c>
      <c r="M109" t="s">
        <v>1308</v>
      </c>
      <c r="N109" t="s">
        <v>1341</v>
      </c>
      <c r="O109">
        <v>9348</v>
      </c>
      <c r="P109">
        <v>1835</v>
      </c>
      <c r="R109">
        <v>6</v>
      </c>
      <c r="S109">
        <v>39</v>
      </c>
      <c r="U109" t="s">
        <v>2002</v>
      </c>
      <c r="V109" t="s">
        <v>2003</v>
      </c>
      <c r="W109" t="s">
        <v>2004</v>
      </c>
      <c r="X109" t="s">
        <v>2004</v>
      </c>
      <c r="Y109" t="s">
        <v>1845</v>
      </c>
      <c r="Z109">
        <v>763</v>
      </c>
      <c r="AA109" t="s">
        <v>81</v>
      </c>
    </row>
    <row r="110" spans="1:27" x14ac:dyDescent="0.25">
      <c r="A110" t="s">
        <v>82</v>
      </c>
      <c r="B110" t="s">
        <v>650</v>
      </c>
      <c r="C110">
        <v>2020</v>
      </c>
      <c r="D110">
        <v>27821</v>
      </c>
      <c r="E110">
        <v>13706</v>
      </c>
      <c r="F110">
        <v>14115</v>
      </c>
      <c r="G110">
        <v>13580</v>
      </c>
      <c r="H110">
        <v>5237</v>
      </c>
      <c r="I110">
        <v>4338</v>
      </c>
      <c r="J110">
        <v>4005</v>
      </c>
      <c r="K110" t="s">
        <v>1250</v>
      </c>
      <c r="L110" t="s">
        <v>1164</v>
      </c>
      <c r="M110" t="s">
        <v>1168</v>
      </c>
      <c r="N110" t="s">
        <v>1364</v>
      </c>
      <c r="O110">
        <v>14493</v>
      </c>
      <c r="P110">
        <v>1565</v>
      </c>
      <c r="R110">
        <v>5</v>
      </c>
      <c r="S110">
        <v>45</v>
      </c>
      <c r="U110" t="s">
        <v>2005</v>
      </c>
      <c r="V110" t="s">
        <v>2006</v>
      </c>
      <c r="W110" t="s">
        <v>2007</v>
      </c>
      <c r="X110" t="s">
        <v>2007</v>
      </c>
      <c r="Y110" t="s">
        <v>1845</v>
      </c>
      <c r="Z110">
        <v>1664</v>
      </c>
      <c r="AA110" t="s">
        <v>82</v>
      </c>
    </row>
    <row r="111" spans="1:27" x14ac:dyDescent="0.25">
      <c r="B111" t="s">
        <v>1365</v>
      </c>
      <c r="C111">
        <v>2020</v>
      </c>
    </row>
    <row r="112" spans="1:27" x14ac:dyDescent="0.25">
      <c r="A112" t="s">
        <v>83</v>
      </c>
      <c r="B112" t="s">
        <v>651</v>
      </c>
      <c r="C112">
        <v>2020</v>
      </c>
      <c r="D112">
        <v>15191</v>
      </c>
      <c r="E112">
        <v>7526</v>
      </c>
      <c r="F112">
        <v>7665</v>
      </c>
      <c r="G112">
        <v>6433</v>
      </c>
      <c r="H112">
        <v>1969</v>
      </c>
      <c r="I112">
        <v>2066</v>
      </c>
      <c r="J112">
        <v>2398</v>
      </c>
      <c r="K112" t="s">
        <v>1366</v>
      </c>
      <c r="L112" t="s">
        <v>1271</v>
      </c>
      <c r="M112" t="s">
        <v>1312</v>
      </c>
      <c r="N112" t="s">
        <v>1327</v>
      </c>
      <c r="O112">
        <v>6392</v>
      </c>
      <c r="P112">
        <v>1775</v>
      </c>
      <c r="R112">
        <v>3</v>
      </c>
      <c r="S112">
        <v>8</v>
      </c>
      <c r="U112" t="s">
        <v>2008</v>
      </c>
      <c r="V112" t="s">
        <v>2009</v>
      </c>
      <c r="W112" t="s">
        <v>2010</v>
      </c>
      <c r="X112" t="s">
        <v>2010</v>
      </c>
      <c r="Y112" t="s">
        <v>1845</v>
      </c>
      <c r="Z112">
        <v>659</v>
      </c>
      <c r="AA112" t="s">
        <v>83</v>
      </c>
    </row>
    <row r="113" spans="1:27" x14ac:dyDescent="0.25">
      <c r="A113" t="s">
        <v>84</v>
      </c>
      <c r="B113" t="s">
        <v>652</v>
      </c>
      <c r="C113">
        <v>2020</v>
      </c>
      <c r="D113">
        <v>21866</v>
      </c>
      <c r="E113">
        <v>10898</v>
      </c>
      <c r="F113">
        <v>10968</v>
      </c>
      <c r="G113">
        <v>8370</v>
      </c>
      <c r="H113">
        <v>2159</v>
      </c>
      <c r="I113">
        <v>2522</v>
      </c>
      <c r="J113">
        <v>3689</v>
      </c>
      <c r="K113" t="s">
        <v>1367</v>
      </c>
      <c r="L113" t="s">
        <v>1171</v>
      </c>
      <c r="M113" t="s">
        <v>1368</v>
      </c>
      <c r="N113" t="s">
        <v>1369</v>
      </c>
      <c r="O113">
        <v>8536</v>
      </c>
      <c r="P113">
        <v>2335</v>
      </c>
      <c r="R113">
        <v>1</v>
      </c>
      <c r="S113">
        <v>10</v>
      </c>
      <c r="U113" t="s">
        <v>2011</v>
      </c>
      <c r="V113" t="s">
        <v>2012</v>
      </c>
      <c r="W113" t="s">
        <v>2013</v>
      </c>
      <c r="X113" t="s">
        <v>2013</v>
      </c>
      <c r="Y113" t="s">
        <v>1845</v>
      </c>
      <c r="Z113">
        <v>1181</v>
      </c>
      <c r="AA113" t="s">
        <v>84</v>
      </c>
    </row>
    <row r="114" spans="1:27" x14ac:dyDescent="0.25">
      <c r="A114" t="s">
        <v>85</v>
      </c>
      <c r="B114" t="s">
        <v>653</v>
      </c>
      <c r="C114">
        <v>2020</v>
      </c>
      <c r="D114">
        <v>26749</v>
      </c>
      <c r="E114">
        <v>13425</v>
      </c>
      <c r="F114">
        <v>13324</v>
      </c>
      <c r="G114">
        <v>11053</v>
      </c>
      <c r="H114">
        <v>2834</v>
      </c>
      <c r="I114">
        <v>3990</v>
      </c>
      <c r="J114">
        <v>4229</v>
      </c>
      <c r="K114" t="s">
        <v>1370</v>
      </c>
      <c r="L114" t="s">
        <v>1204</v>
      </c>
      <c r="M114" t="s">
        <v>1331</v>
      </c>
      <c r="N114" t="s">
        <v>1332</v>
      </c>
      <c r="O114">
        <v>10829</v>
      </c>
      <c r="P114">
        <v>3440</v>
      </c>
      <c r="R114">
        <v>7</v>
      </c>
      <c r="S114">
        <v>39</v>
      </c>
      <c r="U114" t="s">
        <v>2014</v>
      </c>
      <c r="V114" t="s">
        <v>2015</v>
      </c>
      <c r="W114" t="s">
        <v>2016</v>
      </c>
      <c r="X114" t="s">
        <v>2016</v>
      </c>
      <c r="Y114" t="s">
        <v>1845</v>
      </c>
      <c r="Z114">
        <v>288</v>
      </c>
      <c r="AA114" t="s">
        <v>85</v>
      </c>
    </row>
    <row r="115" spans="1:27" x14ac:dyDescent="0.25">
      <c r="B115" t="s">
        <v>1371</v>
      </c>
      <c r="C115">
        <v>2020</v>
      </c>
    </row>
    <row r="116" spans="1:27" x14ac:dyDescent="0.25">
      <c r="A116" t="s">
        <v>86</v>
      </c>
      <c r="B116" t="s">
        <v>655</v>
      </c>
      <c r="C116">
        <v>2020</v>
      </c>
      <c r="D116">
        <v>67122</v>
      </c>
      <c r="E116">
        <v>32505</v>
      </c>
      <c r="F116">
        <v>34617</v>
      </c>
      <c r="G116">
        <v>31343</v>
      </c>
      <c r="H116">
        <v>12070</v>
      </c>
      <c r="I116">
        <v>8494</v>
      </c>
      <c r="J116">
        <v>10779</v>
      </c>
      <c r="K116" t="s">
        <v>1372</v>
      </c>
      <c r="L116" t="s">
        <v>1209</v>
      </c>
      <c r="M116" t="s">
        <v>1287</v>
      </c>
      <c r="N116" t="s">
        <v>1252</v>
      </c>
      <c r="O116">
        <v>31270</v>
      </c>
      <c r="P116">
        <v>5915</v>
      </c>
      <c r="R116">
        <v>9</v>
      </c>
      <c r="S116">
        <v>79</v>
      </c>
      <c r="U116" t="s">
        <v>2017</v>
      </c>
      <c r="V116" t="s">
        <v>2018</v>
      </c>
      <c r="W116" t="s">
        <v>2019</v>
      </c>
      <c r="X116" t="s">
        <v>2019</v>
      </c>
      <c r="Y116" t="s">
        <v>1845</v>
      </c>
      <c r="Z116">
        <v>2301</v>
      </c>
      <c r="AA116" t="s">
        <v>86</v>
      </c>
    </row>
    <row r="117" spans="1:27" x14ac:dyDescent="0.25">
      <c r="A117" t="s">
        <v>87</v>
      </c>
      <c r="B117" t="s">
        <v>656</v>
      </c>
      <c r="C117">
        <v>2020</v>
      </c>
      <c r="D117">
        <v>35986</v>
      </c>
      <c r="E117">
        <v>17754</v>
      </c>
      <c r="F117">
        <v>18232</v>
      </c>
      <c r="G117">
        <v>15778</v>
      </c>
      <c r="H117">
        <v>5199</v>
      </c>
      <c r="I117">
        <v>5112</v>
      </c>
      <c r="J117">
        <v>5467</v>
      </c>
      <c r="K117" t="s">
        <v>1202</v>
      </c>
      <c r="L117" t="s">
        <v>1373</v>
      </c>
      <c r="M117" t="s">
        <v>1374</v>
      </c>
      <c r="N117" t="s">
        <v>1341</v>
      </c>
      <c r="O117">
        <v>16056</v>
      </c>
      <c r="P117">
        <v>3555</v>
      </c>
      <c r="R117">
        <v>8</v>
      </c>
      <c r="S117">
        <v>19</v>
      </c>
      <c r="U117" t="s">
        <v>2020</v>
      </c>
      <c r="V117" t="s">
        <v>2021</v>
      </c>
      <c r="W117" t="s">
        <v>2022</v>
      </c>
      <c r="X117" t="s">
        <v>2023</v>
      </c>
      <c r="Y117" t="s">
        <v>2024</v>
      </c>
      <c r="Z117">
        <v>1345</v>
      </c>
      <c r="AA117" t="s">
        <v>87</v>
      </c>
    </row>
    <row r="118" spans="1:27" x14ac:dyDescent="0.25">
      <c r="B118" t="s">
        <v>1375</v>
      </c>
      <c r="C118">
        <v>2020</v>
      </c>
    </row>
    <row r="119" spans="1:27" x14ac:dyDescent="0.25">
      <c r="A119" t="s">
        <v>88</v>
      </c>
      <c r="B119" t="s">
        <v>658</v>
      </c>
      <c r="C119">
        <v>2020</v>
      </c>
      <c r="D119">
        <v>35297</v>
      </c>
      <c r="E119">
        <v>17593</v>
      </c>
      <c r="F119">
        <v>17704</v>
      </c>
      <c r="G119">
        <v>15501</v>
      </c>
      <c r="H119">
        <v>4904</v>
      </c>
      <c r="I119">
        <v>5416</v>
      </c>
      <c r="J119">
        <v>5181</v>
      </c>
      <c r="K119" t="s">
        <v>1216</v>
      </c>
      <c r="L119" t="s">
        <v>1319</v>
      </c>
      <c r="M119" t="s">
        <v>1376</v>
      </c>
      <c r="N119" t="s">
        <v>1165</v>
      </c>
      <c r="O119">
        <v>15555</v>
      </c>
      <c r="P119">
        <v>3185</v>
      </c>
      <c r="R119">
        <v>9</v>
      </c>
      <c r="S119">
        <v>68</v>
      </c>
      <c r="U119" t="s">
        <v>2025</v>
      </c>
      <c r="V119" t="s">
        <v>2026</v>
      </c>
      <c r="W119" t="s">
        <v>2027</v>
      </c>
      <c r="X119" t="s">
        <v>2027</v>
      </c>
      <c r="Y119" t="s">
        <v>1845</v>
      </c>
      <c r="Z119">
        <v>497</v>
      </c>
      <c r="AA119" t="s">
        <v>88</v>
      </c>
    </row>
    <row r="120" spans="1:27" x14ac:dyDescent="0.25">
      <c r="B120" t="s">
        <v>1377</v>
      </c>
      <c r="C120">
        <v>2020</v>
      </c>
    </row>
    <row r="121" spans="1:27" x14ac:dyDescent="0.25">
      <c r="A121" t="s">
        <v>89</v>
      </c>
      <c r="B121" t="s">
        <v>660</v>
      </c>
      <c r="C121">
        <v>2020</v>
      </c>
      <c r="D121">
        <v>21138</v>
      </c>
      <c r="E121">
        <v>10656</v>
      </c>
      <c r="F121">
        <v>10482</v>
      </c>
      <c r="G121">
        <v>8896</v>
      </c>
      <c r="H121">
        <v>2592</v>
      </c>
      <c r="I121">
        <v>3235</v>
      </c>
      <c r="J121">
        <v>3069</v>
      </c>
      <c r="K121" t="s">
        <v>1167</v>
      </c>
      <c r="L121" t="s">
        <v>1378</v>
      </c>
      <c r="M121" t="s">
        <v>1172</v>
      </c>
      <c r="N121" t="s">
        <v>1205</v>
      </c>
      <c r="O121">
        <v>9007</v>
      </c>
      <c r="P121">
        <v>2125</v>
      </c>
      <c r="R121">
        <v>6</v>
      </c>
      <c r="S121">
        <v>20</v>
      </c>
      <c r="U121" t="s">
        <v>2028</v>
      </c>
      <c r="V121" t="s">
        <v>2029</v>
      </c>
      <c r="W121" t="s">
        <v>2030</v>
      </c>
      <c r="X121" t="s">
        <v>2030</v>
      </c>
      <c r="Y121" t="s">
        <v>1845</v>
      </c>
      <c r="Z121">
        <v>590</v>
      </c>
      <c r="AA121" t="s">
        <v>89</v>
      </c>
    </row>
    <row r="122" spans="1:27" x14ac:dyDescent="0.25">
      <c r="B122" t="s">
        <v>1379</v>
      </c>
      <c r="C122">
        <v>2020</v>
      </c>
    </row>
    <row r="123" spans="1:27" x14ac:dyDescent="0.25">
      <c r="A123" t="s">
        <v>90</v>
      </c>
      <c r="B123" t="s">
        <v>662</v>
      </c>
      <c r="C123">
        <v>2020</v>
      </c>
      <c r="D123">
        <v>25130</v>
      </c>
      <c r="E123">
        <v>12553</v>
      </c>
      <c r="F123">
        <v>12577</v>
      </c>
      <c r="G123">
        <v>11024</v>
      </c>
      <c r="H123">
        <v>3513</v>
      </c>
      <c r="I123">
        <v>3675</v>
      </c>
      <c r="J123">
        <v>3836</v>
      </c>
      <c r="K123" t="s">
        <v>1164</v>
      </c>
      <c r="L123" t="s">
        <v>1333</v>
      </c>
      <c r="M123" t="s">
        <v>1297</v>
      </c>
      <c r="N123" t="s">
        <v>1341</v>
      </c>
      <c r="O123">
        <v>11193</v>
      </c>
      <c r="P123">
        <v>2020</v>
      </c>
      <c r="R123">
        <v>7</v>
      </c>
      <c r="S123">
        <v>20</v>
      </c>
      <c r="U123" t="s">
        <v>2031</v>
      </c>
      <c r="V123" t="s">
        <v>2032</v>
      </c>
      <c r="W123" t="s">
        <v>2033</v>
      </c>
      <c r="X123" t="s">
        <v>2033</v>
      </c>
      <c r="Y123" t="s">
        <v>1845</v>
      </c>
      <c r="Z123">
        <v>868</v>
      </c>
      <c r="AA123" t="s">
        <v>90</v>
      </c>
    </row>
    <row r="124" spans="1:27" x14ac:dyDescent="0.25">
      <c r="A124" t="s">
        <v>91</v>
      </c>
      <c r="B124" t="s">
        <v>664</v>
      </c>
      <c r="C124">
        <v>2020</v>
      </c>
      <c r="D124">
        <v>28955</v>
      </c>
      <c r="E124">
        <v>14374</v>
      </c>
      <c r="F124">
        <v>14581</v>
      </c>
      <c r="G124">
        <v>12614</v>
      </c>
      <c r="H124">
        <v>4226</v>
      </c>
      <c r="I124">
        <v>3731</v>
      </c>
      <c r="J124">
        <v>4657</v>
      </c>
      <c r="K124" t="s">
        <v>1380</v>
      </c>
      <c r="L124" t="s">
        <v>1296</v>
      </c>
      <c r="M124" t="s">
        <v>1222</v>
      </c>
      <c r="N124" t="s">
        <v>1205</v>
      </c>
      <c r="O124">
        <v>12530</v>
      </c>
      <c r="P124">
        <v>2795</v>
      </c>
      <c r="R124">
        <v>1</v>
      </c>
      <c r="S124">
        <v>8</v>
      </c>
      <c r="U124" t="s">
        <v>1996</v>
      </c>
      <c r="V124" t="s">
        <v>2034</v>
      </c>
      <c r="W124" t="s">
        <v>2035</v>
      </c>
      <c r="X124" t="s">
        <v>2035</v>
      </c>
      <c r="Y124" t="s">
        <v>1845</v>
      </c>
      <c r="Z124">
        <v>1463</v>
      </c>
      <c r="AA124" t="s">
        <v>91</v>
      </c>
    </row>
    <row r="125" spans="1:27" x14ac:dyDescent="0.25">
      <c r="B125" t="s">
        <v>1381</v>
      </c>
      <c r="C125">
        <v>2020</v>
      </c>
    </row>
    <row r="126" spans="1:27" x14ac:dyDescent="0.25">
      <c r="A126" t="s">
        <v>92</v>
      </c>
      <c r="B126" t="s">
        <v>665</v>
      </c>
      <c r="C126">
        <v>2020</v>
      </c>
      <c r="D126">
        <v>28587</v>
      </c>
      <c r="E126">
        <v>14441</v>
      </c>
      <c r="F126">
        <v>14146</v>
      </c>
      <c r="G126">
        <v>11609</v>
      </c>
      <c r="H126">
        <v>3134</v>
      </c>
      <c r="I126">
        <v>3988</v>
      </c>
      <c r="J126">
        <v>4487</v>
      </c>
      <c r="K126" t="s">
        <v>1382</v>
      </c>
      <c r="L126" t="s">
        <v>1287</v>
      </c>
      <c r="M126" t="s">
        <v>1383</v>
      </c>
      <c r="N126" t="s">
        <v>1384</v>
      </c>
      <c r="O126">
        <v>11889</v>
      </c>
      <c r="P126">
        <v>2755</v>
      </c>
      <c r="R126">
        <v>3</v>
      </c>
      <c r="S126">
        <v>36</v>
      </c>
      <c r="U126" t="s">
        <v>2036</v>
      </c>
      <c r="V126" t="s">
        <v>2037</v>
      </c>
      <c r="W126" t="s">
        <v>2038</v>
      </c>
      <c r="X126" t="s">
        <v>2038</v>
      </c>
      <c r="Y126" t="s">
        <v>1845</v>
      </c>
      <c r="Z126">
        <v>504</v>
      </c>
      <c r="AA126" t="s">
        <v>92</v>
      </c>
    </row>
    <row r="127" spans="1:27" x14ac:dyDescent="0.25">
      <c r="B127" t="s">
        <v>1385</v>
      </c>
      <c r="C127">
        <v>2020</v>
      </c>
    </row>
    <row r="128" spans="1:27" x14ac:dyDescent="0.25">
      <c r="A128" t="s">
        <v>93</v>
      </c>
      <c r="B128" t="s">
        <v>666</v>
      </c>
      <c r="C128">
        <v>2020</v>
      </c>
      <c r="D128">
        <v>18922</v>
      </c>
      <c r="E128">
        <v>9531</v>
      </c>
      <c r="F128">
        <v>9391</v>
      </c>
      <c r="G128">
        <v>7782</v>
      </c>
      <c r="H128">
        <v>2292</v>
      </c>
      <c r="I128">
        <v>2537</v>
      </c>
      <c r="J128">
        <v>2953</v>
      </c>
      <c r="K128" t="s">
        <v>1168</v>
      </c>
      <c r="L128" t="s">
        <v>1386</v>
      </c>
      <c r="M128" t="s">
        <v>1240</v>
      </c>
      <c r="N128" t="s">
        <v>1387</v>
      </c>
      <c r="O128">
        <v>8164</v>
      </c>
      <c r="P128">
        <v>1470</v>
      </c>
      <c r="R128">
        <v>4</v>
      </c>
      <c r="S128">
        <v>17</v>
      </c>
      <c r="U128" t="s">
        <v>2039</v>
      </c>
      <c r="V128" t="s">
        <v>2040</v>
      </c>
      <c r="W128" t="s">
        <v>2041</v>
      </c>
      <c r="X128" t="s">
        <v>2041</v>
      </c>
      <c r="Y128" t="s">
        <v>1845</v>
      </c>
      <c r="Z128">
        <v>452</v>
      </c>
      <c r="AA128" t="s">
        <v>93</v>
      </c>
    </row>
    <row r="129" spans="1:27" x14ac:dyDescent="0.25">
      <c r="A129" t="s">
        <v>94</v>
      </c>
      <c r="B129" t="s">
        <v>668</v>
      </c>
      <c r="C129">
        <v>2020</v>
      </c>
      <c r="D129">
        <v>103595</v>
      </c>
      <c r="E129">
        <v>54733</v>
      </c>
      <c r="F129">
        <v>48862</v>
      </c>
      <c r="G129">
        <v>58852</v>
      </c>
      <c r="H129">
        <v>33625</v>
      </c>
      <c r="I129">
        <v>12888</v>
      </c>
      <c r="J129">
        <v>12339</v>
      </c>
      <c r="K129" t="s">
        <v>1388</v>
      </c>
      <c r="L129" t="s">
        <v>1389</v>
      </c>
      <c r="M129" t="s">
        <v>1390</v>
      </c>
      <c r="N129" t="s">
        <v>1391</v>
      </c>
      <c r="O129">
        <v>50904</v>
      </c>
      <c r="P129">
        <v>8855</v>
      </c>
      <c r="R129">
        <v>13</v>
      </c>
      <c r="S129">
        <v>90</v>
      </c>
      <c r="U129" t="s">
        <v>2042</v>
      </c>
      <c r="V129" t="s">
        <v>2043</v>
      </c>
      <c r="W129" t="s">
        <v>2044</v>
      </c>
      <c r="X129" t="s">
        <v>2044</v>
      </c>
      <c r="Y129" t="s">
        <v>1845</v>
      </c>
      <c r="Z129">
        <v>3509</v>
      </c>
      <c r="AA129" t="s">
        <v>94</v>
      </c>
    </row>
    <row r="130" spans="1:27" x14ac:dyDescent="0.25">
      <c r="A130" t="s">
        <v>95</v>
      </c>
      <c r="B130" t="s">
        <v>669</v>
      </c>
      <c r="C130">
        <v>2020</v>
      </c>
      <c r="D130">
        <v>24678</v>
      </c>
      <c r="E130">
        <v>12429</v>
      </c>
      <c r="F130">
        <v>12249</v>
      </c>
      <c r="G130">
        <v>11591</v>
      </c>
      <c r="H130">
        <v>4364</v>
      </c>
      <c r="I130">
        <v>3734</v>
      </c>
      <c r="J130">
        <v>3493</v>
      </c>
      <c r="K130" t="s">
        <v>1392</v>
      </c>
      <c r="L130" t="s">
        <v>1199</v>
      </c>
      <c r="M130" t="s">
        <v>1171</v>
      </c>
      <c r="N130" t="s">
        <v>1393</v>
      </c>
      <c r="O130">
        <v>12223</v>
      </c>
      <c r="P130">
        <v>1645</v>
      </c>
      <c r="R130">
        <v>9</v>
      </c>
      <c r="S130">
        <v>48</v>
      </c>
      <c r="U130" t="s">
        <v>2045</v>
      </c>
      <c r="V130" t="s">
        <v>2046</v>
      </c>
      <c r="W130" t="s">
        <v>2047</v>
      </c>
      <c r="X130" t="s">
        <v>2048</v>
      </c>
      <c r="Y130" t="s">
        <v>2049</v>
      </c>
      <c r="Z130">
        <v>678</v>
      </c>
      <c r="AA130" t="s">
        <v>95</v>
      </c>
    </row>
    <row r="131" spans="1:27" x14ac:dyDescent="0.25">
      <c r="B131" t="s">
        <v>1394</v>
      </c>
      <c r="C131">
        <v>2020</v>
      </c>
    </row>
    <row r="132" spans="1:27" x14ac:dyDescent="0.25">
      <c r="A132" t="s">
        <v>96</v>
      </c>
      <c r="B132" t="s">
        <v>670</v>
      </c>
      <c r="C132">
        <v>2020</v>
      </c>
      <c r="D132">
        <v>32471</v>
      </c>
      <c r="E132">
        <v>16364</v>
      </c>
      <c r="F132">
        <v>16107</v>
      </c>
      <c r="G132">
        <v>13764</v>
      </c>
      <c r="H132">
        <v>4145</v>
      </c>
      <c r="I132">
        <v>4732</v>
      </c>
      <c r="J132">
        <v>4887</v>
      </c>
      <c r="K132" t="s">
        <v>1171</v>
      </c>
      <c r="L132" t="s">
        <v>1287</v>
      </c>
      <c r="M132" t="s">
        <v>1320</v>
      </c>
      <c r="N132" t="s">
        <v>1174</v>
      </c>
      <c r="O132">
        <v>13955</v>
      </c>
      <c r="P132">
        <v>3400</v>
      </c>
      <c r="R132">
        <v>5</v>
      </c>
      <c r="S132">
        <v>17</v>
      </c>
      <c r="U132" t="s">
        <v>2050</v>
      </c>
      <c r="V132" t="s">
        <v>2051</v>
      </c>
      <c r="W132" t="s">
        <v>2052</v>
      </c>
      <c r="X132" t="s">
        <v>2052</v>
      </c>
      <c r="Y132" t="s">
        <v>1845</v>
      </c>
      <c r="Z132">
        <v>887</v>
      </c>
      <c r="AA132" t="s">
        <v>96</v>
      </c>
    </row>
    <row r="133" spans="1:27" x14ac:dyDescent="0.25">
      <c r="A133" t="s">
        <v>97</v>
      </c>
      <c r="B133" t="s">
        <v>672</v>
      </c>
      <c r="C133">
        <v>2020</v>
      </c>
      <c r="D133">
        <v>100719</v>
      </c>
      <c r="E133">
        <v>49763</v>
      </c>
      <c r="F133">
        <v>50956</v>
      </c>
      <c r="G133">
        <v>46648</v>
      </c>
      <c r="H133">
        <v>18296</v>
      </c>
      <c r="I133">
        <v>13075</v>
      </c>
      <c r="J133">
        <v>15277</v>
      </c>
      <c r="K133" t="s">
        <v>1184</v>
      </c>
      <c r="L133" t="s">
        <v>1340</v>
      </c>
      <c r="M133" t="s">
        <v>1260</v>
      </c>
      <c r="N133" t="s">
        <v>1252</v>
      </c>
      <c r="O133">
        <v>45988</v>
      </c>
      <c r="P133">
        <v>8315</v>
      </c>
      <c r="R133">
        <v>15</v>
      </c>
      <c r="S133">
        <v>69</v>
      </c>
      <c r="U133" t="s">
        <v>2053</v>
      </c>
      <c r="V133" t="s">
        <v>2054</v>
      </c>
      <c r="W133" t="s">
        <v>2055</v>
      </c>
      <c r="X133" t="s">
        <v>2055</v>
      </c>
      <c r="Y133" t="s">
        <v>1845</v>
      </c>
      <c r="Z133">
        <v>1823</v>
      </c>
      <c r="AA133" t="s">
        <v>97</v>
      </c>
    </row>
    <row r="134" spans="1:27" x14ac:dyDescent="0.25">
      <c r="B134" t="s">
        <v>1395</v>
      </c>
      <c r="C134">
        <v>2020</v>
      </c>
    </row>
    <row r="135" spans="1:27" x14ac:dyDescent="0.25">
      <c r="A135" t="s">
        <v>98</v>
      </c>
      <c r="B135" t="s">
        <v>674</v>
      </c>
      <c r="C135">
        <v>2020</v>
      </c>
      <c r="D135">
        <v>30780</v>
      </c>
      <c r="E135">
        <v>15049</v>
      </c>
      <c r="F135">
        <v>15731</v>
      </c>
      <c r="G135">
        <v>15640</v>
      </c>
      <c r="H135">
        <v>7456</v>
      </c>
      <c r="I135">
        <v>3612</v>
      </c>
      <c r="J135">
        <v>4572</v>
      </c>
      <c r="K135" t="s">
        <v>1396</v>
      </c>
      <c r="L135" t="s">
        <v>1397</v>
      </c>
      <c r="M135" t="s">
        <v>1398</v>
      </c>
      <c r="N135" t="s">
        <v>1399</v>
      </c>
      <c r="O135">
        <v>15015</v>
      </c>
      <c r="P135">
        <v>3130</v>
      </c>
      <c r="R135">
        <v>8</v>
      </c>
      <c r="S135">
        <v>37</v>
      </c>
      <c r="U135" t="s">
        <v>2056</v>
      </c>
      <c r="V135" t="s">
        <v>2057</v>
      </c>
      <c r="W135" t="s">
        <v>1727</v>
      </c>
      <c r="X135" t="s">
        <v>1727</v>
      </c>
      <c r="Y135" t="s">
        <v>1845</v>
      </c>
      <c r="Z135">
        <v>2716</v>
      </c>
      <c r="AA135" t="s">
        <v>98</v>
      </c>
    </row>
    <row r="136" spans="1:27" x14ac:dyDescent="0.25">
      <c r="B136" t="s">
        <v>1400</v>
      </c>
      <c r="C136">
        <v>2020</v>
      </c>
    </row>
    <row r="137" spans="1:27" x14ac:dyDescent="0.25">
      <c r="B137" t="s">
        <v>1401</v>
      </c>
      <c r="C137">
        <v>2020</v>
      </c>
    </row>
    <row r="138" spans="1:27" x14ac:dyDescent="0.25">
      <c r="B138" t="s">
        <v>1402</v>
      </c>
      <c r="C138">
        <v>2020</v>
      </c>
    </row>
    <row r="139" spans="1:27" x14ac:dyDescent="0.25">
      <c r="B139" t="s">
        <v>1403</v>
      </c>
      <c r="C139">
        <v>2020</v>
      </c>
    </row>
    <row r="140" spans="1:27" x14ac:dyDescent="0.25">
      <c r="A140" t="s">
        <v>99</v>
      </c>
      <c r="B140" t="s">
        <v>675</v>
      </c>
      <c r="C140">
        <v>2020</v>
      </c>
      <c r="D140">
        <v>26461</v>
      </c>
      <c r="E140">
        <v>13513</v>
      </c>
      <c r="F140">
        <v>12948</v>
      </c>
      <c r="G140">
        <v>10361</v>
      </c>
      <c r="H140">
        <v>2704</v>
      </c>
      <c r="I140">
        <v>3424</v>
      </c>
      <c r="J140">
        <v>4233</v>
      </c>
      <c r="K140" t="s">
        <v>1404</v>
      </c>
      <c r="L140" t="s">
        <v>1202</v>
      </c>
      <c r="M140" t="s">
        <v>1405</v>
      </c>
      <c r="N140" t="s">
        <v>1406</v>
      </c>
      <c r="O140">
        <v>10939</v>
      </c>
      <c r="P140">
        <v>2830</v>
      </c>
      <c r="R140">
        <v>12</v>
      </c>
      <c r="S140">
        <v>45</v>
      </c>
      <c r="U140" t="s">
        <v>2058</v>
      </c>
      <c r="V140" t="s">
        <v>2059</v>
      </c>
      <c r="W140" t="s">
        <v>1992</v>
      </c>
      <c r="X140" t="s">
        <v>1992</v>
      </c>
      <c r="Y140" t="s">
        <v>1845</v>
      </c>
      <c r="Z140">
        <v>468</v>
      </c>
      <c r="AA140" t="s">
        <v>99</v>
      </c>
    </row>
    <row r="141" spans="1:27" x14ac:dyDescent="0.25">
      <c r="B141" t="s">
        <v>1407</v>
      </c>
      <c r="C141">
        <v>2020</v>
      </c>
    </row>
    <row r="142" spans="1:27" x14ac:dyDescent="0.25">
      <c r="B142" t="s">
        <v>1408</v>
      </c>
      <c r="C142">
        <v>2020</v>
      </c>
    </row>
    <row r="143" spans="1:27" x14ac:dyDescent="0.25">
      <c r="B143" t="s">
        <v>1409</v>
      </c>
      <c r="C143">
        <v>2020</v>
      </c>
    </row>
    <row r="144" spans="1:27" x14ac:dyDescent="0.25">
      <c r="B144" t="s">
        <v>1410</v>
      </c>
      <c r="C144">
        <v>2020</v>
      </c>
    </row>
    <row r="145" spans="1:27" x14ac:dyDescent="0.25">
      <c r="A145" t="s">
        <v>100</v>
      </c>
      <c r="B145" t="s">
        <v>677</v>
      </c>
      <c r="C145">
        <v>2020</v>
      </c>
      <c r="D145">
        <v>11077</v>
      </c>
      <c r="E145">
        <v>5410</v>
      </c>
      <c r="F145">
        <v>5667</v>
      </c>
      <c r="G145">
        <v>5223</v>
      </c>
      <c r="H145">
        <v>1878</v>
      </c>
      <c r="I145">
        <v>1707</v>
      </c>
      <c r="J145">
        <v>1638</v>
      </c>
      <c r="K145" t="s">
        <v>1291</v>
      </c>
      <c r="L145" t="s">
        <v>1260</v>
      </c>
      <c r="M145" t="s">
        <v>1179</v>
      </c>
      <c r="N145" t="s">
        <v>1411</v>
      </c>
      <c r="O145">
        <v>5293</v>
      </c>
      <c r="P145">
        <v>865</v>
      </c>
      <c r="R145">
        <v>1</v>
      </c>
      <c r="S145">
        <v>11</v>
      </c>
      <c r="U145" t="s">
        <v>2060</v>
      </c>
      <c r="V145" t="s">
        <v>2061</v>
      </c>
      <c r="W145" t="s">
        <v>2062</v>
      </c>
      <c r="X145" t="s">
        <v>2062</v>
      </c>
      <c r="Y145" t="s">
        <v>1845</v>
      </c>
      <c r="Z145">
        <v>860</v>
      </c>
      <c r="AA145" t="s">
        <v>100</v>
      </c>
    </row>
    <row r="146" spans="1:27" x14ac:dyDescent="0.25">
      <c r="A146" t="s">
        <v>101</v>
      </c>
      <c r="B146" t="s">
        <v>678</v>
      </c>
      <c r="C146">
        <v>2020</v>
      </c>
      <c r="D146">
        <v>58001</v>
      </c>
      <c r="E146">
        <v>28791</v>
      </c>
      <c r="F146">
        <v>29210</v>
      </c>
      <c r="G146">
        <v>25891</v>
      </c>
      <c r="H146">
        <v>9077</v>
      </c>
      <c r="I146">
        <v>8084</v>
      </c>
      <c r="J146">
        <v>8730</v>
      </c>
      <c r="K146" t="s">
        <v>1293</v>
      </c>
      <c r="L146" t="s">
        <v>1412</v>
      </c>
      <c r="M146" t="s">
        <v>1358</v>
      </c>
      <c r="N146" t="s">
        <v>1198</v>
      </c>
      <c r="O146">
        <v>26129</v>
      </c>
      <c r="P146">
        <v>5170</v>
      </c>
      <c r="R146">
        <v>11</v>
      </c>
      <c r="S146">
        <v>84</v>
      </c>
      <c r="U146" t="s">
        <v>2063</v>
      </c>
      <c r="V146" t="s">
        <v>2064</v>
      </c>
      <c r="W146" t="s">
        <v>2065</v>
      </c>
      <c r="X146" t="s">
        <v>2065</v>
      </c>
      <c r="Y146" t="s">
        <v>1845</v>
      </c>
      <c r="Z146">
        <v>1137</v>
      </c>
      <c r="AA146" t="s">
        <v>101</v>
      </c>
    </row>
    <row r="147" spans="1:27" x14ac:dyDescent="0.25">
      <c r="B147" t="s">
        <v>1413</v>
      </c>
      <c r="C147">
        <v>2020</v>
      </c>
    </row>
    <row r="148" spans="1:27" x14ac:dyDescent="0.25">
      <c r="A148" t="s">
        <v>102</v>
      </c>
      <c r="B148" t="s">
        <v>680</v>
      </c>
      <c r="C148">
        <v>2020</v>
      </c>
      <c r="D148">
        <v>26222</v>
      </c>
      <c r="E148">
        <v>13095</v>
      </c>
      <c r="F148">
        <v>13127</v>
      </c>
      <c r="G148">
        <v>11164</v>
      </c>
      <c r="H148">
        <v>3240</v>
      </c>
      <c r="I148">
        <v>3774</v>
      </c>
      <c r="J148">
        <v>4150</v>
      </c>
      <c r="K148" t="s">
        <v>1162</v>
      </c>
      <c r="L148" t="s">
        <v>1227</v>
      </c>
      <c r="M148" t="s">
        <v>1295</v>
      </c>
      <c r="N148" t="s">
        <v>1174</v>
      </c>
      <c r="O148">
        <v>11289</v>
      </c>
      <c r="P148">
        <v>2375</v>
      </c>
      <c r="R148">
        <v>2</v>
      </c>
      <c r="S148">
        <v>17</v>
      </c>
      <c r="U148" t="s">
        <v>2066</v>
      </c>
      <c r="V148" t="s">
        <v>2067</v>
      </c>
      <c r="W148" t="s">
        <v>2068</v>
      </c>
      <c r="X148" t="s">
        <v>2068</v>
      </c>
      <c r="Y148" t="s">
        <v>1845</v>
      </c>
      <c r="Z148">
        <v>1199</v>
      </c>
      <c r="AA148" t="s">
        <v>102</v>
      </c>
    </row>
    <row r="149" spans="1:27" x14ac:dyDescent="0.25">
      <c r="B149" t="s">
        <v>1414</v>
      </c>
      <c r="C149">
        <v>2020</v>
      </c>
    </row>
    <row r="150" spans="1:27" x14ac:dyDescent="0.25">
      <c r="B150" t="s">
        <v>1415</v>
      </c>
      <c r="C150">
        <v>2020</v>
      </c>
    </row>
    <row r="151" spans="1:27" x14ac:dyDescent="0.25">
      <c r="A151" t="s">
        <v>103</v>
      </c>
      <c r="B151" t="s">
        <v>681</v>
      </c>
      <c r="C151">
        <v>2020</v>
      </c>
      <c r="D151">
        <v>119284</v>
      </c>
      <c r="E151">
        <v>59044</v>
      </c>
      <c r="F151">
        <v>60240</v>
      </c>
      <c r="G151">
        <v>55014</v>
      </c>
      <c r="H151">
        <v>21641</v>
      </c>
      <c r="I151">
        <v>14938</v>
      </c>
      <c r="J151">
        <v>18435</v>
      </c>
      <c r="K151" t="s">
        <v>1416</v>
      </c>
      <c r="L151" t="s">
        <v>1354</v>
      </c>
      <c r="M151" t="s">
        <v>1380</v>
      </c>
      <c r="N151" t="s">
        <v>1218</v>
      </c>
      <c r="O151">
        <v>55279</v>
      </c>
      <c r="P151">
        <v>10350</v>
      </c>
      <c r="R151">
        <v>13</v>
      </c>
      <c r="S151">
        <v>129</v>
      </c>
      <c r="U151" t="s">
        <v>2069</v>
      </c>
      <c r="V151" t="s">
        <v>2070</v>
      </c>
      <c r="W151" t="s">
        <v>2071</v>
      </c>
      <c r="X151" t="s">
        <v>2071</v>
      </c>
      <c r="Y151" t="s">
        <v>1845</v>
      </c>
      <c r="Z151">
        <v>2510</v>
      </c>
      <c r="AA151" t="s">
        <v>103</v>
      </c>
    </row>
    <row r="152" spans="1:27" x14ac:dyDescent="0.25">
      <c r="A152" t="s">
        <v>104</v>
      </c>
      <c r="B152" t="s">
        <v>682</v>
      </c>
      <c r="C152">
        <v>2020</v>
      </c>
      <c r="D152">
        <v>19719</v>
      </c>
      <c r="E152">
        <v>9990</v>
      </c>
      <c r="F152">
        <v>9729</v>
      </c>
      <c r="G152">
        <v>8201</v>
      </c>
      <c r="H152">
        <v>2286</v>
      </c>
      <c r="I152">
        <v>2839</v>
      </c>
      <c r="J152">
        <v>3076</v>
      </c>
      <c r="K152" t="s">
        <v>1290</v>
      </c>
      <c r="L152" t="s">
        <v>1374</v>
      </c>
      <c r="M152" t="s">
        <v>1417</v>
      </c>
      <c r="N152" t="s">
        <v>1387</v>
      </c>
      <c r="O152">
        <v>8373</v>
      </c>
      <c r="P152">
        <v>2100</v>
      </c>
      <c r="R152">
        <v>6</v>
      </c>
      <c r="S152">
        <v>17</v>
      </c>
      <c r="U152" t="s">
        <v>2072</v>
      </c>
      <c r="V152" t="s">
        <v>2073</v>
      </c>
      <c r="W152" t="s">
        <v>2074</v>
      </c>
      <c r="X152" t="s">
        <v>2074</v>
      </c>
      <c r="Y152" t="s">
        <v>1845</v>
      </c>
      <c r="Z152">
        <v>502</v>
      </c>
      <c r="AA152" t="s">
        <v>104</v>
      </c>
    </row>
    <row r="153" spans="1:27" x14ac:dyDescent="0.25">
      <c r="B153" t="s">
        <v>1418</v>
      </c>
      <c r="C153">
        <v>2020</v>
      </c>
    </row>
    <row r="154" spans="1:27" x14ac:dyDescent="0.25">
      <c r="A154" t="s">
        <v>105</v>
      </c>
      <c r="B154" t="s">
        <v>684</v>
      </c>
      <c r="C154">
        <v>2020</v>
      </c>
      <c r="D154">
        <v>27272</v>
      </c>
      <c r="E154">
        <v>13634</v>
      </c>
      <c r="F154">
        <v>13638</v>
      </c>
      <c r="G154">
        <v>11633</v>
      </c>
      <c r="H154">
        <v>3272</v>
      </c>
      <c r="I154">
        <v>4202</v>
      </c>
      <c r="J154">
        <v>4159</v>
      </c>
      <c r="K154" t="s">
        <v>1248</v>
      </c>
      <c r="L154" t="s">
        <v>1204</v>
      </c>
      <c r="M154" t="s">
        <v>1281</v>
      </c>
      <c r="N154" t="s">
        <v>1254</v>
      </c>
      <c r="O154">
        <v>11761</v>
      </c>
      <c r="P154">
        <v>2800</v>
      </c>
      <c r="R154">
        <v>6</v>
      </c>
      <c r="S154">
        <v>18</v>
      </c>
      <c r="U154" t="s">
        <v>2075</v>
      </c>
      <c r="V154" t="s">
        <v>2076</v>
      </c>
      <c r="W154" t="s">
        <v>2077</v>
      </c>
      <c r="X154" t="s">
        <v>2077</v>
      </c>
      <c r="Y154" t="s">
        <v>1845</v>
      </c>
      <c r="Z154">
        <v>785</v>
      </c>
      <c r="AA154" t="s">
        <v>105</v>
      </c>
    </row>
    <row r="155" spans="1:27" x14ac:dyDescent="0.25">
      <c r="A155" t="s">
        <v>106</v>
      </c>
      <c r="B155" t="s">
        <v>686</v>
      </c>
      <c r="C155">
        <v>2020</v>
      </c>
      <c r="D155">
        <v>41555</v>
      </c>
      <c r="E155">
        <v>20832</v>
      </c>
      <c r="F155">
        <v>20723</v>
      </c>
      <c r="G155">
        <v>17532</v>
      </c>
      <c r="H155">
        <v>5323</v>
      </c>
      <c r="I155">
        <v>5844</v>
      </c>
      <c r="J155">
        <v>6365</v>
      </c>
      <c r="K155" t="s">
        <v>1178</v>
      </c>
      <c r="L155" t="s">
        <v>1333</v>
      </c>
      <c r="M155" t="s">
        <v>1419</v>
      </c>
      <c r="N155" t="s">
        <v>1323</v>
      </c>
      <c r="O155">
        <v>17390</v>
      </c>
      <c r="P155">
        <v>4055</v>
      </c>
      <c r="R155">
        <v>7</v>
      </c>
      <c r="S155">
        <v>42</v>
      </c>
      <c r="U155" t="s">
        <v>2078</v>
      </c>
      <c r="V155" t="s">
        <v>2079</v>
      </c>
      <c r="W155" t="s">
        <v>2080</v>
      </c>
      <c r="X155" t="s">
        <v>2080</v>
      </c>
      <c r="Y155" t="s">
        <v>1845</v>
      </c>
      <c r="Z155">
        <v>767</v>
      </c>
      <c r="AA155" t="s">
        <v>106</v>
      </c>
    </row>
    <row r="156" spans="1:27" x14ac:dyDescent="0.25">
      <c r="B156" t="s">
        <v>1420</v>
      </c>
      <c r="C156">
        <v>2020</v>
      </c>
    </row>
    <row r="157" spans="1:27" x14ac:dyDescent="0.25">
      <c r="A157" t="s">
        <v>107</v>
      </c>
      <c r="B157" t="s">
        <v>688</v>
      </c>
      <c r="C157">
        <v>2020</v>
      </c>
      <c r="D157">
        <v>18926</v>
      </c>
      <c r="E157">
        <v>9445</v>
      </c>
      <c r="F157">
        <v>9481</v>
      </c>
      <c r="G157">
        <v>7880</v>
      </c>
      <c r="H157">
        <v>2214</v>
      </c>
      <c r="I157">
        <v>2635</v>
      </c>
      <c r="J157">
        <v>3031</v>
      </c>
      <c r="K157" t="s">
        <v>1248</v>
      </c>
      <c r="L157" t="s">
        <v>1376</v>
      </c>
      <c r="M157" t="s">
        <v>1372</v>
      </c>
      <c r="N157" t="s">
        <v>1327</v>
      </c>
      <c r="O157">
        <v>8126</v>
      </c>
      <c r="P157">
        <v>1750</v>
      </c>
      <c r="R157">
        <v>5</v>
      </c>
      <c r="S157">
        <v>17</v>
      </c>
      <c r="U157" t="s">
        <v>2081</v>
      </c>
      <c r="V157" t="s">
        <v>2082</v>
      </c>
      <c r="W157" t="s">
        <v>2083</v>
      </c>
      <c r="X157" t="s">
        <v>2083</v>
      </c>
      <c r="Y157" t="s">
        <v>1845</v>
      </c>
      <c r="Z157">
        <v>805</v>
      </c>
      <c r="AA157" t="s">
        <v>107</v>
      </c>
    </row>
    <row r="158" spans="1:27" x14ac:dyDescent="0.25">
      <c r="B158" t="s">
        <v>1421</v>
      </c>
      <c r="C158">
        <v>2020</v>
      </c>
    </row>
    <row r="159" spans="1:27" x14ac:dyDescent="0.25">
      <c r="A159" t="s">
        <v>108</v>
      </c>
      <c r="B159" t="s">
        <v>689</v>
      </c>
      <c r="C159">
        <v>2020</v>
      </c>
      <c r="D159">
        <v>25126</v>
      </c>
      <c r="E159">
        <v>12410</v>
      </c>
      <c r="F159">
        <v>12716</v>
      </c>
      <c r="G159">
        <v>10664</v>
      </c>
      <c r="H159">
        <v>2969</v>
      </c>
      <c r="I159">
        <v>3512</v>
      </c>
      <c r="J159">
        <v>4183</v>
      </c>
      <c r="K159" t="s">
        <v>1422</v>
      </c>
      <c r="L159" t="s">
        <v>1423</v>
      </c>
      <c r="M159" t="s">
        <v>1184</v>
      </c>
      <c r="N159" t="s">
        <v>1327</v>
      </c>
      <c r="O159">
        <v>10743</v>
      </c>
      <c r="P159">
        <v>2100</v>
      </c>
      <c r="R159">
        <v>6</v>
      </c>
      <c r="S159">
        <v>14</v>
      </c>
      <c r="U159" t="s">
        <v>2084</v>
      </c>
      <c r="V159" t="s">
        <v>2085</v>
      </c>
      <c r="W159" t="s">
        <v>2086</v>
      </c>
      <c r="X159" t="s">
        <v>2086</v>
      </c>
      <c r="Y159" t="s">
        <v>1845</v>
      </c>
      <c r="Z159">
        <v>1157</v>
      </c>
      <c r="AA159" t="s">
        <v>108</v>
      </c>
    </row>
    <row r="160" spans="1:27" x14ac:dyDescent="0.25">
      <c r="B160" t="s">
        <v>1424</v>
      </c>
      <c r="C160">
        <v>2020</v>
      </c>
    </row>
    <row r="161" spans="1:27" x14ac:dyDescent="0.25">
      <c r="B161" t="s">
        <v>1425</v>
      </c>
      <c r="C161">
        <v>2020</v>
      </c>
    </row>
    <row r="162" spans="1:27" x14ac:dyDescent="0.25">
      <c r="B162" t="s">
        <v>1426</v>
      </c>
      <c r="C162">
        <v>2020</v>
      </c>
    </row>
    <row r="163" spans="1:27" x14ac:dyDescent="0.25">
      <c r="B163" t="s">
        <v>1427</v>
      </c>
      <c r="C163">
        <v>2020</v>
      </c>
    </row>
    <row r="164" spans="1:27" x14ac:dyDescent="0.25">
      <c r="B164" t="s">
        <v>1428</v>
      </c>
      <c r="C164">
        <v>2020</v>
      </c>
    </row>
    <row r="165" spans="1:27" x14ac:dyDescent="0.25">
      <c r="A165" t="s">
        <v>109</v>
      </c>
      <c r="B165" t="s">
        <v>690</v>
      </c>
      <c r="C165">
        <v>2020</v>
      </c>
      <c r="D165">
        <v>31610</v>
      </c>
      <c r="E165">
        <v>15823</v>
      </c>
      <c r="F165">
        <v>15787</v>
      </c>
      <c r="G165">
        <v>14195</v>
      </c>
      <c r="H165">
        <v>4480</v>
      </c>
      <c r="I165">
        <v>5129</v>
      </c>
      <c r="J165">
        <v>4586</v>
      </c>
      <c r="K165" t="s">
        <v>1216</v>
      </c>
      <c r="L165" t="s">
        <v>1204</v>
      </c>
      <c r="M165" t="s">
        <v>1278</v>
      </c>
      <c r="N165" t="s">
        <v>1288</v>
      </c>
      <c r="O165">
        <v>14595</v>
      </c>
      <c r="P165">
        <v>2815</v>
      </c>
      <c r="R165">
        <v>11</v>
      </c>
      <c r="S165">
        <v>57</v>
      </c>
      <c r="U165" t="s">
        <v>2087</v>
      </c>
      <c r="V165" t="s">
        <v>2088</v>
      </c>
      <c r="W165" t="s">
        <v>2089</v>
      </c>
      <c r="X165" t="s">
        <v>2089</v>
      </c>
      <c r="Y165" t="s">
        <v>1845</v>
      </c>
      <c r="Z165">
        <v>715</v>
      </c>
      <c r="AA165" t="s">
        <v>109</v>
      </c>
    </row>
    <row r="166" spans="1:27" x14ac:dyDescent="0.25">
      <c r="A166" t="s">
        <v>110</v>
      </c>
      <c r="B166" t="s">
        <v>692</v>
      </c>
      <c r="C166">
        <v>2020</v>
      </c>
      <c r="D166">
        <v>36197</v>
      </c>
      <c r="E166">
        <v>18097</v>
      </c>
      <c r="F166">
        <v>18100</v>
      </c>
      <c r="G166">
        <v>14854</v>
      </c>
      <c r="H166">
        <v>4189</v>
      </c>
      <c r="I166">
        <v>4677</v>
      </c>
      <c r="J166">
        <v>5988</v>
      </c>
      <c r="K166" t="s">
        <v>1196</v>
      </c>
      <c r="L166" t="s">
        <v>1325</v>
      </c>
      <c r="M166" t="s">
        <v>1429</v>
      </c>
      <c r="N166" t="s">
        <v>1430</v>
      </c>
      <c r="O166">
        <v>15120</v>
      </c>
      <c r="P166">
        <v>4500</v>
      </c>
      <c r="R166">
        <v>10</v>
      </c>
      <c r="S166">
        <v>27</v>
      </c>
      <c r="U166" t="s">
        <v>2090</v>
      </c>
      <c r="V166" t="s">
        <v>2091</v>
      </c>
      <c r="W166" t="s">
        <v>2092</v>
      </c>
      <c r="X166" t="s">
        <v>2092</v>
      </c>
      <c r="Y166" t="s">
        <v>1845</v>
      </c>
      <c r="Z166">
        <v>1302</v>
      </c>
      <c r="AA166" t="s">
        <v>110</v>
      </c>
    </row>
    <row r="167" spans="1:27" x14ac:dyDescent="0.25">
      <c r="A167" t="s">
        <v>111</v>
      </c>
      <c r="B167" t="s">
        <v>694</v>
      </c>
      <c r="C167">
        <v>2020</v>
      </c>
      <c r="D167">
        <v>117165</v>
      </c>
      <c r="E167">
        <v>58011</v>
      </c>
      <c r="F167">
        <v>59154</v>
      </c>
      <c r="G167">
        <v>49444</v>
      </c>
      <c r="H167">
        <v>16993</v>
      </c>
      <c r="I167">
        <v>14955</v>
      </c>
      <c r="J167">
        <v>17496</v>
      </c>
      <c r="K167" t="s">
        <v>1287</v>
      </c>
      <c r="L167" t="s">
        <v>1264</v>
      </c>
      <c r="M167" t="s">
        <v>1173</v>
      </c>
      <c r="N167" t="s">
        <v>1327</v>
      </c>
      <c r="O167">
        <v>49152</v>
      </c>
      <c r="P167">
        <v>11880</v>
      </c>
      <c r="R167">
        <v>17</v>
      </c>
      <c r="S167">
        <v>71</v>
      </c>
      <c r="U167" t="s">
        <v>2093</v>
      </c>
      <c r="V167" t="s">
        <v>2094</v>
      </c>
      <c r="W167" t="s">
        <v>2095</v>
      </c>
      <c r="X167" t="s">
        <v>2095</v>
      </c>
      <c r="Y167" t="s">
        <v>1845</v>
      </c>
      <c r="Z167">
        <v>1553</v>
      </c>
      <c r="AA167" t="s">
        <v>111</v>
      </c>
    </row>
    <row r="168" spans="1:27" x14ac:dyDescent="0.25">
      <c r="B168" t="s">
        <v>1431</v>
      </c>
      <c r="C168">
        <v>2020</v>
      </c>
    </row>
    <row r="169" spans="1:27" x14ac:dyDescent="0.25">
      <c r="A169" t="s">
        <v>112</v>
      </c>
      <c r="B169" t="s">
        <v>695</v>
      </c>
      <c r="C169">
        <v>2020</v>
      </c>
      <c r="D169">
        <v>9247</v>
      </c>
      <c r="E169">
        <v>4571</v>
      </c>
      <c r="F169">
        <v>4676</v>
      </c>
      <c r="G169">
        <v>3958</v>
      </c>
      <c r="H169">
        <v>1219</v>
      </c>
      <c r="I169">
        <v>1219</v>
      </c>
      <c r="J169">
        <v>1520</v>
      </c>
      <c r="K169" t="s">
        <v>1237</v>
      </c>
      <c r="L169" t="s">
        <v>1237</v>
      </c>
      <c r="M169" t="s">
        <v>1208</v>
      </c>
      <c r="N169" t="s">
        <v>1323</v>
      </c>
      <c r="O169">
        <v>4008</v>
      </c>
      <c r="P169">
        <v>1265</v>
      </c>
      <c r="R169">
        <v>1</v>
      </c>
      <c r="S169">
        <v>10</v>
      </c>
      <c r="U169" t="s">
        <v>2096</v>
      </c>
      <c r="V169" t="s">
        <v>2097</v>
      </c>
      <c r="W169" t="s">
        <v>2098</v>
      </c>
      <c r="X169" t="s">
        <v>2098</v>
      </c>
      <c r="Y169" t="s">
        <v>1845</v>
      </c>
      <c r="Z169">
        <v>937</v>
      </c>
      <c r="AA169" t="s">
        <v>112</v>
      </c>
    </row>
    <row r="170" spans="1:27" x14ac:dyDescent="0.25">
      <c r="B170" t="s">
        <v>696</v>
      </c>
      <c r="C170">
        <v>2020</v>
      </c>
    </row>
    <row r="171" spans="1:27" x14ac:dyDescent="0.25">
      <c r="B171" t="s">
        <v>1432</v>
      </c>
      <c r="C171">
        <v>2020</v>
      </c>
    </row>
    <row r="172" spans="1:27" x14ac:dyDescent="0.25">
      <c r="A172" t="s">
        <v>114</v>
      </c>
      <c r="B172" t="s">
        <v>698</v>
      </c>
      <c r="C172">
        <v>2020</v>
      </c>
      <c r="D172">
        <v>19313</v>
      </c>
      <c r="E172">
        <v>9785</v>
      </c>
      <c r="F172">
        <v>9528</v>
      </c>
      <c r="G172">
        <v>8118</v>
      </c>
      <c r="H172">
        <v>2383</v>
      </c>
      <c r="I172">
        <v>2902</v>
      </c>
      <c r="J172">
        <v>2833</v>
      </c>
      <c r="K172" t="s">
        <v>1217</v>
      </c>
      <c r="L172" t="s">
        <v>1304</v>
      </c>
      <c r="M172" t="s">
        <v>1319</v>
      </c>
      <c r="N172" t="s">
        <v>1323</v>
      </c>
      <c r="O172">
        <v>8402</v>
      </c>
      <c r="P172">
        <v>2110</v>
      </c>
      <c r="R172">
        <v>6</v>
      </c>
      <c r="S172">
        <v>24</v>
      </c>
      <c r="U172" t="s">
        <v>2099</v>
      </c>
      <c r="V172" t="s">
        <v>2100</v>
      </c>
      <c r="W172" t="s">
        <v>2101</v>
      </c>
      <c r="X172" t="s">
        <v>2101</v>
      </c>
      <c r="Y172" t="s">
        <v>1845</v>
      </c>
      <c r="Z172">
        <v>572</v>
      </c>
      <c r="AA172" t="s">
        <v>114</v>
      </c>
    </row>
    <row r="173" spans="1:27" x14ac:dyDescent="0.25">
      <c r="B173" t="s">
        <v>1433</v>
      </c>
      <c r="C173">
        <v>2020</v>
      </c>
    </row>
    <row r="174" spans="1:27" x14ac:dyDescent="0.25">
      <c r="B174" t="s">
        <v>1434</v>
      </c>
      <c r="C174">
        <v>2020</v>
      </c>
    </row>
    <row r="175" spans="1:27" x14ac:dyDescent="0.25">
      <c r="B175" t="s">
        <v>1435</v>
      </c>
      <c r="C175">
        <v>2020</v>
      </c>
    </row>
    <row r="176" spans="1:27" x14ac:dyDescent="0.25">
      <c r="A176" t="s">
        <v>115</v>
      </c>
      <c r="B176" t="s">
        <v>699</v>
      </c>
      <c r="C176">
        <v>2020</v>
      </c>
      <c r="D176">
        <v>25768</v>
      </c>
      <c r="E176">
        <v>12903</v>
      </c>
      <c r="F176">
        <v>12865</v>
      </c>
      <c r="G176">
        <v>11078</v>
      </c>
      <c r="H176">
        <v>2963</v>
      </c>
      <c r="I176">
        <v>4208</v>
      </c>
      <c r="J176">
        <v>3907</v>
      </c>
      <c r="K176" t="s">
        <v>1313</v>
      </c>
      <c r="L176" t="s">
        <v>1258</v>
      </c>
      <c r="M176" t="s">
        <v>1253</v>
      </c>
      <c r="N176" t="s">
        <v>1294</v>
      </c>
      <c r="O176">
        <v>11326</v>
      </c>
      <c r="P176">
        <v>2345</v>
      </c>
      <c r="R176">
        <v>6</v>
      </c>
      <c r="S176">
        <v>34</v>
      </c>
      <c r="U176" t="s">
        <v>2102</v>
      </c>
      <c r="V176" t="s">
        <v>2103</v>
      </c>
      <c r="W176" t="s">
        <v>2104</v>
      </c>
      <c r="X176" t="s">
        <v>2104</v>
      </c>
      <c r="Y176" t="s">
        <v>1845</v>
      </c>
      <c r="Z176">
        <v>464</v>
      </c>
      <c r="AA176" t="s">
        <v>115</v>
      </c>
    </row>
    <row r="177" spans="1:27" x14ac:dyDescent="0.25">
      <c r="A177" t="s">
        <v>116</v>
      </c>
      <c r="B177" t="s">
        <v>700</v>
      </c>
      <c r="C177">
        <v>2020</v>
      </c>
      <c r="D177">
        <v>234394</v>
      </c>
      <c r="E177">
        <v>120779</v>
      </c>
      <c r="F177">
        <v>113615</v>
      </c>
      <c r="G177">
        <v>120980</v>
      </c>
      <c r="H177">
        <v>58471</v>
      </c>
      <c r="I177">
        <v>30606</v>
      </c>
      <c r="J177">
        <v>31903</v>
      </c>
      <c r="K177" t="s">
        <v>1246</v>
      </c>
      <c r="L177" t="s">
        <v>1436</v>
      </c>
      <c r="M177" t="s">
        <v>1221</v>
      </c>
      <c r="N177" t="s">
        <v>1437</v>
      </c>
      <c r="O177">
        <v>112965</v>
      </c>
      <c r="P177">
        <v>22700</v>
      </c>
      <c r="R177">
        <v>20</v>
      </c>
      <c r="S177">
        <v>116</v>
      </c>
      <c r="U177" t="s">
        <v>2105</v>
      </c>
      <c r="V177" t="s">
        <v>2106</v>
      </c>
      <c r="W177" t="s">
        <v>2019</v>
      </c>
      <c r="X177" t="s">
        <v>2019</v>
      </c>
      <c r="Y177" t="s">
        <v>1845</v>
      </c>
      <c r="Z177">
        <v>2680</v>
      </c>
      <c r="AA177" t="s">
        <v>116</v>
      </c>
    </row>
    <row r="178" spans="1:27" x14ac:dyDescent="0.25">
      <c r="A178" t="s">
        <v>117</v>
      </c>
      <c r="B178" t="s">
        <v>701</v>
      </c>
      <c r="C178">
        <v>2020</v>
      </c>
      <c r="D178">
        <v>23161</v>
      </c>
      <c r="E178">
        <v>11555</v>
      </c>
      <c r="F178">
        <v>11606</v>
      </c>
      <c r="G178">
        <v>9128</v>
      </c>
      <c r="H178">
        <v>2471</v>
      </c>
      <c r="I178">
        <v>2981</v>
      </c>
      <c r="J178">
        <v>3676</v>
      </c>
      <c r="K178" t="s">
        <v>1209</v>
      </c>
      <c r="L178" t="s">
        <v>1260</v>
      </c>
      <c r="M178" t="s">
        <v>1429</v>
      </c>
      <c r="N178" t="s">
        <v>1438</v>
      </c>
      <c r="O178">
        <v>9356</v>
      </c>
      <c r="P178">
        <v>1960</v>
      </c>
      <c r="R178">
        <v>3</v>
      </c>
      <c r="S178">
        <v>17</v>
      </c>
      <c r="U178" t="s">
        <v>2107</v>
      </c>
      <c r="V178" t="s">
        <v>2108</v>
      </c>
      <c r="W178" t="s">
        <v>1228</v>
      </c>
      <c r="X178" t="s">
        <v>1228</v>
      </c>
      <c r="Y178" t="s">
        <v>1845</v>
      </c>
      <c r="Z178">
        <v>671</v>
      </c>
      <c r="AA178" t="s">
        <v>117</v>
      </c>
    </row>
    <row r="179" spans="1:27" x14ac:dyDescent="0.25">
      <c r="B179" t="s">
        <v>1439</v>
      </c>
      <c r="C179">
        <v>2020</v>
      </c>
    </row>
    <row r="180" spans="1:27" x14ac:dyDescent="0.25">
      <c r="A180" t="s">
        <v>118</v>
      </c>
      <c r="B180" t="s">
        <v>702</v>
      </c>
      <c r="C180">
        <v>2020</v>
      </c>
      <c r="D180">
        <v>107048</v>
      </c>
      <c r="E180">
        <v>53337</v>
      </c>
      <c r="F180">
        <v>53711</v>
      </c>
      <c r="G180">
        <v>48631</v>
      </c>
      <c r="H180">
        <v>16900</v>
      </c>
      <c r="I180">
        <v>15681</v>
      </c>
      <c r="J180">
        <v>16050</v>
      </c>
      <c r="K180" t="s">
        <v>1297</v>
      </c>
      <c r="L180" t="s">
        <v>1199</v>
      </c>
      <c r="M180" t="s">
        <v>1202</v>
      </c>
      <c r="N180" t="s">
        <v>1288</v>
      </c>
      <c r="O180">
        <v>49308</v>
      </c>
      <c r="P180">
        <v>8140</v>
      </c>
      <c r="R180">
        <v>27</v>
      </c>
      <c r="S180">
        <v>83</v>
      </c>
      <c r="U180" t="s">
        <v>2109</v>
      </c>
      <c r="V180" t="s">
        <v>2110</v>
      </c>
      <c r="W180" t="s">
        <v>2111</v>
      </c>
      <c r="X180" t="s">
        <v>2111</v>
      </c>
      <c r="Y180" t="s">
        <v>1845</v>
      </c>
      <c r="Z180">
        <v>852</v>
      </c>
      <c r="AA180" t="s">
        <v>118</v>
      </c>
    </row>
    <row r="181" spans="1:27" x14ac:dyDescent="0.25">
      <c r="A181" t="s">
        <v>119</v>
      </c>
      <c r="B181" t="s">
        <v>703</v>
      </c>
      <c r="C181">
        <v>2020</v>
      </c>
      <c r="D181">
        <v>18591</v>
      </c>
      <c r="E181">
        <v>9326</v>
      </c>
      <c r="F181">
        <v>9265</v>
      </c>
      <c r="G181">
        <v>8622</v>
      </c>
      <c r="H181">
        <v>3248</v>
      </c>
      <c r="I181">
        <v>2627</v>
      </c>
      <c r="J181">
        <v>2747</v>
      </c>
      <c r="K181" t="s">
        <v>1360</v>
      </c>
      <c r="L181" t="s">
        <v>1183</v>
      </c>
      <c r="M181" t="s">
        <v>1164</v>
      </c>
      <c r="N181" t="s">
        <v>1252</v>
      </c>
      <c r="O181">
        <v>8824</v>
      </c>
      <c r="P181">
        <v>1875</v>
      </c>
      <c r="R181">
        <v>2</v>
      </c>
      <c r="S181">
        <v>8</v>
      </c>
      <c r="U181" t="s">
        <v>2112</v>
      </c>
      <c r="V181" t="s">
        <v>2113</v>
      </c>
      <c r="W181" t="s">
        <v>2114</v>
      </c>
      <c r="X181" t="s">
        <v>2114</v>
      </c>
      <c r="Y181" t="s">
        <v>1845</v>
      </c>
      <c r="Z181">
        <v>1388</v>
      </c>
      <c r="AA181" t="s">
        <v>119</v>
      </c>
    </row>
    <row r="182" spans="1:27" x14ac:dyDescent="0.25">
      <c r="A182" t="s">
        <v>120</v>
      </c>
      <c r="B182" t="s">
        <v>704</v>
      </c>
      <c r="C182">
        <v>2020</v>
      </c>
      <c r="D182">
        <v>159640</v>
      </c>
      <c r="E182">
        <v>81539</v>
      </c>
      <c r="F182">
        <v>78101</v>
      </c>
      <c r="G182">
        <v>79459</v>
      </c>
      <c r="H182">
        <v>36748</v>
      </c>
      <c r="I182">
        <v>20206</v>
      </c>
      <c r="J182">
        <v>22505</v>
      </c>
      <c r="K182" t="s">
        <v>1440</v>
      </c>
      <c r="L182" t="s">
        <v>1441</v>
      </c>
      <c r="M182" t="s">
        <v>1442</v>
      </c>
      <c r="N182" t="s">
        <v>1443</v>
      </c>
      <c r="O182">
        <v>75222</v>
      </c>
      <c r="P182">
        <v>12005</v>
      </c>
      <c r="R182">
        <v>10</v>
      </c>
      <c r="S182">
        <v>70</v>
      </c>
      <c r="U182" t="s">
        <v>2115</v>
      </c>
      <c r="V182" t="s">
        <v>2116</v>
      </c>
      <c r="W182" t="s">
        <v>1517</v>
      </c>
      <c r="X182" t="s">
        <v>1517</v>
      </c>
      <c r="Y182" t="s">
        <v>1845</v>
      </c>
      <c r="Z182">
        <v>2157</v>
      </c>
      <c r="AA182" t="s">
        <v>120</v>
      </c>
    </row>
    <row r="183" spans="1:27" x14ac:dyDescent="0.25">
      <c r="A183" t="s">
        <v>121</v>
      </c>
      <c r="B183" t="s">
        <v>705</v>
      </c>
      <c r="C183">
        <v>2020</v>
      </c>
      <c r="D183">
        <v>33178</v>
      </c>
      <c r="E183">
        <v>16491</v>
      </c>
      <c r="F183">
        <v>16687</v>
      </c>
      <c r="G183">
        <v>14212</v>
      </c>
      <c r="H183">
        <v>4334</v>
      </c>
      <c r="I183">
        <v>5000</v>
      </c>
      <c r="J183">
        <v>4878</v>
      </c>
      <c r="K183" t="s">
        <v>1183</v>
      </c>
      <c r="L183" t="s">
        <v>1197</v>
      </c>
      <c r="M183" t="s">
        <v>1305</v>
      </c>
      <c r="N183" t="s">
        <v>1254</v>
      </c>
      <c r="O183">
        <v>14586</v>
      </c>
      <c r="P183">
        <v>3090</v>
      </c>
      <c r="R183">
        <v>4</v>
      </c>
      <c r="S183">
        <v>29</v>
      </c>
      <c r="U183" t="s">
        <v>2117</v>
      </c>
      <c r="V183" t="s">
        <v>2118</v>
      </c>
      <c r="W183" t="s">
        <v>2119</v>
      </c>
      <c r="X183" t="s">
        <v>2119</v>
      </c>
      <c r="Y183" t="s">
        <v>1845</v>
      </c>
      <c r="Z183">
        <v>747</v>
      </c>
      <c r="AA183" t="s">
        <v>121</v>
      </c>
    </row>
    <row r="184" spans="1:27" x14ac:dyDescent="0.25">
      <c r="A184" t="s">
        <v>122</v>
      </c>
      <c r="B184" t="s">
        <v>706</v>
      </c>
      <c r="C184">
        <v>2020</v>
      </c>
      <c r="D184">
        <v>27008</v>
      </c>
      <c r="E184">
        <v>13426</v>
      </c>
      <c r="F184">
        <v>13582</v>
      </c>
      <c r="G184">
        <v>11291</v>
      </c>
      <c r="H184">
        <v>3840</v>
      </c>
      <c r="I184">
        <v>3629</v>
      </c>
      <c r="J184">
        <v>3822</v>
      </c>
      <c r="K184" t="s">
        <v>1316</v>
      </c>
      <c r="L184" t="s">
        <v>1271</v>
      </c>
      <c r="M184" t="s">
        <v>1227</v>
      </c>
      <c r="N184" t="s">
        <v>1349</v>
      </c>
      <c r="O184">
        <v>11156</v>
      </c>
      <c r="P184">
        <v>2605</v>
      </c>
      <c r="R184">
        <v>2</v>
      </c>
      <c r="S184">
        <v>16</v>
      </c>
      <c r="U184" t="s">
        <v>2120</v>
      </c>
      <c r="V184" t="s">
        <v>2121</v>
      </c>
      <c r="W184" t="s">
        <v>1485</v>
      </c>
      <c r="X184" t="s">
        <v>1485</v>
      </c>
      <c r="Y184" t="s">
        <v>1845</v>
      </c>
      <c r="Z184">
        <v>896</v>
      </c>
      <c r="AA184" t="s">
        <v>122</v>
      </c>
    </row>
    <row r="185" spans="1:27" x14ac:dyDescent="0.25">
      <c r="B185" t="s">
        <v>1444</v>
      </c>
      <c r="C185">
        <v>2020</v>
      </c>
    </row>
    <row r="186" spans="1:27" x14ac:dyDescent="0.25">
      <c r="A186" t="s">
        <v>123</v>
      </c>
      <c r="B186" t="s">
        <v>707</v>
      </c>
      <c r="C186">
        <v>2020</v>
      </c>
      <c r="D186">
        <v>43878</v>
      </c>
      <c r="E186">
        <v>21680</v>
      </c>
      <c r="F186">
        <v>22198</v>
      </c>
      <c r="G186">
        <v>18881</v>
      </c>
      <c r="H186">
        <v>5722</v>
      </c>
      <c r="I186">
        <v>6126</v>
      </c>
      <c r="J186">
        <v>7033</v>
      </c>
      <c r="K186" t="s">
        <v>1242</v>
      </c>
      <c r="L186" t="s">
        <v>1373</v>
      </c>
      <c r="M186" t="s">
        <v>1295</v>
      </c>
      <c r="N186" t="s">
        <v>1254</v>
      </c>
      <c r="O186">
        <v>19093</v>
      </c>
      <c r="P186">
        <v>3720</v>
      </c>
      <c r="R186">
        <v>10</v>
      </c>
      <c r="S186">
        <v>47</v>
      </c>
      <c r="U186" t="s">
        <v>2122</v>
      </c>
      <c r="V186" t="s">
        <v>2123</v>
      </c>
      <c r="W186" t="s">
        <v>2124</v>
      </c>
      <c r="X186" t="s">
        <v>2124</v>
      </c>
      <c r="Y186" t="s">
        <v>1845</v>
      </c>
      <c r="Z186">
        <v>1669</v>
      </c>
      <c r="AA186" t="s">
        <v>123</v>
      </c>
    </row>
    <row r="187" spans="1:27" x14ac:dyDescent="0.25">
      <c r="B187" t="s">
        <v>1445</v>
      </c>
      <c r="C187">
        <v>2020</v>
      </c>
    </row>
    <row r="188" spans="1:27" x14ac:dyDescent="0.25">
      <c r="B188" t="s">
        <v>1446</v>
      </c>
      <c r="C188">
        <v>2020</v>
      </c>
    </row>
    <row r="189" spans="1:27" x14ac:dyDescent="0.25">
      <c r="B189" t="s">
        <v>1447</v>
      </c>
      <c r="C189">
        <v>2020</v>
      </c>
    </row>
    <row r="190" spans="1:27" x14ac:dyDescent="0.25">
      <c r="B190" t="s">
        <v>1448</v>
      </c>
      <c r="C190">
        <v>2020</v>
      </c>
    </row>
    <row r="191" spans="1:27" x14ac:dyDescent="0.25">
      <c r="B191" t="s">
        <v>1449</v>
      </c>
      <c r="C191">
        <v>2020</v>
      </c>
    </row>
    <row r="192" spans="1:27" x14ac:dyDescent="0.25">
      <c r="A192" t="s">
        <v>124</v>
      </c>
      <c r="B192" t="s">
        <v>709</v>
      </c>
      <c r="C192">
        <v>2020</v>
      </c>
      <c r="D192">
        <v>51564</v>
      </c>
      <c r="E192">
        <v>25940</v>
      </c>
      <c r="F192">
        <v>25624</v>
      </c>
      <c r="G192">
        <v>22230</v>
      </c>
      <c r="H192">
        <v>6979</v>
      </c>
      <c r="I192">
        <v>7597</v>
      </c>
      <c r="J192">
        <v>7654</v>
      </c>
      <c r="K192" t="s">
        <v>1179</v>
      </c>
      <c r="L192" t="s">
        <v>1350</v>
      </c>
      <c r="M192" t="s">
        <v>1287</v>
      </c>
      <c r="N192" t="s">
        <v>1294</v>
      </c>
      <c r="O192">
        <v>23347</v>
      </c>
      <c r="P192">
        <v>5880</v>
      </c>
      <c r="R192">
        <v>51</v>
      </c>
      <c r="S192">
        <v>70</v>
      </c>
      <c r="U192" t="s">
        <v>2125</v>
      </c>
      <c r="V192" t="s">
        <v>2126</v>
      </c>
      <c r="W192" t="s">
        <v>2127</v>
      </c>
      <c r="X192" t="s">
        <v>2127</v>
      </c>
      <c r="Y192" t="s">
        <v>1845</v>
      </c>
      <c r="Z192">
        <v>553</v>
      </c>
      <c r="AA192" t="s">
        <v>124</v>
      </c>
    </row>
    <row r="193" spans="1:27" x14ac:dyDescent="0.25">
      <c r="B193" t="s">
        <v>1450</v>
      </c>
      <c r="C193">
        <v>2020</v>
      </c>
    </row>
    <row r="194" spans="1:27" x14ac:dyDescent="0.25">
      <c r="B194" t="s">
        <v>1451</v>
      </c>
      <c r="C194">
        <v>2020</v>
      </c>
    </row>
    <row r="195" spans="1:27" x14ac:dyDescent="0.25">
      <c r="A195" t="s">
        <v>125</v>
      </c>
      <c r="B195" t="s">
        <v>711</v>
      </c>
      <c r="C195">
        <v>2020</v>
      </c>
      <c r="D195">
        <v>21544</v>
      </c>
      <c r="E195">
        <v>10700</v>
      </c>
      <c r="F195">
        <v>10844</v>
      </c>
      <c r="G195">
        <v>9385</v>
      </c>
      <c r="H195">
        <v>2835</v>
      </c>
      <c r="I195">
        <v>3107</v>
      </c>
      <c r="J195">
        <v>3443</v>
      </c>
      <c r="K195" t="s">
        <v>1264</v>
      </c>
      <c r="L195" t="s">
        <v>1238</v>
      </c>
      <c r="M195" t="s">
        <v>1220</v>
      </c>
      <c r="N195" t="s">
        <v>1452</v>
      </c>
      <c r="O195">
        <v>9639</v>
      </c>
      <c r="P195">
        <v>2125</v>
      </c>
      <c r="R195">
        <v>3</v>
      </c>
      <c r="S195">
        <v>11</v>
      </c>
      <c r="U195" t="s">
        <v>2128</v>
      </c>
      <c r="V195" t="s">
        <v>2129</v>
      </c>
      <c r="W195" t="s">
        <v>2130</v>
      </c>
      <c r="X195" t="s">
        <v>2130</v>
      </c>
      <c r="Y195" t="s">
        <v>1845</v>
      </c>
      <c r="Z195">
        <v>1090</v>
      </c>
      <c r="AA195" t="s">
        <v>125</v>
      </c>
    </row>
    <row r="196" spans="1:27" x14ac:dyDescent="0.25">
      <c r="B196" t="s">
        <v>1453</v>
      </c>
      <c r="C196">
        <v>2020</v>
      </c>
    </row>
    <row r="197" spans="1:27" x14ac:dyDescent="0.25">
      <c r="B197" t="s">
        <v>1454</v>
      </c>
      <c r="C197">
        <v>2020</v>
      </c>
    </row>
    <row r="198" spans="1:27" x14ac:dyDescent="0.25">
      <c r="A198" t="s">
        <v>126</v>
      </c>
      <c r="B198" t="s">
        <v>712</v>
      </c>
      <c r="C198">
        <v>2020</v>
      </c>
      <c r="D198">
        <v>39726</v>
      </c>
      <c r="E198">
        <v>19721</v>
      </c>
      <c r="F198">
        <v>20005</v>
      </c>
      <c r="G198">
        <v>17747</v>
      </c>
      <c r="H198">
        <v>5852</v>
      </c>
      <c r="I198">
        <v>5734</v>
      </c>
      <c r="J198">
        <v>6161</v>
      </c>
      <c r="K198" t="s">
        <v>1202</v>
      </c>
      <c r="L198" t="s">
        <v>1278</v>
      </c>
      <c r="M198" t="s">
        <v>1455</v>
      </c>
      <c r="N198" t="s">
        <v>1351</v>
      </c>
      <c r="O198">
        <v>17746</v>
      </c>
      <c r="P198">
        <v>3310</v>
      </c>
      <c r="R198">
        <v>2</v>
      </c>
      <c r="S198">
        <v>11</v>
      </c>
      <c r="U198" t="s">
        <v>2131</v>
      </c>
      <c r="V198" t="s">
        <v>2132</v>
      </c>
      <c r="W198" t="s">
        <v>2133</v>
      </c>
      <c r="X198" t="s">
        <v>2133</v>
      </c>
      <c r="Y198" t="s">
        <v>1845</v>
      </c>
      <c r="Z198">
        <v>1353</v>
      </c>
      <c r="AA198" t="s">
        <v>126</v>
      </c>
    </row>
    <row r="199" spans="1:27" x14ac:dyDescent="0.25">
      <c r="B199" t="s">
        <v>1456</v>
      </c>
      <c r="C199">
        <v>2020</v>
      </c>
    </row>
    <row r="200" spans="1:27" x14ac:dyDescent="0.25">
      <c r="B200" t="s">
        <v>1457</v>
      </c>
      <c r="C200">
        <v>2020</v>
      </c>
    </row>
    <row r="201" spans="1:27" x14ac:dyDescent="0.25">
      <c r="A201" t="s">
        <v>127</v>
      </c>
      <c r="B201" t="s">
        <v>714</v>
      </c>
      <c r="C201">
        <v>2020</v>
      </c>
      <c r="D201">
        <v>30723</v>
      </c>
      <c r="E201">
        <v>15587</v>
      </c>
      <c r="F201">
        <v>15136</v>
      </c>
      <c r="G201">
        <v>13056</v>
      </c>
      <c r="H201">
        <v>3885</v>
      </c>
      <c r="I201">
        <v>4320</v>
      </c>
      <c r="J201">
        <v>4851</v>
      </c>
      <c r="K201" t="s">
        <v>1458</v>
      </c>
      <c r="L201" t="s">
        <v>1238</v>
      </c>
      <c r="M201" t="s">
        <v>1295</v>
      </c>
      <c r="N201" t="s">
        <v>1327</v>
      </c>
      <c r="O201">
        <v>12635</v>
      </c>
      <c r="P201">
        <v>3080</v>
      </c>
      <c r="R201">
        <v>7</v>
      </c>
      <c r="S201">
        <v>24</v>
      </c>
      <c r="U201" t="s">
        <v>2134</v>
      </c>
      <c r="V201" t="s">
        <v>2135</v>
      </c>
      <c r="W201" t="s">
        <v>2136</v>
      </c>
      <c r="X201" t="s">
        <v>2136</v>
      </c>
      <c r="Y201" t="s">
        <v>1845</v>
      </c>
      <c r="Z201">
        <v>778</v>
      </c>
      <c r="AA201" t="s">
        <v>127</v>
      </c>
    </row>
    <row r="202" spans="1:27" x14ac:dyDescent="0.25">
      <c r="B202" t="s">
        <v>1459</v>
      </c>
      <c r="C202">
        <v>2020</v>
      </c>
    </row>
    <row r="203" spans="1:27" x14ac:dyDescent="0.25">
      <c r="B203" t="s">
        <v>1460</v>
      </c>
      <c r="C203">
        <v>2020</v>
      </c>
    </row>
    <row r="204" spans="1:27" x14ac:dyDescent="0.25">
      <c r="B204" t="s">
        <v>1461</v>
      </c>
      <c r="C204">
        <v>2020</v>
      </c>
    </row>
    <row r="205" spans="1:27" x14ac:dyDescent="0.25">
      <c r="A205" t="s">
        <v>128</v>
      </c>
      <c r="B205" t="s">
        <v>715</v>
      </c>
      <c r="C205">
        <v>2020</v>
      </c>
      <c r="D205">
        <v>16921</v>
      </c>
      <c r="E205">
        <v>8661</v>
      </c>
      <c r="F205">
        <v>8260</v>
      </c>
      <c r="G205">
        <v>7231</v>
      </c>
      <c r="H205">
        <v>2296</v>
      </c>
      <c r="I205">
        <v>2459</v>
      </c>
      <c r="J205">
        <v>2476</v>
      </c>
      <c r="K205" t="s">
        <v>1241</v>
      </c>
      <c r="L205" t="s">
        <v>1316</v>
      </c>
      <c r="M205" t="s">
        <v>1350</v>
      </c>
      <c r="N205" t="s">
        <v>1223</v>
      </c>
      <c r="O205">
        <v>7450</v>
      </c>
      <c r="P205">
        <v>1405</v>
      </c>
      <c r="R205">
        <v>5</v>
      </c>
      <c r="S205">
        <v>16</v>
      </c>
      <c r="U205" t="s">
        <v>2137</v>
      </c>
      <c r="V205" t="s">
        <v>2138</v>
      </c>
      <c r="W205" t="s">
        <v>2139</v>
      </c>
      <c r="X205" t="s">
        <v>2139</v>
      </c>
      <c r="Y205" t="s">
        <v>1845</v>
      </c>
      <c r="Z205">
        <v>641</v>
      </c>
      <c r="AA205" t="s">
        <v>128</v>
      </c>
    </row>
    <row r="206" spans="1:27" x14ac:dyDescent="0.25">
      <c r="B206" t="s">
        <v>1462</v>
      </c>
      <c r="C206">
        <v>2020</v>
      </c>
    </row>
    <row r="207" spans="1:27" x14ac:dyDescent="0.25">
      <c r="B207" t="s">
        <v>1463</v>
      </c>
      <c r="C207">
        <v>2020</v>
      </c>
    </row>
    <row r="208" spans="1:27" x14ac:dyDescent="0.25">
      <c r="A208" t="s">
        <v>129</v>
      </c>
      <c r="B208" t="s">
        <v>716</v>
      </c>
      <c r="C208">
        <v>2020</v>
      </c>
      <c r="D208">
        <v>26431</v>
      </c>
      <c r="E208">
        <v>13182</v>
      </c>
      <c r="F208">
        <v>13249</v>
      </c>
      <c r="G208">
        <v>11200</v>
      </c>
      <c r="H208">
        <v>3276</v>
      </c>
      <c r="I208">
        <v>3843</v>
      </c>
      <c r="J208">
        <v>4081</v>
      </c>
      <c r="K208" t="s">
        <v>1259</v>
      </c>
      <c r="L208" t="s">
        <v>1305</v>
      </c>
      <c r="M208" t="s">
        <v>1378</v>
      </c>
      <c r="N208" t="s">
        <v>1174</v>
      </c>
      <c r="O208">
        <v>11301</v>
      </c>
      <c r="P208">
        <v>2355</v>
      </c>
      <c r="R208">
        <v>4</v>
      </c>
      <c r="S208">
        <v>10</v>
      </c>
      <c r="U208" t="s">
        <v>2140</v>
      </c>
      <c r="V208" t="s">
        <v>2141</v>
      </c>
      <c r="W208" t="s">
        <v>2142</v>
      </c>
      <c r="X208" t="s">
        <v>2142</v>
      </c>
      <c r="Y208" t="s">
        <v>1845</v>
      </c>
      <c r="Z208">
        <v>1081</v>
      </c>
      <c r="AA208" t="s">
        <v>129</v>
      </c>
    </row>
    <row r="209" spans="1:27" x14ac:dyDescent="0.25">
      <c r="B209" t="s">
        <v>1464</v>
      </c>
      <c r="C209">
        <v>2020</v>
      </c>
    </row>
    <row r="210" spans="1:27" x14ac:dyDescent="0.25">
      <c r="A210" t="s">
        <v>130</v>
      </c>
      <c r="B210" t="s">
        <v>717</v>
      </c>
      <c r="C210">
        <v>2020</v>
      </c>
      <c r="D210">
        <v>50049</v>
      </c>
      <c r="E210">
        <v>24729</v>
      </c>
      <c r="F210">
        <v>25320</v>
      </c>
      <c r="G210">
        <v>21138</v>
      </c>
      <c r="H210">
        <v>6447</v>
      </c>
      <c r="I210">
        <v>7339</v>
      </c>
      <c r="J210">
        <v>7352</v>
      </c>
      <c r="K210" t="s">
        <v>1183</v>
      </c>
      <c r="L210" t="s">
        <v>1455</v>
      </c>
      <c r="M210" t="s">
        <v>1297</v>
      </c>
      <c r="N210" t="s">
        <v>1323</v>
      </c>
      <c r="O210">
        <v>21855</v>
      </c>
      <c r="P210">
        <v>4820</v>
      </c>
      <c r="R210">
        <v>14</v>
      </c>
      <c r="S210">
        <v>58</v>
      </c>
      <c r="U210" t="s">
        <v>2143</v>
      </c>
      <c r="V210" t="s">
        <v>2144</v>
      </c>
      <c r="W210" t="s">
        <v>2145</v>
      </c>
      <c r="X210" t="s">
        <v>2146</v>
      </c>
      <c r="Y210" t="s">
        <v>2147</v>
      </c>
      <c r="Z210">
        <v>624</v>
      </c>
      <c r="AA210" t="s">
        <v>130</v>
      </c>
    </row>
    <row r="211" spans="1:27" x14ac:dyDescent="0.25">
      <c r="A211" t="s">
        <v>131</v>
      </c>
      <c r="B211" t="s">
        <v>719</v>
      </c>
      <c r="C211">
        <v>2020</v>
      </c>
      <c r="D211">
        <v>38082</v>
      </c>
      <c r="E211">
        <v>18692</v>
      </c>
      <c r="F211">
        <v>19390</v>
      </c>
      <c r="G211">
        <v>17776</v>
      </c>
      <c r="H211">
        <v>6845</v>
      </c>
      <c r="I211">
        <v>5572</v>
      </c>
      <c r="J211">
        <v>5359</v>
      </c>
      <c r="K211" t="s">
        <v>1372</v>
      </c>
      <c r="L211" t="s">
        <v>1326</v>
      </c>
      <c r="M211" t="s">
        <v>1171</v>
      </c>
      <c r="N211" t="s">
        <v>1411</v>
      </c>
      <c r="O211">
        <v>18553</v>
      </c>
      <c r="P211">
        <v>3760</v>
      </c>
      <c r="R211">
        <v>9</v>
      </c>
      <c r="S211">
        <v>29</v>
      </c>
      <c r="U211" t="s">
        <v>2148</v>
      </c>
      <c r="V211" t="s">
        <v>2149</v>
      </c>
      <c r="W211" t="s">
        <v>2150</v>
      </c>
      <c r="X211" t="s">
        <v>2151</v>
      </c>
      <c r="Y211" t="s">
        <v>2152</v>
      </c>
      <c r="Z211">
        <v>1333</v>
      </c>
      <c r="AA211" t="s">
        <v>131</v>
      </c>
    </row>
    <row r="212" spans="1:27" x14ac:dyDescent="0.25">
      <c r="A212" t="s">
        <v>132</v>
      </c>
      <c r="B212" t="s">
        <v>720</v>
      </c>
      <c r="C212">
        <v>2020</v>
      </c>
      <c r="D212">
        <v>23904</v>
      </c>
      <c r="E212">
        <v>11854</v>
      </c>
      <c r="F212">
        <v>12050</v>
      </c>
      <c r="G212">
        <v>10192</v>
      </c>
      <c r="H212">
        <v>2889</v>
      </c>
      <c r="I212">
        <v>3588</v>
      </c>
      <c r="J212">
        <v>3715</v>
      </c>
      <c r="K212" t="s">
        <v>1442</v>
      </c>
      <c r="L212" t="s">
        <v>1197</v>
      </c>
      <c r="M212" t="s">
        <v>1465</v>
      </c>
      <c r="N212" t="s">
        <v>1174</v>
      </c>
      <c r="O212">
        <v>10363</v>
      </c>
      <c r="P212">
        <v>2160</v>
      </c>
      <c r="R212">
        <v>18</v>
      </c>
      <c r="S212">
        <v>31</v>
      </c>
      <c r="U212" t="s">
        <v>2153</v>
      </c>
      <c r="V212" t="s">
        <v>2154</v>
      </c>
      <c r="W212" t="s">
        <v>2155</v>
      </c>
      <c r="X212" t="s">
        <v>2155</v>
      </c>
      <c r="Y212" t="s">
        <v>1845</v>
      </c>
      <c r="Z212">
        <v>1177</v>
      </c>
      <c r="AA212" t="s">
        <v>132</v>
      </c>
    </row>
    <row r="213" spans="1:27" x14ac:dyDescent="0.25">
      <c r="A213" t="s">
        <v>133</v>
      </c>
      <c r="B213" t="s">
        <v>721</v>
      </c>
      <c r="C213">
        <v>2020</v>
      </c>
      <c r="D213">
        <v>58055</v>
      </c>
      <c r="E213">
        <v>28038</v>
      </c>
      <c r="F213">
        <v>30017</v>
      </c>
      <c r="G213">
        <v>25914</v>
      </c>
      <c r="H213">
        <v>9960</v>
      </c>
      <c r="I213">
        <v>6657</v>
      </c>
      <c r="J213">
        <v>9297</v>
      </c>
      <c r="K213" t="s">
        <v>1208</v>
      </c>
      <c r="L213" t="s">
        <v>1466</v>
      </c>
      <c r="M213" t="s">
        <v>1346</v>
      </c>
      <c r="N213" t="s">
        <v>1257</v>
      </c>
      <c r="O213">
        <v>26679</v>
      </c>
      <c r="P213">
        <v>8410</v>
      </c>
      <c r="R213">
        <v>6</v>
      </c>
      <c r="S213">
        <v>56</v>
      </c>
      <c r="U213" t="s">
        <v>2156</v>
      </c>
      <c r="V213" t="s">
        <v>2157</v>
      </c>
      <c r="W213" t="s">
        <v>2158</v>
      </c>
      <c r="X213" t="s">
        <v>2158</v>
      </c>
      <c r="Y213" t="s">
        <v>1845</v>
      </c>
      <c r="Z213">
        <v>1906</v>
      </c>
      <c r="AA213" t="s">
        <v>133</v>
      </c>
    </row>
    <row r="214" spans="1:27" x14ac:dyDescent="0.25">
      <c r="B214" t="s">
        <v>1467</v>
      </c>
      <c r="C214">
        <v>2020</v>
      </c>
    </row>
    <row r="215" spans="1:27" x14ac:dyDescent="0.25">
      <c r="A215" t="s">
        <v>134</v>
      </c>
      <c r="B215" t="s">
        <v>723</v>
      </c>
      <c r="C215">
        <v>2020</v>
      </c>
      <c r="D215">
        <v>37022</v>
      </c>
      <c r="E215">
        <v>18393</v>
      </c>
      <c r="F215">
        <v>18629</v>
      </c>
      <c r="G215">
        <v>16666</v>
      </c>
      <c r="H215">
        <v>6299</v>
      </c>
      <c r="I215">
        <v>4598</v>
      </c>
      <c r="J215">
        <v>5769</v>
      </c>
      <c r="K215" t="s">
        <v>1322</v>
      </c>
      <c r="L215" t="s">
        <v>1468</v>
      </c>
      <c r="M215" t="s">
        <v>1374</v>
      </c>
      <c r="N215" t="s">
        <v>1198</v>
      </c>
      <c r="O215">
        <v>17210</v>
      </c>
      <c r="P215">
        <v>3505</v>
      </c>
      <c r="R215">
        <v>21</v>
      </c>
      <c r="S215">
        <v>28</v>
      </c>
      <c r="U215" t="s">
        <v>2159</v>
      </c>
      <c r="V215" t="s">
        <v>2160</v>
      </c>
      <c r="W215" t="s">
        <v>2161</v>
      </c>
      <c r="X215" t="s">
        <v>2161</v>
      </c>
      <c r="Y215" t="s">
        <v>1845</v>
      </c>
      <c r="Z215">
        <v>1742</v>
      </c>
      <c r="AA215" t="s">
        <v>134</v>
      </c>
    </row>
    <row r="216" spans="1:27" x14ac:dyDescent="0.25">
      <c r="B216" t="s">
        <v>1469</v>
      </c>
      <c r="C216">
        <v>2020</v>
      </c>
    </row>
    <row r="217" spans="1:27" x14ac:dyDescent="0.25">
      <c r="A217" t="s">
        <v>135</v>
      </c>
      <c r="B217" t="s">
        <v>724</v>
      </c>
      <c r="C217">
        <v>2020</v>
      </c>
      <c r="D217">
        <v>73427</v>
      </c>
      <c r="E217">
        <v>36047</v>
      </c>
      <c r="F217">
        <v>37380</v>
      </c>
      <c r="G217">
        <v>33475</v>
      </c>
      <c r="H217">
        <v>12976</v>
      </c>
      <c r="I217">
        <v>9584</v>
      </c>
      <c r="J217">
        <v>10915</v>
      </c>
      <c r="K217" t="s">
        <v>1470</v>
      </c>
      <c r="L217" t="s">
        <v>1330</v>
      </c>
      <c r="M217" t="s">
        <v>1386</v>
      </c>
      <c r="N217" t="s">
        <v>1288</v>
      </c>
      <c r="O217">
        <v>33439</v>
      </c>
      <c r="P217">
        <v>6225</v>
      </c>
      <c r="R217">
        <v>9</v>
      </c>
      <c r="S217">
        <v>51</v>
      </c>
      <c r="U217" t="s">
        <v>2162</v>
      </c>
      <c r="V217" t="s">
        <v>2163</v>
      </c>
      <c r="W217" t="s">
        <v>2164</v>
      </c>
      <c r="X217" t="s">
        <v>2164</v>
      </c>
      <c r="Y217" t="s">
        <v>1845</v>
      </c>
      <c r="Z217">
        <v>2546</v>
      </c>
      <c r="AA217" t="s">
        <v>135</v>
      </c>
    </row>
    <row r="218" spans="1:27" x14ac:dyDescent="0.25">
      <c r="B218" t="s">
        <v>1471</v>
      </c>
      <c r="C218">
        <v>2020</v>
      </c>
    </row>
    <row r="219" spans="1:27" x14ac:dyDescent="0.25">
      <c r="B219" t="s">
        <v>1472</v>
      </c>
      <c r="C219">
        <v>2020</v>
      </c>
    </row>
    <row r="220" spans="1:27" x14ac:dyDescent="0.25">
      <c r="B220" t="s">
        <v>1473</v>
      </c>
      <c r="C220">
        <v>2020</v>
      </c>
    </row>
    <row r="221" spans="1:27" x14ac:dyDescent="0.25">
      <c r="A221" t="s">
        <v>136</v>
      </c>
      <c r="B221" t="s">
        <v>725</v>
      </c>
      <c r="C221">
        <v>2020</v>
      </c>
      <c r="D221">
        <v>12436</v>
      </c>
      <c r="E221">
        <v>6327</v>
      </c>
      <c r="F221">
        <v>6109</v>
      </c>
      <c r="G221">
        <v>5318</v>
      </c>
      <c r="H221">
        <v>1690</v>
      </c>
      <c r="I221">
        <v>1804</v>
      </c>
      <c r="J221">
        <v>1824</v>
      </c>
      <c r="K221" t="s">
        <v>1241</v>
      </c>
      <c r="L221" t="s">
        <v>1343</v>
      </c>
      <c r="M221" t="s">
        <v>1305</v>
      </c>
      <c r="N221" t="s">
        <v>1165</v>
      </c>
      <c r="O221">
        <v>5465</v>
      </c>
      <c r="P221">
        <v>1000</v>
      </c>
      <c r="R221">
        <v>4</v>
      </c>
      <c r="S221">
        <v>17</v>
      </c>
      <c r="U221" t="s">
        <v>2165</v>
      </c>
      <c r="V221" t="s">
        <v>2166</v>
      </c>
      <c r="W221" t="s">
        <v>2167</v>
      </c>
      <c r="X221" t="s">
        <v>2167</v>
      </c>
      <c r="Y221" t="s">
        <v>1845</v>
      </c>
      <c r="Z221">
        <v>637</v>
      </c>
      <c r="AA221" t="s">
        <v>136</v>
      </c>
    </row>
    <row r="222" spans="1:27" x14ac:dyDescent="0.25">
      <c r="B222" t="s">
        <v>1474</v>
      </c>
      <c r="C222">
        <v>2020</v>
      </c>
    </row>
    <row r="223" spans="1:27" x14ac:dyDescent="0.25">
      <c r="B223" t="s">
        <v>1475</v>
      </c>
      <c r="C223">
        <v>2020</v>
      </c>
    </row>
    <row r="224" spans="1:27" x14ac:dyDescent="0.25">
      <c r="A224" t="s">
        <v>137</v>
      </c>
      <c r="B224" t="s">
        <v>726</v>
      </c>
      <c r="C224">
        <v>2020</v>
      </c>
      <c r="D224">
        <v>545838</v>
      </c>
      <c r="E224">
        <v>271121</v>
      </c>
      <c r="F224">
        <v>274717</v>
      </c>
      <c r="G224">
        <v>268306</v>
      </c>
      <c r="H224">
        <v>128868</v>
      </c>
      <c r="I224">
        <v>56430</v>
      </c>
      <c r="J224">
        <v>83008</v>
      </c>
      <c r="K224" t="s">
        <v>1476</v>
      </c>
      <c r="L224" t="s">
        <v>1390</v>
      </c>
      <c r="M224" t="s">
        <v>1203</v>
      </c>
      <c r="N224" t="s">
        <v>1477</v>
      </c>
      <c r="O224">
        <v>262492</v>
      </c>
      <c r="P224">
        <v>62080</v>
      </c>
      <c r="R224">
        <v>44</v>
      </c>
      <c r="S224">
        <v>114</v>
      </c>
      <c r="U224" t="s">
        <v>2168</v>
      </c>
      <c r="V224" t="s">
        <v>2169</v>
      </c>
      <c r="W224" t="s">
        <v>2170</v>
      </c>
      <c r="X224" t="s">
        <v>2171</v>
      </c>
      <c r="Y224" t="s">
        <v>2172</v>
      </c>
      <c r="Z224">
        <v>4939</v>
      </c>
      <c r="AA224" t="s">
        <v>137</v>
      </c>
    </row>
    <row r="225" spans="1:27" x14ac:dyDescent="0.25">
      <c r="B225" t="s">
        <v>1478</v>
      </c>
      <c r="C225">
        <v>2020</v>
      </c>
    </row>
    <row r="226" spans="1:27" x14ac:dyDescent="0.25">
      <c r="B226" t="s">
        <v>1479</v>
      </c>
      <c r="C226">
        <v>2020</v>
      </c>
    </row>
    <row r="227" spans="1:27" x14ac:dyDescent="0.25">
      <c r="B227" t="s">
        <v>1480</v>
      </c>
      <c r="C227">
        <v>2020</v>
      </c>
    </row>
    <row r="228" spans="1:27" x14ac:dyDescent="0.25">
      <c r="B228" t="s">
        <v>1481</v>
      </c>
      <c r="C228">
        <v>2020</v>
      </c>
    </row>
    <row r="229" spans="1:27" x14ac:dyDescent="0.25">
      <c r="A229" t="s">
        <v>138</v>
      </c>
      <c r="B229" t="s">
        <v>727</v>
      </c>
      <c r="C229">
        <v>2020</v>
      </c>
      <c r="D229">
        <v>232874</v>
      </c>
      <c r="E229">
        <v>115838</v>
      </c>
      <c r="F229">
        <v>117036</v>
      </c>
      <c r="G229">
        <v>136383</v>
      </c>
      <c r="H229">
        <v>80637</v>
      </c>
      <c r="I229">
        <v>29938</v>
      </c>
      <c r="J229">
        <v>25808</v>
      </c>
      <c r="K229" t="s">
        <v>1482</v>
      </c>
      <c r="L229" t="s">
        <v>1483</v>
      </c>
      <c r="M229" t="s">
        <v>1484</v>
      </c>
      <c r="N229" t="s">
        <v>1485</v>
      </c>
      <c r="O229">
        <v>116445</v>
      </c>
      <c r="P229">
        <v>20360</v>
      </c>
      <c r="R229">
        <v>20</v>
      </c>
      <c r="S229">
        <v>150</v>
      </c>
      <c r="U229" t="s">
        <v>2173</v>
      </c>
      <c r="V229" t="s">
        <v>2174</v>
      </c>
      <c r="W229" t="s">
        <v>2175</v>
      </c>
      <c r="X229" t="s">
        <v>2175</v>
      </c>
      <c r="Y229" t="s">
        <v>1845</v>
      </c>
      <c r="Z229">
        <v>3267</v>
      </c>
      <c r="AA229" t="s">
        <v>138</v>
      </c>
    </row>
    <row r="230" spans="1:27" x14ac:dyDescent="0.25">
      <c r="B230" t="s">
        <v>1486</v>
      </c>
      <c r="C230">
        <v>2020</v>
      </c>
    </row>
    <row r="231" spans="1:27" x14ac:dyDescent="0.25">
      <c r="B231" t="s">
        <v>1487</v>
      </c>
      <c r="C231">
        <v>2020</v>
      </c>
    </row>
    <row r="232" spans="1:27" x14ac:dyDescent="0.25">
      <c r="B232" t="s">
        <v>1488</v>
      </c>
      <c r="C232">
        <v>2020</v>
      </c>
    </row>
    <row r="233" spans="1:27" x14ac:dyDescent="0.25">
      <c r="A233" t="s">
        <v>139</v>
      </c>
      <c r="B233" t="s">
        <v>729</v>
      </c>
      <c r="C233">
        <v>2020</v>
      </c>
      <c r="D233">
        <v>14171</v>
      </c>
      <c r="E233">
        <v>7168</v>
      </c>
      <c r="F233">
        <v>7003</v>
      </c>
      <c r="G233">
        <v>6546</v>
      </c>
      <c r="H233">
        <v>2098</v>
      </c>
      <c r="I233">
        <v>2508</v>
      </c>
      <c r="J233">
        <v>1940</v>
      </c>
      <c r="K233" t="s">
        <v>1271</v>
      </c>
      <c r="L233" t="s">
        <v>1331</v>
      </c>
      <c r="M233" t="s">
        <v>1296</v>
      </c>
      <c r="N233" t="s">
        <v>1218</v>
      </c>
      <c r="O233">
        <v>6867</v>
      </c>
      <c r="P233">
        <v>1410</v>
      </c>
      <c r="R233">
        <v>7</v>
      </c>
      <c r="S233">
        <v>29</v>
      </c>
      <c r="U233" t="s">
        <v>2176</v>
      </c>
      <c r="V233" t="s">
        <v>2177</v>
      </c>
      <c r="W233" t="s">
        <v>2178</v>
      </c>
      <c r="X233" t="s">
        <v>2178</v>
      </c>
      <c r="Y233" t="s">
        <v>1845</v>
      </c>
      <c r="Z233">
        <v>288</v>
      </c>
      <c r="AA233" t="s">
        <v>139</v>
      </c>
    </row>
    <row r="234" spans="1:27" x14ac:dyDescent="0.25">
      <c r="A234" t="s">
        <v>140</v>
      </c>
      <c r="B234" t="s">
        <v>731</v>
      </c>
      <c r="C234">
        <v>2020</v>
      </c>
      <c r="D234">
        <v>24311</v>
      </c>
      <c r="E234">
        <v>12227</v>
      </c>
      <c r="F234">
        <v>12084</v>
      </c>
      <c r="G234">
        <v>10217</v>
      </c>
      <c r="H234">
        <v>2978</v>
      </c>
      <c r="I234">
        <v>3514</v>
      </c>
      <c r="J234">
        <v>3725</v>
      </c>
      <c r="K234" t="s">
        <v>1167</v>
      </c>
      <c r="L234" t="s">
        <v>1287</v>
      </c>
      <c r="M234" t="s">
        <v>1465</v>
      </c>
      <c r="N234" t="s">
        <v>1327</v>
      </c>
      <c r="O234">
        <v>10497</v>
      </c>
      <c r="P234">
        <v>2215</v>
      </c>
      <c r="R234">
        <v>8</v>
      </c>
      <c r="S234">
        <v>29</v>
      </c>
      <c r="U234" t="s">
        <v>2179</v>
      </c>
      <c r="V234" t="s">
        <v>2180</v>
      </c>
      <c r="W234" t="s">
        <v>1946</v>
      </c>
      <c r="X234" t="s">
        <v>1946</v>
      </c>
      <c r="Y234" t="s">
        <v>1845</v>
      </c>
      <c r="Z234">
        <v>1036</v>
      </c>
      <c r="AA234" t="s">
        <v>140</v>
      </c>
    </row>
    <row r="235" spans="1:27" x14ac:dyDescent="0.25">
      <c r="A235" t="s">
        <v>141</v>
      </c>
      <c r="B235" t="s">
        <v>732</v>
      </c>
      <c r="C235">
        <v>2020</v>
      </c>
      <c r="D235">
        <v>14370</v>
      </c>
      <c r="E235">
        <v>7285</v>
      </c>
      <c r="F235">
        <v>7085</v>
      </c>
      <c r="G235">
        <v>5912</v>
      </c>
      <c r="H235">
        <v>1637</v>
      </c>
      <c r="I235">
        <v>2147</v>
      </c>
      <c r="J235">
        <v>2128</v>
      </c>
      <c r="K235" t="s">
        <v>1186</v>
      </c>
      <c r="L235" t="s">
        <v>1419</v>
      </c>
      <c r="M235" t="s">
        <v>1291</v>
      </c>
      <c r="N235" t="s">
        <v>1181</v>
      </c>
      <c r="O235">
        <v>5957</v>
      </c>
      <c r="P235">
        <v>1715</v>
      </c>
      <c r="R235">
        <v>4</v>
      </c>
      <c r="S235">
        <v>15</v>
      </c>
      <c r="U235" t="s">
        <v>2181</v>
      </c>
      <c r="V235" t="s">
        <v>2182</v>
      </c>
      <c r="W235" t="s">
        <v>2101</v>
      </c>
      <c r="X235" t="s">
        <v>2101</v>
      </c>
      <c r="Y235" t="s">
        <v>1845</v>
      </c>
      <c r="Z235">
        <v>378</v>
      </c>
      <c r="AA235" t="s">
        <v>141</v>
      </c>
    </row>
    <row r="236" spans="1:27" x14ac:dyDescent="0.25">
      <c r="A236" t="s">
        <v>142</v>
      </c>
      <c r="B236" t="s">
        <v>734</v>
      </c>
      <c r="C236">
        <v>2020</v>
      </c>
      <c r="D236">
        <v>162902</v>
      </c>
      <c r="E236">
        <v>79910</v>
      </c>
      <c r="F236">
        <v>82992</v>
      </c>
      <c r="G236">
        <v>78171</v>
      </c>
      <c r="H236">
        <v>34100</v>
      </c>
      <c r="I236">
        <v>19184</v>
      </c>
      <c r="J236">
        <v>24887</v>
      </c>
      <c r="K236" t="s">
        <v>1489</v>
      </c>
      <c r="L236" t="s">
        <v>1200</v>
      </c>
      <c r="M236" t="s">
        <v>1241</v>
      </c>
      <c r="N236" t="s">
        <v>1243</v>
      </c>
      <c r="O236">
        <v>76436</v>
      </c>
      <c r="P236">
        <v>18940</v>
      </c>
      <c r="R236">
        <v>21</v>
      </c>
      <c r="S236">
        <v>111</v>
      </c>
      <c r="U236" t="s">
        <v>2183</v>
      </c>
      <c r="V236" t="s">
        <v>2184</v>
      </c>
      <c r="W236" t="s">
        <v>2001</v>
      </c>
      <c r="X236" t="s">
        <v>2001</v>
      </c>
      <c r="Y236" t="s">
        <v>1845</v>
      </c>
      <c r="Z236">
        <v>3557</v>
      </c>
      <c r="AA236" t="s">
        <v>142</v>
      </c>
    </row>
    <row r="237" spans="1:27" x14ac:dyDescent="0.25">
      <c r="B237" t="s">
        <v>1490</v>
      </c>
      <c r="C237">
        <v>2020</v>
      </c>
    </row>
    <row r="238" spans="1:27" x14ac:dyDescent="0.25">
      <c r="A238" t="s">
        <v>143</v>
      </c>
      <c r="B238" t="s">
        <v>735</v>
      </c>
      <c r="C238">
        <v>2020</v>
      </c>
      <c r="D238">
        <v>156002</v>
      </c>
      <c r="E238">
        <v>77677</v>
      </c>
      <c r="F238">
        <v>78325</v>
      </c>
      <c r="G238">
        <v>65732</v>
      </c>
      <c r="H238">
        <v>20213</v>
      </c>
      <c r="I238">
        <v>18265</v>
      </c>
      <c r="J238">
        <v>27254</v>
      </c>
      <c r="K238" t="s">
        <v>1237</v>
      </c>
      <c r="L238" t="s">
        <v>1422</v>
      </c>
      <c r="M238" t="s">
        <v>1491</v>
      </c>
      <c r="N238" t="s">
        <v>1181</v>
      </c>
      <c r="O238">
        <v>64195</v>
      </c>
      <c r="P238">
        <v>18185</v>
      </c>
      <c r="R238">
        <v>18</v>
      </c>
      <c r="S238">
        <v>96</v>
      </c>
      <c r="U238" t="s">
        <v>2185</v>
      </c>
      <c r="V238" t="s">
        <v>2186</v>
      </c>
      <c r="W238" t="s">
        <v>2187</v>
      </c>
      <c r="X238" t="s">
        <v>2187</v>
      </c>
      <c r="Y238" t="s">
        <v>1845</v>
      </c>
      <c r="Z238">
        <v>1523</v>
      </c>
      <c r="AA238" t="s">
        <v>143</v>
      </c>
    </row>
    <row r="239" spans="1:27" x14ac:dyDescent="0.25">
      <c r="B239" t="s">
        <v>1492</v>
      </c>
      <c r="C239">
        <v>2020</v>
      </c>
    </row>
    <row r="240" spans="1:27" x14ac:dyDescent="0.25">
      <c r="A240" t="s">
        <v>144</v>
      </c>
      <c r="B240" t="s">
        <v>737</v>
      </c>
      <c r="C240">
        <v>2020</v>
      </c>
      <c r="D240">
        <v>30284</v>
      </c>
      <c r="E240">
        <v>15062</v>
      </c>
      <c r="F240">
        <v>15222</v>
      </c>
      <c r="G240">
        <v>13103</v>
      </c>
      <c r="H240">
        <v>3773</v>
      </c>
      <c r="I240">
        <v>4797</v>
      </c>
      <c r="J240">
        <v>4533</v>
      </c>
      <c r="K240" t="s">
        <v>1493</v>
      </c>
      <c r="L240" t="s">
        <v>1195</v>
      </c>
      <c r="M240" t="s">
        <v>1374</v>
      </c>
      <c r="N240" t="s">
        <v>1349</v>
      </c>
      <c r="O240">
        <v>13399</v>
      </c>
      <c r="P240">
        <v>2975</v>
      </c>
      <c r="R240">
        <v>5</v>
      </c>
      <c r="S240">
        <v>20</v>
      </c>
      <c r="U240" t="s">
        <v>2188</v>
      </c>
      <c r="V240" t="s">
        <v>2189</v>
      </c>
      <c r="W240" t="s">
        <v>1930</v>
      </c>
      <c r="X240" t="s">
        <v>1930</v>
      </c>
      <c r="Y240" t="s">
        <v>1845</v>
      </c>
      <c r="Z240">
        <v>755</v>
      </c>
      <c r="AA240" t="s">
        <v>144</v>
      </c>
    </row>
    <row r="241" spans="1:27" x14ac:dyDescent="0.25">
      <c r="B241" t="s">
        <v>1494</v>
      </c>
      <c r="C241">
        <v>2020</v>
      </c>
    </row>
    <row r="242" spans="1:27" x14ac:dyDescent="0.25">
      <c r="B242" t="s">
        <v>1495</v>
      </c>
      <c r="C242">
        <v>2020</v>
      </c>
    </row>
    <row r="243" spans="1:27" x14ac:dyDescent="0.25">
      <c r="A243" t="s">
        <v>145</v>
      </c>
      <c r="B243" t="s">
        <v>738</v>
      </c>
      <c r="C243">
        <v>2020</v>
      </c>
      <c r="D243">
        <v>60948</v>
      </c>
      <c r="E243">
        <v>30927</v>
      </c>
      <c r="F243">
        <v>30021</v>
      </c>
      <c r="G243">
        <v>24358</v>
      </c>
      <c r="H243">
        <v>6889</v>
      </c>
      <c r="I243">
        <v>7864</v>
      </c>
      <c r="J243">
        <v>9605</v>
      </c>
      <c r="K243" t="s">
        <v>1442</v>
      </c>
      <c r="L243" t="s">
        <v>1278</v>
      </c>
      <c r="M243" t="s">
        <v>1496</v>
      </c>
      <c r="N243" t="s">
        <v>1497</v>
      </c>
      <c r="O243">
        <v>24810</v>
      </c>
      <c r="P243">
        <v>5260</v>
      </c>
      <c r="R243">
        <v>29</v>
      </c>
      <c r="S243">
        <v>70</v>
      </c>
      <c r="U243" t="s">
        <v>2190</v>
      </c>
      <c r="V243" t="s">
        <v>2191</v>
      </c>
      <c r="W243" t="s">
        <v>2192</v>
      </c>
      <c r="X243" t="s">
        <v>2192</v>
      </c>
      <c r="Y243" t="s">
        <v>1845</v>
      </c>
      <c r="Z243">
        <v>556</v>
      </c>
      <c r="AA243" t="s">
        <v>145</v>
      </c>
    </row>
    <row r="244" spans="1:27" x14ac:dyDescent="0.25">
      <c r="A244" t="s">
        <v>146</v>
      </c>
      <c r="B244" t="s">
        <v>740</v>
      </c>
      <c r="C244">
        <v>2020</v>
      </c>
      <c r="D244">
        <v>48414</v>
      </c>
      <c r="E244">
        <v>23964</v>
      </c>
      <c r="F244">
        <v>24450</v>
      </c>
      <c r="G244">
        <v>20531</v>
      </c>
      <c r="H244">
        <v>6781</v>
      </c>
      <c r="I244">
        <v>6032</v>
      </c>
      <c r="J244">
        <v>7718</v>
      </c>
      <c r="K244" t="s">
        <v>1202</v>
      </c>
      <c r="L244" t="s">
        <v>1217</v>
      </c>
      <c r="M244" t="s">
        <v>1392</v>
      </c>
      <c r="N244" t="s">
        <v>1323</v>
      </c>
      <c r="O244">
        <v>19942</v>
      </c>
      <c r="P244">
        <v>4300</v>
      </c>
      <c r="R244">
        <v>16</v>
      </c>
      <c r="S244">
        <v>63</v>
      </c>
      <c r="U244" t="s">
        <v>2193</v>
      </c>
      <c r="V244" t="s">
        <v>2194</v>
      </c>
      <c r="W244" t="s">
        <v>2195</v>
      </c>
      <c r="X244" t="s">
        <v>2195</v>
      </c>
      <c r="Y244" t="s">
        <v>1845</v>
      </c>
      <c r="Z244">
        <v>1530</v>
      </c>
      <c r="AA244" t="s">
        <v>146</v>
      </c>
    </row>
    <row r="245" spans="1:27" x14ac:dyDescent="0.25">
      <c r="A245" t="s">
        <v>147</v>
      </c>
      <c r="B245" t="s">
        <v>741</v>
      </c>
      <c r="C245">
        <v>2020</v>
      </c>
      <c r="D245">
        <v>18295</v>
      </c>
      <c r="E245">
        <v>9132</v>
      </c>
      <c r="F245">
        <v>9163</v>
      </c>
      <c r="G245">
        <v>7110</v>
      </c>
      <c r="H245">
        <v>1971</v>
      </c>
      <c r="I245">
        <v>2229</v>
      </c>
      <c r="J245">
        <v>2910</v>
      </c>
      <c r="K245" t="s">
        <v>1186</v>
      </c>
      <c r="L245" t="s">
        <v>1179</v>
      </c>
      <c r="M245" t="s">
        <v>1405</v>
      </c>
      <c r="N245" t="s">
        <v>1498</v>
      </c>
      <c r="O245">
        <v>7451</v>
      </c>
      <c r="P245">
        <v>1820</v>
      </c>
      <c r="R245">
        <v>1</v>
      </c>
      <c r="S245">
        <v>4</v>
      </c>
      <c r="U245" t="s">
        <v>2196</v>
      </c>
      <c r="V245" t="s">
        <v>2197</v>
      </c>
      <c r="W245" t="s">
        <v>1497</v>
      </c>
      <c r="X245" t="s">
        <v>1497</v>
      </c>
      <c r="Y245" t="s">
        <v>1845</v>
      </c>
      <c r="Z245">
        <v>983</v>
      </c>
      <c r="AA245" t="s">
        <v>147</v>
      </c>
    </row>
    <row r="246" spans="1:27" x14ac:dyDescent="0.25">
      <c r="B246" t="s">
        <v>1499</v>
      </c>
      <c r="C246">
        <v>2020</v>
      </c>
    </row>
    <row r="247" spans="1:27" x14ac:dyDescent="0.25">
      <c r="B247" t="s">
        <v>1500</v>
      </c>
      <c r="C247">
        <v>2020</v>
      </c>
    </row>
    <row r="248" spans="1:27" x14ac:dyDescent="0.25">
      <c r="A248" t="s">
        <v>148</v>
      </c>
      <c r="B248" t="s">
        <v>743</v>
      </c>
      <c r="C248">
        <v>2020</v>
      </c>
      <c r="D248">
        <v>15722</v>
      </c>
      <c r="E248">
        <v>7879</v>
      </c>
      <c r="F248">
        <v>7843</v>
      </c>
      <c r="G248">
        <v>7484</v>
      </c>
      <c r="H248">
        <v>2960</v>
      </c>
      <c r="I248">
        <v>2299</v>
      </c>
      <c r="J248">
        <v>2225</v>
      </c>
      <c r="K248" t="s">
        <v>1501</v>
      </c>
      <c r="L248" t="s">
        <v>1502</v>
      </c>
      <c r="M248" t="s">
        <v>1503</v>
      </c>
      <c r="N248" t="s">
        <v>1393</v>
      </c>
      <c r="O248">
        <v>7798</v>
      </c>
      <c r="P248">
        <v>1505</v>
      </c>
      <c r="R248">
        <v>3</v>
      </c>
      <c r="S248">
        <v>12</v>
      </c>
      <c r="U248" t="s">
        <v>2198</v>
      </c>
      <c r="V248" t="s">
        <v>2199</v>
      </c>
      <c r="W248" t="s">
        <v>2200</v>
      </c>
      <c r="X248" t="s">
        <v>2201</v>
      </c>
      <c r="Y248" t="s">
        <v>2202</v>
      </c>
      <c r="Z248">
        <v>1066</v>
      </c>
      <c r="AA248" t="s">
        <v>148</v>
      </c>
    </row>
    <row r="249" spans="1:27" x14ac:dyDescent="0.25">
      <c r="B249" t="s">
        <v>1504</v>
      </c>
      <c r="C249">
        <v>2020</v>
      </c>
    </row>
    <row r="250" spans="1:27" x14ac:dyDescent="0.25">
      <c r="B250" t="s">
        <v>1505</v>
      </c>
      <c r="C250">
        <v>2020</v>
      </c>
    </row>
    <row r="251" spans="1:27" x14ac:dyDescent="0.25">
      <c r="A251" t="s">
        <v>149</v>
      </c>
      <c r="B251" t="s">
        <v>744</v>
      </c>
      <c r="C251">
        <v>2020</v>
      </c>
      <c r="D251">
        <v>12209</v>
      </c>
      <c r="E251">
        <v>6059</v>
      </c>
      <c r="F251">
        <v>6150</v>
      </c>
      <c r="G251">
        <v>5084</v>
      </c>
      <c r="H251">
        <v>1484</v>
      </c>
      <c r="I251">
        <v>1722</v>
      </c>
      <c r="J251">
        <v>1878</v>
      </c>
      <c r="K251" t="s">
        <v>1398</v>
      </c>
      <c r="L251" t="s">
        <v>1343</v>
      </c>
      <c r="M251" t="s">
        <v>1222</v>
      </c>
      <c r="N251" t="s">
        <v>1387</v>
      </c>
      <c r="O251">
        <v>5298</v>
      </c>
      <c r="P251">
        <v>1010</v>
      </c>
      <c r="R251">
        <v>2</v>
      </c>
      <c r="S251">
        <v>10</v>
      </c>
      <c r="U251" t="s">
        <v>2203</v>
      </c>
      <c r="V251" t="s">
        <v>2204</v>
      </c>
      <c r="W251" t="s">
        <v>2205</v>
      </c>
      <c r="X251" t="s">
        <v>2205</v>
      </c>
      <c r="Y251" t="s">
        <v>1845</v>
      </c>
      <c r="Z251">
        <v>831</v>
      </c>
      <c r="AA251" t="s">
        <v>149</v>
      </c>
    </row>
    <row r="252" spans="1:27" x14ac:dyDescent="0.25">
      <c r="B252" t="s">
        <v>1506</v>
      </c>
      <c r="C252">
        <v>2020</v>
      </c>
    </row>
    <row r="253" spans="1:27" x14ac:dyDescent="0.25">
      <c r="B253" t="s">
        <v>1507</v>
      </c>
      <c r="C253">
        <v>2020</v>
      </c>
    </row>
    <row r="254" spans="1:27" x14ac:dyDescent="0.25">
      <c r="B254" t="s">
        <v>1508</v>
      </c>
      <c r="C254">
        <v>2020</v>
      </c>
    </row>
    <row r="255" spans="1:27" x14ac:dyDescent="0.25">
      <c r="A255" t="s">
        <v>150</v>
      </c>
      <c r="B255" t="s">
        <v>745</v>
      </c>
      <c r="C255">
        <v>2020</v>
      </c>
      <c r="D255">
        <v>39182</v>
      </c>
      <c r="E255">
        <v>19184</v>
      </c>
      <c r="F255">
        <v>19998</v>
      </c>
      <c r="G255">
        <v>17342</v>
      </c>
      <c r="H255">
        <v>5777</v>
      </c>
      <c r="I255">
        <v>5407</v>
      </c>
      <c r="J255">
        <v>6158</v>
      </c>
      <c r="K255" t="s">
        <v>1333</v>
      </c>
      <c r="L255" t="s">
        <v>1412</v>
      </c>
      <c r="M255" t="s">
        <v>1320</v>
      </c>
      <c r="N255" t="s">
        <v>1165</v>
      </c>
      <c r="O255">
        <v>17578</v>
      </c>
      <c r="P255">
        <v>2905</v>
      </c>
      <c r="R255">
        <v>11</v>
      </c>
      <c r="S255">
        <v>38</v>
      </c>
      <c r="U255" t="s">
        <v>2206</v>
      </c>
      <c r="V255" t="s">
        <v>2207</v>
      </c>
      <c r="W255" t="s">
        <v>2208</v>
      </c>
      <c r="X255" t="s">
        <v>2209</v>
      </c>
      <c r="Y255" t="s">
        <v>2210</v>
      </c>
      <c r="Z255">
        <v>2339</v>
      </c>
      <c r="AA255" t="s">
        <v>150</v>
      </c>
    </row>
    <row r="256" spans="1:27" x14ac:dyDescent="0.25">
      <c r="A256" t="s">
        <v>151</v>
      </c>
      <c r="B256" t="s">
        <v>746</v>
      </c>
      <c r="C256">
        <v>2020</v>
      </c>
      <c r="D256">
        <v>27234</v>
      </c>
      <c r="E256">
        <v>12875</v>
      </c>
      <c r="F256">
        <v>14359</v>
      </c>
      <c r="G256">
        <v>12019</v>
      </c>
      <c r="H256">
        <v>4410</v>
      </c>
      <c r="I256">
        <v>3428</v>
      </c>
      <c r="J256">
        <v>4181</v>
      </c>
      <c r="K256" t="s">
        <v>1220</v>
      </c>
      <c r="L256" t="s">
        <v>1509</v>
      </c>
      <c r="M256" t="s">
        <v>1297</v>
      </c>
      <c r="N256" t="s">
        <v>1257</v>
      </c>
      <c r="O256">
        <v>12628</v>
      </c>
      <c r="P256">
        <v>3235</v>
      </c>
      <c r="R256">
        <v>3</v>
      </c>
      <c r="S256">
        <v>14</v>
      </c>
      <c r="U256" t="s">
        <v>2211</v>
      </c>
      <c r="V256" t="s">
        <v>2212</v>
      </c>
      <c r="W256" t="s">
        <v>1911</v>
      </c>
      <c r="X256" t="s">
        <v>1911</v>
      </c>
      <c r="Y256" t="s">
        <v>1845</v>
      </c>
      <c r="Z256">
        <v>1772</v>
      </c>
      <c r="AA256" t="s">
        <v>151</v>
      </c>
    </row>
    <row r="257" spans="1:27" x14ac:dyDescent="0.25">
      <c r="A257" t="s">
        <v>152</v>
      </c>
      <c r="B257" t="s">
        <v>747</v>
      </c>
      <c r="C257">
        <v>2020</v>
      </c>
      <c r="D257">
        <v>18589</v>
      </c>
      <c r="E257">
        <v>9178</v>
      </c>
      <c r="F257">
        <v>9411</v>
      </c>
      <c r="G257">
        <v>7670</v>
      </c>
      <c r="H257">
        <v>2017</v>
      </c>
      <c r="I257">
        <v>2873</v>
      </c>
      <c r="J257">
        <v>2780</v>
      </c>
      <c r="K257" t="s">
        <v>1510</v>
      </c>
      <c r="L257" t="s">
        <v>1417</v>
      </c>
      <c r="M257" t="s">
        <v>1511</v>
      </c>
      <c r="N257" t="s">
        <v>1170</v>
      </c>
      <c r="O257">
        <v>7924</v>
      </c>
      <c r="P257">
        <v>1530</v>
      </c>
      <c r="R257">
        <v>2</v>
      </c>
      <c r="S257">
        <v>15</v>
      </c>
      <c r="U257" t="s">
        <v>2213</v>
      </c>
      <c r="V257" t="s">
        <v>2214</v>
      </c>
      <c r="W257" t="s">
        <v>1954</v>
      </c>
      <c r="X257" t="s">
        <v>1954</v>
      </c>
      <c r="Y257" t="s">
        <v>1845</v>
      </c>
      <c r="Z257">
        <v>611</v>
      </c>
      <c r="AA257" t="s">
        <v>152</v>
      </c>
    </row>
    <row r="258" spans="1:27" x14ac:dyDescent="0.25">
      <c r="A258" t="s">
        <v>153</v>
      </c>
      <c r="B258" t="s">
        <v>748</v>
      </c>
      <c r="C258">
        <v>2020</v>
      </c>
      <c r="D258">
        <v>50493</v>
      </c>
      <c r="E258">
        <v>25115</v>
      </c>
      <c r="F258">
        <v>25378</v>
      </c>
      <c r="G258">
        <v>22895</v>
      </c>
      <c r="H258">
        <v>8261</v>
      </c>
      <c r="I258">
        <v>7020</v>
      </c>
      <c r="J258">
        <v>7614</v>
      </c>
      <c r="K258" t="s">
        <v>1204</v>
      </c>
      <c r="L258" t="s">
        <v>1502</v>
      </c>
      <c r="M258" t="s">
        <v>1333</v>
      </c>
      <c r="N258" t="s">
        <v>1276</v>
      </c>
      <c r="O258">
        <v>23528</v>
      </c>
      <c r="P258">
        <v>4860</v>
      </c>
      <c r="R258">
        <v>7</v>
      </c>
      <c r="S258">
        <v>31</v>
      </c>
      <c r="U258" t="s">
        <v>2215</v>
      </c>
      <c r="V258" t="s">
        <v>2216</v>
      </c>
      <c r="W258" t="s">
        <v>2217</v>
      </c>
      <c r="X258" t="s">
        <v>2217</v>
      </c>
      <c r="Y258" t="s">
        <v>1845</v>
      </c>
      <c r="Z258">
        <v>1084</v>
      </c>
      <c r="AA258" t="s">
        <v>153</v>
      </c>
    </row>
    <row r="259" spans="1:27" x14ac:dyDescent="0.25">
      <c r="B259" t="s">
        <v>1512</v>
      </c>
      <c r="C259">
        <v>2020</v>
      </c>
    </row>
    <row r="260" spans="1:27" x14ac:dyDescent="0.25">
      <c r="A260" t="s">
        <v>154</v>
      </c>
      <c r="B260" t="s">
        <v>750</v>
      </c>
      <c r="C260">
        <v>2020</v>
      </c>
      <c r="D260">
        <v>57587</v>
      </c>
      <c r="E260">
        <v>29042</v>
      </c>
      <c r="F260">
        <v>28545</v>
      </c>
      <c r="G260">
        <v>23770</v>
      </c>
      <c r="H260">
        <v>7151</v>
      </c>
      <c r="I260">
        <v>7056</v>
      </c>
      <c r="J260">
        <v>9563</v>
      </c>
      <c r="K260" t="s">
        <v>1171</v>
      </c>
      <c r="L260" t="s">
        <v>1503</v>
      </c>
      <c r="M260" t="s">
        <v>1513</v>
      </c>
      <c r="N260" t="s">
        <v>1347</v>
      </c>
      <c r="O260">
        <v>23913</v>
      </c>
      <c r="P260">
        <v>4770</v>
      </c>
      <c r="R260">
        <v>21</v>
      </c>
      <c r="S260">
        <v>39</v>
      </c>
      <c r="U260" t="s">
        <v>2218</v>
      </c>
      <c r="V260" t="s">
        <v>2219</v>
      </c>
      <c r="W260" t="s">
        <v>2220</v>
      </c>
      <c r="X260" t="s">
        <v>2220</v>
      </c>
      <c r="Y260" t="s">
        <v>1845</v>
      </c>
      <c r="Z260">
        <v>1693</v>
      </c>
      <c r="AA260" t="s">
        <v>154</v>
      </c>
    </row>
    <row r="261" spans="1:27" x14ac:dyDescent="0.25">
      <c r="B261" t="s">
        <v>1514</v>
      </c>
      <c r="C261">
        <v>2020</v>
      </c>
    </row>
    <row r="262" spans="1:27" x14ac:dyDescent="0.25">
      <c r="A262" t="s">
        <v>155</v>
      </c>
      <c r="B262" t="s">
        <v>751</v>
      </c>
      <c r="C262">
        <v>2020</v>
      </c>
      <c r="D262">
        <v>87086</v>
      </c>
      <c r="E262">
        <v>43321</v>
      </c>
      <c r="F262">
        <v>43765</v>
      </c>
      <c r="G262">
        <v>45247</v>
      </c>
      <c r="H262">
        <v>20830</v>
      </c>
      <c r="I262">
        <v>12457</v>
      </c>
      <c r="J262">
        <v>11960</v>
      </c>
      <c r="K262" t="s">
        <v>1515</v>
      </c>
      <c r="L262" t="s">
        <v>1516</v>
      </c>
      <c r="M262" t="s">
        <v>1221</v>
      </c>
      <c r="N262" t="s">
        <v>1517</v>
      </c>
      <c r="O262">
        <v>45976</v>
      </c>
      <c r="P262">
        <v>5765</v>
      </c>
      <c r="R262">
        <v>23</v>
      </c>
      <c r="S262">
        <v>57</v>
      </c>
      <c r="U262" t="s">
        <v>2221</v>
      </c>
      <c r="V262" t="s">
        <v>2222</v>
      </c>
      <c r="W262" t="s">
        <v>2223</v>
      </c>
      <c r="X262" t="s">
        <v>2223</v>
      </c>
      <c r="Y262" t="s">
        <v>1845</v>
      </c>
      <c r="Z262">
        <v>1820</v>
      </c>
      <c r="AA262" t="s">
        <v>155</v>
      </c>
    </row>
    <row r="263" spans="1:27" x14ac:dyDescent="0.25">
      <c r="B263" t="s">
        <v>1518</v>
      </c>
      <c r="C263">
        <v>2020</v>
      </c>
    </row>
    <row r="264" spans="1:27" x14ac:dyDescent="0.25">
      <c r="B264" t="s">
        <v>1519</v>
      </c>
      <c r="C264">
        <v>2020</v>
      </c>
    </row>
    <row r="265" spans="1:27" x14ac:dyDescent="0.25">
      <c r="A265" t="s">
        <v>156</v>
      </c>
      <c r="B265" t="s">
        <v>752</v>
      </c>
      <c r="C265">
        <v>2020</v>
      </c>
      <c r="D265">
        <v>16152</v>
      </c>
      <c r="E265">
        <v>8135</v>
      </c>
      <c r="F265">
        <v>8017</v>
      </c>
      <c r="G265">
        <v>6791</v>
      </c>
      <c r="H265">
        <v>1920</v>
      </c>
      <c r="I265">
        <v>2483</v>
      </c>
      <c r="J265">
        <v>2388</v>
      </c>
      <c r="K265" t="s">
        <v>1442</v>
      </c>
      <c r="L265" t="s">
        <v>1195</v>
      </c>
      <c r="M265" t="s">
        <v>1197</v>
      </c>
      <c r="N265" t="s">
        <v>1323</v>
      </c>
      <c r="O265">
        <v>6861</v>
      </c>
      <c r="P265">
        <v>1850</v>
      </c>
      <c r="R265">
        <v>4</v>
      </c>
      <c r="S265">
        <v>12</v>
      </c>
      <c r="U265" t="s">
        <v>2224</v>
      </c>
      <c r="V265" t="s">
        <v>2225</v>
      </c>
      <c r="W265" t="s">
        <v>2226</v>
      </c>
      <c r="X265" t="s">
        <v>2226</v>
      </c>
      <c r="Y265" t="s">
        <v>1845</v>
      </c>
      <c r="Z265">
        <v>582</v>
      </c>
      <c r="AA265" t="s">
        <v>156</v>
      </c>
    </row>
    <row r="266" spans="1:27" x14ac:dyDescent="0.25">
      <c r="A266" t="s">
        <v>157</v>
      </c>
      <c r="B266" t="s">
        <v>753</v>
      </c>
      <c r="C266">
        <v>2020</v>
      </c>
      <c r="D266">
        <v>23968</v>
      </c>
      <c r="E266">
        <v>11809</v>
      </c>
      <c r="F266">
        <v>12159</v>
      </c>
      <c r="G266">
        <v>10770</v>
      </c>
      <c r="H266">
        <v>3801</v>
      </c>
      <c r="I266">
        <v>3401</v>
      </c>
      <c r="J266">
        <v>3568</v>
      </c>
      <c r="K266" t="s">
        <v>1253</v>
      </c>
      <c r="L266" t="s">
        <v>1216</v>
      </c>
      <c r="M266" t="s">
        <v>1238</v>
      </c>
      <c r="N266" t="s">
        <v>1317</v>
      </c>
      <c r="O266">
        <v>10775</v>
      </c>
      <c r="P266">
        <v>2240</v>
      </c>
      <c r="R266">
        <v>8</v>
      </c>
      <c r="S266">
        <v>20</v>
      </c>
      <c r="U266" t="s">
        <v>2227</v>
      </c>
      <c r="V266" t="s">
        <v>2228</v>
      </c>
      <c r="W266" t="s">
        <v>2229</v>
      </c>
      <c r="X266" t="s">
        <v>2229</v>
      </c>
      <c r="Y266" t="s">
        <v>1845</v>
      </c>
      <c r="Z266">
        <v>1349</v>
      </c>
      <c r="AA266" t="s">
        <v>157</v>
      </c>
    </row>
    <row r="267" spans="1:27" x14ac:dyDescent="0.25">
      <c r="B267" t="s">
        <v>1520</v>
      </c>
      <c r="C267">
        <v>2020</v>
      </c>
    </row>
    <row r="268" spans="1:27" x14ac:dyDescent="0.25">
      <c r="B268" t="s">
        <v>1521</v>
      </c>
      <c r="C268">
        <v>2020</v>
      </c>
    </row>
    <row r="269" spans="1:27" x14ac:dyDescent="0.25">
      <c r="A269" t="s">
        <v>158</v>
      </c>
      <c r="B269" t="s">
        <v>754</v>
      </c>
      <c r="C269">
        <v>2020</v>
      </c>
      <c r="D269">
        <v>56296</v>
      </c>
      <c r="E269">
        <v>27926</v>
      </c>
      <c r="F269">
        <v>28370</v>
      </c>
      <c r="G269">
        <v>27069</v>
      </c>
      <c r="H269">
        <v>11030</v>
      </c>
      <c r="I269">
        <v>7990</v>
      </c>
      <c r="J269">
        <v>8049</v>
      </c>
      <c r="K269" t="s">
        <v>1522</v>
      </c>
      <c r="L269" t="s">
        <v>1168</v>
      </c>
      <c r="M269" t="s">
        <v>1503</v>
      </c>
      <c r="N269" t="s">
        <v>1364</v>
      </c>
      <c r="O269">
        <v>28213</v>
      </c>
      <c r="P269">
        <v>3235</v>
      </c>
      <c r="R269">
        <v>8</v>
      </c>
      <c r="S269">
        <v>65</v>
      </c>
      <c r="U269" t="s">
        <v>2230</v>
      </c>
      <c r="V269" t="s">
        <v>2231</v>
      </c>
      <c r="W269" t="s">
        <v>2232</v>
      </c>
      <c r="X269" t="s">
        <v>1198</v>
      </c>
      <c r="Y269" t="s">
        <v>2233</v>
      </c>
      <c r="Z269">
        <v>1690</v>
      </c>
      <c r="AA269" t="s">
        <v>158</v>
      </c>
    </row>
    <row r="270" spans="1:27" x14ac:dyDescent="0.25">
      <c r="A270" t="s">
        <v>159</v>
      </c>
      <c r="B270" t="s">
        <v>755</v>
      </c>
      <c r="C270">
        <v>2020</v>
      </c>
      <c r="D270">
        <v>35916</v>
      </c>
      <c r="E270">
        <v>17913</v>
      </c>
      <c r="F270">
        <v>18003</v>
      </c>
      <c r="G270">
        <v>14721</v>
      </c>
      <c r="H270">
        <v>4132</v>
      </c>
      <c r="I270">
        <v>4963</v>
      </c>
      <c r="J270">
        <v>5626</v>
      </c>
      <c r="K270" t="s">
        <v>1248</v>
      </c>
      <c r="L270" t="s">
        <v>1358</v>
      </c>
      <c r="M270" t="s">
        <v>1180</v>
      </c>
      <c r="N270" t="s">
        <v>1189</v>
      </c>
      <c r="O270">
        <v>14889</v>
      </c>
      <c r="P270">
        <v>2790</v>
      </c>
      <c r="R270">
        <v>9</v>
      </c>
      <c r="S270">
        <v>39</v>
      </c>
      <c r="U270" t="s">
        <v>2234</v>
      </c>
      <c r="V270" t="s">
        <v>2235</v>
      </c>
      <c r="W270" t="s">
        <v>2205</v>
      </c>
      <c r="X270" t="s">
        <v>2205</v>
      </c>
      <c r="Y270" t="s">
        <v>1845</v>
      </c>
      <c r="Z270">
        <v>811</v>
      </c>
      <c r="AA270" t="s">
        <v>159</v>
      </c>
    </row>
    <row r="271" spans="1:27" x14ac:dyDescent="0.25">
      <c r="A271" t="s">
        <v>160</v>
      </c>
      <c r="B271" t="s">
        <v>756</v>
      </c>
      <c r="C271">
        <v>2020</v>
      </c>
      <c r="D271">
        <v>40142</v>
      </c>
      <c r="E271">
        <v>19881</v>
      </c>
      <c r="F271">
        <v>20261</v>
      </c>
      <c r="G271">
        <v>18035</v>
      </c>
      <c r="H271">
        <v>5812</v>
      </c>
      <c r="I271">
        <v>5847</v>
      </c>
      <c r="J271">
        <v>6376</v>
      </c>
      <c r="K271" t="s">
        <v>1199</v>
      </c>
      <c r="L271" t="s">
        <v>1373</v>
      </c>
      <c r="M271" t="s">
        <v>1173</v>
      </c>
      <c r="N271" t="s">
        <v>1257</v>
      </c>
      <c r="O271">
        <v>17967</v>
      </c>
      <c r="P271">
        <v>2845</v>
      </c>
      <c r="R271">
        <v>11</v>
      </c>
      <c r="S271">
        <v>39</v>
      </c>
      <c r="U271" t="s">
        <v>2236</v>
      </c>
      <c r="V271" t="s">
        <v>2237</v>
      </c>
      <c r="W271" t="s">
        <v>2238</v>
      </c>
      <c r="X271" t="s">
        <v>2239</v>
      </c>
      <c r="Y271" t="s">
        <v>1992</v>
      </c>
      <c r="Z271">
        <v>1511</v>
      </c>
      <c r="AA271" t="s">
        <v>160</v>
      </c>
    </row>
    <row r="272" spans="1:27" x14ac:dyDescent="0.25">
      <c r="A272" t="s">
        <v>161</v>
      </c>
      <c r="B272" t="s">
        <v>757</v>
      </c>
      <c r="C272">
        <v>2020</v>
      </c>
      <c r="D272">
        <v>92423</v>
      </c>
      <c r="E272">
        <v>46683</v>
      </c>
      <c r="F272">
        <v>45740</v>
      </c>
      <c r="G272">
        <v>41077</v>
      </c>
      <c r="H272">
        <v>14226</v>
      </c>
      <c r="I272">
        <v>11771</v>
      </c>
      <c r="J272">
        <v>15080</v>
      </c>
      <c r="K272" t="s">
        <v>1374</v>
      </c>
      <c r="L272" t="s">
        <v>1523</v>
      </c>
      <c r="M272" t="s">
        <v>1220</v>
      </c>
      <c r="N272" t="s">
        <v>1223</v>
      </c>
      <c r="O272">
        <v>40788</v>
      </c>
      <c r="P272">
        <v>7475</v>
      </c>
      <c r="R272">
        <v>12</v>
      </c>
      <c r="S272">
        <v>44</v>
      </c>
      <c r="U272" t="s">
        <v>2240</v>
      </c>
      <c r="V272" t="s">
        <v>2241</v>
      </c>
      <c r="W272" t="s">
        <v>2242</v>
      </c>
      <c r="X272" t="s">
        <v>2242</v>
      </c>
      <c r="Y272" t="s">
        <v>1845</v>
      </c>
      <c r="Z272">
        <v>1759</v>
      </c>
      <c r="AA272" t="s">
        <v>161</v>
      </c>
    </row>
    <row r="273" spans="1:27" x14ac:dyDescent="0.25">
      <c r="B273" t="s">
        <v>1524</v>
      </c>
      <c r="C273">
        <v>2020</v>
      </c>
    </row>
    <row r="274" spans="1:27" x14ac:dyDescent="0.25">
      <c r="A274" t="s">
        <v>162</v>
      </c>
      <c r="B274" t="s">
        <v>758</v>
      </c>
      <c r="C274">
        <v>2020</v>
      </c>
      <c r="D274">
        <v>31202</v>
      </c>
      <c r="E274">
        <v>15344</v>
      </c>
      <c r="F274">
        <v>15858</v>
      </c>
      <c r="G274">
        <v>12197</v>
      </c>
      <c r="H274">
        <v>3049</v>
      </c>
      <c r="I274">
        <v>3724</v>
      </c>
      <c r="J274">
        <v>5424</v>
      </c>
      <c r="K274" t="s">
        <v>1525</v>
      </c>
      <c r="L274" t="s">
        <v>1183</v>
      </c>
      <c r="M274" t="s">
        <v>1526</v>
      </c>
      <c r="N274" t="s">
        <v>1498</v>
      </c>
      <c r="O274">
        <v>12314</v>
      </c>
      <c r="P274">
        <v>2575</v>
      </c>
      <c r="R274">
        <v>5</v>
      </c>
      <c r="S274">
        <v>12</v>
      </c>
      <c r="U274" t="s">
        <v>2243</v>
      </c>
      <c r="V274" t="s">
        <v>2244</v>
      </c>
      <c r="W274" t="s">
        <v>2086</v>
      </c>
      <c r="X274" t="s">
        <v>2086</v>
      </c>
      <c r="Y274" t="s">
        <v>1845</v>
      </c>
      <c r="Z274">
        <v>1823</v>
      </c>
      <c r="AA274" t="s">
        <v>162</v>
      </c>
    </row>
    <row r="275" spans="1:27" x14ac:dyDescent="0.25">
      <c r="B275" t="s">
        <v>1527</v>
      </c>
      <c r="C275">
        <v>2020</v>
      </c>
    </row>
    <row r="276" spans="1:27" x14ac:dyDescent="0.25">
      <c r="A276" t="s">
        <v>163</v>
      </c>
      <c r="B276" t="s">
        <v>759</v>
      </c>
      <c r="C276">
        <v>2020</v>
      </c>
      <c r="D276">
        <v>81140</v>
      </c>
      <c r="E276">
        <v>40785</v>
      </c>
      <c r="F276">
        <v>40355</v>
      </c>
      <c r="G276">
        <v>38016</v>
      </c>
      <c r="H276">
        <v>14982</v>
      </c>
      <c r="I276">
        <v>10881</v>
      </c>
      <c r="J276">
        <v>12153</v>
      </c>
      <c r="K276" t="s">
        <v>1496</v>
      </c>
      <c r="L276" t="s">
        <v>1330</v>
      </c>
      <c r="M276" t="s">
        <v>1193</v>
      </c>
      <c r="N276" t="s">
        <v>1528</v>
      </c>
      <c r="O276">
        <v>38701</v>
      </c>
      <c r="P276">
        <v>6890</v>
      </c>
      <c r="R276">
        <v>10</v>
      </c>
      <c r="S276">
        <v>62</v>
      </c>
      <c r="U276" t="s">
        <v>2245</v>
      </c>
      <c r="V276" t="s">
        <v>2246</v>
      </c>
      <c r="W276" t="s">
        <v>2247</v>
      </c>
      <c r="X276" t="s">
        <v>2247</v>
      </c>
      <c r="Y276" t="s">
        <v>1845</v>
      </c>
      <c r="Z276">
        <v>1838</v>
      </c>
      <c r="AA276" t="s">
        <v>163</v>
      </c>
    </row>
    <row r="277" spans="1:27" x14ac:dyDescent="0.25">
      <c r="A277" t="s">
        <v>164</v>
      </c>
      <c r="B277" t="s">
        <v>760</v>
      </c>
      <c r="C277">
        <v>2020</v>
      </c>
      <c r="D277">
        <v>155111</v>
      </c>
      <c r="E277">
        <v>76606</v>
      </c>
      <c r="F277">
        <v>78505</v>
      </c>
      <c r="G277">
        <v>73408</v>
      </c>
      <c r="H277">
        <v>29457</v>
      </c>
      <c r="I277">
        <v>21203</v>
      </c>
      <c r="J277">
        <v>22748</v>
      </c>
      <c r="K277" t="s">
        <v>1529</v>
      </c>
      <c r="L277" t="s">
        <v>1280</v>
      </c>
      <c r="M277" t="s">
        <v>1530</v>
      </c>
      <c r="N277" t="s">
        <v>1194</v>
      </c>
      <c r="O277">
        <v>72991</v>
      </c>
      <c r="P277">
        <v>18030</v>
      </c>
      <c r="R277">
        <v>14</v>
      </c>
      <c r="S277">
        <v>107</v>
      </c>
      <c r="U277" t="s">
        <v>2248</v>
      </c>
      <c r="V277" t="s">
        <v>2249</v>
      </c>
      <c r="W277" t="s">
        <v>2250</v>
      </c>
      <c r="X277" t="s">
        <v>2250</v>
      </c>
      <c r="Y277" t="s">
        <v>1845</v>
      </c>
      <c r="Z277">
        <v>1985</v>
      </c>
      <c r="AA277" t="s">
        <v>164</v>
      </c>
    </row>
    <row r="278" spans="1:27" x14ac:dyDescent="0.25">
      <c r="B278" t="s">
        <v>1531</v>
      </c>
      <c r="C278">
        <v>2020</v>
      </c>
    </row>
    <row r="279" spans="1:27" x14ac:dyDescent="0.25">
      <c r="A279" t="s">
        <v>165</v>
      </c>
      <c r="B279" t="s">
        <v>762</v>
      </c>
      <c r="C279">
        <v>2020</v>
      </c>
      <c r="D279">
        <v>16454</v>
      </c>
      <c r="E279">
        <v>8179</v>
      </c>
      <c r="F279">
        <v>8275</v>
      </c>
      <c r="G279">
        <v>7145</v>
      </c>
      <c r="H279">
        <v>2212</v>
      </c>
      <c r="I279">
        <v>2395</v>
      </c>
      <c r="J279">
        <v>2538</v>
      </c>
      <c r="K279" t="s">
        <v>1530</v>
      </c>
      <c r="L279" t="s">
        <v>1380</v>
      </c>
      <c r="M279" t="s">
        <v>1320</v>
      </c>
      <c r="N279" t="s">
        <v>1205</v>
      </c>
      <c r="O279">
        <v>7206</v>
      </c>
      <c r="P279">
        <v>1510</v>
      </c>
      <c r="R279">
        <v>2</v>
      </c>
      <c r="S279">
        <v>19</v>
      </c>
      <c r="U279" t="s">
        <v>2251</v>
      </c>
      <c r="V279" t="s">
        <v>2252</v>
      </c>
      <c r="W279" t="s">
        <v>2220</v>
      </c>
      <c r="X279" t="s">
        <v>2220</v>
      </c>
      <c r="Y279" t="s">
        <v>1845</v>
      </c>
      <c r="Z279">
        <v>798</v>
      </c>
      <c r="AA279" t="s">
        <v>165</v>
      </c>
    </row>
    <row r="280" spans="1:27" x14ac:dyDescent="0.25">
      <c r="A280" t="s">
        <v>166</v>
      </c>
      <c r="B280" t="s">
        <v>763</v>
      </c>
      <c r="C280">
        <v>2020</v>
      </c>
      <c r="D280">
        <v>44692</v>
      </c>
      <c r="E280">
        <v>22425</v>
      </c>
      <c r="F280">
        <v>22267</v>
      </c>
      <c r="G280">
        <v>19095</v>
      </c>
      <c r="H280">
        <v>5594</v>
      </c>
      <c r="I280">
        <v>6499</v>
      </c>
      <c r="J280">
        <v>7002</v>
      </c>
      <c r="K280" t="s">
        <v>1259</v>
      </c>
      <c r="L280" t="s">
        <v>1316</v>
      </c>
      <c r="M280" t="s">
        <v>1220</v>
      </c>
      <c r="N280" t="s">
        <v>1323</v>
      </c>
      <c r="O280">
        <v>19193</v>
      </c>
      <c r="P280">
        <v>4605</v>
      </c>
      <c r="R280">
        <v>11</v>
      </c>
      <c r="S280">
        <v>17</v>
      </c>
      <c r="U280" t="s">
        <v>2253</v>
      </c>
      <c r="V280" t="s">
        <v>2254</v>
      </c>
      <c r="W280" t="s">
        <v>1327</v>
      </c>
      <c r="X280" t="s">
        <v>1327</v>
      </c>
      <c r="Y280" t="s">
        <v>1845</v>
      </c>
      <c r="Z280">
        <v>1092</v>
      </c>
      <c r="AA280" t="s">
        <v>166</v>
      </c>
    </row>
    <row r="281" spans="1:27" x14ac:dyDescent="0.25">
      <c r="B281" t="s">
        <v>1532</v>
      </c>
      <c r="C281">
        <v>2020</v>
      </c>
    </row>
    <row r="282" spans="1:27" x14ac:dyDescent="0.25">
      <c r="A282" t="s">
        <v>167</v>
      </c>
      <c r="B282" t="s">
        <v>764</v>
      </c>
      <c r="C282">
        <v>2020</v>
      </c>
      <c r="D282">
        <v>22209</v>
      </c>
      <c r="E282">
        <v>11032</v>
      </c>
      <c r="F282">
        <v>11177</v>
      </c>
      <c r="G282">
        <v>9904</v>
      </c>
      <c r="H282">
        <v>3386</v>
      </c>
      <c r="I282">
        <v>3065</v>
      </c>
      <c r="J282">
        <v>3453</v>
      </c>
      <c r="K282" t="s">
        <v>1350</v>
      </c>
      <c r="L282" t="s">
        <v>1203</v>
      </c>
      <c r="M282" t="s">
        <v>1319</v>
      </c>
      <c r="N282" t="s">
        <v>1257</v>
      </c>
      <c r="O282">
        <v>9849</v>
      </c>
      <c r="P282">
        <v>2095</v>
      </c>
      <c r="R282">
        <v>5</v>
      </c>
      <c r="S282">
        <v>22</v>
      </c>
      <c r="U282" t="s">
        <v>2255</v>
      </c>
      <c r="V282" t="s">
        <v>2256</v>
      </c>
      <c r="W282" t="s">
        <v>2223</v>
      </c>
      <c r="X282" t="s">
        <v>2223</v>
      </c>
      <c r="Y282" t="s">
        <v>1845</v>
      </c>
      <c r="Z282">
        <v>1561</v>
      </c>
      <c r="AA282" t="s">
        <v>167</v>
      </c>
    </row>
    <row r="283" spans="1:27" x14ac:dyDescent="0.25">
      <c r="A283" t="s">
        <v>168</v>
      </c>
      <c r="B283" t="s">
        <v>765</v>
      </c>
      <c r="C283">
        <v>2020</v>
      </c>
      <c r="D283">
        <v>15518</v>
      </c>
      <c r="E283">
        <v>7779</v>
      </c>
      <c r="F283">
        <v>7739</v>
      </c>
      <c r="G283">
        <v>6540</v>
      </c>
      <c r="H283">
        <v>1847</v>
      </c>
      <c r="I283">
        <v>2350</v>
      </c>
      <c r="J283">
        <v>2343</v>
      </c>
      <c r="K283" t="s">
        <v>1196</v>
      </c>
      <c r="L283" t="s">
        <v>1346</v>
      </c>
      <c r="M283" t="s">
        <v>1281</v>
      </c>
      <c r="N283" t="s">
        <v>1181</v>
      </c>
      <c r="O283">
        <v>6724</v>
      </c>
      <c r="P283">
        <v>1835</v>
      </c>
      <c r="R283">
        <v>5</v>
      </c>
      <c r="S283">
        <v>11</v>
      </c>
      <c r="U283" t="s">
        <v>2257</v>
      </c>
      <c r="V283" t="s">
        <v>2258</v>
      </c>
      <c r="W283" t="s">
        <v>2259</v>
      </c>
      <c r="X283" t="s">
        <v>2259</v>
      </c>
      <c r="Y283" t="s">
        <v>1845</v>
      </c>
      <c r="Z283">
        <v>585</v>
      </c>
      <c r="AA283" t="s">
        <v>168</v>
      </c>
    </row>
    <row r="284" spans="1:27" x14ac:dyDescent="0.25">
      <c r="A284" t="s">
        <v>169</v>
      </c>
      <c r="B284" t="s">
        <v>766</v>
      </c>
      <c r="C284">
        <v>2020</v>
      </c>
      <c r="D284">
        <v>90831</v>
      </c>
      <c r="E284">
        <v>44619</v>
      </c>
      <c r="F284">
        <v>46212</v>
      </c>
      <c r="G284">
        <v>42697</v>
      </c>
      <c r="H284">
        <v>17714</v>
      </c>
      <c r="I284">
        <v>10937</v>
      </c>
      <c r="J284">
        <v>14046</v>
      </c>
      <c r="K284" t="s">
        <v>1491</v>
      </c>
      <c r="L284" t="s">
        <v>1370</v>
      </c>
      <c r="M284" t="s">
        <v>1423</v>
      </c>
      <c r="N284" t="s">
        <v>1411</v>
      </c>
      <c r="O284">
        <v>42676</v>
      </c>
      <c r="P284">
        <v>11275</v>
      </c>
      <c r="R284">
        <v>9</v>
      </c>
      <c r="S284">
        <v>43</v>
      </c>
      <c r="U284" t="s">
        <v>2260</v>
      </c>
      <c r="V284" t="s">
        <v>2261</v>
      </c>
      <c r="W284" t="s">
        <v>2262</v>
      </c>
      <c r="X284" t="s">
        <v>2262</v>
      </c>
      <c r="Y284" t="s">
        <v>1845</v>
      </c>
      <c r="Z284">
        <v>2750</v>
      </c>
      <c r="AA284" t="s">
        <v>169</v>
      </c>
    </row>
    <row r="285" spans="1:27" x14ac:dyDescent="0.25">
      <c r="A285" t="s">
        <v>170</v>
      </c>
      <c r="B285" t="s">
        <v>767</v>
      </c>
      <c r="C285">
        <v>2020</v>
      </c>
      <c r="D285">
        <v>87401</v>
      </c>
      <c r="E285">
        <v>43211</v>
      </c>
      <c r="F285">
        <v>44190</v>
      </c>
      <c r="G285">
        <v>37135</v>
      </c>
      <c r="H285">
        <v>10573</v>
      </c>
      <c r="I285">
        <v>13062</v>
      </c>
      <c r="J285">
        <v>13500</v>
      </c>
      <c r="K285" t="s">
        <v>1509</v>
      </c>
      <c r="L285" t="s">
        <v>1197</v>
      </c>
      <c r="M285" t="s">
        <v>1378</v>
      </c>
      <c r="N285" t="s">
        <v>1323</v>
      </c>
      <c r="O285">
        <v>37821</v>
      </c>
      <c r="P285">
        <v>8500</v>
      </c>
      <c r="R285">
        <v>14</v>
      </c>
      <c r="S285">
        <v>41</v>
      </c>
      <c r="U285" t="s">
        <v>2263</v>
      </c>
      <c r="V285" t="s">
        <v>2264</v>
      </c>
      <c r="W285" t="s">
        <v>2240</v>
      </c>
      <c r="X285" t="s">
        <v>2240</v>
      </c>
      <c r="Y285" t="s">
        <v>1845</v>
      </c>
      <c r="Z285">
        <v>825</v>
      </c>
      <c r="AA285" t="s">
        <v>170</v>
      </c>
    </row>
    <row r="286" spans="1:27" x14ac:dyDescent="0.25">
      <c r="B286" t="s">
        <v>1533</v>
      </c>
      <c r="C286">
        <v>2020</v>
      </c>
    </row>
    <row r="287" spans="1:27" x14ac:dyDescent="0.25">
      <c r="B287" t="s">
        <v>1534</v>
      </c>
      <c r="C287">
        <v>2020</v>
      </c>
    </row>
    <row r="288" spans="1:27" x14ac:dyDescent="0.25">
      <c r="A288" t="s">
        <v>171</v>
      </c>
      <c r="B288" t="s">
        <v>768</v>
      </c>
      <c r="C288">
        <v>2020</v>
      </c>
      <c r="D288">
        <v>35017</v>
      </c>
      <c r="E288">
        <v>17462</v>
      </c>
      <c r="F288">
        <v>17555</v>
      </c>
      <c r="G288">
        <v>14937</v>
      </c>
      <c r="H288">
        <v>4537</v>
      </c>
      <c r="I288">
        <v>5151</v>
      </c>
      <c r="J288">
        <v>5249</v>
      </c>
      <c r="K288" t="s">
        <v>1178</v>
      </c>
      <c r="L288" t="s">
        <v>1172</v>
      </c>
      <c r="M288" t="s">
        <v>1293</v>
      </c>
      <c r="N288" t="s">
        <v>1174</v>
      </c>
      <c r="O288">
        <v>15211</v>
      </c>
      <c r="P288">
        <v>3810</v>
      </c>
      <c r="R288">
        <v>10</v>
      </c>
      <c r="S288">
        <v>48</v>
      </c>
      <c r="U288" t="s">
        <v>2265</v>
      </c>
      <c r="V288" t="s">
        <v>2266</v>
      </c>
      <c r="W288" t="s">
        <v>2267</v>
      </c>
      <c r="X288" t="s">
        <v>2267</v>
      </c>
      <c r="Y288" t="s">
        <v>1845</v>
      </c>
      <c r="Z288">
        <v>607</v>
      </c>
      <c r="AA288" t="s">
        <v>171</v>
      </c>
    </row>
    <row r="289" spans="1:27" x14ac:dyDescent="0.25">
      <c r="A289" t="s">
        <v>172</v>
      </c>
      <c r="B289" t="s">
        <v>770</v>
      </c>
      <c r="C289">
        <v>2020</v>
      </c>
      <c r="D289">
        <v>47801</v>
      </c>
      <c r="E289">
        <v>24042</v>
      </c>
      <c r="F289">
        <v>23759</v>
      </c>
      <c r="G289">
        <v>21434</v>
      </c>
      <c r="H289">
        <v>7402</v>
      </c>
      <c r="I289">
        <v>7044</v>
      </c>
      <c r="J289">
        <v>6988</v>
      </c>
      <c r="K289" t="s">
        <v>1172</v>
      </c>
      <c r="L289" t="s">
        <v>1423</v>
      </c>
      <c r="M289" t="s">
        <v>1386</v>
      </c>
      <c r="N289" t="s">
        <v>1198</v>
      </c>
      <c r="O289">
        <v>22743</v>
      </c>
      <c r="P289">
        <v>4025</v>
      </c>
      <c r="R289">
        <v>13</v>
      </c>
      <c r="S289">
        <v>80</v>
      </c>
      <c r="U289" t="s">
        <v>2268</v>
      </c>
      <c r="V289" t="s">
        <v>2269</v>
      </c>
      <c r="W289" t="s">
        <v>2270</v>
      </c>
      <c r="X289" t="s">
        <v>2271</v>
      </c>
      <c r="Y289" t="s">
        <v>2272</v>
      </c>
      <c r="Z289">
        <v>410</v>
      </c>
      <c r="AA289" t="s">
        <v>172</v>
      </c>
    </row>
    <row r="290" spans="1:27" x14ac:dyDescent="0.25">
      <c r="A290" t="s">
        <v>173</v>
      </c>
      <c r="B290" t="s">
        <v>771</v>
      </c>
      <c r="C290">
        <v>2020</v>
      </c>
      <c r="D290">
        <v>48432</v>
      </c>
      <c r="E290">
        <v>24639</v>
      </c>
      <c r="F290">
        <v>23793</v>
      </c>
      <c r="G290">
        <v>21042</v>
      </c>
      <c r="H290">
        <v>6640</v>
      </c>
      <c r="I290">
        <v>6998</v>
      </c>
      <c r="J290">
        <v>7404</v>
      </c>
      <c r="K290" t="s">
        <v>1216</v>
      </c>
      <c r="L290" t="s">
        <v>1333</v>
      </c>
      <c r="M290" t="s">
        <v>1197</v>
      </c>
      <c r="N290" t="s">
        <v>1349</v>
      </c>
      <c r="O290">
        <v>20882</v>
      </c>
      <c r="P290">
        <v>5305</v>
      </c>
      <c r="R290">
        <v>8</v>
      </c>
      <c r="S290">
        <v>48</v>
      </c>
      <c r="U290" t="s">
        <v>2273</v>
      </c>
      <c r="V290" t="s">
        <v>2274</v>
      </c>
      <c r="W290" t="s">
        <v>2275</v>
      </c>
      <c r="X290" t="s">
        <v>2276</v>
      </c>
      <c r="Y290" t="s">
        <v>2277</v>
      </c>
      <c r="Z290">
        <v>433</v>
      </c>
      <c r="AA290" t="s">
        <v>173</v>
      </c>
    </row>
    <row r="291" spans="1:27" x14ac:dyDescent="0.25">
      <c r="B291" t="s">
        <v>1535</v>
      </c>
      <c r="C291">
        <v>2020</v>
      </c>
    </row>
    <row r="292" spans="1:27" x14ac:dyDescent="0.25">
      <c r="B292" t="s">
        <v>1536</v>
      </c>
      <c r="C292">
        <v>2020</v>
      </c>
    </row>
    <row r="293" spans="1:27" x14ac:dyDescent="0.25">
      <c r="B293" t="s">
        <v>1537</v>
      </c>
      <c r="C293">
        <v>2020</v>
      </c>
    </row>
    <row r="294" spans="1:27" x14ac:dyDescent="0.25">
      <c r="B294" t="s">
        <v>1538</v>
      </c>
      <c r="C294">
        <v>2020</v>
      </c>
    </row>
    <row r="295" spans="1:27" x14ac:dyDescent="0.25">
      <c r="B295" t="s">
        <v>1539</v>
      </c>
      <c r="C295">
        <v>2020</v>
      </c>
    </row>
    <row r="296" spans="1:27" x14ac:dyDescent="0.25">
      <c r="A296" t="s">
        <v>174</v>
      </c>
      <c r="B296" t="s">
        <v>773</v>
      </c>
      <c r="C296">
        <v>2020</v>
      </c>
      <c r="D296">
        <v>55699</v>
      </c>
      <c r="E296">
        <v>27872</v>
      </c>
      <c r="F296">
        <v>27827</v>
      </c>
      <c r="G296">
        <v>24351</v>
      </c>
      <c r="H296">
        <v>8409</v>
      </c>
      <c r="I296">
        <v>7536</v>
      </c>
      <c r="J296">
        <v>8406</v>
      </c>
      <c r="K296" t="s">
        <v>1172</v>
      </c>
      <c r="L296" t="s">
        <v>1203</v>
      </c>
      <c r="M296" t="s">
        <v>1172</v>
      </c>
      <c r="N296" t="s">
        <v>1165</v>
      </c>
      <c r="O296">
        <v>25236</v>
      </c>
      <c r="P296">
        <v>4350</v>
      </c>
      <c r="R296">
        <v>13</v>
      </c>
      <c r="S296">
        <v>48</v>
      </c>
      <c r="U296" t="s">
        <v>2278</v>
      </c>
      <c r="V296" t="s">
        <v>2279</v>
      </c>
      <c r="W296" t="s">
        <v>1790</v>
      </c>
      <c r="X296" t="s">
        <v>1790</v>
      </c>
      <c r="Y296" t="s">
        <v>1845</v>
      </c>
      <c r="Z296">
        <v>1199</v>
      </c>
      <c r="AA296" t="s">
        <v>174</v>
      </c>
    </row>
    <row r="297" spans="1:27" x14ac:dyDescent="0.25">
      <c r="B297" t="s">
        <v>1540</v>
      </c>
      <c r="C297">
        <v>2020</v>
      </c>
    </row>
    <row r="298" spans="1:27" x14ac:dyDescent="0.25">
      <c r="A298" t="s">
        <v>175</v>
      </c>
      <c r="B298" t="s">
        <v>774</v>
      </c>
      <c r="C298">
        <v>2020</v>
      </c>
      <c r="D298">
        <v>73261</v>
      </c>
      <c r="E298">
        <v>36149</v>
      </c>
      <c r="F298">
        <v>37112</v>
      </c>
      <c r="G298">
        <v>33162</v>
      </c>
      <c r="H298">
        <v>12151</v>
      </c>
      <c r="I298">
        <v>9081</v>
      </c>
      <c r="J298">
        <v>11930</v>
      </c>
      <c r="K298" t="s">
        <v>1195</v>
      </c>
      <c r="L298" t="s">
        <v>1192</v>
      </c>
      <c r="M298" t="s">
        <v>1291</v>
      </c>
      <c r="N298" t="s">
        <v>1198</v>
      </c>
      <c r="O298">
        <v>33086</v>
      </c>
      <c r="P298">
        <v>6520</v>
      </c>
      <c r="R298">
        <v>14</v>
      </c>
      <c r="S298">
        <v>74</v>
      </c>
      <c r="U298" t="s">
        <v>2280</v>
      </c>
      <c r="V298" t="s">
        <v>2281</v>
      </c>
      <c r="W298" t="s">
        <v>2282</v>
      </c>
      <c r="X298" t="s">
        <v>2282</v>
      </c>
      <c r="Y298" t="s">
        <v>1845</v>
      </c>
      <c r="Z298">
        <v>1678</v>
      </c>
      <c r="AA298" t="s">
        <v>175</v>
      </c>
    </row>
    <row r="299" spans="1:27" x14ac:dyDescent="0.25">
      <c r="B299" t="s">
        <v>1541</v>
      </c>
      <c r="C299">
        <v>2020</v>
      </c>
    </row>
    <row r="300" spans="1:27" x14ac:dyDescent="0.25">
      <c r="A300" t="s">
        <v>176</v>
      </c>
      <c r="B300" t="s">
        <v>775</v>
      </c>
      <c r="C300">
        <v>2020</v>
      </c>
      <c r="D300">
        <v>42429</v>
      </c>
      <c r="E300">
        <v>21388</v>
      </c>
      <c r="F300">
        <v>21041</v>
      </c>
      <c r="G300">
        <v>18092</v>
      </c>
      <c r="H300">
        <v>5408</v>
      </c>
      <c r="I300">
        <v>6304</v>
      </c>
      <c r="J300">
        <v>6380</v>
      </c>
      <c r="K300" t="s">
        <v>1187</v>
      </c>
      <c r="L300" t="s">
        <v>1297</v>
      </c>
      <c r="M300" t="s">
        <v>1253</v>
      </c>
      <c r="N300" t="s">
        <v>1174</v>
      </c>
      <c r="O300">
        <v>17839</v>
      </c>
      <c r="P300">
        <v>3830</v>
      </c>
      <c r="R300">
        <v>16</v>
      </c>
      <c r="S300">
        <v>49</v>
      </c>
      <c r="U300" t="s">
        <v>2283</v>
      </c>
      <c r="V300" t="s">
        <v>2284</v>
      </c>
      <c r="W300" t="s">
        <v>2285</v>
      </c>
      <c r="X300" t="s">
        <v>2285</v>
      </c>
      <c r="Y300" t="s">
        <v>1845</v>
      </c>
      <c r="Z300">
        <v>569</v>
      </c>
      <c r="AA300" t="s">
        <v>176</v>
      </c>
    </row>
    <row r="301" spans="1:27" x14ac:dyDescent="0.25">
      <c r="A301" t="s">
        <v>177</v>
      </c>
      <c r="B301" t="s">
        <v>777</v>
      </c>
      <c r="C301">
        <v>2020</v>
      </c>
      <c r="D301">
        <v>50146</v>
      </c>
      <c r="E301">
        <v>24688</v>
      </c>
      <c r="F301">
        <v>25458</v>
      </c>
      <c r="G301">
        <v>20265</v>
      </c>
      <c r="H301">
        <v>5540</v>
      </c>
      <c r="I301">
        <v>6000</v>
      </c>
      <c r="J301">
        <v>8725</v>
      </c>
      <c r="K301" t="s">
        <v>1542</v>
      </c>
      <c r="L301" t="s">
        <v>1296</v>
      </c>
      <c r="M301" t="s">
        <v>1543</v>
      </c>
      <c r="N301" t="s">
        <v>1544</v>
      </c>
      <c r="O301">
        <v>20417</v>
      </c>
      <c r="P301">
        <v>4950</v>
      </c>
      <c r="R301">
        <v>11</v>
      </c>
      <c r="S301">
        <v>61</v>
      </c>
      <c r="U301" t="s">
        <v>2286</v>
      </c>
      <c r="V301" t="s">
        <v>2287</v>
      </c>
      <c r="W301" t="s">
        <v>2288</v>
      </c>
      <c r="X301" t="s">
        <v>2288</v>
      </c>
      <c r="Y301" t="s">
        <v>1845</v>
      </c>
      <c r="Z301">
        <v>1526</v>
      </c>
      <c r="AA301" t="s">
        <v>177</v>
      </c>
    </row>
    <row r="302" spans="1:27" x14ac:dyDescent="0.25">
      <c r="B302" t="s">
        <v>1545</v>
      </c>
      <c r="C302">
        <v>2020</v>
      </c>
    </row>
    <row r="303" spans="1:27" x14ac:dyDescent="0.25">
      <c r="B303" t="s">
        <v>1546</v>
      </c>
      <c r="C303">
        <v>2020</v>
      </c>
    </row>
    <row r="304" spans="1:27" x14ac:dyDescent="0.25">
      <c r="A304" t="s">
        <v>178</v>
      </c>
      <c r="B304" t="s">
        <v>778</v>
      </c>
      <c r="C304">
        <v>2020</v>
      </c>
      <c r="D304">
        <v>41273</v>
      </c>
      <c r="E304">
        <v>19942</v>
      </c>
      <c r="F304">
        <v>21331</v>
      </c>
      <c r="G304">
        <v>18470</v>
      </c>
      <c r="H304">
        <v>6459</v>
      </c>
      <c r="I304">
        <v>5663</v>
      </c>
      <c r="J304">
        <v>6348</v>
      </c>
      <c r="K304" t="s">
        <v>1547</v>
      </c>
      <c r="L304" t="s">
        <v>1502</v>
      </c>
      <c r="M304" t="s">
        <v>1287</v>
      </c>
      <c r="N304" t="s">
        <v>1317</v>
      </c>
      <c r="O304">
        <v>18924</v>
      </c>
      <c r="P304">
        <v>4435</v>
      </c>
      <c r="R304">
        <v>13</v>
      </c>
      <c r="S304">
        <v>30</v>
      </c>
      <c r="U304" t="s">
        <v>2289</v>
      </c>
      <c r="V304" t="s">
        <v>2290</v>
      </c>
      <c r="W304" t="s">
        <v>2291</v>
      </c>
      <c r="X304" t="s">
        <v>2291</v>
      </c>
      <c r="Y304" t="s">
        <v>1845</v>
      </c>
      <c r="Z304">
        <v>2029</v>
      </c>
      <c r="AA304" t="s">
        <v>178</v>
      </c>
    </row>
    <row r="305" spans="1:27" x14ac:dyDescent="0.25">
      <c r="A305" t="s">
        <v>179</v>
      </c>
      <c r="B305" t="s">
        <v>779</v>
      </c>
      <c r="C305">
        <v>2020</v>
      </c>
      <c r="D305">
        <v>27556</v>
      </c>
      <c r="E305">
        <v>13808</v>
      </c>
      <c r="F305">
        <v>13748</v>
      </c>
      <c r="G305">
        <v>12668</v>
      </c>
      <c r="H305">
        <v>4210</v>
      </c>
      <c r="I305">
        <v>4591</v>
      </c>
      <c r="J305">
        <v>3867</v>
      </c>
      <c r="K305" t="s">
        <v>1210</v>
      </c>
      <c r="L305" t="s">
        <v>1511</v>
      </c>
      <c r="M305" t="s">
        <v>1183</v>
      </c>
      <c r="N305" t="s">
        <v>1218</v>
      </c>
      <c r="O305">
        <v>13587</v>
      </c>
      <c r="P305">
        <v>2210</v>
      </c>
      <c r="R305">
        <v>15</v>
      </c>
      <c r="S305">
        <v>48</v>
      </c>
      <c r="U305" t="s">
        <v>2292</v>
      </c>
      <c r="V305" t="s">
        <v>2293</v>
      </c>
      <c r="W305" t="s">
        <v>2294</v>
      </c>
      <c r="X305" t="s">
        <v>2295</v>
      </c>
      <c r="Y305" t="s">
        <v>2296</v>
      </c>
      <c r="Z305">
        <v>507</v>
      </c>
      <c r="AA305" t="s">
        <v>179</v>
      </c>
    </row>
    <row r="306" spans="1:27" x14ac:dyDescent="0.25">
      <c r="B306" t="s">
        <v>1548</v>
      </c>
      <c r="C306">
        <v>2020</v>
      </c>
    </row>
    <row r="307" spans="1:27" x14ac:dyDescent="0.25">
      <c r="B307" t="s">
        <v>1549</v>
      </c>
      <c r="C307">
        <v>2020</v>
      </c>
    </row>
    <row r="308" spans="1:27" x14ac:dyDescent="0.25">
      <c r="B308" t="s">
        <v>1550</v>
      </c>
      <c r="C308">
        <v>2020</v>
      </c>
    </row>
    <row r="309" spans="1:27" x14ac:dyDescent="0.25">
      <c r="B309" t="s">
        <v>1551</v>
      </c>
      <c r="C309">
        <v>2020</v>
      </c>
    </row>
    <row r="310" spans="1:27" x14ac:dyDescent="0.25">
      <c r="A310" t="s">
        <v>180</v>
      </c>
      <c r="B310" t="s">
        <v>781</v>
      </c>
      <c r="C310">
        <v>2020</v>
      </c>
      <c r="D310">
        <v>34109</v>
      </c>
      <c r="E310">
        <v>16580</v>
      </c>
      <c r="F310">
        <v>17529</v>
      </c>
      <c r="G310">
        <v>14374</v>
      </c>
      <c r="H310">
        <v>4416</v>
      </c>
      <c r="I310">
        <v>4082</v>
      </c>
      <c r="J310">
        <v>5876</v>
      </c>
      <c r="K310" t="s">
        <v>1502</v>
      </c>
      <c r="L310" t="s">
        <v>1552</v>
      </c>
      <c r="M310" t="s">
        <v>1405</v>
      </c>
      <c r="N310" t="s">
        <v>1181</v>
      </c>
      <c r="O310">
        <v>14407</v>
      </c>
      <c r="P310">
        <v>3140</v>
      </c>
      <c r="R310">
        <v>1</v>
      </c>
      <c r="S310">
        <v>30</v>
      </c>
      <c r="U310" t="s">
        <v>2297</v>
      </c>
      <c r="V310" t="s">
        <v>2298</v>
      </c>
      <c r="W310" t="s">
        <v>2065</v>
      </c>
      <c r="X310" t="s">
        <v>2065</v>
      </c>
      <c r="Y310" t="s">
        <v>1845</v>
      </c>
      <c r="Z310">
        <v>1859</v>
      </c>
      <c r="AA310" t="s">
        <v>180</v>
      </c>
    </row>
    <row r="311" spans="1:27" x14ac:dyDescent="0.25">
      <c r="B311" t="s">
        <v>1553</v>
      </c>
      <c r="C311">
        <v>2020</v>
      </c>
    </row>
    <row r="312" spans="1:27" x14ac:dyDescent="0.25">
      <c r="A312" t="s">
        <v>181</v>
      </c>
      <c r="B312" t="s">
        <v>782</v>
      </c>
      <c r="C312">
        <v>2020</v>
      </c>
      <c r="D312">
        <v>27297</v>
      </c>
      <c r="E312">
        <v>13849</v>
      </c>
      <c r="F312">
        <v>13448</v>
      </c>
      <c r="G312">
        <v>11671</v>
      </c>
      <c r="H312">
        <v>3414</v>
      </c>
      <c r="I312">
        <v>3957</v>
      </c>
      <c r="J312">
        <v>4300</v>
      </c>
      <c r="K312" t="s">
        <v>1259</v>
      </c>
      <c r="L312" t="s">
        <v>1343</v>
      </c>
      <c r="M312" t="s">
        <v>1292</v>
      </c>
      <c r="N312" t="s">
        <v>1323</v>
      </c>
      <c r="O312">
        <v>11726</v>
      </c>
      <c r="P312">
        <v>3140</v>
      </c>
      <c r="R312">
        <v>5</v>
      </c>
      <c r="S312">
        <v>27</v>
      </c>
      <c r="U312" t="s">
        <v>2299</v>
      </c>
      <c r="V312" t="s">
        <v>2300</v>
      </c>
      <c r="W312" t="s">
        <v>2301</v>
      </c>
      <c r="X312" t="s">
        <v>2301</v>
      </c>
      <c r="Y312" t="s">
        <v>1845</v>
      </c>
      <c r="Z312">
        <v>620</v>
      </c>
      <c r="AA312" t="s">
        <v>181</v>
      </c>
    </row>
    <row r="313" spans="1:27" x14ac:dyDescent="0.25">
      <c r="A313" t="s">
        <v>182</v>
      </c>
      <c r="B313" t="s">
        <v>784</v>
      </c>
      <c r="C313">
        <v>2020</v>
      </c>
      <c r="D313">
        <v>54319</v>
      </c>
      <c r="E313">
        <v>27170</v>
      </c>
      <c r="F313">
        <v>27149</v>
      </c>
      <c r="G313">
        <v>22217</v>
      </c>
      <c r="H313">
        <v>7001</v>
      </c>
      <c r="I313">
        <v>6621</v>
      </c>
      <c r="J313">
        <v>8595</v>
      </c>
      <c r="K313" t="s">
        <v>1325</v>
      </c>
      <c r="L313" t="s">
        <v>1458</v>
      </c>
      <c r="M313" t="s">
        <v>1383</v>
      </c>
      <c r="N313" t="s">
        <v>1332</v>
      </c>
      <c r="O313">
        <v>22517</v>
      </c>
      <c r="P313">
        <v>4595</v>
      </c>
      <c r="R313">
        <v>8</v>
      </c>
      <c r="S313">
        <v>35</v>
      </c>
      <c r="U313" t="s">
        <v>2302</v>
      </c>
      <c r="V313" t="s">
        <v>2303</v>
      </c>
      <c r="W313" t="s">
        <v>2304</v>
      </c>
      <c r="X313" t="s">
        <v>2304</v>
      </c>
      <c r="Y313" t="s">
        <v>1845</v>
      </c>
      <c r="Z313">
        <v>1467</v>
      </c>
      <c r="AA313" t="s">
        <v>182</v>
      </c>
    </row>
    <row r="314" spans="1:27" x14ac:dyDescent="0.25">
      <c r="A314" t="s">
        <v>183</v>
      </c>
      <c r="B314" t="s">
        <v>785</v>
      </c>
      <c r="C314">
        <v>2020</v>
      </c>
      <c r="D314">
        <v>12695</v>
      </c>
      <c r="E314">
        <v>6325</v>
      </c>
      <c r="F314">
        <v>6370</v>
      </c>
      <c r="G314">
        <v>5271</v>
      </c>
      <c r="H314">
        <v>1438</v>
      </c>
      <c r="I314">
        <v>1872</v>
      </c>
      <c r="J314">
        <v>1961</v>
      </c>
      <c r="K314" t="s">
        <v>1542</v>
      </c>
      <c r="L314" t="s">
        <v>1320</v>
      </c>
      <c r="M314" t="s">
        <v>1295</v>
      </c>
      <c r="N314" t="s">
        <v>1170</v>
      </c>
      <c r="O314">
        <v>5403</v>
      </c>
      <c r="P314">
        <v>1235</v>
      </c>
      <c r="R314">
        <v>3</v>
      </c>
      <c r="S314">
        <v>6</v>
      </c>
      <c r="U314" t="s">
        <v>2305</v>
      </c>
      <c r="V314" t="s">
        <v>2306</v>
      </c>
      <c r="W314" t="s">
        <v>2307</v>
      </c>
      <c r="X314" t="s">
        <v>2308</v>
      </c>
      <c r="Y314" t="s">
        <v>2309</v>
      </c>
      <c r="Z314">
        <v>645</v>
      </c>
      <c r="AA314" t="s">
        <v>183</v>
      </c>
    </row>
    <row r="315" spans="1:27" x14ac:dyDescent="0.25">
      <c r="A315" t="s">
        <v>184</v>
      </c>
      <c r="B315" t="s">
        <v>786</v>
      </c>
      <c r="C315">
        <v>2020</v>
      </c>
      <c r="D315">
        <v>65753</v>
      </c>
      <c r="E315">
        <v>32630</v>
      </c>
      <c r="F315">
        <v>33123</v>
      </c>
      <c r="G315">
        <v>26615</v>
      </c>
      <c r="H315">
        <v>8143</v>
      </c>
      <c r="I315">
        <v>7806</v>
      </c>
      <c r="J315">
        <v>10666</v>
      </c>
      <c r="K315" t="s">
        <v>1366</v>
      </c>
      <c r="L315" t="s">
        <v>1259</v>
      </c>
      <c r="M315" t="s">
        <v>1529</v>
      </c>
      <c r="N315" t="s">
        <v>1185</v>
      </c>
      <c r="O315">
        <v>26869</v>
      </c>
      <c r="P315">
        <v>4895</v>
      </c>
      <c r="R315">
        <v>7</v>
      </c>
      <c r="S315">
        <v>42</v>
      </c>
      <c r="U315" t="s">
        <v>2310</v>
      </c>
      <c r="V315" t="s">
        <v>2311</v>
      </c>
      <c r="W315" t="s">
        <v>2312</v>
      </c>
      <c r="X315" t="s">
        <v>2313</v>
      </c>
      <c r="Y315" t="s">
        <v>2314</v>
      </c>
      <c r="Z315">
        <v>2153</v>
      </c>
      <c r="AA315" t="s">
        <v>184</v>
      </c>
    </row>
    <row r="316" spans="1:27" x14ac:dyDescent="0.25">
      <c r="A316" t="s">
        <v>185</v>
      </c>
      <c r="B316" t="s">
        <v>788</v>
      </c>
      <c r="C316">
        <v>2020</v>
      </c>
      <c r="D316">
        <v>45749</v>
      </c>
      <c r="E316">
        <v>22951</v>
      </c>
      <c r="F316">
        <v>22798</v>
      </c>
      <c r="G316">
        <v>22967</v>
      </c>
      <c r="H316">
        <v>9419</v>
      </c>
      <c r="I316">
        <v>7220</v>
      </c>
      <c r="J316">
        <v>6328</v>
      </c>
      <c r="K316" t="s">
        <v>1554</v>
      </c>
      <c r="L316" t="s">
        <v>1179</v>
      </c>
      <c r="M316" t="s">
        <v>1468</v>
      </c>
      <c r="N316" t="s">
        <v>1399</v>
      </c>
      <c r="O316">
        <v>23771</v>
      </c>
      <c r="P316">
        <v>2710</v>
      </c>
      <c r="R316">
        <v>3</v>
      </c>
      <c r="S316">
        <v>18</v>
      </c>
      <c r="U316" t="s">
        <v>2315</v>
      </c>
      <c r="V316" t="s">
        <v>2316</v>
      </c>
      <c r="W316" t="s">
        <v>2317</v>
      </c>
      <c r="X316" t="s">
        <v>2317</v>
      </c>
      <c r="Y316" t="s">
        <v>1845</v>
      </c>
      <c r="Z316">
        <v>1743</v>
      </c>
      <c r="AA316" t="s">
        <v>185</v>
      </c>
    </row>
    <row r="317" spans="1:27" x14ac:dyDescent="0.25">
      <c r="B317" t="s">
        <v>1555</v>
      </c>
      <c r="C317">
        <v>2020</v>
      </c>
    </row>
    <row r="318" spans="1:27" x14ac:dyDescent="0.25">
      <c r="B318" t="s">
        <v>1556</v>
      </c>
      <c r="C318">
        <v>2020</v>
      </c>
    </row>
    <row r="319" spans="1:27" x14ac:dyDescent="0.25">
      <c r="B319" t="s">
        <v>1557</v>
      </c>
      <c r="C319">
        <v>2020</v>
      </c>
    </row>
    <row r="320" spans="1:27" x14ac:dyDescent="0.25">
      <c r="B320" t="s">
        <v>1558</v>
      </c>
      <c r="C320">
        <v>2020</v>
      </c>
    </row>
    <row r="321" spans="1:27" x14ac:dyDescent="0.25">
      <c r="A321" t="s">
        <v>186</v>
      </c>
      <c r="B321" t="s">
        <v>789</v>
      </c>
      <c r="C321">
        <v>2020</v>
      </c>
      <c r="D321">
        <v>22749</v>
      </c>
      <c r="E321">
        <v>11464</v>
      </c>
      <c r="F321">
        <v>11285</v>
      </c>
      <c r="G321">
        <v>9318</v>
      </c>
      <c r="H321">
        <v>2647</v>
      </c>
      <c r="I321">
        <v>3049</v>
      </c>
      <c r="J321">
        <v>3622</v>
      </c>
      <c r="K321" t="s">
        <v>1552</v>
      </c>
      <c r="L321" t="s">
        <v>1260</v>
      </c>
      <c r="M321" t="s">
        <v>1215</v>
      </c>
      <c r="N321" t="s">
        <v>1332</v>
      </c>
      <c r="O321">
        <v>9473</v>
      </c>
      <c r="P321">
        <v>2570</v>
      </c>
      <c r="R321">
        <v>10</v>
      </c>
      <c r="S321">
        <v>60</v>
      </c>
      <c r="U321" t="s">
        <v>2318</v>
      </c>
      <c r="V321" t="s">
        <v>2319</v>
      </c>
      <c r="W321" t="s">
        <v>2320</v>
      </c>
      <c r="X321" t="s">
        <v>2320</v>
      </c>
      <c r="Y321" t="s">
        <v>1845</v>
      </c>
      <c r="Z321">
        <v>428</v>
      </c>
      <c r="AA321" t="s">
        <v>186</v>
      </c>
    </row>
    <row r="322" spans="1:27" x14ac:dyDescent="0.25">
      <c r="B322" t="s">
        <v>1559</v>
      </c>
      <c r="C322">
        <v>2020</v>
      </c>
    </row>
    <row r="323" spans="1:27" x14ac:dyDescent="0.25">
      <c r="B323" t="s">
        <v>1560</v>
      </c>
      <c r="C323">
        <v>2020</v>
      </c>
    </row>
    <row r="324" spans="1:27" x14ac:dyDescent="0.25">
      <c r="A324" t="s">
        <v>187</v>
      </c>
      <c r="B324" t="s">
        <v>791</v>
      </c>
      <c r="C324">
        <v>2020</v>
      </c>
      <c r="D324">
        <v>29526</v>
      </c>
      <c r="E324">
        <v>14259</v>
      </c>
      <c r="F324">
        <v>15267</v>
      </c>
      <c r="G324">
        <v>12420</v>
      </c>
      <c r="H324">
        <v>3772</v>
      </c>
      <c r="I324">
        <v>3983</v>
      </c>
      <c r="J324">
        <v>4665</v>
      </c>
      <c r="K324" t="s">
        <v>1178</v>
      </c>
      <c r="L324" t="s">
        <v>1271</v>
      </c>
      <c r="M324" t="s">
        <v>1392</v>
      </c>
      <c r="N324" t="s">
        <v>1327</v>
      </c>
      <c r="O324">
        <v>12636</v>
      </c>
      <c r="P324">
        <v>2295</v>
      </c>
      <c r="R324">
        <v>1</v>
      </c>
      <c r="S324">
        <v>6</v>
      </c>
      <c r="U324" t="s">
        <v>2321</v>
      </c>
      <c r="V324" t="s">
        <v>2322</v>
      </c>
      <c r="W324" t="s">
        <v>2019</v>
      </c>
      <c r="X324" t="s">
        <v>2019</v>
      </c>
      <c r="Y324" t="s">
        <v>1845</v>
      </c>
      <c r="Z324">
        <v>1971</v>
      </c>
      <c r="AA324" t="s">
        <v>187</v>
      </c>
    </row>
    <row r="325" spans="1:27" x14ac:dyDescent="0.25">
      <c r="A325" t="s">
        <v>188</v>
      </c>
      <c r="B325" t="s">
        <v>792</v>
      </c>
      <c r="C325">
        <v>2020</v>
      </c>
      <c r="D325">
        <v>56319</v>
      </c>
      <c r="E325">
        <v>27934</v>
      </c>
      <c r="F325">
        <v>28385</v>
      </c>
      <c r="G325">
        <v>23726</v>
      </c>
      <c r="H325">
        <v>7307</v>
      </c>
      <c r="I325">
        <v>7849</v>
      </c>
      <c r="J325">
        <v>8570</v>
      </c>
      <c r="K325" t="s">
        <v>1237</v>
      </c>
      <c r="L325" t="s">
        <v>1238</v>
      </c>
      <c r="M325" t="s">
        <v>1204</v>
      </c>
      <c r="N325" t="s">
        <v>1181</v>
      </c>
      <c r="O325">
        <v>23933</v>
      </c>
      <c r="P325">
        <v>5865</v>
      </c>
      <c r="R325">
        <v>12</v>
      </c>
      <c r="S325">
        <v>68</v>
      </c>
      <c r="U325" t="s">
        <v>2323</v>
      </c>
      <c r="V325" t="s">
        <v>2324</v>
      </c>
      <c r="W325" t="s">
        <v>2325</v>
      </c>
      <c r="X325" t="s">
        <v>2325</v>
      </c>
      <c r="Y325" t="s">
        <v>1845</v>
      </c>
      <c r="Z325">
        <v>783</v>
      </c>
      <c r="AA325" t="s">
        <v>188</v>
      </c>
    </row>
    <row r="326" spans="1:27" x14ac:dyDescent="0.25">
      <c r="A326" t="s">
        <v>189</v>
      </c>
      <c r="B326" t="s">
        <v>794</v>
      </c>
      <c r="C326">
        <v>2020</v>
      </c>
      <c r="D326">
        <v>22523</v>
      </c>
      <c r="E326">
        <v>11416</v>
      </c>
      <c r="F326">
        <v>11107</v>
      </c>
      <c r="G326">
        <v>9492</v>
      </c>
      <c r="H326">
        <v>2675</v>
      </c>
      <c r="I326">
        <v>3312</v>
      </c>
      <c r="J326">
        <v>3505</v>
      </c>
      <c r="K326" t="s">
        <v>1196</v>
      </c>
      <c r="L326" t="s">
        <v>1319</v>
      </c>
      <c r="M326" t="s">
        <v>1222</v>
      </c>
      <c r="N326" t="s">
        <v>1181</v>
      </c>
      <c r="O326">
        <v>9531</v>
      </c>
      <c r="P326">
        <v>2240</v>
      </c>
      <c r="R326">
        <v>4</v>
      </c>
      <c r="S326">
        <v>15</v>
      </c>
      <c r="U326" t="s">
        <v>2326</v>
      </c>
      <c r="V326" t="s">
        <v>2327</v>
      </c>
      <c r="W326" t="s">
        <v>2328</v>
      </c>
      <c r="X326" t="s">
        <v>2328</v>
      </c>
      <c r="Y326" t="s">
        <v>1845</v>
      </c>
      <c r="Z326">
        <v>632</v>
      </c>
      <c r="AA326" t="s">
        <v>189</v>
      </c>
    </row>
    <row r="327" spans="1:27" x14ac:dyDescent="0.25">
      <c r="A327" t="s">
        <v>190</v>
      </c>
      <c r="B327" t="s">
        <v>795</v>
      </c>
      <c r="C327">
        <v>2020</v>
      </c>
      <c r="D327">
        <v>15730</v>
      </c>
      <c r="E327">
        <v>8026</v>
      </c>
      <c r="F327">
        <v>7704</v>
      </c>
      <c r="G327">
        <v>6400</v>
      </c>
      <c r="H327">
        <v>1771</v>
      </c>
      <c r="I327">
        <v>2191</v>
      </c>
      <c r="J327">
        <v>2438</v>
      </c>
      <c r="K327" t="s">
        <v>1186</v>
      </c>
      <c r="L327" t="s">
        <v>1350</v>
      </c>
      <c r="M327" t="s">
        <v>1344</v>
      </c>
      <c r="N327" t="s">
        <v>1332</v>
      </c>
      <c r="O327">
        <v>6403</v>
      </c>
      <c r="P327">
        <v>1690</v>
      </c>
      <c r="R327">
        <v>4</v>
      </c>
      <c r="S327">
        <v>13</v>
      </c>
      <c r="U327" t="s">
        <v>2329</v>
      </c>
      <c r="V327" t="s">
        <v>2330</v>
      </c>
      <c r="W327" t="s">
        <v>2331</v>
      </c>
      <c r="X327" t="s">
        <v>2331</v>
      </c>
      <c r="Y327" t="s">
        <v>1845</v>
      </c>
      <c r="Z327">
        <v>485</v>
      </c>
      <c r="AA327" t="s">
        <v>190</v>
      </c>
    </row>
    <row r="328" spans="1:27" x14ac:dyDescent="0.25">
      <c r="A328" t="s">
        <v>191</v>
      </c>
      <c r="B328" t="s">
        <v>796</v>
      </c>
      <c r="C328">
        <v>2020</v>
      </c>
      <c r="D328">
        <v>37445</v>
      </c>
      <c r="E328">
        <v>18456</v>
      </c>
      <c r="F328">
        <v>18989</v>
      </c>
      <c r="G328">
        <v>17697</v>
      </c>
      <c r="H328">
        <v>6213</v>
      </c>
      <c r="I328">
        <v>6072</v>
      </c>
      <c r="J328">
        <v>5412</v>
      </c>
      <c r="K328" t="s">
        <v>1293</v>
      </c>
      <c r="L328" t="s">
        <v>1305</v>
      </c>
      <c r="M328" t="s">
        <v>1366</v>
      </c>
      <c r="N328" t="s">
        <v>1393</v>
      </c>
      <c r="O328">
        <v>18142</v>
      </c>
      <c r="P328">
        <v>2115</v>
      </c>
      <c r="R328">
        <v>3</v>
      </c>
      <c r="S328">
        <v>27</v>
      </c>
      <c r="U328" t="s">
        <v>2332</v>
      </c>
      <c r="V328" t="s">
        <v>1894</v>
      </c>
      <c r="W328" t="s">
        <v>2333</v>
      </c>
      <c r="X328" t="s">
        <v>2333</v>
      </c>
      <c r="Y328" t="s">
        <v>1845</v>
      </c>
      <c r="Z328">
        <v>1457</v>
      </c>
      <c r="AA328" t="s">
        <v>191</v>
      </c>
    </row>
    <row r="329" spans="1:27" x14ac:dyDescent="0.25">
      <c r="A329" t="s">
        <v>192</v>
      </c>
      <c r="B329" t="s">
        <v>798</v>
      </c>
      <c r="C329">
        <v>2020</v>
      </c>
      <c r="D329">
        <v>11491</v>
      </c>
      <c r="E329">
        <v>5542</v>
      </c>
      <c r="F329">
        <v>5949</v>
      </c>
      <c r="G329">
        <v>4855</v>
      </c>
      <c r="H329">
        <v>1385</v>
      </c>
      <c r="I329">
        <v>1461</v>
      </c>
      <c r="J329">
        <v>2009</v>
      </c>
      <c r="K329" t="s">
        <v>1509</v>
      </c>
      <c r="L329" t="s">
        <v>1171</v>
      </c>
      <c r="M329" t="s">
        <v>1169</v>
      </c>
      <c r="N329" t="s">
        <v>1181</v>
      </c>
      <c r="O329">
        <v>4896</v>
      </c>
      <c r="P329">
        <v>1495</v>
      </c>
      <c r="R329">
        <v>2</v>
      </c>
      <c r="S329">
        <v>7</v>
      </c>
      <c r="U329" t="s">
        <v>2334</v>
      </c>
      <c r="V329" t="s">
        <v>2335</v>
      </c>
      <c r="W329" t="s">
        <v>2336</v>
      </c>
      <c r="X329" t="s">
        <v>2336</v>
      </c>
      <c r="Y329" t="s">
        <v>1845</v>
      </c>
      <c r="Z329">
        <v>1037</v>
      </c>
      <c r="AA329" t="s">
        <v>192</v>
      </c>
    </row>
    <row r="330" spans="1:27" x14ac:dyDescent="0.25">
      <c r="B330" t="s">
        <v>1561</v>
      </c>
      <c r="C330">
        <v>2020</v>
      </c>
    </row>
    <row r="331" spans="1:27" x14ac:dyDescent="0.25">
      <c r="A331" t="s">
        <v>193</v>
      </c>
      <c r="B331" t="s">
        <v>800</v>
      </c>
      <c r="C331">
        <v>2020</v>
      </c>
      <c r="D331">
        <v>28163</v>
      </c>
      <c r="E331">
        <v>14011</v>
      </c>
      <c r="F331">
        <v>14152</v>
      </c>
      <c r="G331">
        <v>11727</v>
      </c>
      <c r="H331">
        <v>3233</v>
      </c>
      <c r="I331">
        <v>3909</v>
      </c>
      <c r="J331">
        <v>4585</v>
      </c>
      <c r="K331" t="s">
        <v>1468</v>
      </c>
      <c r="L331" t="s">
        <v>1333</v>
      </c>
      <c r="M331" t="s">
        <v>1163</v>
      </c>
      <c r="N331" t="s">
        <v>1387</v>
      </c>
      <c r="O331">
        <v>11650</v>
      </c>
      <c r="P331">
        <v>2650</v>
      </c>
      <c r="R331">
        <v>1</v>
      </c>
      <c r="S331">
        <v>7</v>
      </c>
      <c r="U331" t="s">
        <v>2337</v>
      </c>
      <c r="V331" t="s">
        <v>2338</v>
      </c>
      <c r="W331" t="s">
        <v>2339</v>
      </c>
      <c r="X331" t="s">
        <v>2339</v>
      </c>
      <c r="Y331" t="s">
        <v>1845</v>
      </c>
      <c r="Z331">
        <v>939</v>
      </c>
      <c r="AA331" t="s">
        <v>193</v>
      </c>
    </row>
    <row r="332" spans="1:27" x14ac:dyDescent="0.25">
      <c r="A332" t="s">
        <v>194</v>
      </c>
      <c r="B332" t="s">
        <v>802</v>
      </c>
      <c r="C332">
        <v>2020</v>
      </c>
      <c r="D332">
        <v>62384</v>
      </c>
      <c r="E332">
        <v>30822</v>
      </c>
      <c r="F332">
        <v>31562</v>
      </c>
      <c r="G332">
        <v>23841</v>
      </c>
      <c r="H332">
        <v>5412</v>
      </c>
      <c r="I332">
        <v>6854</v>
      </c>
      <c r="J332">
        <v>11575</v>
      </c>
      <c r="K332" t="s">
        <v>1562</v>
      </c>
      <c r="L332" t="s">
        <v>1523</v>
      </c>
      <c r="M332" t="s">
        <v>1563</v>
      </c>
      <c r="N332" t="s">
        <v>1564</v>
      </c>
      <c r="O332">
        <v>24245</v>
      </c>
      <c r="P332">
        <v>6760</v>
      </c>
      <c r="R332">
        <v>16</v>
      </c>
      <c r="S332">
        <v>61</v>
      </c>
      <c r="U332" t="s">
        <v>2340</v>
      </c>
      <c r="V332" t="s">
        <v>2341</v>
      </c>
      <c r="W332" t="s">
        <v>2048</v>
      </c>
      <c r="X332" t="s">
        <v>2048</v>
      </c>
      <c r="Y332" t="s">
        <v>1845</v>
      </c>
      <c r="Z332">
        <v>1310</v>
      </c>
      <c r="AA332" t="s">
        <v>194</v>
      </c>
    </row>
    <row r="333" spans="1:27" x14ac:dyDescent="0.25">
      <c r="A333" t="s">
        <v>195</v>
      </c>
      <c r="B333" t="s">
        <v>803</v>
      </c>
      <c r="C333">
        <v>2020</v>
      </c>
      <c r="D333">
        <v>11280</v>
      </c>
      <c r="E333">
        <v>5309</v>
      </c>
      <c r="F333">
        <v>5971</v>
      </c>
      <c r="G333">
        <v>4996</v>
      </c>
      <c r="H333">
        <v>1842</v>
      </c>
      <c r="I333">
        <v>1537</v>
      </c>
      <c r="J333">
        <v>1617</v>
      </c>
      <c r="K333" t="s">
        <v>1222</v>
      </c>
      <c r="L333" t="s">
        <v>1237</v>
      </c>
      <c r="M333" t="s">
        <v>1373</v>
      </c>
      <c r="N333" t="s">
        <v>1239</v>
      </c>
      <c r="O333">
        <v>5400</v>
      </c>
      <c r="P333">
        <v>2075</v>
      </c>
      <c r="R333">
        <v>1</v>
      </c>
      <c r="S333">
        <v>10</v>
      </c>
      <c r="U333" t="s">
        <v>2342</v>
      </c>
      <c r="V333" t="s">
        <v>2342</v>
      </c>
      <c r="W333" t="s">
        <v>1845</v>
      </c>
      <c r="X333" t="s">
        <v>1845</v>
      </c>
      <c r="Y333" t="s">
        <v>1845</v>
      </c>
      <c r="Z333">
        <v>1094</v>
      </c>
      <c r="AA333" t="s">
        <v>195</v>
      </c>
    </row>
    <row r="334" spans="1:27" x14ac:dyDescent="0.25">
      <c r="B334" t="s">
        <v>1565</v>
      </c>
      <c r="C334">
        <v>2020</v>
      </c>
    </row>
    <row r="335" spans="1:27" x14ac:dyDescent="0.25">
      <c r="B335" t="s">
        <v>1566</v>
      </c>
      <c r="C335">
        <v>2020</v>
      </c>
    </row>
    <row r="336" spans="1:27" x14ac:dyDescent="0.25">
      <c r="B336" t="s">
        <v>1567</v>
      </c>
      <c r="C336">
        <v>2020</v>
      </c>
    </row>
    <row r="337" spans="1:27" x14ac:dyDescent="0.25">
      <c r="B337" t="s">
        <v>1568</v>
      </c>
      <c r="C337">
        <v>2020</v>
      </c>
    </row>
    <row r="338" spans="1:27" x14ac:dyDescent="0.25">
      <c r="A338" t="s">
        <v>196</v>
      </c>
      <c r="B338" t="s">
        <v>804</v>
      </c>
      <c r="C338">
        <v>2020</v>
      </c>
      <c r="D338">
        <v>124084</v>
      </c>
      <c r="E338">
        <v>61677</v>
      </c>
      <c r="F338">
        <v>62407</v>
      </c>
      <c r="G338">
        <v>63338</v>
      </c>
      <c r="H338">
        <v>29791</v>
      </c>
      <c r="I338">
        <v>16639</v>
      </c>
      <c r="J338">
        <v>16908</v>
      </c>
      <c r="K338" t="s">
        <v>1569</v>
      </c>
      <c r="L338" t="s">
        <v>1510</v>
      </c>
      <c r="M338" t="s">
        <v>1313</v>
      </c>
      <c r="N338" t="s">
        <v>1570</v>
      </c>
      <c r="O338">
        <v>62599</v>
      </c>
      <c r="P338">
        <v>10525</v>
      </c>
      <c r="R338">
        <v>22</v>
      </c>
      <c r="S338">
        <v>131</v>
      </c>
      <c r="U338" t="s">
        <v>2343</v>
      </c>
      <c r="V338" t="s">
        <v>2344</v>
      </c>
      <c r="W338" t="s">
        <v>2345</v>
      </c>
      <c r="X338" t="s">
        <v>2345</v>
      </c>
      <c r="Y338" t="s">
        <v>1845</v>
      </c>
      <c r="Z338">
        <v>2134</v>
      </c>
      <c r="AA338" t="s">
        <v>196</v>
      </c>
    </row>
    <row r="339" spans="1:27" x14ac:dyDescent="0.25">
      <c r="B339" t="s">
        <v>1571</v>
      </c>
      <c r="C339">
        <v>2020</v>
      </c>
    </row>
    <row r="340" spans="1:27" x14ac:dyDescent="0.25">
      <c r="A340" t="s">
        <v>197</v>
      </c>
      <c r="B340" t="s">
        <v>806</v>
      </c>
      <c r="C340">
        <v>2020</v>
      </c>
      <c r="D340">
        <v>125099</v>
      </c>
      <c r="E340">
        <v>60556</v>
      </c>
      <c r="F340">
        <v>64543</v>
      </c>
      <c r="G340">
        <v>68699</v>
      </c>
      <c r="H340">
        <v>37323</v>
      </c>
      <c r="I340">
        <v>15957</v>
      </c>
      <c r="J340">
        <v>15419</v>
      </c>
      <c r="K340" t="s">
        <v>1572</v>
      </c>
      <c r="L340" t="s">
        <v>1573</v>
      </c>
      <c r="M340" t="s">
        <v>1574</v>
      </c>
      <c r="N340" t="s">
        <v>1232</v>
      </c>
      <c r="O340">
        <v>59832</v>
      </c>
      <c r="P340">
        <v>10970</v>
      </c>
      <c r="R340">
        <v>10</v>
      </c>
      <c r="S340">
        <v>54</v>
      </c>
      <c r="U340" t="s">
        <v>2346</v>
      </c>
      <c r="V340" t="s">
        <v>2316</v>
      </c>
      <c r="W340" t="s">
        <v>2347</v>
      </c>
      <c r="X340" t="s">
        <v>2347</v>
      </c>
      <c r="Y340" t="s">
        <v>1845</v>
      </c>
      <c r="Z340">
        <v>3765</v>
      </c>
      <c r="AA340" t="s">
        <v>197</v>
      </c>
    </row>
    <row r="341" spans="1:27" x14ac:dyDescent="0.25">
      <c r="A341" t="s">
        <v>198</v>
      </c>
      <c r="B341" t="s">
        <v>807</v>
      </c>
      <c r="C341">
        <v>2020</v>
      </c>
      <c r="D341">
        <v>27056</v>
      </c>
      <c r="E341">
        <v>13095</v>
      </c>
      <c r="F341">
        <v>13961</v>
      </c>
      <c r="G341">
        <v>12124</v>
      </c>
      <c r="H341">
        <v>4213</v>
      </c>
      <c r="I341">
        <v>3690</v>
      </c>
      <c r="J341">
        <v>4221</v>
      </c>
      <c r="K341" t="s">
        <v>1455</v>
      </c>
      <c r="L341" t="s">
        <v>1178</v>
      </c>
      <c r="M341" t="s">
        <v>1297</v>
      </c>
      <c r="N341" t="s">
        <v>1257</v>
      </c>
      <c r="O341">
        <v>12119</v>
      </c>
      <c r="P341">
        <v>2310</v>
      </c>
      <c r="R341">
        <v>3</v>
      </c>
      <c r="S341">
        <v>16</v>
      </c>
      <c r="U341" t="s">
        <v>2348</v>
      </c>
      <c r="V341" t="s">
        <v>2349</v>
      </c>
      <c r="W341" t="s">
        <v>2350</v>
      </c>
      <c r="X341" t="s">
        <v>2350</v>
      </c>
      <c r="Y341" t="s">
        <v>1845</v>
      </c>
      <c r="Z341">
        <v>2442</v>
      </c>
      <c r="AA341" t="s">
        <v>198</v>
      </c>
    </row>
    <row r="342" spans="1:27" x14ac:dyDescent="0.25">
      <c r="B342" t="s">
        <v>1575</v>
      </c>
      <c r="C342">
        <v>2020</v>
      </c>
    </row>
    <row r="343" spans="1:27" x14ac:dyDescent="0.25">
      <c r="A343" t="s">
        <v>199</v>
      </c>
      <c r="B343" t="s">
        <v>808</v>
      </c>
      <c r="C343">
        <v>2020</v>
      </c>
      <c r="D343">
        <v>76534</v>
      </c>
      <c r="E343">
        <v>36924</v>
      </c>
      <c r="F343">
        <v>39610</v>
      </c>
      <c r="G343">
        <v>36723</v>
      </c>
      <c r="H343">
        <v>15131</v>
      </c>
      <c r="I343">
        <v>10034</v>
      </c>
      <c r="J343">
        <v>11558</v>
      </c>
      <c r="K343" t="s">
        <v>1576</v>
      </c>
      <c r="L343" t="s">
        <v>1542</v>
      </c>
      <c r="M343" t="s">
        <v>1325</v>
      </c>
      <c r="N343" t="s">
        <v>1243</v>
      </c>
      <c r="O343">
        <v>36944</v>
      </c>
      <c r="P343">
        <v>6455</v>
      </c>
      <c r="R343">
        <v>13</v>
      </c>
      <c r="S343">
        <v>43</v>
      </c>
      <c r="U343" t="s">
        <v>2351</v>
      </c>
      <c r="V343" t="s">
        <v>2352</v>
      </c>
      <c r="W343" t="s">
        <v>2353</v>
      </c>
      <c r="X343" t="s">
        <v>2353</v>
      </c>
      <c r="Y343" t="s">
        <v>1845</v>
      </c>
      <c r="Z343">
        <v>2909</v>
      </c>
      <c r="AA343" t="s">
        <v>199</v>
      </c>
    </row>
    <row r="344" spans="1:27" x14ac:dyDescent="0.25">
      <c r="A344" t="s">
        <v>200</v>
      </c>
      <c r="B344" t="s">
        <v>810</v>
      </c>
      <c r="C344">
        <v>2020</v>
      </c>
      <c r="D344">
        <v>78598</v>
      </c>
      <c r="E344">
        <v>39485</v>
      </c>
      <c r="F344">
        <v>39113</v>
      </c>
      <c r="G344">
        <v>34338</v>
      </c>
      <c r="H344">
        <v>11788</v>
      </c>
      <c r="I344">
        <v>9497</v>
      </c>
      <c r="J344">
        <v>13053</v>
      </c>
      <c r="K344" t="s">
        <v>1305</v>
      </c>
      <c r="L344" t="s">
        <v>1186</v>
      </c>
      <c r="M344" t="s">
        <v>1258</v>
      </c>
      <c r="N344" t="s">
        <v>1452</v>
      </c>
      <c r="O344">
        <v>33385</v>
      </c>
      <c r="P344">
        <v>6940</v>
      </c>
      <c r="R344">
        <v>11</v>
      </c>
      <c r="S344">
        <v>136</v>
      </c>
      <c r="U344" t="s">
        <v>2354</v>
      </c>
      <c r="V344" t="s">
        <v>2355</v>
      </c>
      <c r="W344" t="s">
        <v>2356</v>
      </c>
      <c r="X344" t="s">
        <v>2356</v>
      </c>
      <c r="Y344" t="s">
        <v>1845</v>
      </c>
      <c r="Z344">
        <v>1374</v>
      </c>
      <c r="AA344" t="s">
        <v>200</v>
      </c>
    </row>
    <row r="345" spans="1:27" x14ac:dyDescent="0.25">
      <c r="B345" t="s">
        <v>1577</v>
      </c>
      <c r="C345">
        <v>2020</v>
      </c>
    </row>
    <row r="346" spans="1:27" x14ac:dyDescent="0.25">
      <c r="A346" t="s">
        <v>201</v>
      </c>
      <c r="B346" t="s">
        <v>812</v>
      </c>
      <c r="C346">
        <v>2020</v>
      </c>
      <c r="D346">
        <v>35879</v>
      </c>
      <c r="E346">
        <v>18146</v>
      </c>
      <c r="F346">
        <v>17733</v>
      </c>
      <c r="G346">
        <v>15765</v>
      </c>
      <c r="H346">
        <v>4848</v>
      </c>
      <c r="I346">
        <v>5739</v>
      </c>
      <c r="J346">
        <v>5178</v>
      </c>
      <c r="K346" t="s">
        <v>1237</v>
      </c>
      <c r="L346" t="s">
        <v>1378</v>
      </c>
      <c r="M346" t="s">
        <v>1275</v>
      </c>
      <c r="N346" t="s">
        <v>1351</v>
      </c>
      <c r="O346">
        <v>15992</v>
      </c>
      <c r="P346">
        <v>3255</v>
      </c>
      <c r="R346">
        <v>16</v>
      </c>
      <c r="S346">
        <v>32</v>
      </c>
      <c r="U346" t="s">
        <v>2357</v>
      </c>
      <c r="V346" t="s">
        <v>2358</v>
      </c>
      <c r="W346" t="s">
        <v>1239</v>
      </c>
      <c r="X346" t="s">
        <v>1239</v>
      </c>
      <c r="Y346" t="s">
        <v>1845</v>
      </c>
      <c r="Z346">
        <v>388</v>
      </c>
      <c r="AA346" t="s">
        <v>201</v>
      </c>
    </row>
    <row r="347" spans="1:27" x14ac:dyDescent="0.25">
      <c r="A347" t="s">
        <v>202</v>
      </c>
      <c r="B347" t="s">
        <v>813</v>
      </c>
      <c r="C347">
        <v>2020</v>
      </c>
      <c r="D347">
        <v>30401</v>
      </c>
      <c r="E347">
        <v>14914</v>
      </c>
      <c r="F347">
        <v>15487</v>
      </c>
      <c r="G347">
        <v>13040</v>
      </c>
      <c r="H347">
        <v>3967</v>
      </c>
      <c r="I347">
        <v>4309</v>
      </c>
      <c r="J347">
        <v>4764</v>
      </c>
      <c r="K347" t="s">
        <v>1178</v>
      </c>
      <c r="L347" t="s">
        <v>1202</v>
      </c>
      <c r="M347" t="s">
        <v>1465</v>
      </c>
      <c r="N347" t="s">
        <v>1254</v>
      </c>
      <c r="O347">
        <v>13043</v>
      </c>
      <c r="P347">
        <v>3090</v>
      </c>
      <c r="R347">
        <v>6</v>
      </c>
      <c r="S347">
        <v>28</v>
      </c>
      <c r="U347" t="s">
        <v>2073</v>
      </c>
      <c r="V347" t="s">
        <v>2359</v>
      </c>
      <c r="W347" t="s">
        <v>2331</v>
      </c>
      <c r="X347" t="s">
        <v>2331</v>
      </c>
      <c r="Y347" t="s">
        <v>1845</v>
      </c>
      <c r="Z347">
        <v>1259</v>
      </c>
      <c r="AA347" t="s">
        <v>202</v>
      </c>
    </row>
    <row r="348" spans="1:27" x14ac:dyDescent="0.25">
      <c r="B348" t="s">
        <v>1578</v>
      </c>
      <c r="C348">
        <v>2020</v>
      </c>
    </row>
    <row r="349" spans="1:27" x14ac:dyDescent="0.25">
      <c r="B349" t="s">
        <v>1579</v>
      </c>
      <c r="C349">
        <v>2020</v>
      </c>
    </row>
    <row r="350" spans="1:27" x14ac:dyDescent="0.25">
      <c r="B350" t="s">
        <v>1580</v>
      </c>
      <c r="C350">
        <v>2020</v>
      </c>
    </row>
    <row r="351" spans="1:27" x14ac:dyDescent="0.25">
      <c r="B351" t="s">
        <v>1581</v>
      </c>
      <c r="C351">
        <v>2020</v>
      </c>
    </row>
    <row r="352" spans="1:27" x14ac:dyDescent="0.25">
      <c r="B352" t="s">
        <v>1582</v>
      </c>
      <c r="C352">
        <v>2020</v>
      </c>
    </row>
    <row r="353" spans="1:27" x14ac:dyDescent="0.25">
      <c r="B353" t="s">
        <v>1583</v>
      </c>
      <c r="C353">
        <v>2020</v>
      </c>
    </row>
    <row r="354" spans="1:27" x14ac:dyDescent="0.25">
      <c r="B354" t="s">
        <v>1584</v>
      </c>
      <c r="C354">
        <v>2020</v>
      </c>
    </row>
    <row r="355" spans="1:27" x14ac:dyDescent="0.25">
      <c r="B355" t="s">
        <v>1585</v>
      </c>
      <c r="C355">
        <v>2020</v>
      </c>
    </row>
    <row r="356" spans="1:27" x14ac:dyDescent="0.25">
      <c r="B356" t="s">
        <v>1586</v>
      </c>
      <c r="C356">
        <v>2020</v>
      </c>
    </row>
    <row r="357" spans="1:27" x14ac:dyDescent="0.25">
      <c r="A357" t="s">
        <v>203</v>
      </c>
      <c r="B357" t="s">
        <v>814</v>
      </c>
      <c r="C357">
        <v>2020</v>
      </c>
      <c r="D357">
        <v>46601</v>
      </c>
      <c r="E357">
        <v>23083</v>
      </c>
      <c r="F357">
        <v>23518</v>
      </c>
      <c r="G357">
        <v>19606</v>
      </c>
      <c r="H357">
        <v>5367</v>
      </c>
      <c r="I357">
        <v>6709</v>
      </c>
      <c r="J357">
        <v>7530</v>
      </c>
      <c r="K357" t="s">
        <v>1192</v>
      </c>
      <c r="L357" t="s">
        <v>1350</v>
      </c>
      <c r="M357" t="s">
        <v>1208</v>
      </c>
      <c r="N357" t="s">
        <v>1181</v>
      </c>
      <c r="O357">
        <v>19872</v>
      </c>
      <c r="P357">
        <v>3915</v>
      </c>
      <c r="R357">
        <v>3</v>
      </c>
      <c r="S357">
        <v>26</v>
      </c>
      <c r="U357" t="s">
        <v>2360</v>
      </c>
      <c r="V357" t="s">
        <v>2361</v>
      </c>
      <c r="W357" t="s">
        <v>2362</v>
      </c>
      <c r="X357" t="s">
        <v>2362</v>
      </c>
      <c r="Y357" t="s">
        <v>1845</v>
      </c>
      <c r="Z357">
        <v>952</v>
      </c>
      <c r="AA357" t="s">
        <v>203</v>
      </c>
    </row>
    <row r="358" spans="1:27" x14ac:dyDescent="0.25">
      <c r="A358" t="s">
        <v>204</v>
      </c>
      <c r="B358" t="s">
        <v>816</v>
      </c>
      <c r="C358">
        <v>2020</v>
      </c>
      <c r="D358">
        <v>22955</v>
      </c>
      <c r="E358">
        <v>11300</v>
      </c>
      <c r="F358">
        <v>11655</v>
      </c>
      <c r="G358">
        <v>10227</v>
      </c>
      <c r="H358">
        <v>3398</v>
      </c>
      <c r="I358">
        <v>3267</v>
      </c>
      <c r="J358">
        <v>3562</v>
      </c>
      <c r="K358" t="s">
        <v>1210</v>
      </c>
      <c r="L358" t="s">
        <v>1164</v>
      </c>
      <c r="M358" t="s">
        <v>1297</v>
      </c>
      <c r="N358" t="s">
        <v>1165</v>
      </c>
      <c r="O358">
        <v>10330</v>
      </c>
      <c r="P358">
        <v>2285</v>
      </c>
      <c r="R358">
        <v>4</v>
      </c>
      <c r="S358">
        <v>22</v>
      </c>
      <c r="U358" t="s">
        <v>2363</v>
      </c>
      <c r="V358" t="s">
        <v>2364</v>
      </c>
      <c r="W358" t="s">
        <v>2365</v>
      </c>
      <c r="X358" t="s">
        <v>2365</v>
      </c>
      <c r="Y358" t="s">
        <v>1845</v>
      </c>
      <c r="Z358">
        <v>1644</v>
      </c>
      <c r="AA358" t="s">
        <v>204</v>
      </c>
    </row>
    <row r="359" spans="1:27" x14ac:dyDescent="0.25">
      <c r="B359" t="s">
        <v>1587</v>
      </c>
      <c r="C359">
        <v>2020</v>
      </c>
    </row>
    <row r="360" spans="1:27" x14ac:dyDescent="0.25">
      <c r="B360" t="s">
        <v>1588</v>
      </c>
      <c r="C360">
        <v>2020</v>
      </c>
    </row>
    <row r="361" spans="1:27" x14ac:dyDescent="0.25">
      <c r="A361" t="s">
        <v>205</v>
      </c>
      <c r="B361" t="s">
        <v>817</v>
      </c>
      <c r="C361">
        <v>2020</v>
      </c>
      <c r="D361">
        <v>33729</v>
      </c>
      <c r="E361">
        <v>16651</v>
      </c>
      <c r="F361">
        <v>17078</v>
      </c>
      <c r="G361">
        <v>14787</v>
      </c>
      <c r="H361">
        <v>4536</v>
      </c>
      <c r="I361">
        <v>5570</v>
      </c>
      <c r="J361">
        <v>4681</v>
      </c>
      <c r="K361" t="s">
        <v>1502</v>
      </c>
      <c r="L361" t="s">
        <v>1360</v>
      </c>
      <c r="M361" t="s">
        <v>1589</v>
      </c>
      <c r="N361" t="s">
        <v>1165</v>
      </c>
      <c r="O361">
        <v>15096</v>
      </c>
      <c r="P361">
        <v>3745</v>
      </c>
      <c r="R361">
        <v>6</v>
      </c>
      <c r="S361">
        <v>36</v>
      </c>
      <c r="U361" t="s">
        <v>2366</v>
      </c>
      <c r="V361" t="s">
        <v>2367</v>
      </c>
      <c r="W361" t="s">
        <v>2368</v>
      </c>
      <c r="X361" t="s">
        <v>2368</v>
      </c>
      <c r="Y361" t="s">
        <v>1845</v>
      </c>
      <c r="Z361">
        <v>588</v>
      </c>
      <c r="AA361" t="s">
        <v>205</v>
      </c>
    </row>
    <row r="362" spans="1:27" x14ac:dyDescent="0.25">
      <c r="B362" t="s">
        <v>1590</v>
      </c>
      <c r="C362">
        <v>2020</v>
      </c>
    </row>
    <row r="363" spans="1:27" x14ac:dyDescent="0.25">
      <c r="A363" t="s">
        <v>206</v>
      </c>
      <c r="B363" t="s">
        <v>818</v>
      </c>
      <c r="C363">
        <v>2020</v>
      </c>
      <c r="D363">
        <v>23408</v>
      </c>
      <c r="E363">
        <v>11629</v>
      </c>
      <c r="F363">
        <v>11779</v>
      </c>
      <c r="G363">
        <v>10127</v>
      </c>
      <c r="H363">
        <v>2998</v>
      </c>
      <c r="I363">
        <v>3496</v>
      </c>
      <c r="J363">
        <v>3633</v>
      </c>
      <c r="K363" t="s">
        <v>1296</v>
      </c>
      <c r="L363" t="s">
        <v>1172</v>
      </c>
      <c r="M363" t="s">
        <v>1346</v>
      </c>
      <c r="N363" t="s">
        <v>1349</v>
      </c>
      <c r="O363">
        <v>10409</v>
      </c>
      <c r="P363">
        <v>2285</v>
      </c>
      <c r="R363">
        <v>4</v>
      </c>
      <c r="S363">
        <v>32</v>
      </c>
      <c r="U363" t="s">
        <v>2369</v>
      </c>
      <c r="V363" t="s">
        <v>2370</v>
      </c>
      <c r="W363" t="s">
        <v>2371</v>
      </c>
      <c r="X363" t="s">
        <v>2371</v>
      </c>
      <c r="Y363" t="s">
        <v>1845</v>
      </c>
      <c r="Z363">
        <v>1068</v>
      </c>
      <c r="AA363" t="s">
        <v>206</v>
      </c>
    </row>
    <row r="364" spans="1:27" x14ac:dyDescent="0.25">
      <c r="B364" t="s">
        <v>1591</v>
      </c>
      <c r="C364">
        <v>2020</v>
      </c>
    </row>
    <row r="365" spans="1:27" x14ac:dyDescent="0.25">
      <c r="A365" t="s">
        <v>207</v>
      </c>
      <c r="B365" t="s">
        <v>819</v>
      </c>
      <c r="C365">
        <v>2020</v>
      </c>
      <c r="D365">
        <v>14467</v>
      </c>
      <c r="E365">
        <v>7380</v>
      </c>
      <c r="F365">
        <v>7087</v>
      </c>
      <c r="G365">
        <v>5647</v>
      </c>
      <c r="H365">
        <v>1488</v>
      </c>
      <c r="I365">
        <v>1760</v>
      </c>
      <c r="J365">
        <v>2399</v>
      </c>
      <c r="K365" t="s">
        <v>1221</v>
      </c>
      <c r="L365" t="s">
        <v>1412</v>
      </c>
      <c r="M365" t="s">
        <v>1188</v>
      </c>
      <c r="N365" t="s">
        <v>1498</v>
      </c>
      <c r="O365">
        <v>5741</v>
      </c>
      <c r="P365">
        <v>1675</v>
      </c>
      <c r="R365">
        <v>1</v>
      </c>
      <c r="S365">
        <v>14</v>
      </c>
      <c r="U365" t="s">
        <v>2372</v>
      </c>
      <c r="V365" t="s">
        <v>2373</v>
      </c>
      <c r="W365" t="s">
        <v>2374</v>
      </c>
      <c r="X365" t="s">
        <v>2374</v>
      </c>
      <c r="Y365" t="s">
        <v>1845</v>
      </c>
      <c r="Z365">
        <v>363</v>
      </c>
      <c r="AA365" t="s">
        <v>207</v>
      </c>
    </row>
    <row r="366" spans="1:27" x14ac:dyDescent="0.25">
      <c r="A366" t="s">
        <v>208</v>
      </c>
      <c r="B366" t="s">
        <v>820</v>
      </c>
      <c r="C366">
        <v>2020</v>
      </c>
      <c r="D366">
        <v>9537</v>
      </c>
      <c r="E366">
        <v>4830</v>
      </c>
      <c r="F366">
        <v>4707</v>
      </c>
      <c r="G366">
        <v>4297</v>
      </c>
      <c r="H366">
        <v>1410</v>
      </c>
      <c r="I366">
        <v>1529</v>
      </c>
      <c r="J366">
        <v>1358</v>
      </c>
      <c r="K366" t="s">
        <v>1275</v>
      </c>
      <c r="L366" t="s">
        <v>1592</v>
      </c>
      <c r="M366" t="s">
        <v>1216</v>
      </c>
      <c r="N366" t="s">
        <v>1317</v>
      </c>
      <c r="O366">
        <v>4687</v>
      </c>
      <c r="P366">
        <v>875</v>
      </c>
      <c r="R366">
        <v>4</v>
      </c>
      <c r="S366">
        <v>23</v>
      </c>
      <c r="U366" t="s">
        <v>2375</v>
      </c>
      <c r="V366" t="s">
        <v>2376</v>
      </c>
      <c r="W366" t="s">
        <v>2377</v>
      </c>
      <c r="X366" t="s">
        <v>2377</v>
      </c>
      <c r="Y366" t="s">
        <v>1845</v>
      </c>
      <c r="Z366">
        <v>214</v>
      </c>
      <c r="AA366" t="s">
        <v>208</v>
      </c>
    </row>
    <row r="367" spans="1:27" x14ac:dyDescent="0.25">
      <c r="A367" t="s">
        <v>209</v>
      </c>
      <c r="B367" t="s">
        <v>821</v>
      </c>
      <c r="C367">
        <v>2020</v>
      </c>
      <c r="D367">
        <v>22683</v>
      </c>
      <c r="E367">
        <v>11403</v>
      </c>
      <c r="F367">
        <v>11280</v>
      </c>
      <c r="G367">
        <v>9392</v>
      </c>
      <c r="H367">
        <v>2598</v>
      </c>
      <c r="I367">
        <v>3296</v>
      </c>
      <c r="J367">
        <v>3498</v>
      </c>
      <c r="K367" t="s">
        <v>1186</v>
      </c>
      <c r="L367" t="s">
        <v>1293</v>
      </c>
      <c r="M367" t="s">
        <v>1295</v>
      </c>
      <c r="N367" t="s">
        <v>1345</v>
      </c>
      <c r="O367">
        <v>9789</v>
      </c>
      <c r="P367">
        <v>1825</v>
      </c>
      <c r="R367">
        <v>5</v>
      </c>
      <c r="S367">
        <v>13</v>
      </c>
      <c r="U367" t="s">
        <v>2378</v>
      </c>
      <c r="V367" t="s">
        <v>2379</v>
      </c>
      <c r="W367" t="s">
        <v>2101</v>
      </c>
      <c r="X367" t="s">
        <v>2101</v>
      </c>
      <c r="Y367" t="s">
        <v>1845</v>
      </c>
      <c r="Z367">
        <v>742</v>
      </c>
      <c r="AA367" t="s">
        <v>209</v>
      </c>
    </row>
    <row r="368" spans="1:27" x14ac:dyDescent="0.25">
      <c r="B368" t="s">
        <v>1593</v>
      </c>
      <c r="C368">
        <v>2020</v>
      </c>
    </row>
    <row r="369" spans="1:27" x14ac:dyDescent="0.25">
      <c r="B369" t="s">
        <v>1594</v>
      </c>
      <c r="C369">
        <v>2020</v>
      </c>
    </row>
    <row r="370" spans="1:27" x14ac:dyDescent="0.25">
      <c r="B370" t="s">
        <v>1595</v>
      </c>
      <c r="C370">
        <v>2020</v>
      </c>
    </row>
    <row r="371" spans="1:27" x14ac:dyDescent="0.25">
      <c r="B371" t="s">
        <v>1596</v>
      </c>
      <c r="C371">
        <v>2020</v>
      </c>
    </row>
    <row r="372" spans="1:27" x14ac:dyDescent="0.25">
      <c r="B372" t="s">
        <v>1597</v>
      </c>
      <c r="C372">
        <v>2020</v>
      </c>
    </row>
    <row r="373" spans="1:27" x14ac:dyDescent="0.25">
      <c r="B373" t="s">
        <v>1598</v>
      </c>
      <c r="C373">
        <v>2020</v>
      </c>
    </row>
    <row r="374" spans="1:27" x14ac:dyDescent="0.25">
      <c r="B374" t="s">
        <v>1599</v>
      </c>
      <c r="C374">
        <v>2020</v>
      </c>
    </row>
    <row r="375" spans="1:27" x14ac:dyDescent="0.25">
      <c r="B375" t="s">
        <v>1600</v>
      </c>
      <c r="C375">
        <v>2020</v>
      </c>
    </row>
    <row r="376" spans="1:27" x14ac:dyDescent="0.25">
      <c r="A376" t="s">
        <v>210</v>
      </c>
      <c r="B376" t="s">
        <v>822</v>
      </c>
      <c r="C376">
        <v>2020</v>
      </c>
      <c r="D376">
        <v>25030</v>
      </c>
      <c r="E376">
        <v>12733</v>
      </c>
      <c r="F376">
        <v>12297</v>
      </c>
      <c r="G376">
        <v>10591</v>
      </c>
      <c r="H376">
        <v>3206</v>
      </c>
      <c r="I376">
        <v>3415</v>
      </c>
      <c r="J376">
        <v>3970</v>
      </c>
      <c r="K376" t="s">
        <v>1242</v>
      </c>
      <c r="L376" t="s">
        <v>1199</v>
      </c>
      <c r="M376" t="s">
        <v>1417</v>
      </c>
      <c r="N376" t="s">
        <v>1327</v>
      </c>
      <c r="O376">
        <v>10115</v>
      </c>
      <c r="P376">
        <v>3370</v>
      </c>
      <c r="R376">
        <v>5</v>
      </c>
      <c r="S376">
        <v>24</v>
      </c>
      <c r="U376" t="s">
        <v>2380</v>
      </c>
      <c r="V376" t="s">
        <v>2381</v>
      </c>
      <c r="W376" t="s">
        <v>2382</v>
      </c>
      <c r="X376" t="s">
        <v>2382</v>
      </c>
      <c r="Y376" t="s">
        <v>1845</v>
      </c>
      <c r="Z376">
        <v>487</v>
      </c>
      <c r="AA376" t="s">
        <v>210</v>
      </c>
    </row>
    <row r="377" spans="1:27" x14ac:dyDescent="0.25">
      <c r="A377" t="s">
        <v>211</v>
      </c>
      <c r="B377" t="s">
        <v>824</v>
      </c>
      <c r="C377">
        <v>2020</v>
      </c>
      <c r="D377">
        <v>23965</v>
      </c>
      <c r="E377">
        <v>12104</v>
      </c>
      <c r="F377">
        <v>11861</v>
      </c>
      <c r="G377">
        <v>10648</v>
      </c>
      <c r="H377">
        <v>3304</v>
      </c>
      <c r="I377">
        <v>4038</v>
      </c>
      <c r="J377">
        <v>3306</v>
      </c>
      <c r="K377" t="s">
        <v>1530</v>
      </c>
      <c r="L377" t="s">
        <v>1240</v>
      </c>
      <c r="M377" t="s">
        <v>1530</v>
      </c>
      <c r="N377" t="s">
        <v>1239</v>
      </c>
      <c r="O377">
        <v>10856</v>
      </c>
      <c r="P377">
        <v>2220</v>
      </c>
      <c r="R377">
        <v>8</v>
      </c>
      <c r="S377">
        <v>16</v>
      </c>
      <c r="U377" t="s">
        <v>2383</v>
      </c>
      <c r="V377" t="s">
        <v>2384</v>
      </c>
      <c r="W377" t="s">
        <v>2342</v>
      </c>
      <c r="X377" t="s">
        <v>2342</v>
      </c>
      <c r="Y377" t="s">
        <v>1845</v>
      </c>
      <c r="Z377">
        <v>439</v>
      </c>
      <c r="AA377" t="s">
        <v>211</v>
      </c>
    </row>
    <row r="378" spans="1:27" x14ac:dyDescent="0.25">
      <c r="B378" t="s">
        <v>1601</v>
      </c>
      <c r="C378">
        <v>2020</v>
      </c>
    </row>
    <row r="379" spans="1:27" x14ac:dyDescent="0.25">
      <c r="A379" t="s">
        <v>212</v>
      </c>
      <c r="B379" t="s">
        <v>825</v>
      </c>
      <c r="C379">
        <v>2020</v>
      </c>
      <c r="D379">
        <v>33213</v>
      </c>
      <c r="E379">
        <v>16294</v>
      </c>
      <c r="F379">
        <v>16919</v>
      </c>
      <c r="G379">
        <v>14982</v>
      </c>
      <c r="H379">
        <v>5158</v>
      </c>
      <c r="I379">
        <v>4740</v>
      </c>
      <c r="J379">
        <v>5084</v>
      </c>
      <c r="K379" t="s">
        <v>1287</v>
      </c>
      <c r="L379" t="s">
        <v>1216</v>
      </c>
      <c r="M379" t="s">
        <v>1343</v>
      </c>
      <c r="N379" t="s">
        <v>1317</v>
      </c>
      <c r="O379">
        <v>15186</v>
      </c>
      <c r="P379">
        <v>2465</v>
      </c>
      <c r="R379">
        <v>8</v>
      </c>
      <c r="S379">
        <v>19</v>
      </c>
      <c r="U379" t="s">
        <v>2385</v>
      </c>
      <c r="V379" t="s">
        <v>2386</v>
      </c>
      <c r="W379" t="s">
        <v>2030</v>
      </c>
      <c r="X379" t="s">
        <v>2030</v>
      </c>
      <c r="Y379" t="s">
        <v>1845</v>
      </c>
      <c r="Z379">
        <v>1986</v>
      </c>
      <c r="AA379" t="s">
        <v>212</v>
      </c>
    </row>
    <row r="380" spans="1:27" x14ac:dyDescent="0.25">
      <c r="A380" t="s">
        <v>213</v>
      </c>
      <c r="B380" t="s">
        <v>826</v>
      </c>
      <c r="C380">
        <v>2020</v>
      </c>
      <c r="D380">
        <v>121575</v>
      </c>
      <c r="E380">
        <v>58120</v>
      </c>
      <c r="F380">
        <v>63455</v>
      </c>
      <c r="G380">
        <v>68903</v>
      </c>
      <c r="H380">
        <v>37863</v>
      </c>
      <c r="I380">
        <v>17328</v>
      </c>
      <c r="J380">
        <v>13712</v>
      </c>
      <c r="K380" t="s">
        <v>1602</v>
      </c>
      <c r="L380" t="s">
        <v>1263</v>
      </c>
      <c r="M380" t="s">
        <v>1603</v>
      </c>
      <c r="N380" t="s">
        <v>1604</v>
      </c>
      <c r="O380">
        <v>61833</v>
      </c>
      <c r="P380">
        <v>9875</v>
      </c>
      <c r="R380">
        <v>7</v>
      </c>
      <c r="S380">
        <v>44</v>
      </c>
      <c r="U380" t="s">
        <v>2387</v>
      </c>
      <c r="V380" t="s">
        <v>2388</v>
      </c>
      <c r="W380" t="s">
        <v>2389</v>
      </c>
      <c r="X380" t="s">
        <v>2389</v>
      </c>
      <c r="Y380" t="s">
        <v>1845</v>
      </c>
      <c r="Z380">
        <v>2455</v>
      </c>
      <c r="AA380" t="s">
        <v>213</v>
      </c>
    </row>
    <row r="381" spans="1:27" x14ac:dyDescent="0.25">
      <c r="B381" t="s">
        <v>1605</v>
      </c>
      <c r="C381">
        <v>2020</v>
      </c>
    </row>
    <row r="382" spans="1:27" x14ac:dyDescent="0.25">
      <c r="B382" t="s">
        <v>1606</v>
      </c>
      <c r="C382">
        <v>2020</v>
      </c>
    </row>
    <row r="383" spans="1:27" x14ac:dyDescent="0.25">
      <c r="B383" t="s">
        <v>1607</v>
      </c>
      <c r="C383">
        <v>2020</v>
      </c>
    </row>
    <row r="384" spans="1:27" x14ac:dyDescent="0.25">
      <c r="B384" t="s">
        <v>1608</v>
      </c>
      <c r="C384">
        <v>2020</v>
      </c>
    </row>
    <row r="385" spans="1:27" x14ac:dyDescent="0.25">
      <c r="B385" t="s">
        <v>1609</v>
      </c>
      <c r="C385">
        <v>2020</v>
      </c>
    </row>
    <row r="386" spans="1:27" x14ac:dyDescent="0.25">
      <c r="B386" t="s">
        <v>1610</v>
      </c>
      <c r="C386">
        <v>2020</v>
      </c>
    </row>
    <row r="387" spans="1:27" x14ac:dyDescent="0.25">
      <c r="B387" t="s">
        <v>1611</v>
      </c>
      <c r="C387">
        <v>2020</v>
      </c>
    </row>
    <row r="388" spans="1:27" x14ac:dyDescent="0.25">
      <c r="B388" t="s">
        <v>1612</v>
      </c>
      <c r="C388">
        <v>2020</v>
      </c>
    </row>
    <row r="389" spans="1:27" x14ac:dyDescent="0.25">
      <c r="A389" t="s">
        <v>214</v>
      </c>
      <c r="B389" t="s">
        <v>827</v>
      </c>
      <c r="C389">
        <v>2020</v>
      </c>
      <c r="D389">
        <v>45101</v>
      </c>
      <c r="E389">
        <v>22962</v>
      </c>
      <c r="F389">
        <v>22139</v>
      </c>
      <c r="G389">
        <v>19044</v>
      </c>
      <c r="H389">
        <v>5840</v>
      </c>
      <c r="I389">
        <v>6224</v>
      </c>
      <c r="J389">
        <v>6980</v>
      </c>
      <c r="K389" t="s">
        <v>1502</v>
      </c>
      <c r="L389" t="s">
        <v>1260</v>
      </c>
      <c r="M389" t="s">
        <v>1220</v>
      </c>
      <c r="N389" t="s">
        <v>1311</v>
      </c>
      <c r="O389">
        <v>19100</v>
      </c>
      <c r="P389">
        <v>5040</v>
      </c>
      <c r="R389">
        <v>16</v>
      </c>
      <c r="S389">
        <v>61</v>
      </c>
      <c r="U389" t="s">
        <v>2390</v>
      </c>
      <c r="V389" t="s">
        <v>2391</v>
      </c>
      <c r="W389" t="s">
        <v>2392</v>
      </c>
      <c r="X389" t="s">
        <v>2392</v>
      </c>
      <c r="Y389" t="s">
        <v>1845</v>
      </c>
      <c r="Z389">
        <v>523</v>
      </c>
      <c r="AA389" t="s">
        <v>214</v>
      </c>
    </row>
    <row r="390" spans="1:27" x14ac:dyDescent="0.25">
      <c r="B390" t="s">
        <v>1613</v>
      </c>
      <c r="C390">
        <v>2020</v>
      </c>
    </row>
    <row r="391" spans="1:27" x14ac:dyDescent="0.25">
      <c r="A391" t="s">
        <v>215</v>
      </c>
      <c r="B391" t="s">
        <v>829</v>
      </c>
      <c r="C391">
        <v>2020</v>
      </c>
      <c r="D391">
        <v>18828</v>
      </c>
      <c r="E391">
        <v>9266</v>
      </c>
      <c r="F391">
        <v>9562</v>
      </c>
      <c r="G391">
        <v>8493</v>
      </c>
      <c r="H391">
        <v>2607</v>
      </c>
      <c r="I391">
        <v>3122</v>
      </c>
      <c r="J391">
        <v>2764</v>
      </c>
      <c r="K391" t="s">
        <v>1502</v>
      </c>
      <c r="L391" t="s">
        <v>1292</v>
      </c>
      <c r="M391" t="s">
        <v>1251</v>
      </c>
      <c r="N391" t="s">
        <v>1276</v>
      </c>
      <c r="O391">
        <v>8629</v>
      </c>
      <c r="P391">
        <v>1585</v>
      </c>
      <c r="R391">
        <v>3</v>
      </c>
      <c r="S391">
        <v>14</v>
      </c>
      <c r="U391" t="s">
        <v>2393</v>
      </c>
      <c r="V391" t="s">
        <v>2394</v>
      </c>
      <c r="W391" t="s">
        <v>2262</v>
      </c>
      <c r="X391" t="s">
        <v>2262</v>
      </c>
      <c r="Y391" t="s">
        <v>1845</v>
      </c>
      <c r="Z391">
        <v>617</v>
      </c>
      <c r="AA391" t="s">
        <v>215</v>
      </c>
    </row>
    <row r="392" spans="1:27" x14ac:dyDescent="0.25">
      <c r="A392" t="s">
        <v>216</v>
      </c>
      <c r="B392" t="s">
        <v>830</v>
      </c>
      <c r="C392">
        <v>2020</v>
      </c>
      <c r="D392">
        <v>81194</v>
      </c>
      <c r="E392">
        <v>40822</v>
      </c>
      <c r="F392">
        <v>40372</v>
      </c>
      <c r="G392">
        <v>34619</v>
      </c>
      <c r="H392">
        <v>10430</v>
      </c>
      <c r="I392">
        <v>11506</v>
      </c>
      <c r="J392">
        <v>12683</v>
      </c>
      <c r="K392" t="s">
        <v>1171</v>
      </c>
      <c r="L392" t="s">
        <v>1210</v>
      </c>
      <c r="M392" t="s">
        <v>1195</v>
      </c>
      <c r="N392" t="s">
        <v>1323</v>
      </c>
      <c r="O392">
        <v>34544</v>
      </c>
      <c r="P392">
        <v>8650</v>
      </c>
      <c r="R392">
        <v>4</v>
      </c>
      <c r="S392">
        <v>93</v>
      </c>
      <c r="U392" t="s">
        <v>2395</v>
      </c>
      <c r="V392" t="s">
        <v>2396</v>
      </c>
      <c r="W392" t="s">
        <v>2062</v>
      </c>
      <c r="X392" t="s">
        <v>2062</v>
      </c>
      <c r="Y392" t="s">
        <v>1845</v>
      </c>
      <c r="Z392">
        <v>990</v>
      </c>
      <c r="AA392" t="s">
        <v>216</v>
      </c>
    </row>
    <row r="393" spans="1:27" x14ac:dyDescent="0.25">
      <c r="B393" t="s">
        <v>1614</v>
      </c>
      <c r="C393">
        <v>2020</v>
      </c>
    </row>
    <row r="394" spans="1:27" x14ac:dyDescent="0.25">
      <c r="B394" t="s">
        <v>1615</v>
      </c>
      <c r="C394">
        <v>2020</v>
      </c>
    </row>
    <row r="395" spans="1:27" x14ac:dyDescent="0.25">
      <c r="B395" t="s">
        <v>1616</v>
      </c>
      <c r="C395">
        <v>2020</v>
      </c>
    </row>
    <row r="396" spans="1:27" x14ac:dyDescent="0.25">
      <c r="B396" t="s">
        <v>1617</v>
      </c>
      <c r="C396">
        <v>2020</v>
      </c>
    </row>
    <row r="397" spans="1:27" x14ac:dyDescent="0.25">
      <c r="A397" t="s">
        <v>217</v>
      </c>
      <c r="B397" t="s">
        <v>832</v>
      </c>
      <c r="C397">
        <v>2020</v>
      </c>
      <c r="D397">
        <v>33920</v>
      </c>
      <c r="E397">
        <v>16573</v>
      </c>
      <c r="F397">
        <v>17347</v>
      </c>
      <c r="G397">
        <v>15424</v>
      </c>
      <c r="H397">
        <v>5657</v>
      </c>
      <c r="I397">
        <v>4630</v>
      </c>
      <c r="J397">
        <v>5137</v>
      </c>
      <c r="K397" t="s">
        <v>1220</v>
      </c>
      <c r="L397" t="s">
        <v>1303</v>
      </c>
      <c r="M397" t="s">
        <v>1333</v>
      </c>
      <c r="N397" t="s">
        <v>1288</v>
      </c>
      <c r="O397">
        <v>15851</v>
      </c>
      <c r="P397">
        <v>2895</v>
      </c>
      <c r="R397">
        <v>14</v>
      </c>
      <c r="S397">
        <v>46</v>
      </c>
      <c r="U397" t="s">
        <v>2397</v>
      </c>
      <c r="V397" t="s">
        <v>2398</v>
      </c>
      <c r="W397" t="s">
        <v>2399</v>
      </c>
      <c r="X397" t="s">
        <v>2399</v>
      </c>
      <c r="Y397" t="s">
        <v>1845</v>
      </c>
      <c r="Z397">
        <v>1275</v>
      </c>
      <c r="AA397" t="s">
        <v>217</v>
      </c>
    </row>
    <row r="398" spans="1:27" x14ac:dyDescent="0.25">
      <c r="A398" t="s">
        <v>218</v>
      </c>
      <c r="B398" t="s">
        <v>833</v>
      </c>
      <c r="C398">
        <v>2020</v>
      </c>
      <c r="D398">
        <v>48822</v>
      </c>
      <c r="E398">
        <v>23700</v>
      </c>
      <c r="F398">
        <v>25122</v>
      </c>
      <c r="G398">
        <v>23052</v>
      </c>
      <c r="H398">
        <v>9340</v>
      </c>
      <c r="I398">
        <v>6743</v>
      </c>
      <c r="J398">
        <v>6969</v>
      </c>
      <c r="K398" t="s">
        <v>1618</v>
      </c>
      <c r="L398" t="s">
        <v>1259</v>
      </c>
      <c r="M398" t="s">
        <v>1264</v>
      </c>
      <c r="N398" t="s">
        <v>1194</v>
      </c>
      <c r="O398">
        <v>23683</v>
      </c>
      <c r="P398">
        <v>3780</v>
      </c>
      <c r="R398">
        <v>24</v>
      </c>
      <c r="S398">
        <v>72</v>
      </c>
      <c r="U398" t="s">
        <v>2400</v>
      </c>
      <c r="V398" t="s">
        <v>2401</v>
      </c>
      <c r="W398" t="s">
        <v>2402</v>
      </c>
      <c r="X398" t="s">
        <v>2402</v>
      </c>
      <c r="Y398" t="s">
        <v>1845</v>
      </c>
      <c r="Z398">
        <v>1740</v>
      </c>
      <c r="AA398" t="s">
        <v>218</v>
      </c>
    </row>
    <row r="399" spans="1:27" x14ac:dyDescent="0.25">
      <c r="B399" t="s">
        <v>1619</v>
      </c>
      <c r="C399">
        <v>2020</v>
      </c>
    </row>
    <row r="400" spans="1:27" x14ac:dyDescent="0.25">
      <c r="A400" t="s">
        <v>219</v>
      </c>
      <c r="B400" t="s">
        <v>834</v>
      </c>
      <c r="C400">
        <v>2020</v>
      </c>
      <c r="D400">
        <v>19341</v>
      </c>
      <c r="E400">
        <v>9660</v>
      </c>
      <c r="F400">
        <v>9681</v>
      </c>
      <c r="G400">
        <v>7832</v>
      </c>
      <c r="H400">
        <v>2088</v>
      </c>
      <c r="I400">
        <v>2522</v>
      </c>
      <c r="J400">
        <v>3222</v>
      </c>
      <c r="K400" t="s">
        <v>1313</v>
      </c>
      <c r="L400" t="s">
        <v>1199</v>
      </c>
      <c r="M400" t="s">
        <v>1279</v>
      </c>
      <c r="N400" t="s">
        <v>1497</v>
      </c>
      <c r="O400">
        <v>7904</v>
      </c>
      <c r="P400">
        <v>2000</v>
      </c>
      <c r="R400">
        <v>2</v>
      </c>
      <c r="S400">
        <v>13</v>
      </c>
      <c r="U400" t="s">
        <v>2403</v>
      </c>
      <c r="V400" t="s">
        <v>2404</v>
      </c>
      <c r="W400" t="s">
        <v>1198</v>
      </c>
      <c r="X400" t="s">
        <v>1198</v>
      </c>
      <c r="Y400" t="s">
        <v>1845</v>
      </c>
      <c r="Z400">
        <v>1324</v>
      </c>
      <c r="AA400" t="s">
        <v>219</v>
      </c>
    </row>
    <row r="401" spans="1:27" x14ac:dyDescent="0.25">
      <c r="A401" t="s">
        <v>220</v>
      </c>
      <c r="B401" t="s">
        <v>835</v>
      </c>
      <c r="C401">
        <v>2020</v>
      </c>
      <c r="D401">
        <v>33185</v>
      </c>
      <c r="E401">
        <v>16562</v>
      </c>
      <c r="F401">
        <v>16623</v>
      </c>
      <c r="G401">
        <v>14485</v>
      </c>
      <c r="H401">
        <v>4384</v>
      </c>
      <c r="I401">
        <v>5252</v>
      </c>
      <c r="J401">
        <v>4849</v>
      </c>
      <c r="K401" t="s">
        <v>1242</v>
      </c>
      <c r="L401" t="s">
        <v>1419</v>
      </c>
      <c r="M401" t="s">
        <v>1380</v>
      </c>
      <c r="N401" t="s">
        <v>1452</v>
      </c>
      <c r="O401">
        <v>14378</v>
      </c>
      <c r="P401">
        <v>3140</v>
      </c>
      <c r="R401">
        <v>17</v>
      </c>
      <c r="S401">
        <v>48</v>
      </c>
      <c r="U401" t="s">
        <v>2405</v>
      </c>
      <c r="V401" t="s">
        <v>2406</v>
      </c>
      <c r="W401" t="s">
        <v>2407</v>
      </c>
      <c r="X401" t="s">
        <v>2407</v>
      </c>
      <c r="Y401" t="s">
        <v>1845</v>
      </c>
      <c r="Z401">
        <v>401</v>
      </c>
      <c r="AA401" t="s">
        <v>220</v>
      </c>
    </row>
    <row r="402" spans="1:27" x14ac:dyDescent="0.25">
      <c r="A402" t="s">
        <v>221</v>
      </c>
      <c r="B402" t="s">
        <v>837</v>
      </c>
      <c r="C402">
        <v>2020</v>
      </c>
      <c r="D402">
        <v>60797</v>
      </c>
      <c r="E402">
        <v>30504</v>
      </c>
      <c r="F402">
        <v>30293</v>
      </c>
      <c r="G402">
        <v>27754</v>
      </c>
      <c r="H402">
        <v>9620</v>
      </c>
      <c r="I402">
        <v>9089</v>
      </c>
      <c r="J402">
        <v>9045</v>
      </c>
      <c r="K402" t="s">
        <v>1455</v>
      </c>
      <c r="L402" t="s">
        <v>1260</v>
      </c>
      <c r="M402" t="s">
        <v>1386</v>
      </c>
      <c r="N402" t="s">
        <v>1272</v>
      </c>
      <c r="O402">
        <v>28167</v>
      </c>
      <c r="P402">
        <v>4375</v>
      </c>
      <c r="R402">
        <v>21</v>
      </c>
      <c r="S402">
        <v>91</v>
      </c>
      <c r="U402" t="s">
        <v>2408</v>
      </c>
      <c r="V402" t="s">
        <v>2409</v>
      </c>
      <c r="W402" t="s">
        <v>2410</v>
      </c>
      <c r="X402" t="s">
        <v>2410</v>
      </c>
      <c r="Y402" t="s">
        <v>1845</v>
      </c>
      <c r="Z402">
        <v>853</v>
      </c>
      <c r="AA402" t="s">
        <v>221</v>
      </c>
    </row>
    <row r="403" spans="1:27" x14ac:dyDescent="0.25">
      <c r="B403" t="s">
        <v>1620</v>
      </c>
      <c r="C403">
        <v>2020</v>
      </c>
    </row>
    <row r="404" spans="1:27" x14ac:dyDescent="0.25">
      <c r="B404" t="s">
        <v>1621</v>
      </c>
      <c r="C404">
        <v>2020</v>
      </c>
    </row>
    <row r="405" spans="1:27" x14ac:dyDescent="0.25">
      <c r="B405" t="s">
        <v>1622</v>
      </c>
      <c r="C405">
        <v>2020</v>
      </c>
    </row>
    <row r="406" spans="1:27" x14ac:dyDescent="0.25">
      <c r="A406" t="s">
        <v>222</v>
      </c>
      <c r="B406" t="s">
        <v>839</v>
      </c>
      <c r="C406">
        <v>2020</v>
      </c>
      <c r="D406">
        <v>10939</v>
      </c>
      <c r="E406">
        <v>5594</v>
      </c>
      <c r="F406">
        <v>5345</v>
      </c>
      <c r="G406">
        <v>4561</v>
      </c>
      <c r="H406">
        <v>1217</v>
      </c>
      <c r="I406">
        <v>1680</v>
      </c>
      <c r="J406">
        <v>1664</v>
      </c>
      <c r="K406" t="s">
        <v>1313</v>
      </c>
      <c r="L406" t="s">
        <v>1292</v>
      </c>
      <c r="M406" t="s">
        <v>1465</v>
      </c>
      <c r="N406" t="s">
        <v>1347</v>
      </c>
      <c r="O406">
        <v>4627</v>
      </c>
      <c r="P406">
        <v>1150</v>
      </c>
      <c r="R406">
        <v>4</v>
      </c>
      <c r="S406">
        <v>15</v>
      </c>
      <c r="U406" t="s">
        <v>2411</v>
      </c>
      <c r="V406" t="s">
        <v>2412</v>
      </c>
      <c r="W406" t="s">
        <v>2377</v>
      </c>
      <c r="X406" t="s">
        <v>2377</v>
      </c>
      <c r="Y406" t="s">
        <v>1845</v>
      </c>
      <c r="Z406">
        <v>318</v>
      </c>
      <c r="AA406" t="s">
        <v>222</v>
      </c>
    </row>
    <row r="407" spans="1:27" x14ac:dyDescent="0.25">
      <c r="B407" t="s">
        <v>1623</v>
      </c>
      <c r="C407">
        <v>2020</v>
      </c>
    </row>
    <row r="408" spans="1:27" x14ac:dyDescent="0.25">
      <c r="A408" t="s">
        <v>223</v>
      </c>
      <c r="B408" t="s">
        <v>840</v>
      </c>
      <c r="C408">
        <v>2020</v>
      </c>
      <c r="D408">
        <v>37129</v>
      </c>
      <c r="E408">
        <v>18650</v>
      </c>
      <c r="F408">
        <v>18479</v>
      </c>
      <c r="G408">
        <v>16337</v>
      </c>
      <c r="H408">
        <v>5014</v>
      </c>
      <c r="I408">
        <v>5659</v>
      </c>
      <c r="J408">
        <v>5664</v>
      </c>
      <c r="K408" t="s">
        <v>1502</v>
      </c>
      <c r="L408" t="s">
        <v>1374</v>
      </c>
      <c r="M408" t="s">
        <v>1455</v>
      </c>
      <c r="N408" t="s">
        <v>1341</v>
      </c>
      <c r="O408">
        <v>16501</v>
      </c>
      <c r="P408">
        <v>3995</v>
      </c>
      <c r="R408">
        <v>11</v>
      </c>
      <c r="S408">
        <v>39</v>
      </c>
      <c r="U408" t="s">
        <v>2413</v>
      </c>
      <c r="V408" t="s">
        <v>2414</v>
      </c>
      <c r="W408" t="s">
        <v>2415</v>
      </c>
      <c r="X408" t="s">
        <v>2415</v>
      </c>
      <c r="Y408" t="s">
        <v>1845</v>
      </c>
      <c r="Z408">
        <v>746</v>
      </c>
      <c r="AA408" t="s">
        <v>223</v>
      </c>
    </row>
    <row r="409" spans="1:27" x14ac:dyDescent="0.25">
      <c r="B409" t="s">
        <v>1624</v>
      </c>
      <c r="C409">
        <v>2020</v>
      </c>
    </row>
    <row r="410" spans="1:27" x14ac:dyDescent="0.25">
      <c r="A410" t="s">
        <v>224</v>
      </c>
      <c r="B410" t="s">
        <v>842</v>
      </c>
      <c r="C410">
        <v>2020</v>
      </c>
      <c r="D410">
        <v>43909</v>
      </c>
      <c r="E410">
        <v>22256</v>
      </c>
      <c r="F410">
        <v>21653</v>
      </c>
      <c r="G410">
        <v>16795</v>
      </c>
      <c r="H410">
        <v>4316</v>
      </c>
      <c r="I410">
        <v>5448</v>
      </c>
      <c r="J410">
        <v>7031</v>
      </c>
      <c r="K410" t="s">
        <v>1466</v>
      </c>
      <c r="L410" t="s">
        <v>1373</v>
      </c>
      <c r="M410" t="s">
        <v>1625</v>
      </c>
      <c r="N410" t="s">
        <v>1564</v>
      </c>
      <c r="O410">
        <v>17205</v>
      </c>
      <c r="P410">
        <v>4605</v>
      </c>
      <c r="R410">
        <v>20</v>
      </c>
      <c r="S410">
        <v>114</v>
      </c>
      <c r="U410" t="s">
        <v>2416</v>
      </c>
      <c r="V410" t="s">
        <v>2417</v>
      </c>
      <c r="W410" t="s">
        <v>2418</v>
      </c>
      <c r="X410" t="s">
        <v>2418</v>
      </c>
      <c r="Y410" t="s">
        <v>1845</v>
      </c>
      <c r="Z410">
        <v>391</v>
      </c>
      <c r="AA410" t="s">
        <v>224</v>
      </c>
    </row>
    <row r="411" spans="1:27" x14ac:dyDescent="0.25">
      <c r="B411" t="s">
        <v>1626</v>
      </c>
      <c r="C411">
        <v>2020</v>
      </c>
    </row>
    <row r="412" spans="1:27" x14ac:dyDescent="0.25">
      <c r="B412" t="s">
        <v>1627</v>
      </c>
      <c r="C412">
        <v>2020</v>
      </c>
    </row>
    <row r="413" spans="1:27" x14ac:dyDescent="0.25">
      <c r="A413" t="s">
        <v>225</v>
      </c>
      <c r="B413" t="s">
        <v>843</v>
      </c>
      <c r="C413">
        <v>2020</v>
      </c>
      <c r="D413">
        <v>36011</v>
      </c>
      <c r="E413">
        <v>18042</v>
      </c>
      <c r="F413">
        <v>17969</v>
      </c>
      <c r="G413">
        <v>15677</v>
      </c>
      <c r="H413">
        <v>4582</v>
      </c>
      <c r="I413">
        <v>5589</v>
      </c>
      <c r="J413">
        <v>5506</v>
      </c>
      <c r="K413" t="s">
        <v>1398</v>
      </c>
      <c r="L413" t="s">
        <v>1304</v>
      </c>
      <c r="M413" t="s">
        <v>1293</v>
      </c>
      <c r="N413" t="s">
        <v>1205</v>
      </c>
      <c r="O413">
        <v>15917</v>
      </c>
      <c r="P413">
        <v>3150</v>
      </c>
      <c r="R413">
        <v>3</v>
      </c>
      <c r="S413">
        <v>27</v>
      </c>
      <c r="U413" t="s">
        <v>2419</v>
      </c>
      <c r="V413" t="s">
        <v>2420</v>
      </c>
      <c r="W413" t="s">
        <v>2421</v>
      </c>
      <c r="X413" t="s">
        <v>2421</v>
      </c>
      <c r="Y413" t="s">
        <v>1845</v>
      </c>
      <c r="Z413">
        <v>767</v>
      </c>
      <c r="AA413" t="s">
        <v>225</v>
      </c>
    </row>
    <row r="414" spans="1:27" x14ac:dyDescent="0.25">
      <c r="A414" t="s">
        <v>226</v>
      </c>
      <c r="B414" t="s">
        <v>844</v>
      </c>
      <c r="C414">
        <v>2020</v>
      </c>
      <c r="D414">
        <v>13917</v>
      </c>
      <c r="E414">
        <v>6954</v>
      </c>
      <c r="F414">
        <v>6963</v>
      </c>
      <c r="G414">
        <v>5648</v>
      </c>
      <c r="H414">
        <v>1587</v>
      </c>
      <c r="I414">
        <v>1776</v>
      </c>
      <c r="J414">
        <v>2285</v>
      </c>
      <c r="K414" t="s">
        <v>1248</v>
      </c>
      <c r="L414" t="s">
        <v>1179</v>
      </c>
      <c r="M414" t="s">
        <v>1618</v>
      </c>
      <c r="N414" t="s">
        <v>1497</v>
      </c>
      <c r="O414">
        <v>5740</v>
      </c>
      <c r="P414">
        <v>1535</v>
      </c>
      <c r="R414">
        <v>3</v>
      </c>
      <c r="S414">
        <v>12</v>
      </c>
      <c r="U414" t="s">
        <v>2422</v>
      </c>
      <c r="V414" t="s">
        <v>2008</v>
      </c>
      <c r="W414" t="s">
        <v>2423</v>
      </c>
      <c r="X414" t="s">
        <v>2423</v>
      </c>
      <c r="Y414" t="s">
        <v>1845</v>
      </c>
      <c r="Z414">
        <v>747</v>
      </c>
      <c r="AA414" t="s">
        <v>226</v>
      </c>
    </row>
    <row r="415" spans="1:27" x14ac:dyDescent="0.25">
      <c r="A415" t="s">
        <v>227</v>
      </c>
      <c r="B415" t="s">
        <v>845</v>
      </c>
      <c r="C415">
        <v>2020</v>
      </c>
      <c r="D415">
        <v>7847</v>
      </c>
      <c r="E415">
        <v>3888</v>
      </c>
      <c r="F415">
        <v>3959</v>
      </c>
      <c r="G415">
        <v>3545</v>
      </c>
      <c r="H415">
        <v>1104</v>
      </c>
      <c r="I415">
        <v>1321</v>
      </c>
      <c r="J415">
        <v>1120</v>
      </c>
      <c r="K415" t="s">
        <v>1628</v>
      </c>
      <c r="L415" t="s">
        <v>1312</v>
      </c>
      <c r="M415" t="s">
        <v>1216</v>
      </c>
      <c r="N415" t="s">
        <v>1317</v>
      </c>
      <c r="O415">
        <v>3591</v>
      </c>
      <c r="P415">
        <v>750</v>
      </c>
      <c r="R415">
        <v>2</v>
      </c>
      <c r="S415">
        <v>5</v>
      </c>
      <c r="U415" t="s">
        <v>2424</v>
      </c>
      <c r="V415" t="s">
        <v>2425</v>
      </c>
      <c r="W415" t="s">
        <v>2062</v>
      </c>
      <c r="X415" t="s">
        <v>2062</v>
      </c>
      <c r="Y415" t="s">
        <v>1845</v>
      </c>
      <c r="Z415">
        <v>424</v>
      </c>
      <c r="AA415" t="s">
        <v>227</v>
      </c>
    </row>
    <row r="416" spans="1:27" x14ac:dyDescent="0.25">
      <c r="B416" t="s">
        <v>1629</v>
      </c>
      <c r="C416">
        <v>2020</v>
      </c>
    </row>
    <row r="417" spans="1:27" x14ac:dyDescent="0.25">
      <c r="B417" t="s">
        <v>1630</v>
      </c>
      <c r="C417">
        <v>2020</v>
      </c>
    </row>
    <row r="418" spans="1:27" x14ac:dyDescent="0.25">
      <c r="B418" t="s">
        <v>1631</v>
      </c>
      <c r="C418">
        <v>2020</v>
      </c>
    </row>
    <row r="419" spans="1:27" x14ac:dyDescent="0.25">
      <c r="B419" t="s">
        <v>1632</v>
      </c>
      <c r="C419">
        <v>2020</v>
      </c>
    </row>
    <row r="420" spans="1:27" x14ac:dyDescent="0.25">
      <c r="A420" t="s">
        <v>228</v>
      </c>
      <c r="B420" t="s">
        <v>846</v>
      </c>
      <c r="C420">
        <v>2020</v>
      </c>
      <c r="D420">
        <v>24339</v>
      </c>
      <c r="E420">
        <v>12274</v>
      </c>
      <c r="F420">
        <v>12065</v>
      </c>
      <c r="G420">
        <v>9146</v>
      </c>
      <c r="H420">
        <v>2490</v>
      </c>
      <c r="I420">
        <v>2728</v>
      </c>
      <c r="J420">
        <v>3928</v>
      </c>
      <c r="K420" t="s">
        <v>1354</v>
      </c>
      <c r="L420" t="s">
        <v>1458</v>
      </c>
      <c r="M420" t="s">
        <v>1633</v>
      </c>
      <c r="N420" t="s">
        <v>1634</v>
      </c>
      <c r="O420">
        <v>8867</v>
      </c>
      <c r="P420">
        <v>2595</v>
      </c>
      <c r="R420">
        <v>3</v>
      </c>
      <c r="S420">
        <v>18</v>
      </c>
      <c r="U420" t="s">
        <v>2426</v>
      </c>
      <c r="V420" t="s">
        <v>2427</v>
      </c>
      <c r="W420" t="s">
        <v>2428</v>
      </c>
      <c r="X420" t="s">
        <v>2428</v>
      </c>
      <c r="Y420" t="s">
        <v>1845</v>
      </c>
      <c r="Z420">
        <v>441</v>
      </c>
      <c r="AA420" t="s">
        <v>228</v>
      </c>
    </row>
    <row r="421" spans="1:27" x14ac:dyDescent="0.25">
      <c r="B421" t="s">
        <v>1635</v>
      </c>
      <c r="C421">
        <v>2020</v>
      </c>
    </row>
    <row r="422" spans="1:27" x14ac:dyDescent="0.25">
      <c r="B422" t="s">
        <v>1636</v>
      </c>
      <c r="C422">
        <v>2020</v>
      </c>
    </row>
    <row r="423" spans="1:27" x14ac:dyDescent="0.25">
      <c r="A423" t="s">
        <v>229</v>
      </c>
      <c r="B423" t="s">
        <v>848</v>
      </c>
      <c r="C423">
        <v>2020</v>
      </c>
      <c r="D423">
        <v>17019</v>
      </c>
      <c r="E423">
        <v>8603</v>
      </c>
      <c r="F423">
        <v>8416</v>
      </c>
      <c r="G423">
        <v>7308</v>
      </c>
      <c r="H423">
        <v>2057</v>
      </c>
      <c r="I423">
        <v>2736</v>
      </c>
      <c r="J423">
        <v>2515</v>
      </c>
      <c r="K423" t="s">
        <v>1248</v>
      </c>
      <c r="L423" t="s">
        <v>1637</v>
      </c>
      <c r="M423" t="s">
        <v>1287</v>
      </c>
      <c r="N423" t="s">
        <v>1254</v>
      </c>
      <c r="O423">
        <v>7457</v>
      </c>
      <c r="P423">
        <v>1965</v>
      </c>
      <c r="R423">
        <v>5</v>
      </c>
      <c r="S423">
        <v>15</v>
      </c>
      <c r="U423" t="s">
        <v>2429</v>
      </c>
      <c r="V423" t="s">
        <v>2430</v>
      </c>
      <c r="W423" t="s">
        <v>2431</v>
      </c>
      <c r="X423" t="s">
        <v>2431</v>
      </c>
      <c r="Y423" t="s">
        <v>1845</v>
      </c>
      <c r="Z423">
        <v>644</v>
      </c>
      <c r="AA423" t="s">
        <v>229</v>
      </c>
    </row>
    <row r="424" spans="1:27" x14ac:dyDescent="0.25">
      <c r="B424" t="s">
        <v>1638</v>
      </c>
      <c r="C424">
        <v>2020</v>
      </c>
    </row>
    <row r="425" spans="1:27" x14ac:dyDescent="0.25">
      <c r="B425" t="s">
        <v>1639</v>
      </c>
      <c r="C425">
        <v>2020</v>
      </c>
    </row>
    <row r="426" spans="1:27" x14ac:dyDescent="0.25">
      <c r="B426" t="s">
        <v>1640</v>
      </c>
      <c r="C426">
        <v>2020</v>
      </c>
    </row>
    <row r="427" spans="1:27" x14ac:dyDescent="0.25">
      <c r="A427" t="s">
        <v>230</v>
      </c>
      <c r="B427" t="s">
        <v>849</v>
      </c>
      <c r="C427">
        <v>2020</v>
      </c>
      <c r="D427">
        <v>63462</v>
      </c>
      <c r="E427">
        <v>31482</v>
      </c>
      <c r="F427">
        <v>31980</v>
      </c>
      <c r="G427">
        <v>29328</v>
      </c>
      <c r="H427">
        <v>10773</v>
      </c>
      <c r="I427">
        <v>8678</v>
      </c>
      <c r="J427">
        <v>9877</v>
      </c>
      <c r="K427" t="s">
        <v>1220</v>
      </c>
      <c r="L427" t="s">
        <v>1296</v>
      </c>
      <c r="M427" t="s">
        <v>1358</v>
      </c>
      <c r="N427" t="s">
        <v>1272</v>
      </c>
      <c r="O427">
        <v>28844</v>
      </c>
      <c r="P427">
        <v>5555</v>
      </c>
      <c r="R427">
        <v>22</v>
      </c>
      <c r="S427">
        <v>22</v>
      </c>
      <c r="U427" t="s">
        <v>2432</v>
      </c>
      <c r="V427" t="s">
        <v>2433</v>
      </c>
      <c r="W427" t="s">
        <v>1261</v>
      </c>
      <c r="X427" t="s">
        <v>1261</v>
      </c>
      <c r="Y427" t="s">
        <v>1845</v>
      </c>
      <c r="Z427">
        <v>1927</v>
      </c>
      <c r="AA427" t="s">
        <v>230</v>
      </c>
    </row>
    <row r="428" spans="1:27" x14ac:dyDescent="0.25">
      <c r="B428" t="s">
        <v>1641</v>
      </c>
      <c r="C428">
        <v>2020</v>
      </c>
    </row>
    <row r="429" spans="1:27" x14ac:dyDescent="0.25">
      <c r="B429" t="s">
        <v>1642</v>
      </c>
      <c r="C429">
        <v>2020</v>
      </c>
    </row>
    <row r="430" spans="1:27" x14ac:dyDescent="0.25">
      <c r="A430" t="s">
        <v>231</v>
      </c>
      <c r="B430" t="s">
        <v>851</v>
      </c>
      <c r="C430">
        <v>2020</v>
      </c>
      <c r="D430">
        <v>28811</v>
      </c>
      <c r="E430">
        <v>14550</v>
      </c>
      <c r="F430">
        <v>14261</v>
      </c>
      <c r="G430">
        <v>11808</v>
      </c>
      <c r="H430">
        <v>3252</v>
      </c>
      <c r="I430">
        <v>4027</v>
      </c>
      <c r="J430">
        <v>4529</v>
      </c>
      <c r="K430" t="s">
        <v>1516</v>
      </c>
      <c r="L430" t="s">
        <v>1361</v>
      </c>
      <c r="M430" t="s">
        <v>1208</v>
      </c>
      <c r="N430" t="s">
        <v>1170</v>
      </c>
      <c r="O430">
        <v>11498</v>
      </c>
      <c r="P430">
        <v>3280</v>
      </c>
      <c r="R430">
        <v>4</v>
      </c>
      <c r="S430">
        <v>27</v>
      </c>
      <c r="U430" t="s">
        <v>2434</v>
      </c>
      <c r="V430" t="s">
        <v>2028</v>
      </c>
      <c r="W430" t="s">
        <v>2435</v>
      </c>
      <c r="X430" t="s">
        <v>2435</v>
      </c>
      <c r="Y430" t="s">
        <v>1845</v>
      </c>
      <c r="Z430">
        <v>503</v>
      </c>
      <c r="AA430" t="s">
        <v>231</v>
      </c>
    </row>
    <row r="431" spans="1:27" x14ac:dyDescent="0.25">
      <c r="B431" t="s">
        <v>1643</v>
      </c>
      <c r="C431">
        <v>2020</v>
      </c>
    </row>
    <row r="432" spans="1:27" x14ac:dyDescent="0.25">
      <c r="B432" t="s">
        <v>1644</v>
      </c>
      <c r="C432">
        <v>2020</v>
      </c>
    </row>
    <row r="433" spans="1:27" x14ac:dyDescent="0.25">
      <c r="B433" t="s">
        <v>1645</v>
      </c>
      <c r="C433">
        <v>2020</v>
      </c>
    </row>
    <row r="434" spans="1:27" x14ac:dyDescent="0.25">
      <c r="B434" t="s">
        <v>1646</v>
      </c>
      <c r="C434">
        <v>2020</v>
      </c>
    </row>
    <row r="435" spans="1:27" x14ac:dyDescent="0.25">
      <c r="B435" t="s">
        <v>1647</v>
      </c>
      <c r="C435">
        <v>2020</v>
      </c>
    </row>
    <row r="436" spans="1:27" x14ac:dyDescent="0.25">
      <c r="A436" t="s">
        <v>232</v>
      </c>
      <c r="B436" t="s">
        <v>853</v>
      </c>
      <c r="C436">
        <v>2020</v>
      </c>
      <c r="D436">
        <v>43171</v>
      </c>
      <c r="E436">
        <v>21488</v>
      </c>
      <c r="F436">
        <v>21683</v>
      </c>
      <c r="G436">
        <v>17448</v>
      </c>
      <c r="H436">
        <v>4976</v>
      </c>
      <c r="I436">
        <v>5455</v>
      </c>
      <c r="J436">
        <v>7017</v>
      </c>
      <c r="K436" t="s">
        <v>1509</v>
      </c>
      <c r="L436" t="s">
        <v>1326</v>
      </c>
      <c r="M436" t="s">
        <v>1513</v>
      </c>
      <c r="N436" t="s">
        <v>1497</v>
      </c>
      <c r="O436">
        <v>17321</v>
      </c>
      <c r="P436">
        <v>4735</v>
      </c>
      <c r="R436">
        <v>5</v>
      </c>
      <c r="S436">
        <v>33</v>
      </c>
      <c r="U436" t="s">
        <v>2436</v>
      </c>
      <c r="V436" t="s">
        <v>2437</v>
      </c>
      <c r="W436" t="s">
        <v>2438</v>
      </c>
      <c r="X436" t="s">
        <v>2438</v>
      </c>
      <c r="Y436" t="s">
        <v>1845</v>
      </c>
      <c r="Z436">
        <v>1117</v>
      </c>
      <c r="AA436" t="s">
        <v>232</v>
      </c>
    </row>
    <row r="437" spans="1:27" x14ac:dyDescent="0.25">
      <c r="A437" t="s">
        <v>233</v>
      </c>
      <c r="B437" t="s">
        <v>855</v>
      </c>
      <c r="C437">
        <v>2020</v>
      </c>
      <c r="D437">
        <v>177659</v>
      </c>
      <c r="E437">
        <v>86043</v>
      </c>
      <c r="F437">
        <v>91616</v>
      </c>
      <c r="G437">
        <v>96644</v>
      </c>
      <c r="H437">
        <v>52250</v>
      </c>
      <c r="I437">
        <v>21894</v>
      </c>
      <c r="J437">
        <v>22500</v>
      </c>
      <c r="K437" t="s">
        <v>1648</v>
      </c>
      <c r="L437" t="s">
        <v>1562</v>
      </c>
      <c r="M437" t="s">
        <v>1226</v>
      </c>
      <c r="N437" t="s">
        <v>1232</v>
      </c>
      <c r="O437">
        <v>81717</v>
      </c>
      <c r="P437">
        <v>14745</v>
      </c>
      <c r="R437">
        <v>9</v>
      </c>
      <c r="S437">
        <v>44</v>
      </c>
      <c r="U437" t="s">
        <v>2439</v>
      </c>
      <c r="V437" t="s">
        <v>2440</v>
      </c>
      <c r="W437" t="s">
        <v>2441</v>
      </c>
      <c r="X437" t="s">
        <v>2441</v>
      </c>
      <c r="Y437" t="s">
        <v>1845</v>
      </c>
      <c r="Z437">
        <v>2401</v>
      </c>
      <c r="AA437" t="s">
        <v>233</v>
      </c>
    </row>
    <row r="438" spans="1:27" x14ac:dyDescent="0.25">
      <c r="A438" t="s">
        <v>234</v>
      </c>
      <c r="B438" t="s">
        <v>856</v>
      </c>
      <c r="C438">
        <v>2020</v>
      </c>
      <c r="D438">
        <v>85219</v>
      </c>
      <c r="E438">
        <v>41747</v>
      </c>
      <c r="F438">
        <v>43472</v>
      </c>
      <c r="G438">
        <v>38586</v>
      </c>
      <c r="H438">
        <v>12998</v>
      </c>
      <c r="I438">
        <v>11697</v>
      </c>
      <c r="J438">
        <v>13891</v>
      </c>
      <c r="K438" t="s">
        <v>1358</v>
      </c>
      <c r="L438" t="s">
        <v>1242</v>
      </c>
      <c r="M438" t="s">
        <v>1291</v>
      </c>
      <c r="N438" t="s">
        <v>1198</v>
      </c>
      <c r="O438">
        <v>39225</v>
      </c>
      <c r="P438">
        <v>5190</v>
      </c>
      <c r="R438">
        <v>23</v>
      </c>
      <c r="S438">
        <v>89</v>
      </c>
      <c r="U438" t="s">
        <v>2442</v>
      </c>
      <c r="V438" t="s">
        <v>2443</v>
      </c>
      <c r="W438" t="s">
        <v>2444</v>
      </c>
      <c r="X438" t="s">
        <v>2444</v>
      </c>
      <c r="Y438" t="s">
        <v>1845</v>
      </c>
      <c r="Z438">
        <v>2041</v>
      </c>
      <c r="AA438" t="s">
        <v>234</v>
      </c>
    </row>
    <row r="439" spans="1:27" x14ac:dyDescent="0.25">
      <c r="A439" t="s">
        <v>235</v>
      </c>
      <c r="B439" t="s">
        <v>857</v>
      </c>
      <c r="C439">
        <v>2020</v>
      </c>
      <c r="D439">
        <v>45228</v>
      </c>
      <c r="E439">
        <v>22768</v>
      </c>
      <c r="F439">
        <v>22460</v>
      </c>
      <c r="G439">
        <v>19440</v>
      </c>
      <c r="H439">
        <v>6449</v>
      </c>
      <c r="I439">
        <v>6090</v>
      </c>
      <c r="J439">
        <v>6901</v>
      </c>
      <c r="K439" t="s">
        <v>1210</v>
      </c>
      <c r="L439" t="s">
        <v>1326</v>
      </c>
      <c r="M439" t="s">
        <v>1320</v>
      </c>
      <c r="N439" t="s">
        <v>1294</v>
      </c>
      <c r="O439">
        <v>20630</v>
      </c>
      <c r="P439">
        <v>4005</v>
      </c>
      <c r="R439">
        <v>15</v>
      </c>
      <c r="S439">
        <v>97</v>
      </c>
      <c r="U439" t="s">
        <v>2445</v>
      </c>
      <c r="V439" t="s">
        <v>2446</v>
      </c>
      <c r="W439" t="s">
        <v>2447</v>
      </c>
      <c r="X439" t="s">
        <v>2448</v>
      </c>
      <c r="Y439" t="s">
        <v>2449</v>
      </c>
      <c r="Z439">
        <v>463</v>
      </c>
      <c r="AA439" t="s">
        <v>235</v>
      </c>
    </row>
    <row r="440" spans="1:27" x14ac:dyDescent="0.25">
      <c r="A440" t="s">
        <v>236</v>
      </c>
      <c r="B440" t="s">
        <v>858</v>
      </c>
      <c r="C440">
        <v>2020</v>
      </c>
      <c r="D440">
        <v>7392</v>
      </c>
      <c r="E440">
        <v>3715</v>
      </c>
      <c r="F440">
        <v>3677</v>
      </c>
      <c r="G440">
        <v>3588</v>
      </c>
      <c r="H440">
        <v>1341</v>
      </c>
      <c r="I440">
        <v>1320</v>
      </c>
      <c r="J440">
        <v>927</v>
      </c>
      <c r="K440" t="s">
        <v>1637</v>
      </c>
      <c r="L440" t="s">
        <v>1292</v>
      </c>
      <c r="M440" t="s">
        <v>1367</v>
      </c>
      <c r="N440" t="s">
        <v>1649</v>
      </c>
      <c r="O440">
        <v>4460</v>
      </c>
      <c r="P440">
        <v>950</v>
      </c>
      <c r="R440">
        <v>6</v>
      </c>
      <c r="S440">
        <v>14</v>
      </c>
      <c r="U440" t="s">
        <v>2450</v>
      </c>
      <c r="V440" t="s">
        <v>2451</v>
      </c>
      <c r="W440" t="s">
        <v>2351</v>
      </c>
      <c r="X440" t="s">
        <v>2452</v>
      </c>
      <c r="Y440" t="s">
        <v>2453</v>
      </c>
      <c r="Z440">
        <v>230</v>
      </c>
      <c r="AA440" t="s">
        <v>236</v>
      </c>
    </row>
    <row r="441" spans="1:27" x14ac:dyDescent="0.25">
      <c r="A441" t="s">
        <v>237</v>
      </c>
      <c r="B441" t="s">
        <v>860</v>
      </c>
      <c r="C441">
        <v>2020</v>
      </c>
      <c r="D441">
        <v>31253</v>
      </c>
      <c r="E441">
        <v>15500</v>
      </c>
      <c r="F441">
        <v>15753</v>
      </c>
      <c r="G441">
        <v>13911</v>
      </c>
      <c r="H441">
        <v>4272</v>
      </c>
      <c r="I441">
        <v>5139</v>
      </c>
      <c r="J441">
        <v>4500</v>
      </c>
      <c r="K441" t="s">
        <v>1502</v>
      </c>
      <c r="L441" t="s">
        <v>1222</v>
      </c>
      <c r="M441" t="s">
        <v>1278</v>
      </c>
      <c r="N441" t="s">
        <v>1257</v>
      </c>
      <c r="O441">
        <v>14817</v>
      </c>
      <c r="P441">
        <v>2815</v>
      </c>
      <c r="R441">
        <v>5</v>
      </c>
      <c r="S441">
        <v>35</v>
      </c>
      <c r="U441" t="s">
        <v>2454</v>
      </c>
      <c r="V441" t="s">
        <v>2455</v>
      </c>
      <c r="W441" t="s">
        <v>2456</v>
      </c>
      <c r="X441" t="s">
        <v>2456</v>
      </c>
      <c r="Y441" t="s">
        <v>1845</v>
      </c>
      <c r="Z441">
        <v>682</v>
      </c>
      <c r="AA441" t="s">
        <v>237</v>
      </c>
    </row>
    <row r="442" spans="1:27" x14ac:dyDescent="0.25">
      <c r="B442" t="s">
        <v>1650</v>
      </c>
      <c r="C442">
        <v>2020</v>
      </c>
    </row>
    <row r="443" spans="1:27" x14ac:dyDescent="0.25">
      <c r="A443" t="s">
        <v>238</v>
      </c>
      <c r="B443" t="s">
        <v>861</v>
      </c>
      <c r="C443">
        <v>2020</v>
      </c>
      <c r="D443">
        <v>47291</v>
      </c>
      <c r="E443">
        <v>23958</v>
      </c>
      <c r="F443">
        <v>23333</v>
      </c>
      <c r="G443">
        <v>19422</v>
      </c>
      <c r="H443">
        <v>5963</v>
      </c>
      <c r="I443">
        <v>6229</v>
      </c>
      <c r="J443">
        <v>7230</v>
      </c>
      <c r="K443" t="s">
        <v>1502</v>
      </c>
      <c r="L443" t="s">
        <v>1271</v>
      </c>
      <c r="M443" t="s">
        <v>1295</v>
      </c>
      <c r="N443" t="s">
        <v>1347</v>
      </c>
      <c r="O443">
        <v>20134</v>
      </c>
      <c r="P443">
        <v>5100</v>
      </c>
      <c r="R443">
        <v>12</v>
      </c>
      <c r="S443">
        <v>49</v>
      </c>
      <c r="U443" t="s">
        <v>2457</v>
      </c>
      <c r="V443" t="s">
        <v>2458</v>
      </c>
      <c r="W443" t="s">
        <v>2459</v>
      </c>
      <c r="X443" t="s">
        <v>2459</v>
      </c>
      <c r="Y443" t="s">
        <v>1845</v>
      </c>
      <c r="Z443">
        <v>741</v>
      </c>
      <c r="AA443" t="s">
        <v>238</v>
      </c>
    </row>
    <row r="444" spans="1:27" x14ac:dyDescent="0.25">
      <c r="A444" t="s">
        <v>239</v>
      </c>
      <c r="B444" t="s">
        <v>863</v>
      </c>
      <c r="C444">
        <v>2020</v>
      </c>
      <c r="D444">
        <v>43508</v>
      </c>
      <c r="E444">
        <v>21839</v>
      </c>
      <c r="F444">
        <v>21669</v>
      </c>
      <c r="G444">
        <v>19680</v>
      </c>
      <c r="H444">
        <v>7303</v>
      </c>
      <c r="I444">
        <v>5853</v>
      </c>
      <c r="J444">
        <v>6524</v>
      </c>
      <c r="K444" t="s">
        <v>1315</v>
      </c>
      <c r="L444" t="s">
        <v>1503</v>
      </c>
      <c r="M444" t="s">
        <v>1210</v>
      </c>
      <c r="N444" t="s">
        <v>1288</v>
      </c>
      <c r="O444">
        <v>19930</v>
      </c>
      <c r="P444">
        <v>4935</v>
      </c>
      <c r="R444">
        <v>3</v>
      </c>
      <c r="S444">
        <v>16</v>
      </c>
      <c r="U444" t="s">
        <v>2460</v>
      </c>
      <c r="V444" t="s">
        <v>2461</v>
      </c>
      <c r="W444" t="s">
        <v>2462</v>
      </c>
      <c r="X444" t="s">
        <v>2463</v>
      </c>
      <c r="Y444" t="s">
        <v>2464</v>
      </c>
      <c r="Z444">
        <v>1396</v>
      </c>
      <c r="AA444" t="s">
        <v>239</v>
      </c>
    </row>
    <row r="445" spans="1:27" x14ac:dyDescent="0.25">
      <c r="B445" t="s">
        <v>1651</v>
      </c>
      <c r="C445">
        <v>2020</v>
      </c>
    </row>
    <row r="446" spans="1:27" x14ac:dyDescent="0.25">
      <c r="B446" t="s">
        <v>1652</v>
      </c>
      <c r="C446">
        <v>2020</v>
      </c>
    </row>
    <row r="447" spans="1:27" x14ac:dyDescent="0.25">
      <c r="B447" t="s">
        <v>1653</v>
      </c>
      <c r="C447">
        <v>2020</v>
      </c>
    </row>
    <row r="448" spans="1:27" x14ac:dyDescent="0.25">
      <c r="A448" t="s">
        <v>240</v>
      </c>
      <c r="B448" t="s">
        <v>864</v>
      </c>
      <c r="C448">
        <v>2020</v>
      </c>
      <c r="D448">
        <v>23383</v>
      </c>
      <c r="E448">
        <v>11551</v>
      </c>
      <c r="F448">
        <v>11832</v>
      </c>
      <c r="G448">
        <v>10144</v>
      </c>
      <c r="H448">
        <v>2895</v>
      </c>
      <c r="I448">
        <v>3684</v>
      </c>
      <c r="J448">
        <v>3565</v>
      </c>
      <c r="K448" t="s">
        <v>1509</v>
      </c>
      <c r="L448" t="s">
        <v>1419</v>
      </c>
      <c r="M448" t="s">
        <v>1293</v>
      </c>
      <c r="N448" t="s">
        <v>1294</v>
      </c>
      <c r="O448">
        <v>10285</v>
      </c>
      <c r="P448">
        <v>2520</v>
      </c>
      <c r="R448">
        <v>3</v>
      </c>
      <c r="S448">
        <v>10</v>
      </c>
      <c r="U448" t="s">
        <v>2465</v>
      </c>
      <c r="V448" t="s">
        <v>2466</v>
      </c>
      <c r="W448" t="s">
        <v>2467</v>
      </c>
      <c r="X448" t="s">
        <v>2467</v>
      </c>
      <c r="Y448" t="s">
        <v>1845</v>
      </c>
      <c r="Z448">
        <v>1113</v>
      </c>
      <c r="AA448" t="s">
        <v>240</v>
      </c>
    </row>
    <row r="449" spans="1:27" x14ac:dyDescent="0.25">
      <c r="A449" t="s">
        <v>241</v>
      </c>
      <c r="B449" t="s">
        <v>865</v>
      </c>
      <c r="C449">
        <v>2020</v>
      </c>
      <c r="D449">
        <v>27851</v>
      </c>
      <c r="E449">
        <v>13807</v>
      </c>
      <c r="F449">
        <v>14044</v>
      </c>
      <c r="G449">
        <v>10934</v>
      </c>
      <c r="H449">
        <v>3127</v>
      </c>
      <c r="I449">
        <v>3518</v>
      </c>
      <c r="J449">
        <v>4289</v>
      </c>
      <c r="K449" t="s">
        <v>1330</v>
      </c>
      <c r="L449" t="s">
        <v>1199</v>
      </c>
      <c r="M449" t="s">
        <v>1184</v>
      </c>
      <c r="N449" t="s">
        <v>1438</v>
      </c>
      <c r="O449">
        <v>10957</v>
      </c>
      <c r="P449">
        <v>2800</v>
      </c>
      <c r="R449">
        <v>2</v>
      </c>
      <c r="S449">
        <v>14</v>
      </c>
      <c r="U449" t="s">
        <v>2468</v>
      </c>
      <c r="V449" t="s">
        <v>2469</v>
      </c>
      <c r="W449" t="s">
        <v>1896</v>
      </c>
      <c r="X449" t="s">
        <v>1896</v>
      </c>
      <c r="Y449" t="s">
        <v>1845</v>
      </c>
      <c r="Z449">
        <v>790</v>
      </c>
      <c r="AA449" t="s">
        <v>241</v>
      </c>
    </row>
    <row r="450" spans="1:27" x14ac:dyDescent="0.25">
      <c r="B450" t="s">
        <v>1654</v>
      </c>
      <c r="C450">
        <v>2020</v>
      </c>
    </row>
    <row r="451" spans="1:27" x14ac:dyDescent="0.25">
      <c r="B451" t="s">
        <v>1655</v>
      </c>
      <c r="C451">
        <v>2020</v>
      </c>
    </row>
    <row r="452" spans="1:27" x14ac:dyDescent="0.25">
      <c r="B452" t="s">
        <v>1656</v>
      </c>
      <c r="C452">
        <v>2020</v>
      </c>
    </row>
    <row r="453" spans="1:27" x14ac:dyDescent="0.25">
      <c r="A453" t="s">
        <v>242</v>
      </c>
      <c r="B453" t="s">
        <v>866</v>
      </c>
      <c r="C453">
        <v>2020</v>
      </c>
      <c r="D453">
        <v>24840</v>
      </c>
      <c r="E453">
        <v>12002</v>
      </c>
      <c r="F453">
        <v>12838</v>
      </c>
      <c r="G453">
        <v>10773</v>
      </c>
      <c r="H453">
        <v>3660</v>
      </c>
      <c r="I453">
        <v>3117</v>
      </c>
      <c r="J453">
        <v>3996</v>
      </c>
      <c r="K453" t="s">
        <v>1316</v>
      </c>
      <c r="L453" t="s">
        <v>1280</v>
      </c>
      <c r="M453" t="s">
        <v>1315</v>
      </c>
      <c r="N453" t="s">
        <v>1205</v>
      </c>
      <c r="O453">
        <v>10862</v>
      </c>
      <c r="P453">
        <v>2080</v>
      </c>
      <c r="R453">
        <v>1</v>
      </c>
      <c r="S453">
        <v>12</v>
      </c>
      <c r="U453" t="s">
        <v>2470</v>
      </c>
      <c r="V453" t="s">
        <v>2471</v>
      </c>
      <c r="W453" t="s">
        <v>2472</v>
      </c>
      <c r="X453" t="s">
        <v>2472</v>
      </c>
      <c r="Y453" t="s">
        <v>1845</v>
      </c>
      <c r="Z453">
        <v>1750</v>
      </c>
      <c r="AA453" t="s">
        <v>242</v>
      </c>
    </row>
    <row r="454" spans="1:27" x14ac:dyDescent="0.25">
      <c r="A454" t="s">
        <v>243</v>
      </c>
      <c r="B454" t="s">
        <v>867</v>
      </c>
      <c r="C454">
        <v>2020</v>
      </c>
      <c r="D454">
        <v>18714</v>
      </c>
      <c r="E454">
        <v>9421</v>
      </c>
      <c r="F454">
        <v>9293</v>
      </c>
      <c r="G454">
        <v>7714</v>
      </c>
      <c r="H454">
        <v>2124</v>
      </c>
      <c r="I454">
        <v>2686</v>
      </c>
      <c r="J454">
        <v>2904</v>
      </c>
      <c r="K454" t="s">
        <v>1516</v>
      </c>
      <c r="L454" t="s">
        <v>1297</v>
      </c>
      <c r="M454" t="s">
        <v>1392</v>
      </c>
      <c r="N454" t="s">
        <v>1170</v>
      </c>
      <c r="O454">
        <v>7965</v>
      </c>
      <c r="P454">
        <v>2290</v>
      </c>
      <c r="R454">
        <v>4</v>
      </c>
      <c r="S454">
        <v>15</v>
      </c>
      <c r="U454" t="s">
        <v>2473</v>
      </c>
      <c r="V454" t="s">
        <v>2429</v>
      </c>
      <c r="W454" t="s">
        <v>2474</v>
      </c>
      <c r="X454" t="s">
        <v>2474</v>
      </c>
      <c r="Y454" t="s">
        <v>1845</v>
      </c>
      <c r="Z454">
        <v>615</v>
      </c>
      <c r="AA454" t="s">
        <v>243</v>
      </c>
    </row>
    <row r="455" spans="1:27" x14ac:dyDescent="0.25">
      <c r="A455" t="s">
        <v>244</v>
      </c>
      <c r="B455" t="s">
        <v>868</v>
      </c>
      <c r="C455">
        <v>2020</v>
      </c>
      <c r="D455">
        <v>26245</v>
      </c>
      <c r="E455">
        <v>12901</v>
      </c>
      <c r="F455">
        <v>13344</v>
      </c>
      <c r="G455">
        <v>11257</v>
      </c>
      <c r="H455">
        <v>3501</v>
      </c>
      <c r="I455">
        <v>3856</v>
      </c>
      <c r="J455">
        <v>3900</v>
      </c>
      <c r="K455" t="s">
        <v>1628</v>
      </c>
      <c r="L455" t="s">
        <v>1305</v>
      </c>
      <c r="M455" t="s">
        <v>1374</v>
      </c>
      <c r="N455" t="s">
        <v>1452</v>
      </c>
      <c r="O455">
        <v>11619</v>
      </c>
      <c r="P455">
        <v>3335</v>
      </c>
      <c r="R455">
        <v>15</v>
      </c>
      <c r="S455">
        <v>25</v>
      </c>
      <c r="U455" t="s">
        <v>2475</v>
      </c>
      <c r="V455" t="s">
        <v>2476</v>
      </c>
      <c r="W455" t="s">
        <v>1857</v>
      </c>
      <c r="X455" t="s">
        <v>1857</v>
      </c>
      <c r="Y455" t="s">
        <v>1845</v>
      </c>
      <c r="Z455">
        <v>1007</v>
      </c>
      <c r="AA455" t="s">
        <v>244</v>
      </c>
    </row>
    <row r="456" spans="1:27" x14ac:dyDescent="0.25">
      <c r="A456" t="s">
        <v>245</v>
      </c>
      <c r="B456" t="s">
        <v>870</v>
      </c>
      <c r="C456">
        <v>2020</v>
      </c>
      <c r="D456">
        <v>38209</v>
      </c>
      <c r="E456">
        <v>19049</v>
      </c>
      <c r="F456">
        <v>19160</v>
      </c>
      <c r="G456">
        <v>18111</v>
      </c>
      <c r="H456">
        <v>6737</v>
      </c>
      <c r="I456">
        <v>5946</v>
      </c>
      <c r="J456">
        <v>5428</v>
      </c>
      <c r="K456" t="s">
        <v>1295</v>
      </c>
      <c r="L456" t="s">
        <v>1275</v>
      </c>
      <c r="M456" t="s">
        <v>1303</v>
      </c>
      <c r="N456" t="s">
        <v>1393</v>
      </c>
      <c r="O456">
        <v>18540</v>
      </c>
      <c r="P456">
        <v>2810</v>
      </c>
      <c r="R456">
        <v>11</v>
      </c>
      <c r="S456">
        <v>50</v>
      </c>
      <c r="U456" t="s">
        <v>2477</v>
      </c>
      <c r="V456" t="s">
        <v>2478</v>
      </c>
      <c r="W456" t="s">
        <v>2479</v>
      </c>
      <c r="X456" t="s">
        <v>2480</v>
      </c>
      <c r="Y456" t="s">
        <v>2481</v>
      </c>
      <c r="Z456">
        <v>830</v>
      </c>
      <c r="AA456" t="s">
        <v>245</v>
      </c>
    </row>
    <row r="457" spans="1:27" x14ac:dyDescent="0.25">
      <c r="A457" t="s">
        <v>246</v>
      </c>
      <c r="B457" t="s">
        <v>872</v>
      </c>
      <c r="C457">
        <v>2020</v>
      </c>
      <c r="D457">
        <v>23646</v>
      </c>
      <c r="E457">
        <v>11925</v>
      </c>
      <c r="F457">
        <v>11721</v>
      </c>
      <c r="G457">
        <v>9157</v>
      </c>
      <c r="H457">
        <v>2265</v>
      </c>
      <c r="I457">
        <v>3061</v>
      </c>
      <c r="J457">
        <v>3831</v>
      </c>
      <c r="K457" t="s">
        <v>1657</v>
      </c>
      <c r="L457" t="s">
        <v>1376</v>
      </c>
      <c r="M457" t="s">
        <v>1658</v>
      </c>
      <c r="N457" t="s">
        <v>1659</v>
      </c>
      <c r="O457">
        <v>9318</v>
      </c>
      <c r="P457">
        <v>2215</v>
      </c>
      <c r="R457">
        <v>3</v>
      </c>
      <c r="S457">
        <v>26</v>
      </c>
      <c r="U457" t="s">
        <v>2482</v>
      </c>
      <c r="V457" t="s">
        <v>2483</v>
      </c>
      <c r="W457" t="s">
        <v>1956</v>
      </c>
      <c r="X457" t="s">
        <v>1956</v>
      </c>
      <c r="Y457" t="s">
        <v>1845</v>
      </c>
      <c r="Z457">
        <v>641</v>
      </c>
      <c r="AA457" t="s">
        <v>246</v>
      </c>
    </row>
    <row r="458" spans="1:27" x14ac:dyDescent="0.25">
      <c r="A458" t="s">
        <v>247</v>
      </c>
      <c r="B458" t="s">
        <v>873</v>
      </c>
      <c r="C458">
        <v>2020</v>
      </c>
      <c r="D458">
        <v>31836</v>
      </c>
      <c r="E458">
        <v>15786</v>
      </c>
      <c r="F458">
        <v>16050</v>
      </c>
      <c r="G458">
        <v>14035</v>
      </c>
      <c r="H458">
        <v>4756</v>
      </c>
      <c r="I458">
        <v>4395</v>
      </c>
      <c r="J458">
        <v>4884</v>
      </c>
      <c r="K458" t="s">
        <v>1343</v>
      </c>
      <c r="L458" t="s">
        <v>1326</v>
      </c>
      <c r="M458" t="s">
        <v>1297</v>
      </c>
      <c r="N458" t="s">
        <v>1223</v>
      </c>
      <c r="O458">
        <v>14614</v>
      </c>
      <c r="P458">
        <v>2685</v>
      </c>
      <c r="R458">
        <v>14</v>
      </c>
      <c r="S458">
        <v>14</v>
      </c>
      <c r="U458" t="s">
        <v>2484</v>
      </c>
      <c r="V458" t="s">
        <v>2485</v>
      </c>
      <c r="W458" t="s">
        <v>2486</v>
      </c>
      <c r="X458" t="s">
        <v>2486</v>
      </c>
      <c r="Y458" t="s">
        <v>1845</v>
      </c>
      <c r="Z458">
        <v>1471</v>
      </c>
      <c r="AA458" t="s">
        <v>247</v>
      </c>
    </row>
    <row r="459" spans="1:27" x14ac:dyDescent="0.25">
      <c r="B459" t="s">
        <v>1660</v>
      </c>
      <c r="C459">
        <v>2020</v>
      </c>
    </row>
    <row r="460" spans="1:27" x14ac:dyDescent="0.25">
      <c r="A460" t="s">
        <v>248</v>
      </c>
      <c r="B460" t="s">
        <v>874</v>
      </c>
      <c r="C460">
        <v>2020</v>
      </c>
      <c r="D460">
        <v>18252</v>
      </c>
      <c r="E460">
        <v>9260</v>
      </c>
      <c r="F460">
        <v>8992</v>
      </c>
      <c r="G460">
        <v>7567</v>
      </c>
      <c r="H460">
        <v>2100</v>
      </c>
      <c r="I460">
        <v>2687</v>
      </c>
      <c r="J460">
        <v>2780</v>
      </c>
      <c r="K460" t="s">
        <v>1422</v>
      </c>
      <c r="L460" t="s">
        <v>1320</v>
      </c>
      <c r="M460" t="s">
        <v>1220</v>
      </c>
      <c r="N460" t="s">
        <v>1345</v>
      </c>
      <c r="O460">
        <v>7724</v>
      </c>
      <c r="P460">
        <v>1605</v>
      </c>
      <c r="R460">
        <v>12</v>
      </c>
      <c r="S460">
        <v>23</v>
      </c>
      <c r="U460" t="s">
        <v>2487</v>
      </c>
      <c r="V460" t="s">
        <v>1988</v>
      </c>
      <c r="W460" t="s">
        <v>2488</v>
      </c>
      <c r="X460" t="s">
        <v>2488</v>
      </c>
      <c r="Y460" t="s">
        <v>1845</v>
      </c>
      <c r="Z460">
        <v>468</v>
      </c>
      <c r="AA460" t="s">
        <v>248</v>
      </c>
    </row>
    <row r="461" spans="1:27" x14ac:dyDescent="0.25">
      <c r="A461" t="s">
        <v>249</v>
      </c>
      <c r="B461" t="s">
        <v>876</v>
      </c>
      <c r="C461">
        <v>2020</v>
      </c>
      <c r="D461">
        <v>18009</v>
      </c>
      <c r="E461">
        <v>9122</v>
      </c>
      <c r="F461">
        <v>8887</v>
      </c>
      <c r="G461">
        <v>7467</v>
      </c>
      <c r="H461">
        <v>2250</v>
      </c>
      <c r="I461">
        <v>2579</v>
      </c>
      <c r="J461">
        <v>2638</v>
      </c>
      <c r="K461" t="s">
        <v>1171</v>
      </c>
      <c r="L461" t="s">
        <v>1172</v>
      </c>
      <c r="M461" t="s">
        <v>1253</v>
      </c>
      <c r="N461" t="s">
        <v>1347</v>
      </c>
      <c r="O461">
        <v>7519</v>
      </c>
      <c r="P461">
        <v>1800</v>
      </c>
      <c r="R461">
        <v>11</v>
      </c>
      <c r="S461">
        <v>46</v>
      </c>
      <c r="U461" t="s">
        <v>2489</v>
      </c>
      <c r="V461" t="s">
        <v>2490</v>
      </c>
      <c r="W461" t="s">
        <v>1252</v>
      </c>
      <c r="X461" t="s">
        <v>1252</v>
      </c>
      <c r="Y461" t="s">
        <v>1845</v>
      </c>
      <c r="Z461">
        <v>502</v>
      </c>
      <c r="AA461" t="s">
        <v>249</v>
      </c>
    </row>
    <row r="462" spans="1:27" x14ac:dyDescent="0.25">
      <c r="B462" t="s">
        <v>1661</v>
      </c>
      <c r="C462">
        <v>2020</v>
      </c>
    </row>
    <row r="463" spans="1:27" x14ac:dyDescent="0.25">
      <c r="A463" t="s">
        <v>250</v>
      </c>
      <c r="B463" t="s">
        <v>878</v>
      </c>
      <c r="C463">
        <v>2020</v>
      </c>
      <c r="D463">
        <v>29627</v>
      </c>
      <c r="E463">
        <v>15013</v>
      </c>
      <c r="F463">
        <v>14614</v>
      </c>
      <c r="G463">
        <v>12428</v>
      </c>
      <c r="H463">
        <v>3665</v>
      </c>
      <c r="I463">
        <v>4345</v>
      </c>
      <c r="J463">
        <v>4418</v>
      </c>
      <c r="K463" t="s">
        <v>1168</v>
      </c>
      <c r="L463" t="s">
        <v>1547</v>
      </c>
      <c r="M463" t="s">
        <v>1320</v>
      </c>
      <c r="N463" t="s">
        <v>1311</v>
      </c>
      <c r="O463">
        <v>12910</v>
      </c>
      <c r="P463">
        <v>2795</v>
      </c>
      <c r="R463">
        <v>7</v>
      </c>
      <c r="S463">
        <v>41</v>
      </c>
      <c r="U463" t="s">
        <v>2491</v>
      </c>
      <c r="V463" t="s">
        <v>2492</v>
      </c>
      <c r="W463" t="s">
        <v>2068</v>
      </c>
      <c r="X463" t="s">
        <v>2068</v>
      </c>
      <c r="Y463" t="s">
        <v>1845</v>
      </c>
      <c r="Z463">
        <v>741</v>
      </c>
      <c r="AA463" t="s">
        <v>250</v>
      </c>
    </row>
    <row r="464" spans="1:27" x14ac:dyDescent="0.25">
      <c r="B464" t="s">
        <v>1662</v>
      </c>
      <c r="C464">
        <v>2020</v>
      </c>
    </row>
    <row r="465" spans="1:27" x14ac:dyDescent="0.25">
      <c r="B465" t="s">
        <v>1663</v>
      </c>
      <c r="C465">
        <v>2020</v>
      </c>
    </row>
    <row r="466" spans="1:27" x14ac:dyDescent="0.25">
      <c r="B466" t="s">
        <v>1664</v>
      </c>
      <c r="C466">
        <v>2020</v>
      </c>
    </row>
    <row r="467" spans="1:27" x14ac:dyDescent="0.25">
      <c r="A467" t="s">
        <v>251</v>
      </c>
      <c r="B467" t="s">
        <v>880</v>
      </c>
      <c r="C467">
        <v>2020</v>
      </c>
      <c r="D467">
        <v>55982</v>
      </c>
      <c r="E467">
        <v>27617</v>
      </c>
      <c r="F467">
        <v>28365</v>
      </c>
      <c r="G467">
        <v>25055</v>
      </c>
      <c r="H467">
        <v>8086</v>
      </c>
      <c r="I467">
        <v>8429</v>
      </c>
      <c r="J467">
        <v>8540</v>
      </c>
      <c r="K467" t="s">
        <v>1278</v>
      </c>
      <c r="L467" t="s">
        <v>1308</v>
      </c>
      <c r="M467" t="s">
        <v>1361</v>
      </c>
      <c r="N467" t="s">
        <v>1351</v>
      </c>
      <c r="O467">
        <v>25158</v>
      </c>
      <c r="P467">
        <v>5385</v>
      </c>
      <c r="R467">
        <v>14</v>
      </c>
      <c r="S467">
        <v>44</v>
      </c>
      <c r="U467" t="s">
        <v>2493</v>
      </c>
      <c r="V467" t="s">
        <v>2494</v>
      </c>
      <c r="W467" t="s">
        <v>2495</v>
      </c>
      <c r="X467" t="s">
        <v>2495</v>
      </c>
      <c r="Y467" t="s">
        <v>1845</v>
      </c>
      <c r="Z467">
        <v>1540</v>
      </c>
      <c r="AA467" t="s">
        <v>251</v>
      </c>
    </row>
    <row r="468" spans="1:27" x14ac:dyDescent="0.25">
      <c r="B468" t="s">
        <v>1665</v>
      </c>
      <c r="C468">
        <v>2020</v>
      </c>
    </row>
    <row r="469" spans="1:27" x14ac:dyDescent="0.25">
      <c r="A469" t="s">
        <v>252</v>
      </c>
      <c r="B469" t="s">
        <v>881</v>
      </c>
      <c r="C469">
        <v>2020</v>
      </c>
      <c r="D469">
        <v>25469</v>
      </c>
      <c r="E469">
        <v>12796</v>
      </c>
      <c r="F469">
        <v>12673</v>
      </c>
      <c r="G469">
        <v>11255</v>
      </c>
      <c r="H469">
        <v>3700</v>
      </c>
      <c r="I469">
        <v>3880</v>
      </c>
      <c r="J469">
        <v>3675</v>
      </c>
      <c r="K469" t="s">
        <v>1423</v>
      </c>
      <c r="L469" t="s">
        <v>1172</v>
      </c>
      <c r="M469" t="s">
        <v>1260</v>
      </c>
      <c r="N469" t="s">
        <v>1257</v>
      </c>
      <c r="O469">
        <v>11253</v>
      </c>
      <c r="P469">
        <v>2360</v>
      </c>
      <c r="R469">
        <v>13</v>
      </c>
      <c r="S469">
        <v>59</v>
      </c>
      <c r="U469" t="s">
        <v>2496</v>
      </c>
      <c r="V469" t="s">
        <v>2497</v>
      </c>
      <c r="W469" t="s">
        <v>2498</v>
      </c>
      <c r="X469" t="s">
        <v>2498</v>
      </c>
      <c r="Y469" t="s">
        <v>1845</v>
      </c>
      <c r="Z469">
        <v>472</v>
      </c>
      <c r="AA469" t="s">
        <v>252</v>
      </c>
    </row>
    <row r="470" spans="1:27" x14ac:dyDescent="0.25">
      <c r="A470" t="s">
        <v>253</v>
      </c>
      <c r="B470" t="s">
        <v>882</v>
      </c>
      <c r="C470">
        <v>2020</v>
      </c>
      <c r="D470">
        <v>9735</v>
      </c>
      <c r="E470">
        <v>4803</v>
      </c>
      <c r="F470">
        <v>4932</v>
      </c>
      <c r="G470">
        <v>4084</v>
      </c>
      <c r="H470">
        <v>1141</v>
      </c>
      <c r="I470">
        <v>1228</v>
      </c>
      <c r="J470">
        <v>1715</v>
      </c>
      <c r="K470" t="s">
        <v>1290</v>
      </c>
      <c r="L470" t="s">
        <v>1171</v>
      </c>
      <c r="M470" t="s">
        <v>1666</v>
      </c>
      <c r="N470" t="s">
        <v>1345</v>
      </c>
      <c r="O470">
        <v>4108</v>
      </c>
      <c r="P470">
        <v>1065</v>
      </c>
      <c r="R470">
        <v>1</v>
      </c>
      <c r="S470">
        <v>4</v>
      </c>
      <c r="U470" t="s">
        <v>2499</v>
      </c>
      <c r="V470" t="s">
        <v>2061</v>
      </c>
      <c r="W470" t="s">
        <v>2500</v>
      </c>
      <c r="X470" t="s">
        <v>2500</v>
      </c>
      <c r="Y470" t="s">
        <v>1845</v>
      </c>
      <c r="Z470">
        <v>1061</v>
      </c>
      <c r="AA470" t="s">
        <v>253</v>
      </c>
    </row>
    <row r="471" spans="1:27" x14ac:dyDescent="0.25">
      <c r="B471" t="s">
        <v>1667</v>
      </c>
      <c r="C471">
        <v>2020</v>
      </c>
    </row>
    <row r="472" spans="1:27" x14ac:dyDescent="0.25">
      <c r="A472" t="s">
        <v>254</v>
      </c>
      <c r="B472" t="s">
        <v>883</v>
      </c>
      <c r="C472">
        <v>2020</v>
      </c>
      <c r="D472">
        <v>11836</v>
      </c>
      <c r="E472">
        <v>6013</v>
      </c>
      <c r="F472">
        <v>5823</v>
      </c>
      <c r="G472">
        <v>5018</v>
      </c>
      <c r="H472">
        <v>1566</v>
      </c>
      <c r="I472">
        <v>1604</v>
      </c>
      <c r="J472">
        <v>1848</v>
      </c>
      <c r="K472" t="s">
        <v>1412</v>
      </c>
      <c r="L472" t="s">
        <v>1193</v>
      </c>
      <c r="M472" t="s">
        <v>1292</v>
      </c>
      <c r="N472" t="s">
        <v>1327</v>
      </c>
      <c r="O472">
        <v>4852</v>
      </c>
      <c r="P472">
        <v>1340</v>
      </c>
      <c r="R472">
        <v>3</v>
      </c>
      <c r="S472">
        <v>11</v>
      </c>
      <c r="U472" t="s">
        <v>2501</v>
      </c>
      <c r="V472" t="s">
        <v>2502</v>
      </c>
      <c r="W472" t="s">
        <v>2095</v>
      </c>
      <c r="X472" t="s">
        <v>2095</v>
      </c>
      <c r="Y472" t="s">
        <v>1845</v>
      </c>
      <c r="Z472">
        <v>517</v>
      </c>
      <c r="AA472" t="s">
        <v>254</v>
      </c>
    </row>
    <row r="473" spans="1:27" x14ac:dyDescent="0.25">
      <c r="A473" t="s">
        <v>255</v>
      </c>
      <c r="B473" t="s">
        <v>884</v>
      </c>
      <c r="C473">
        <v>2020</v>
      </c>
      <c r="D473">
        <v>29733</v>
      </c>
      <c r="E473">
        <v>14925</v>
      </c>
      <c r="F473">
        <v>14808</v>
      </c>
      <c r="G473">
        <v>12582</v>
      </c>
      <c r="H473">
        <v>3863</v>
      </c>
      <c r="I473">
        <v>4203</v>
      </c>
      <c r="J473">
        <v>4516</v>
      </c>
      <c r="K473" t="s">
        <v>1502</v>
      </c>
      <c r="L473" t="s">
        <v>1376</v>
      </c>
      <c r="M473" t="s">
        <v>1346</v>
      </c>
      <c r="N473" t="s">
        <v>1174</v>
      </c>
      <c r="O473">
        <v>13064</v>
      </c>
      <c r="P473">
        <v>2865</v>
      </c>
      <c r="R473">
        <v>15</v>
      </c>
      <c r="S473">
        <v>50</v>
      </c>
      <c r="U473" t="s">
        <v>2503</v>
      </c>
      <c r="V473" t="s">
        <v>2504</v>
      </c>
      <c r="W473" t="s">
        <v>2505</v>
      </c>
      <c r="X473" t="s">
        <v>2505</v>
      </c>
      <c r="Y473" t="s">
        <v>1845</v>
      </c>
      <c r="Z473">
        <v>406</v>
      </c>
      <c r="AA473" t="s">
        <v>255</v>
      </c>
    </row>
    <row r="474" spans="1:27" x14ac:dyDescent="0.25">
      <c r="A474" t="s">
        <v>256</v>
      </c>
      <c r="B474" t="s">
        <v>885</v>
      </c>
      <c r="C474">
        <v>2020</v>
      </c>
      <c r="D474">
        <v>91915</v>
      </c>
      <c r="E474">
        <v>46213</v>
      </c>
      <c r="F474">
        <v>45702</v>
      </c>
      <c r="G474">
        <v>40557</v>
      </c>
      <c r="H474">
        <v>13630</v>
      </c>
      <c r="I474">
        <v>12443</v>
      </c>
      <c r="J474">
        <v>14484</v>
      </c>
      <c r="K474" t="s">
        <v>1308</v>
      </c>
      <c r="L474" t="s">
        <v>1502</v>
      </c>
      <c r="M474" t="s">
        <v>1304</v>
      </c>
      <c r="N474" t="s">
        <v>1341</v>
      </c>
      <c r="O474">
        <v>40325</v>
      </c>
      <c r="P474">
        <v>8635</v>
      </c>
      <c r="R474">
        <v>23</v>
      </c>
      <c r="S474">
        <v>106</v>
      </c>
      <c r="U474" t="s">
        <v>2506</v>
      </c>
      <c r="V474" t="s">
        <v>2507</v>
      </c>
      <c r="W474" t="s">
        <v>2508</v>
      </c>
      <c r="X474" t="s">
        <v>2508</v>
      </c>
      <c r="Y474" t="s">
        <v>1845</v>
      </c>
      <c r="Z474">
        <v>1397</v>
      </c>
      <c r="AA474" t="s">
        <v>256</v>
      </c>
    </row>
    <row r="475" spans="1:27" x14ac:dyDescent="0.25">
      <c r="B475" t="s">
        <v>1668</v>
      </c>
      <c r="C475">
        <v>2020</v>
      </c>
    </row>
    <row r="476" spans="1:27" x14ac:dyDescent="0.25">
      <c r="B476" t="s">
        <v>1669</v>
      </c>
      <c r="C476">
        <v>2020</v>
      </c>
    </row>
    <row r="477" spans="1:27" x14ac:dyDescent="0.25">
      <c r="B477" t="s">
        <v>1670</v>
      </c>
      <c r="C477">
        <v>2020</v>
      </c>
    </row>
    <row r="478" spans="1:27" x14ac:dyDescent="0.25">
      <c r="A478" t="s">
        <v>257</v>
      </c>
      <c r="B478" t="s">
        <v>887</v>
      </c>
      <c r="C478">
        <v>2020</v>
      </c>
      <c r="D478">
        <v>39388</v>
      </c>
      <c r="E478">
        <v>19871</v>
      </c>
      <c r="F478">
        <v>19517</v>
      </c>
      <c r="G478">
        <v>17079</v>
      </c>
      <c r="H478">
        <v>5384</v>
      </c>
      <c r="I478">
        <v>5793</v>
      </c>
      <c r="J478">
        <v>5902</v>
      </c>
      <c r="K478" t="s">
        <v>1325</v>
      </c>
      <c r="L478" t="s">
        <v>1343</v>
      </c>
      <c r="M478" t="s">
        <v>1374</v>
      </c>
      <c r="N478" t="s">
        <v>1452</v>
      </c>
      <c r="O478">
        <v>17401</v>
      </c>
      <c r="P478">
        <v>3495</v>
      </c>
      <c r="R478">
        <v>4</v>
      </c>
      <c r="S478">
        <v>32</v>
      </c>
      <c r="U478" t="s">
        <v>2509</v>
      </c>
      <c r="V478" t="s">
        <v>2392</v>
      </c>
      <c r="W478" t="s">
        <v>2431</v>
      </c>
      <c r="X478" t="s">
        <v>2431</v>
      </c>
      <c r="Y478" t="s">
        <v>1845</v>
      </c>
      <c r="Z478">
        <v>649</v>
      </c>
      <c r="AA478" t="s">
        <v>257</v>
      </c>
    </row>
    <row r="479" spans="1:27" x14ac:dyDescent="0.25">
      <c r="B479" t="s">
        <v>1671</v>
      </c>
      <c r="C479">
        <v>2020</v>
      </c>
    </row>
    <row r="480" spans="1:27" x14ac:dyDescent="0.25">
      <c r="A480" t="s">
        <v>258</v>
      </c>
      <c r="B480" t="s">
        <v>888</v>
      </c>
      <c r="C480">
        <v>2020</v>
      </c>
      <c r="D480">
        <v>14026</v>
      </c>
      <c r="E480">
        <v>6856</v>
      </c>
      <c r="F480">
        <v>7170</v>
      </c>
      <c r="G480">
        <v>6314</v>
      </c>
      <c r="H480">
        <v>2316</v>
      </c>
      <c r="I480">
        <v>1717</v>
      </c>
      <c r="J480">
        <v>2281</v>
      </c>
      <c r="K480" t="s">
        <v>1220</v>
      </c>
      <c r="L480" t="s">
        <v>1354</v>
      </c>
      <c r="M480" t="s">
        <v>1204</v>
      </c>
      <c r="N480" t="s">
        <v>1317</v>
      </c>
      <c r="O480">
        <v>6296</v>
      </c>
      <c r="P480">
        <v>2265</v>
      </c>
      <c r="R480">
        <v>1</v>
      </c>
      <c r="S480">
        <v>7</v>
      </c>
      <c r="U480" t="s">
        <v>2510</v>
      </c>
      <c r="V480" t="s">
        <v>2511</v>
      </c>
      <c r="W480" t="s">
        <v>1790</v>
      </c>
      <c r="X480" t="s">
        <v>1790</v>
      </c>
      <c r="Y480" t="s">
        <v>1845</v>
      </c>
      <c r="Z480">
        <v>1312</v>
      </c>
      <c r="AA480" t="s">
        <v>258</v>
      </c>
    </row>
    <row r="481" spans="1:27" x14ac:dyDescent="0.25">
      <c r="B481" t="s">
        <v>1672</v>
      </c>
      <c r="C481">
        <v>2020</v>
      </c>
    </row>
    <row r="482" spans="1:27" x14ac:dyDescent="0.25">
      <c r="A482" t="s">
        <v>259</v>
      </c>
      <c r="B482" t="s">
        <v>889</v>
      </c>
      <c r="C482">
        <v>2020</v>
      </c>
      <c r="D482">
        <v>10230</v>
      </c>
      <c r="E482">
        <v>5046</v>
      </c>
      <c r="F482">
        <v>5184</v>
      </c>
      <c r="G482">
        <v>4265</v>
      </c>
      <c r="H482">
        <v>1307</v>
      </c>
      <c r="I482">
        <v>1347</v>
      </c>
      <c r="J482">
        <v>1611</v>
      </c>
      <c r="K482" t="s">
        <v>1366</v>
      </c>
      <c r="L482" t="s">
        <v>1216</v>
      </c>
      <c r="M482" t="s">
        <v>1322</v>
      </c>
      <c r="N482" t="s">
        <v>1347</v>
      </c>
      <c r="O482">
        <v>4372</v>
      </c>
      <c r="P482">
        <v>1365</v>
      </c>
      <c r="R482">
        <v>4</v>
      </c>
      <c r="S482">
        <v>18</v>
      </c>
      <c r="U482" t="s">
        <v>2512</v>
      </c>
      <c r="V482" t="s">
        <v>2513</v>
      </c>
      <c r="W482" t="s">
        <v>2136</v>
      </c>
      <c r="X482" t="s">
        <v>2136</v>
      </c>
      <c r="Y482" t="s">
        <v>1845</v>
      </c>
      <c r="Z482">
        <v>865</v>
      </c>
      <c r="AA482" t="s">
        <v>259</v>
      </c>
    </row>
    <row r="483" spans="1:27" x14ac:dyDescent="0.25">
      <c r="A483" t="s">
        <v>260</v>
      </c>
      <c r="B483" t="s">
        <v>891</v>
      </c>
      <c r="C483">
        <v>2020</v>
      </c>
      <c r="D483">
        <v>47906</v>
      </c>
      <c r="E483">
        <v>23829</v>
      </c>
      <c r="F483">
        <v>24077</v>
      </c>
      <c r="G483">
        <v>19734</v>
      </c>
      <c r="H483">
        <v>5267</v>
      </c>
      <c r="I483">
        <v>6468</v>
      </c>
      <c r="J483">
        <v>7999</v>
      </c>
      <c r="K483" t="s">
        <v>1313</v>
      </c>
      <c r="L483" t="s">
        <v>1275</v>
      </c>
      <c r="M483" t="s">
        <v>1618</v>
      </c>
      <c r="N483" t="s">
        <v>1189</v>
      </c>
      <c r="O483">
        <v>19947</v>
      </c>
      <c r="P483">
        <v>4710</v>
      </c>
      <c r="R483">
        <v>18</v>
      </c>
      <c r="S483">
        <v>88</v>
      </c>
      <c r="U483" t="s">
        <v>2514</v>
      </c>
      <c r="V483" t="s">
        <v>2515</v>
      </c>
      <c r="W483" t="s">
        <v>2516</v>
      </c>
      <c r="X483" t="s">
        <v>2516</v>
      </c>
      <c r="Y483" t="s">
        <v>1845</v>
      </c>
      <c r="Z483">
        <v>802</v>
      </c>
      <c r="AA483" t="s">
        <v>260</v>
      </c>
    </row>
    <row r="484" spans="1:27" x14ac:dyDescent="0.25">
      <c r="A484" t="s">
        <v>261</v>
      </c>
      <c r="B484" t="s">
        <v>892</v>
      </c>
      <c r="C484">
        <v>2020</v>
      </c>
      <c r="D484">
        <v>32136</v>
      </c>
      <c r="E484">
        <v>15799</v>
      </c>
      <c r="F484">
        <v>16337</v>
      </c>
      <c r="G484">
        <v>14076</v>
      </c>
      <c r="H484">
        <v>4475</v>
      </c>
      <c r="I484">
        <v>4460</v>
      </c>
      <c r="J484">
        <v>5141</v>
      </c>
      <c r="K484" t="s">
        <v>1241</v>
      </c>
      <c r="L484" t="s">
        <v>1589</v>
      </c>
      <c r="M484" t="s">
        <v>1465</v>
      </c>
      <c r="N484" t="s">
        <v>1205</v>
      </c>
      <c r="O484">
        <v>14397</v>
      </c>
      <c r="P484">
        <v>2455</v>
      </c>
      <c r="R484">
        <v>1</v>
      </c>
      <c r="S484">
        <v>8</v>
      </c>
      <c r="U484" t="s">
        <v>2517</v>
      </c>
      <c r="V484" t="s">
        <v>2518</v>
      </c>
      <c r="W484" t="s">
        <v>2519</v>
      </c>
      <c r="X484" t="s">
        <v>2519</v>
      </c>
      <c r="Y484" t="s">
        <v>1845</v>
      </c>
      <c r="Z484">
        <v>1920</v>
      </c>
      <c r="AA484" t="s">
        <v>261</v>
      </c>
    </row>
    <row r="485" spans="1:27" x14ac:dyDescent="0.25">
      <c r="A485" t="s">
        <v>262</v>
      </c>
      <c r="B485" t="s">
        <v>893</v>
      </c>
      <c r="C485">
        <v>2020</v>
      </c>
      <c r="D485">
        <v>43425</v>
      </c>
      <c r="E485">
        <v>22061</v>
      </c>
      <c r="F485">
        <v>21364</v>
      </c>
      <c r="G485">
        <v>18251</v>
      </c>
      <c r="H485">
        <v>5092</v>
      </c>
      <c r="I485">
        <v>6549</v>
      </c>
      <c r="J485">
        <v>6610</v>
      </c>
      <c r="K485" t="s">
        <v>1290</v>
      </c>
      <c r="L485" t="s">
        <v>1346</v>
      </c>
      <c r="M485" t="s">
        <v>1511</v>
      </c>
      <c r="N485" t="s">
        <v>1327</v>
      </c>
      <c r="O485">
        <v>18399</v>
      </c>
      <c r="P485">
        <v>3895</v>
      </c>
      <c r="R485">
        <v>6</v>
      </c>
      <c r="S485">
        <v>32</v>
      </c>
      <c r="U485" t="s">
        <v>2520</v>
      </c>
      <c r="V485" t="s">
        <v>2521</v>
      </c>
      <c r="W485" t="s">
        <v>1751</v>
      </c>
      <c r="X485" t="s">
        <v>1751</v>
      </c>
      <c r="Y485" t="s">
        <v>1845</v>
      </c>
      <c r="Z485">
        <v>578</v>
      </c>
      <c r="AA485" t="s">
        <v>262</v>
      </c>
    </row>
    <row r="486" spans="1:27" x14ac:dyDescent="0.25">
      <c r="B486" t="s">
        <v>1673</v>
      </c>
      <c r="C486">
        <v>2020</v>
      </c>
    </row>
    <row r="487" spans="1:27" x14ac:dyDescent="0.25">
      <c r="A487" t="s">
        <v>263</v>
      </c>
      <c r="B487" t="s">
        <v>894</v>
      </c>
      <c r="C487">
        <v>2020</v>
      </c>
      <c r="D487">
        <v>12196</v>
      </c>
      <c r="E487">
        <v>6144</v>
      </c>
      <c r="F487">
        <v>6052</v>
      </c>
      <c r="G487">
        <v>5547</v>
      </c>
      <c r="H487">
        <v>1831</v>
      </c>
      <c r="I487">
        <v>1862</v>
      </c>
      <c r="J487">
        <v>1854</v>
      </c>
      <c r="K487" t="s">
        <v>1202</v>
      </c>
      <c r="L487" t="s">
        <v>1308</v>
      </c>
      <c r="M487" t="s">
        <v>1376</v>
      </c>
      <c r="N487" t="s">
        <v>1276</v>
      </c>
      <c r="O487">
        <v>5774</v>
      </c>
      <c r="P487">
        <v>735</v>
      </c>
      <c r="R487">
        <v>2</v>
      </c>
      <c r="S487">
        <v>5</v>
      </c>
      <c r="U487" t="s">
        <v>2522</v>
      </c>
      <c r="V487" t="s">
        <v>2523</v>
      </c>
      <c r="W487" t="s">
        <v>1905</v>
      </c>
      <c r="X487" t="s">
        <v>1905</v>
      </c>
      <c r="Y487" t="s">
        <v>1845</v>
      </c>
      <c r="Z487">
        <v>531</v>
      </c>
      <c r="AA487" t="s">
        <v>263</v>
      </c>
    </row>
    <row r="488" spans="1:27" x14ac:dyDescent="0.25">
      <c r="B488" t="s">
        <v>1674</v>
      </c>
      <c r="C488">
        <v>2020</v>
      </c>
    </row>
    <row r="489" spans="1:27" x14ac:dyDescent="0.25">
      <c r="A489" t="s">
        <v>264</v>
      </c>
      <c r="B489" t="s">
        <v>896</v>
      </c>
      <c r="C489">
        <v>2020</v>
      </c>
      <c r="D489">
        <v>55308</v>
      </c>
      <c r="E489">
        <v>27520</v>
      </c>
      <c r="F489">
        <v>27788</v>
      </c>
      <c r="G489">
        <v>21511</v>
      </c>
      <c r="H489">
        <v>5386</v>
      </c>
      <c r="I489">
        <v>6061</v>
      </c>
      <c r="J489">
        <v>10064</v>
      </c>
      <c r="K489" t="s">
        <v>1525</v>
      </c>
      <c r="L489" t="s">
        <v>1196</v>
      </c>
      <c r="M489" t="s">
        <v>1675</v>
      </c>
      <c r="N489" t="s">
        <v>1498</v>
      </c>
      <c r="O489">
        <v>21536</v>
      </c>
      <c r="P489">
        <v>4880</v>
      </c>
      <c r="R489">
        <v>3</v>
      </c>
      <c r="S489">
        <v>29</v>
      </c>
      <c r="U489" t="s">
        <v>2524</v>
      </c>
      <c r="V489" t="s">
        <v>2525</v>
      </c>
      <c r="W489" t="s">
        <v>2526</v>
      </c>
      <c r="X489" t="s">
        <v>2526</v>
      </c>
      <c r="Y489" t="s">
        <v>1845</v>
      </c>
      <c r="Z489">
        <v>1513</v>
      </c>
      <c r="AA489" t="s">
        <v>264</v>
      </c>
    </row>
    <row r="490" spans="1:27" x14ac:dyDescent="0.25">
      <c r="B490" t="s">
        <v>1676</v>
      </c>
      <c r="C490">
        <v>2020</v>
      </c>
    </row>
    <row r="491" spans="1:27" x14ac:dyDescent="0.25">
      <c r="A491" t="s">
        <v>265</v>
      </c>
      <c r="B491" t="s">
        <v>897</v>
      </c>
      <c r="C491">
        <v>2020</v>
      </c>
      <c r="D491">
        <v>81249</v>
      </c>
      <c r="E491">
        <v>39642</v>
      </c>
      <c r="F491">
        <v>41607</v>
      </c>
      <c r="G491">
        <v>36654</v>
      </c>
      <c r="H491">
        <v>12706</v>
      </c>
      <c r="I491">
        <v>10414</v>
      </c>
      <c r="J491">
        <v>13534</v>
      </c>
      <c r="K491" t="s">
        <v>1455</v>
      </c>
      <c r="L491" t="s">
        <v>1552</v>
      </c>
      <c r="M491" t="s">
        <v>1222</v>
      </c>
      <c r="N491" t="s">
        <v>1198</v>
      </c>
      <c r="O491">
        <v>36701</v>
      </c>
      <c r="P491">
        <v>6335</v>
      </c>
      <c r="R491">
        <v>7</v>
      </c>
      <c r="S491">
        <v>27</v>
      </c>
      <c r="U491" t="s">
        <v>2527</v>
      </c>
      <c r="V491" t="s">
        <v>2528</v>
      </c>
      <c r="W491" t="s">
        <v>2044</v>
      </c>
      <c r="X491" t="s">
        <v>2044</v>
      </c>
      <c r="Y491" t="s">
        <v>1845</v>
      </c>
      <c r="Z491">
        <v>2229</v>
      </c>
      <c r="AA491" t="s">
        <v>265</v>
      </c>
    </row>
    <row r="492" spans="1:27" x14ac:dyDescent="0.25">
      <c r="B492" t="s">
        <v>1677</v>
      </c>
      <c r="C492">
        <v>2020</v>
      </c>
    </row>
    <row r="493" spans="1:27" x14ac:dyDescent="0.25">
      <c r="A493" t="s">
        <v>266</v>
      </c>
      <c r="B493" t="s">
        <v>899</v>
      </c>
      <c r="C493">
        <v>2020</v>
      </c>
      <c r="D493">
        <v>24112</v>
      </c>
      <c r="E493">
        <v>11941</v>
      </c>
      <c r="F493">
        <v>12171</v>
      </c>
      <c r="G493">
        <v>9606</v>
      </c>
      <c r="H493">
        <v>2618</v>
      </c>
      <c r="I493">
        <v>3239</v>
      </c>
      <c r="J493">
        <v>3749</v>
      </c>
      <c r="K493" t="s">
        <v>1542</v>
      </c>
      <c r="L493" t="s">
        <v>1358</v>
      </c>
      <c r="M493" t="s">
        <v>1678</v>
      </c>
      <c r="N493" t="s">
        <v>1679</v>
      </c>
      <c r="O493">
        <v>9727</v>
      </c>
      <c r="P493">
        <v>2815</v>
      </c>
      <c r="R493">
        <v>2</v>
      </c>
      <c r="S493">
        <v>13</v>
      </c>
      <c r="U493" t="s">
        <v>2529</v>
      </c>
      <c r="V493" t="s">
        <v>2530</v>
      </c>
      <c r="W493" t="s">
        <v>1349</v>
      </c>
      <c r="X493" t="s">
        <v>1349</v>
      </c>
      <c r="Y493" t="s">
        <v>1845</v>
      </c>
      <c r="Z493">
        <v>902</v>
      </c>
      <c r="AA493" t="s">
        <v>266</v>
      </c>
    </row>
    <row r="494" spans="1:27" x14ac:dyDescent="0.25">
      <c r="A494" t="s">
        <v>267</v>
      </c>
      <c r="B494" t="s">
        <v>900</v>
      </c>
      <c r="C494">
        <v>2020</v>
      </c>
      <c r="D494">
        <v>37712</v>
      </c>
      <c r="E494">
        <v>18927</v>
      </c>
      <c r="F494">
        <v>18785</v>
      </c>
      <c r="G494">
        <v>15670</v>
      </c>
      <c r="H494">
        <v>4442</v>
      </c>
      <c r="I494">
        <v>5514</v>
      </c>
      <c r="J494">
        <v>5714</v>
      </c>
      <c r="K494" t="s">
        <v>1442</v>
      </c>
      <c r="L494" t="s">
        <v>1197</v>
      </c>
      <c r="M494" t="s">
        <v>1465</v>
      </c>
      <c r="N494" t="s">
        <v>1347</v>
      </c>
      <c r="O494">
        <v>15902</v>
      </c>
      <c r="P494">
        <v>3230</v>
      </c>
      <c r="R494">
        <v>9</v>
      </c>
      <c r="S494">
        <v>38</v>
      </c>
      <c r="U494" t="s">
        <v>2531</v>
      </c>
      <c r="V494" t="s">
        <v>2532</v>
      </c>
      <c r="W494" t="s">
        <v>2119</v>
      </c>
      <c r="X494" t="s">
        <v>2119</v>
      </c>
      <c r="Y494" t="s">
        <v>1845</v>
      </c>
      <c r="Z494">
        <v>663</v>
      </c>
      <c r="AA494" t="s">
        <v>267</v>
      </c>
    </row>
    <row r="495" spans="1:27" x14ac:dyDescent="0.25">
      <c r="B495" t="s">
        <v>1680</v>
      </c>
      <c r="C495">
        <v>2020</v>
      </c>
    </row>
    <row r="496" spans="1:27" x14ac:dyDescent="0.25">
      <c r="B496" t="s">
        <v>1681</v>
      </c>
      <c r="C496">
        <v>2020</v>
      </c>
    </row>
    <row r="497" spans="1:27" x14ac:dyDescent="0.25">
      <c r="B497" t="s">
        <v>1682</v>
      </c>
      <c r="C497">
        <v>2020</v>
      </c>
    </row>
    <row r="498" spans="1:27" x14ac:dyDescent="0.25">
      <c r="B498" t="s">
        <v>1683</v>
      </c>
      <c r="C498">
        <v>2020</v>
      </c>
    </row>
    <row r="499" spans="1:27" x14ac:dyDescent="0.25">
      <c r="A499" t="s">
        <v>268</v>
      </c>
      <c r="B499" t="s">
        <v>901</v>
      </c>
      <c r="C499">
        <v>2020</v>
      </c>
      <c r="D499">
        <v>22730</v>
      </c>
      <c r="E499">
        <v>11438</v>
      </c>
      <c r="F499">
        <v>11292</v>
      </c>
      <c r="G499">
        <v>9060</v>
      </c>
      <c r="H499">
        <v>2779</v>
      </c>
      <c r="I499">
        <v>2758</v>
      </c>
      <c r="J499">
        <v>3523</v>
      </c>
      <c r="K499" t="s">
        <v>1502</v>
      </c>
      <c r="L499" t="s">
        <v>1178</v>
      </c>
      <c r="M499" t="s">
        <v>1215</v>
      </c>
      <c r="N499" t="s">
        <v>1438</v>
      </c>
      <c r="O499">
        <v>9298</v>
      </c>
      <c r="P499">
        <v>2245</v>
      </c>
      <c r="R499">
        <v>7</v>
      </c>
      <c r="S499">
        <v>28</v>
      </c>
      <c r="U499" t="s">
        <v>2533</v>
      </c>
      <c r="V499" t="s">
        <v>2534</v>
      </c>
      <c r="W499" t="s">
        <v>2535</v>
      </c>
      <c r="X499" t="s">
        <v>1964</v>
      </c>
      <c r="Y499" t="s">
        <v>2536</v>
      </c>
      <c r="Z499">
        <v>518</v>
      </c>
      <c r="AA499" t="s">
        <v>268</v>
      </c>
    </row>
    <row r="500" spans="1:27" x14ac:dyDescent="0.25">
      <c r="A500" t="s">
        <v>269</v>
      </c>
      <c r="B500" t="s">
        <v>903</v>
      </c>
      <c r="C500">
        <v>2020</v>
      </c>
      <c r="D500">
        <v>31419</v>
      </c>
      <c r="E500">
        <v>15358</v>
      </c>
      <c r="F500">
        <v>16061</v>
      </c>
      <c r="G500">
        <v>14566</v>
      </c>
      <c r="H500">
        <v>5388</v>
      </c>
      <c r="I500">
        <v>4949</v>
      </c>
      <c r="J500">
        <v>4229</v>
      </c>
      <c r="K500" t="s">
        <v>1274</v>
      </c>
      <c r="L500" t="s">
        <v>1316</v>
      </c>
      <c r="M500" t="s">
        <v>1162</v>
      </c>
      <c r="N500" t="s">
        <v>1228</v>
      </c>
      <c r="O500">
        <v>14985</v>
      </c>
      <c r="P500">
        <v>3195</v>
      </c>
      <c r="R500">
        <v>12</v>
      </c>
      <c r="S500">
        <v>54</v>
      </c>
      <c r="U500" t="s">
        <v>2537</v>
      </c>
      <c r="V500" t="s">
        <v>2538</v>
      </c>
      <c r="W500" t="s">
        <v>1857</v>
      </c>
      <c r="X500" t="s">
        <v>1857</v>
      </c>
      <c r="Y500" t="s">
        <v>1845</v>
      </c>
      <c r="Z500">
        <v>914</v>
      </c>
      <c r="AA500" t="s">
        <v>269</v>
      </c>
    </row>
    <row r="501" spans="1:27" x14ac:dyDescent="0.25">
      <c r="A501" t="s">
        <v>270</v>
      </c>
      <c r="B501" t="s">
        <v>904</v>
      </c>
      <c r="C501">
        <v>2020</v>
      </c>
      <c r="D501">
        <v>5444</v>
      </c>
      <c r="E501">
        <v>2722</v>
      </c>
      <c r="F501">
        <v>2722</v>
      </c>
      <c r="G501">
        <v>2089</v>
      </c>
      <c r="H501">
        <v>530</v>
      </c>
      <c r="I501">
        <v>666</v>
      </c>
      <c r="J501">
        <v>893</v>
      </c>
      <c r="K501" t="s">
        <v>1441</v>
      </c>
      <c r="L501" t="s">
        <v>1164</v>
      </c>
      <c r="M501" t="s">
        <v>1684</v>
      </c>
      <c r="N501" t="s">
        <v>1685</v>
      </c>
      <c r="O501">
        <v>2134</v>
      </c>
      <c r="P501">
        <v>735</v>
      </c>
      <c r="R501">
        <v>1</v>
      </c>
      <c r="S501">
        <v>2</v>
      </c>
      <c r="U501" t="s">
        <v>2539</v>
      </c>
      <c r="V501" t="s">
        <v>1953</v>
      </c>
      <c r="W501" t="s">
        <v>2540</v>
      </c>
      <c r="X501" t="s">
        <v>2540</v>
      </c>
      <c r="Y501" t="s">
        <v>1845</v>
      </c>
      <c r="Z501">
        <v>514</v>
      </c>
      <c r="AA501" t="s">
        <v>270</v>
      </c>
    </row>
    <row r="502" spans="1:27" x14ac:dyDescent="0.25">
      <c r="B502" t="s">
        <v>1686</v>
      </c>
      <c r="C502">
        <v>2020</v>
      </c>
    </row>
    <row r="503" spans="1:27" x14ac:dyDescent="0.25">
      <c r="A503" t="s">
        <v>271</v>
      </c>
      <c r="B503" t="s">
        <v>905</v>
      </c>
      <c r="C503">
        <v>2020</v>
      </c>
      <c r="D503">
        <v>13112</v>
      </c>
      <c r="E503">
        <v>6729</v>
      </c>
      <c r="F503">
        <v>6383</v>
      </c>
      <c r="G503">
        <v>5491</v>
      </c>
      <c r="H503">
        <v>1551</v>
      </c>
      <c r="I503">
        <v>1934</v>
      </c>
      <c r="J503">
        <v>2006</v>
      </c>
      <c r="K503" t="s">
        <v>1196</v>
      </c>
      <c r="L503" t="s">
        <v>1197</v>
      </c>
      <c r="M503" t="s">
        <v>1465</v>
      </c>
      <c r="N503" t="s">
        <v>1347</v>
      </c>
      <c r="O503">
        <v>5484</v>
      </c>
      <c r="P503">
        <v>1455</v>
      </c>
      <c r="R503">
        <v>4</v>
      </c>
      <c r="S503">
        <v>11</v>
      </c>
      <c r="U503" t="s">
        <v>2541</v>
      </c>
      <c r="V503" t="s">
        <v>2542</v>
      </c>
      <c r="W503" t="s">
        <v>2543</v>
      </c>
      <c r="X503" t="s">
        <v>2543</v>
      </c>
      <c r="Y503" t="s">
        <v>1845</v>
      </c>
      <c r="Z503">
        <v>566</v>
      </c>
      <c r="AA503" t="s">
        <v>271</v>
      </c>
    </row>
    <row r="504" spans="1:27" x14ac:dyDescent="0.25">
      <c r="A504" t="s">
        <v>272</v>
      </c>
      <c r="B504" t="s">
        <v>906</v>
      </c>
      <c r="C504">
        <v>2020</v>
      </c>
      <c r="D504">
        <v>43761</v>
      </c>
      <c r="E504">
        <v>21463</v>
      </c>
      <c r="F504">
        <v>22298</v>
      </c>
      <c r="G504">
        <v>21128</v>
      </c>
      <c r="H504">
        <v>8644</v>
      </c>
      <c r="I504">
        <v>6428</v>
      </c>
      <c r="J504">
        <v>6056</v>
      </c>
      <c r="K504" t="s">
        <v>1405</v>
      </c>
      <c r="L504" t="s">
        <v>1178</v>
      </c>
      <c r="M504" t="s">
        <v>1523</v>
      </c>
      <c r="N504" t="s">
        <v>1364</v>
      </c>
      <c r="O504">
        <v>21212</v>
      </c>
      <c r="P504">
        <v>3505</v>
      </c>
      <c r="R504">
        <v>3</v>
      </c>
      <c r="S504">
        <v>23</v>
      </c>
      <c r="U504" t="s">
        <v>2544</v>
      </c>
      <c r="V504" t="s">
        <v>2545</v>
      </c>
      <c r="W504" t="s">
        <v>1685</v>
      </c>
      <c r="X504" t="s">
        <v>1685</v>
      </c>
      <c r="Y504" t="s">
        <v>1845</v>
      </c>
      <c r="Z504">
        <v>1451</v>
      </c>
      <c r="AA504" t="s">
        <v>272</v>
      </c>
    </row>
    <row r="505" spans="1:27" x14ac:dyDescent="0.25">
      <c r="A505" t="s">
        <v>273</v>
      </c>
      <c r="B505" t="s">
        <v>907</v>
      </c>
      <c r="C505">
        <v>2020</v>
      </c>
      <c r="D505">
        <v>20119</v>
      </c>
      <c r="E505">
        <v>10034</v>
      </c>
      <c r="F505">
        <v>10085</v>
      </c>
      <c r="G505">
        <v>8286</v>
      </c>
      <c r="H505">
        <v>2563</v>
      </c>
      <c r="I505">
        <v>2689</v>
      </c>
      <c r="J505">
        <v>3034</v>
      </c>
      <c r="K505" t="s">
        <v>1203</v>
      </c>
      <c r="L505" t="s">
        <v>1251</v>
      </c>
      <c r="M505" t="s">
        <v>1195</v>
      </c>
      <c r="N505" t="s">
        <v>1170</v>
      </c>
      <c r="O505">
        <v>8225</v>
      </c>
      <c r="P505">
        <v>2110</v>
      </c>
      <c r="R505">
        <v>14</v>
      </c>
      <c r="S505">
        <v>30</v>
      </c>
      <c r="U505" t="s">
        <v>2546</v>
      </c>
      <c r="V505" t="s">
        <v>2547</v>
      </c>
      <c r="W505" t="s">
        <v>1954</v>
      </c>
      <c r="X505" t="s">
        <v>1954</v>
      </c>
      <c r="Y505" t="s">
        <v>1845</v>
      </c>
      <c r="Z505">
        <v>924</v>
      </c>
      <c r="AA505" t="s">
        <v>273</v>
      </c>
    </row>
    <row r="506" spans="1:27" x14ac:dyDescent="0.25">
      <c r="A506" t="s">
        <v>274</v>
      </c>
      <c r="B506" t="s">
        <v>908</v>
      </c>
      <c r="C506">
        <v>2020</v>
      </c>
      <c r="D506">
        <v>46189</v>
      </c>
      <c r="E506">
        <v>22340</v>
      </c>
      <c r="F506">
        <v>23849</v>
      </c>
      <c r="G506">
        <v>20803</v>
      </c>
      <c r="H506">
        <v>7122</v>
      </c>
      <c r="I506">
        <v>6635</v>
      </c>
      <c r="J506">
        <v>7046</v>
      </c>
      <c r="K506" t="s">
        <v>1350</v>
      </c>
      <c r="L506" t="s">
        <v>1164</v>
      </c>
      <c r="M506" t="s">
        <v>1343</v>
      </c>
      <c r="N506" t="s">
        <v>1317</v>
      </c>
      <c r="O506">
        <v>20960</v>
      </c>
      <c r="P506">
        <v>4085</v>
      </c>
      <c r="R506">
        <v>12</v>
      </c>
      <c r="S506">
        <v>12</v>
      </c>
      <c r="U506" t="s">
        <v>2548</v>
      </c>
      <c r="V506" t="s">
        <v>2549</v>
      </c>
      <c r="W506" t="s">
        <v>2089</v>
      </c>
      <c r="X506" t="s">
        <v>2089</v>
      </c>
      <c r="Y506" t="s">
        <v>1845</v>
      </c>
      <c r="Z506">
        <v>1714</v>
      </c>
      <c r="AA506" t="s">
        <v>274</v>
      </c>
    </row>
    <row r="507" spans="1:27" x14ac:dyDescent="0.25">
      <c r="B507" t="s">
        <v>1687</v>
      </c>
      <c r="C507">
        <v>2020</v>
      </c>
    </row>
    <row r="508" spans="1:27" x14ac:dyDescent="0.25">
      <c r="B508" t="s">
        <v>1688</v>
      </c>
      <c r="C508">
        <v>2020</v>
      </c>
    </row>
    <row r="509" spans="1:27" x14ac:dyDescent="0.25">
      <c r="B509" t="s">
        <v>1689</v>
      </c>
      <c r="C509">
        <v>2020</v>
      </c>
    </row>
    <row r="510" spans="1:27" x14ac:dyDescent="0.25">
      <c r="B510" t="s">
        <v>1690</v>
      </c>
      <c r="C510">
        <v>2020</v>
      </c>
    </row>
    <row r="511" spans="1:27" x14ac:dyDescent="0.25">
      <c r="B511" t="s">
        <v>1691</v>
      </c>
      <c r="C511">
        <v>2020</v>
      </c>
    </row>
    <row r="512" spans="1:27" x14ac:dyDescent="0.25">
      <c r="B512" t="s">
        <v>1692</v>
      </c>
      <c r="C512">
        <v>2020</v>
      </c>
    </row>
    <row r="513" spans="1:27" x14ac:dyDescent="0.25">
      <c r="A513" t="s">
        <v>275</v>
      </c>
      <c r="B513" t="s">
        <v>909</v>
      </c>
      <c r="C513">
        <v>2020</v>
      </c>
      <c r="D513">
        <v>38177</v>
      </c>
      <c r="E513">
        <v>19052</v>
      </c>
      <c r="F513">
        <v>19125</v>
      </c>
      <c r="G513">
        <v>14326</v>
      </c>
      <c r="H513">
        <v>3656</v>
      </c>
      <c r="I513">
        <v>4430</v>
      </c>
      <c r="J513">
        <v>6240</v>
      </c>
      <c r="K513" t="s">
        <v>1207</v>
      </c>
      <c r="L513" t="s">
        <v>1203</v>
      </c>
      <c r="M513" t="s">
        <v>1489</v>
      </c>
      <c r="N513" t="s">
        <v>1634</v>
      </c>
      <c r="O513">
        <v>14760</v>
      </c>
      <c r="P513">
        <v>3275</v>
      </c>
      <c r="R513">
        <v>8</v>
      </c>
      <c r="S513">
        <v>35</v>
      </c>
      <c r="U513" t="s">
        <v>2550</v>
      </c>
      <c r="V513" t="s">
        <v>2551</v>
      </c>
      <c r="W513" t="s">
        <v>2552</v>
      </c>
      <c r="X513" t="s">
        <v>2552</v>
      </c>
      <c r="Y513" t="s">
        <v>1845</v>
      </c>
      <c r="Z513">
        <v>1092</v>
      </c>
      <c r="AA513" t="s">
        <v>275</v>
      </c>
    </row>
    <row r="514" spans="1:27" x14ac:dyDescent="0.25">
      <c r="A514" t="s">
        <v>276</v>
      </c>
      <c r="B514" t="s">
        <v>911</v>
      </c>
      <c r="C514">
        <v>2020</v>
      </c>
      <c r="D514">
        <v>54450</v>
      </c>
      <c r="E514">
        <v>26167</v>
      </c>
      <c r="F514">
        <v>28283</v>
      </c>
      <c r="G514">
        <v>26470</v>
      </c>
      <c r="H514">
        <v>11107</v>
      </c>
      <c r="I514">
        <v>7161</v>
      </c>
      <c r="J514">
        <v>8202</v>
      </c>
      <c r="K514" t="s">
        <v>1666</v>
      </c>
      <c r="L514" t="s">
        <v>1209</v>
      </c>
      <c r="M514" t="s">
        <v>1530</v>
      </c>
      <c r="N514" t="s">
        <v>1364</v>
      </c>
      <c r="O514">
        <v>26905</v>
      </c>
      <c r="P514">
        <v>5150</v>
      </c>
      <c r="R514">
        <v>11</v>
      </c>
      <c r="S514">
        <v>32</v>
      </c>
      <c r="U514" t="s">
        <v>2553</v>
      </c>
      <c r="V514" t="s">
        <v>2554</v>
      </c>
      <c r="W514" t="s">
        <v>2555</v>
      </c>
      <c r="X514" t="s">
        <v>2555</v>
      </c>
      <c r="Y514" t="s">
        <v>1845</v>
      </c>
      <c r="Z514">
        <v>3151</v>
      </c>
      <c r="AA514" t="s">
        <v>276</v>
      </c>
    </row>
    <row r="515" spans="1:27" x14ac:dyDescent="0.25">
      <c r="B515" t="s">
        <v>1693</v>
      </c>
      <c r="C515">
        <v>2020</v>
      </c>
    </row>
    <row r="516" spans="1:27" x14ac:dyDescent="0.25">
      <c r="A516" t="s">
        <v>277</v>
      </c>
      <c r="B516" t="s">
        <v>912</v>
      </c>
      <c r="C516">
        <v>2020</v>
      </c>
      <c r="D516">
        <v>20574</v>
      </c>
      <c r="E516">
        <v>10310</v>
      </c>
      <c r="F516">
        <v>10264</v>
      </c>
      <c r="G516">
        <v>9362</v>
      </c>
      <c r="H516">
        <v>2875</v>
      </c>
      <c r="I516">
        <v>3536</v>
      </c>
      <c r="J516">
        <v>2951</v>
      </c>
      <c r="K516" t="s">
        <v>1502</v>
      </c>
      <c r="L516" t="s">
        <v>1322</v>
      </c>
      <c r="M516" t="s">
        <v>1325</v>
      </c>
      <c r="N516" t="s">
        <v>1288</v>
      </c>
      <c r="O516">
        <v>9477</v>
      </c>
      <c r="P516">
        <v>1575</v>
      </c>
      <c r="R516">
        <v>6</v>
      </c>
      <c r="S516">
        <v>24</v>
      </c>
      <c r="U516" t="s">
        <v>2556</v>
      </c>
      <c r="V516" t="s">
        <v>2557</v>
      </c>
      <c r="W516" t="s">
        <v>2558</v>
      </c>
      <c r="X516" t="s">
        <v>2558</v>
      </c>
      <c r="Y516" t="s">
        <v>1845</v>
      </c>
      <c r="Z516">
        <v>384</v>
      </c>
      <c r="AA516" t="s">
        <v>277</v>
      </c>
    </row>
    <row r="517" spans="1:27" x14ac:dyDescent="0.25">
      <c r="A517" t="s">
        <v>278</v>
      </c>
      <c r="B517" t="s">
        <v>914</v>
      </c>
      <c r="C517">
        <v>2020</v>
      </c>
      <c r="D517">
        <v>58260</v>
      </c>
      <c r="E517">
        <v>28821</v>
      </c>
      <c r="F517">
        <v>29439</v>
      </c>
      <c r="G517">
        <v>28005</v>
      </c>
      <c r="H517">
        <v>11322</v>
      </c>
      <c r="I517">
        <v>8190</v>
      </c>
      <c r="J517">
        <v>8493</v>
      </c>
      <c r="K517" t="s">
        <v>1694</v>
      </c>
      <c r="L517" t="s">
        <v>1398</v>
      </c>
      <c r="M517" t="s">
        <v>1242</v>
      </c>
      <c r="N517" t="s">
        <v>1355</v>
      </c>
      <c r="O517">
        <v>27649</v>
      </c>
      <c r="P517">
        <v>4935</v>
      </c>
      <c r="R517">
        <v>10</v>
      </c>
      <c r="S517">
        <v>36</v>
      </c>
      <c r="U517" t="s">
        <v>2559</v>
      </c>
      <c r="V517" t="s">
        <v>2560</v>
      </c>
      <c r="W517" t="s">
        <v>2561</v>
      </c>
      <c r="X517" t="s">
        <v>2561</v>
      </c>
      <c r="Y517" t="s">
        <v>1845</v>
      </c>
      <c r="Z517">
        <v>1505</v>
      </c>
      <c r="AA517" t="s">
        <v>278</v>
      </c>
    </row>
    <row r="518" spans="1:27" x14ac:dyDescent="0.25">
      <c r="B518" t="s">
        <v>1695</v>
      </c>
      <c r="C518">
        <v>2020</v>
      </c>
    </row>
    <row r="519" spans="1:27" x14ac:dyDescent="0.25">
      <c r="B519" t="s">
        <v>1696</v>
      </c>
      <c r="C519">
        <v>2020</v>
      </c>
    </row>
    <row r="520" spans="1:27" x14ac:dyDescent="0.25">
      <c r="A520" t="s">
        <v>279</v>
      </c>
      <c r="B520" t="s">
        <v>916</v>
      </c>
      <c r="C520">
        <v>2020</v>
      </c>
      <c r="D520">
        <v>44456</v>
      </c>
      <c r="E520">
        <v>22028</v>
      </c>
      <c r="F520">
        <v>22428</v>
      </c>
      <c r="G520">
        <v>19125</v>
      </c>
      <c r="H520">
        <v>5857</v>
      </c>
      <c r="I520">
        <v>6002</v>
      </c>
      <c r="J520">
        <v>7266</v>
      </c>
      <c r="K520" t="s">
        <v>1366</v>
      </c>
      <c r="L520" t="s">
        <v>1179</v>
      </c>
      <c r="M520" t="s">
        <v>1258</v>
      </c>
      <c r="N520" t="s">
        <v>1174</v>
      </c>
      <c r="O520">
        <v>18517</v>
      </c>
      <c r="P520">
        <v>5675</v>
      </c>
      <c r="R520">
        <v>8</v>
      </c>
      <c r="S520">
        <v>25</v>
      </c>
      <c r="U520" t="s">
        <v>2562</v>
      </c>
      <c r="V520" t="s">
        <v>2563</v>
      </c>
      <c r="W520" t="s">
        <v>2564</v>
      </c>
      <c r="X520" t="s">
        <v>2564</v>
      </c>
      <c r="Y520" t="s">
        <v>1845</v>
      </c>
      <c r="Z520">
        <v>879</v>
      </c>
      <c r="AA520" t="s">
        <v>279</v>
      </c>
    </row>
    <row r="521" spans="1:27" x14ac:dyDescent="0.25">
      <c r="A521" t="s">
        <v>280</v>
      </c>
      <c r="B521" t="s">
        <v>918</v>
      </c>
      <c r="C521">
        <v>2020</v>
      </c>
      <c r="D521">
        <v>77251</v>
      </c>
      <c r="E521">
        <v>38409</v>
      </c>
      <c r="F521">
        <v>38842</v>
      </c>
      <c r="G521">
        <v>35293</v>
      </c>
      <c r="H521">
        <v>12755</v>
      </c>
      <c r="I521">
        <v>11015</v>
      </c>
      <c r="J521">
        <v>11523</v>
      </c>
      <c r="K521" t="s">
        <v>1204</v>
      </c>
      <c r="L521" t="s">
        <v>1412</v>
      </c>
      <c r="M521" t="s">
        <v>1386</v>
      </c>
      <c r="N521" t="s">
        <v>1272</v>
      </c>
      <c r="O521">
        <v>35363</v>
      </c>
      <c r="P521">
        <v>6475</v>
      </c>
      <c r="R521">
        <v>14</v>
      </c>
      <c r="S521">
        <v>55</v>
      </c>
      <c r="U521" t="s">
        <v>2565</v>
      </c>
      <c r="V521" t="s">
        <v>2566</v>
      </c>
      <c r="W521" t="s">
        <v>2472</v>
      </c>
      <c r="X521" t="s">
        <v>2472</v>
      </c>
      <c r="Y521" t="s">
        <v>1845</v>
      </c>
      <c r="Z521">
        <v>1728</v>
      </c>
      <c r="AA521" t="s">
        <v>280</v>
      </c>
    </row>
    <row r="522" spans="1:27" x14ac:dyDescent="0.25">
      <c r="B522" t="s">
        <v>1697</v>
      </c>
      <c r="C522">
        <v>2020</v>
      </c>
    </row>
    <row r="523" spans="1:27" x14ac:dyDescent="0.25">
      <c r="B523" t="s">
        <v>1698</v>
      </c>
      <c r="C523">
        <v>2020</v>
      </c>
    </row>
    <row r="524" spans="1:27" x14ac:dyDescent="0.25">
      <c r="B524" t="s">
        <v>1699</v>
      </c>
      <c r="C524">
        <v>2020</v>
      </c>
    </row>
    <row r="525" spans="1:27" x14ac:dyDescent="0.25">
      <c r="A525" t="s">
        <v>281</v>
      </c>
      <c r="B525" t="s">
        <v>919</v>
      </c>
      <c r="C525">
        <v>2020</v>
      </c>
      <c r="D525">
        <v>651157</v>
      </c>
      <c r="E525">
        <v>321339</v>
      </c>
      <c r="F525">
        <v>329818</v>
      </c>
      <c r="G525">
        <v>328283</v>
      </c>
      <c r="H525">
        <v>158909</v>
      </c>
      <c r="I525">
        <v>73309</v>
      </c>
      <c r="J525">
        <v>96065</v>
      </c>
      <c r="K525" t="s">
        <v>1700</v>
      </c>
      <c r="L525" t="s">
        <v>1701</v>
      </c>
      <c r="M525" t="s">
        <v>1259</v>
      </c>
      <c r="N525" t="s">
        <v>1399</v>
      </c>
      <c r="O525">
        <v>315565</v>
      </c>
      <c r="P525">
        <v>66775</v>
      </c>
      <c r="R525">
        <v>22</v>
      </c>
      <c r="S525">
        <v>92</v>
      </c>
      <c r="U525" t="s">
        <v>2567</v>
      </c>
      <c r="V525" t="s">
        <v>2568</v>
      </c>
      <c r="W525" t="s">
        <v>2569</v>
      </c>
      <c r="X525" t="s">
        <v>2570</v>
      </c>
      <c r="Y525" t="s">
        <v>2571</v>
      </c>
      <c r="Z525">
        <v>3994</v>
      </c>
      <c r="AA525" t="s">
        <v>281</v>
      </c>
    </row>
    <row r="526" spans="1:27" x14ac:dyDescent="0.25">
      <c r="B526" t="s">
        <v>1702</v>
      </c>
      <c r="C526">
        <v>2020</v>
      </c>
    </row>
    <row r="527" spans="1:27" x14ac:dyDescent="0.25">
      <c r="A527" t="s">
        <v>282</v>
      </c>
      <c r="B527" t="s">
        <v>920</v>
      </c>
      <c r="C527">
        <v>2020</v>
      </c>
      <c r="D527">
        <v>1704</v>
      </c>
      <c r="E527">
        <v>835</v>
      </c>
      <c r="F527">
        <v>869</v>
      </c>
      <c r="G527">
        <v>688</v>
      </c>
      <c r="H527">
        <v>143</v>
      </c>
      <c r="I527">
        <v>276</v>
      </c>
      <c r="J527">
        <v>269</v>
      </c>
      <c r="K527" t="s">
        <v>1703</v>
      </c>
      <c r="L527" t="s">
        <v>1529</v>
      </c>
      <c r="M527" t="s">
        <v>1163</v>
      </c>
      <c r="N527" t="s">
        <v>1679</v>
      </c>
      <c r="O527">
        <v>688</v>
      </c>
      <c r="P527">
        <v>195</v>
      </c>
      <c r="R527">
        <v>1</v>
      </c>
      <c r="S527">
        <v>2</v>
      </c>
      <c r="U527" t="s">
        <v>2572</v>
      </c>
      <c r="V527" t="s">
        <v>2573</v>
      </c>
      <c r="W527" t="s">
        <v>2574</v>
      </c>
      <c r="X527" t="s">
        <v>2574</v>
      </c>
      <c r="Y527" t="s">
        <v>1845</v>
      </c>
      <c r="Z527">
        <v>941</v>
      </c>
      <c r="AA527" t="s">
        <v>282</v>
      </c>
    </row>
    <row r="528" spans="1:27" x14ac:dyDescent="0.25">
      <c r="A528" t="s">
        <v>283</v>
      </c>
      <c r="B528" t="s">
        <v>921</v>
      </c>
      <c r="C528">
        <v>2020</v>
      </c>
      <c r="D528">
        <v>22878</v>
      </c>
      <c r="E528">
        <v>11531</v>
      </c>
      <c r="F528">
        <v>11347</v>
      </c>
      <c r="G528">
        <v>9927</v>
      </c>
      <c r="H528">
        <v>2779</v>
      </c>
      <c r="I528">
        <v>3598</v>
      </c>
      <c r="J528">
        <v>3550</v>
      </c>
      <c r="K528" t="s">
        <v>1340</v>
      </c>
      <c r="L528" t="s">
        <v>1511</v>
      </c>
      <c r="M528" t="s">
        <v>1281</v>
      </c>
      <c r="N528" t="s">
        <v>1349</v>
      </c>
      <c r="O528">
        <v>9822</v>
      </c>
      <c r="P528">
        <v>2440</v>
      </c>
      <c r="R528">
        <v>5</v>
      </c>
      <c r="S528">
        <v>11</v>
      </c>
      <c r="U528" t="s">
        <v>2575</v>
      </c>
      <c r="V528" t="s">
        <v>2576</v>
      </c>
      <c r="W528" t="s">
        <v>2577</v>
      </c>
      <c r="X528" t="s">
        <v>2577</v>
      </c>
      <c r="Y528" t="s">
        <v>1845</v>
      </c>
      <c r="Z528">
        <v>671</v>
      </c>
      <c r="AA528" t="s">
        <v>283</v>
      </c>
    </row>
    <row r="529" spans="1:27" x14ac:dyDescent="0.25">
      <c r="B529" t="s">
        <v>1704</v>
      </c>
      <c r="C529">
        <v>2020</v>
      </c>
    </row>
    <row r="530" spans="1:27" x14ac:dyDescent="0.25">
      <c r="B530" t="s">
        <v>1705</v>
      </c>
      <c r="C530">
        <v>2020</v>
      </c>
    </row>
    <row r="531" spans="1:27" x14ac:dyDescent="0.25">
      <c r="B531" t="s">
        <v>1706</v>
      </c>
      <c r="C531">
        <v>2020</v>
      </c>
    </row>
    <row r="532" spans="1:27" x14ac:dyDescent="0.25">
      <c r="B532" t="s">
        <v>1707</v>
      </c>
      <c r="C532">
        <v>2020</v>
      </c>
    </row>
    <row r="533" spans="1:27" x14ac:dyDescent="0.25">
      <c r="B533" t="s">
        <v>1708</v>
      </c>
      <c r="C533">
        <v>2020</v>
      </c>
    </row>
    <row r="534" spans="1:27" x14ac:dyDescent="0.25">
      <c r="A534" t="s">
        <v>284</v>
      </c>
      <c r="B534" t="s">
        <v>922</v>
      </c>
      <c r="C534">
        <v>2020</v>
      </c>
      <c r="D534">
        <v>46483</v>
      </c>
      <c r="E534">
        <v>23241</v>
      </c>
      <c r="F534">
        <v>23242</v>
      </c>
      <c r="G534">
        <v>20548</v>
      </c>
      <c r="H534">
        <v>6888</v>
      </c>
      <c r="I534">
        <v>6711</v>
      </c>
      <c r="J534">
        <v>6949</v>
      </c>
      <c r="K534" t="s">
        <v>1380</v>
      </c>
      <c r="L534" t="s">
        <v>1260</v>
      </c>
      <c r="M534" t="s">
        <v>1227</v>
      </c>
      <c r="N534" t="s">
        <v>1165</v>
      </c>
      <c r="O534">
        <v>20334</v>
      </c>
      <c r="P534">
        <v>4975</v>
      </c>
      <c r="R534">
        <v>16</v>
      </c>
      <c r="S534">
        <v>77</v>
      </c>
      <c r="U534" t="s">
        <v>2578</v>
      </c>
      <c r="V534" t="s">
        <v>2579</v>
      </c>
      <c r="W534" t="s">
        <v>2580</v>
      </c>
      <c r="X534" t="s">
        <v>2581</v>
      </c>
      <c r="Y534" t="s">
        <v>2582</v>
      </c>
      <c r="Z534">
        <v>738</v>
      </c>
      <c r="AA534" t="s">
        <v>284</v>
      </c>
    </row>
    <row r="535" spans="1:27" x14ac:dyDescent="0.25">
      <c r="B535" t="s">
        <v>1709</v>
      </c>
      <c r="C535">
        <v>2020</v>
      </c>
    </row>
    <row r="536" spans="1:27" x14ac:dyDescent="0.25">
      <c r="B536" t="s">
        <v>1710</v>
      </c>
      <c r="C536">
        <v>2020</v>
      </c>
    </row>
    <row r="537" spans="1:27" x14ac:dyDescent="0.25">
      <c r="A537" t="s">
        <v>285</v>
      </c>
      <c r="B537" t="s">
        <v>924</v>
      </c>
      <c r="C537">
        <v>2020</v>
      </c>
      <c r="D537">
        <v>9880</v>
      </c>
      <c r="E537">
        <v>4897</v>
      </c>
      <c r="F537">
        <v>4983</v>
      </c>
      <c r="G537">
        <v>3960</v>
      </c>
      <c r="H537">
        <v>1165</v>
      </c>
      <c r="I537">
        <v>1252</v>
      </c>
      <c r="J537">
        <v>1543</v>
      </c>
      <c r="K537" t="s">
        <v>1217</v>
      </c>
      <c r="L537" t="s">
        <v>1216</v>
      </c>
      <c r="M537" t="s">
        <v>1678</v>
      </c>
      <c r="N537" t="s">
        <v>1212</v>
      </c>
      <c r="O537">
        <v>4002</v>
      </c>
      <c r="P537">
        <v>1005</v>
      </c>
      <c r="R537">
        <v>1</v>
      </c>
      <c r="S537">
        <v>3</v>
      </c>
      <c r="U537" t="s">
        <v>2583</v>
      </c>
      <c r="V537" t="s">
        <v>2584</v>
      </c>
      <c r="W537" t="s">
        <v>2585</v>
      </c>
      <c r="X537" t="s">
        <v>2585</v>
      </c>
      <c r="Y537" t="s">
        <v>1845</v>
      </c>
      <c r="Z537">
        <v>921</v>
      </c>
      <c r="AA537" t="s">
        <v>285</v>
      </c>
    </row>
    <row r="538" spans="1:27" x14ac:dyDescent="0.25">
      <c r="A538" t="s">
        <v>286</v>
      </c>
      <c r="B538" t="s">
        <v>925</v>
      </c>
      <c r="C538">
        <v>2020</v>
      </c>
      <c r="D538">
        <v>78730</v>
      </c>
      <c r="E538">
        <v>39244</v>
      </c>
      <c r="F538">
        <v>39486</v>
      </c>
      <c r="G538">
        <v>37562</v>
      </c>
      <c r="H538">
        <v>15686</v>
      </c>
      <c r="I538">
        <v>9418</v>
      </c>
      <c r="J538">
        <v>12458</v>
      </c>
      <c r="K538" t="s">
        <v>1658</v>
      </c>
      <c r="L538" t="s">
        <v>1263</v>
      </c>
      <c r="M538" t="s">
        <v>1210</v>
      </c>
      <c r="N538" t="s">
        <v>1393</v>
      </c>
      <c r="O538">
        <v>37292</v>
      </c>
      <c r="P538">
        <v>6900</v>
      </c>
      <c r="R538">
        <v>10</v>
      </c>
      <c r="S538">
        <v>52</v>
      </c>
      <c r="U538" t="s">
        <v>2586</v>
      </c>
      <c r="V538" t="s">
        <v>2587</v>
      </c>
      <c r="W538" t="s">
        <v>1649</v>
      </c>
      <c r="X538" t="s">
        <v>1649</v>
      </c>
      <c r="Y538" t="s">
        <v>1845</v>
      </c>
      <c r="Z538">
        <v>3299</v>
      </c>
      <c r="AA538" t="s">
        <v>286</v>
      </c>
    </row>
    <row r="539" spans="1:27" x14ac:dyDescent="0.25">
      <c r="A539" t="s">
        <v>287</v>
      </c>
      <c r="B539" t="s">
        <v>926</v>
      </c>
      <c r="C539">
        <v>2020</v>
      </c>
      <c r="D539">
        <v>947</v>
      </c>
      <c r="E539">
        <v>486</v>
      </c>
      <c r="F539">
        <v>461</v>
      </c>
      <c r="G539">
        <v>538</v>
      </c>
      <c r="H539">
        <v>278</v>
      </c>
      <c r="I539">
        <v>155</v>
      </c>
      <c r="J539">
        <v>105</v>
      </c>
      <c r="K539" t="s">
        <v>1711</v>
      </c>
      <c r="L539" t="s">
        <v>1493</v>
      </c>
      <c r="M539" t="s">
        <v>1712</v>
      </c>
      <c r="N539" t="s">
        <v>1713</v>
      </c>
      <c r="O539">
        <v>587</v>
      </c>
      <c r="P539">
        <v>140</v>
      </c>
      <c r="R539">
        <v>1</v>
      </c>
      <c r="S539">
        <v>2</v>
      </c>
      <c r="U539" t="s">
        <v>2588</v>
      </c>
      <c r="V539" t="s">
        <v>2589</v>
      </c>
      <c r="W539" t="s">
        <v>2590</v>
      </c>
      <c r="X539" t="s">
        <v>2591</v>
      </c>
      <c r="Y539" t="s">
        <v>2592</v>
      </c>
      <c r="Z539">
        <v>317</v>
      </c>
      <c r="AA539" t="s">
        <v>287</v>
      </c>
    </row>
    <row r="540" spans="1:27" x14ac:dyDescent="0.25">
      <c r="B540" t="s">
        <v>1714</v>
      </c>
      <c r="C540">
        <v>2020</v>
      </c>
    </row>
    <row r="541" spans="1:27" x14ac:dyDescent="0.25">
      <c r="B541" t="s">
        <v>1715</v>
      </c>
      <c r="C541">
        <v>2020</v>
      </c>
    </row>
    <row r="542" spans="1:27" x14ac:dyDescent="0.25">
      <c r="B542" t="s">
        <v>1716</v>
      </c>
      <c r="C542">
        <v>2020</v>
      </c>
    </row>
    <row r="543" spans="1:27" x14ac:dyDescent="0.25">
      <c r="B543" t="s">
        <v>1717</v>
      </c>
      <c r="C543">
        <v>2020</v>
      </c>
    </row>
    <row r="544" spans="1:27" x14ac:dyDescent="0.25">
      <c r="B544" t="s">
        <v>1718</v>
      </c>
      <c r="C544">
        <v>2020</v>
      </c>
    </row>
    <row r="545" spans="1:27" x14ac:dyDescent="0.25">
      <c r="B545" t="s">
        <v>1719</v>
      </c>
      <c r="C545">
        <v>2020</v>
      </c>
    </row>
    <row r="546" spans="1:27" x14ac:dyDescent="0.25">
      <c r="A546" t="s">
        <v>288</v>
      </c>
      <c r="B546" t="s">
        <v>927</v>
      </c>
      <c r="C546">
        <v>2020</v>
      </c>
      <c r="D546">
        <v>33839</v>
      </c>
      <c r="E546">
        <v>16724</v>
      </c>
      <c r="F546">
        <v>17115</v>
      </c>
      <c r="G546">
        <v>15518</v>
      </c>
      <c r="H546">
        <v>5233</v>
      </c>
      <c r="I546">
        <v>5728</v>
      </c>
      <c r="J546">
        <v>4557</v>
      </c>
      <c r="K546" t="s">
        <v>1358</v>
      </c>
      <c r="L546" t="s">
        <v>1222</v>
      </c>
      <c r="M546" t="s">
        <v>1217</v>
      </c>
      <c r="N546" t="s">
        <v>1288</v>
      </c>
      <c r="O546">
        <v>16783</v>
      </c>
      <c r="P546">
        <v>4155</v>
      </c>
      <c r="R546">
        <v>16</v>
      </c>
      <c r="S546">
        <v>51</v>
      </c>
      <c r="U546" t="s">
        <v>2593</v>
      </c>
      <c r="V546" t="s">
        <v>2594</v>
      </c>
      <c r="W546" t="s">
        <v>2595</v>
      </c>
      <c r="X546" t="s">
        <v>2596</v>
      </c>
      <c r="Y546" t="s">
        <v>2597</v>
      </c>
      <c r="Z546">
        <v>482</v>
      </c>
      <c r="AA546" t="s">
        <v>288</v>
      </c>
    </row>
    <row r="547" spans="1:27" x14ac:dyDescent="0.25">
      <c r="B547" t="s">
        <v>1720</v>
      </c>
      <c r="C547">
        <v>2020</v>
      </c>
    </row>
    <row r="548" spans="1:27" x14ac:dyDescent="0.25">
      <c r="A548" t="s">
        <v>289</v>
      </c>
      <c r="B548" t="s">
        <v>928</v>
      </c>
      <c r="C548">
        <v>2020</v>
      </c>
      <c r="D548">
        <v>10555</v>
      </c>
      <c r="E548">
        <v>5242</v>
      </c>
      <c r="F548">
        <v>5313</v>
      </c>
      <c r="G548">
        <v>4939</v>
      </c>
      <c r="H548">
        <v>1637</v>
      </c>
      <c r="I548">
        <v>1780</v>
      </c>
      <c r="J548">
        <v>1522</v>
      </c>
      <c r="K548" t="s">
        <v>1238</v>
      </c>
      <c r="L548" t="s">
        <v>1291</v>
      </c>
      <c r="M548" t="s">
        <v>1237</v>
      </c>
      <c r="N548" t="s">
        <v>1252</v>
      </c>
      <c r="O548">
        <v>5185</v>
      </c>
      <c r="P548">
        <v>690</v>
      </c>
      <c r="R548">
        <v>2</v>
      </c>
      <c r="S548">
        <v>9</v>
      </c>
      <c r="U548" t="s">
        <v>2598</v>
      </c>
      <c r="V548" t="s">
        <v>2598</v>
      </c>
      <c r="W548" t="s">
        <v>1845</v>
      </c>
      <c r="X548" t="s">
        <v>1845</v>
      </c>
      <c r="Y548" t="s">
        <v>1845</v>
      </c>
      <c r="Z548">
        <v>681</v>
      </c>
      <c r="AA548" t="s">
        <v>289</v>
      </c>
    </row>
    <row r="549" spans="1:27" x14ac:dyDescent="0.25">
      <c r="A549" t="s">
        <v>290</v>
      </c>
      <c r="B549" t="s">
        <v>929</v>
      </c>
      <c r="C549">
        <v>2020</v>
      </c>
      <c r="D549">
        <v>11664</v>
      </c>
      <c r="E549">
        <v>6002</v>
      </c>
      <c r="F549">
        <v>5662</v>
      </c>
      <c r="G549">
        <v>4693</v>
      </c>
      <c r="H549">
        <v>1254</v>
      </c>
      <c r="I549">
        <v>1689</v>
      </c>
      <c r="J549">
        <v>1750</v>
      </c>
      <c r="K549" t="s">
        <v>1313</v>
      </c>
      <c r="L549" t="s">
        <v>1291</v>
      </c>
      <c r="M549" t="s">
        <v>1312</v>
      </c>
      <c r="N549" t="s">
        <v>1430</v>
      </c>
      <c r="O549">
        <v>4863</v>
      </c>
      <c r="P549">
        <v>1365</v>
      </c>
      <c r="R549">
        <v>6</v>
      </c>
      <c r="S549">
        <v>14</v>
      </c>
      <c r="U549" t="s">
        <v>2599</v>
      </c>
      <c r="V549" t="s">
        <v>2600</v>
      </c>
      <c r="W549" t="s">
        <v>2601</v>
      </c>
      <c r="X549" t="s">
        <v>2601</v>
      </c>
      <c r="Y549" t="s">
        <v>1845</v>
      </c>
      <c r="Z549">
        <v>273</v>
      </c>
      <c r="AA549" t="s">
        <v>290</v>
      </c>
    </row>
    <row r="550" spans="1:27" x14ac:dyDescent="0.25">
      <c r="A550" t="s">
        <v>291</v>
      </c>
      <c r="B550" t="s">
        <v>931</v>
      </c>
      <c r="C550">
        <v>2020</v>
      </c>
      <c r="D550">
        <v>29208</v>
      </c>
      <c r="E550">
        <v>14677</v>
      </c>
      <c r="F550">
        <v>14531</v>
      </c>
      <c r="G550">
        <v>11992</v>
      </c>
      <c r="H550">
        <v>3329</v>
      </c>
      <c r="I550">
        <v>4032</v>
      </c>
      <c r="J550">
        <v>4631</v>
      </c>
      <c r="K550" t="s">
        <v>1422</v>
      </c>
      <c r="L550" t="s">
        <v>1308</v>
      </c>
      <c r="M550" t="s">
        <v>1250</v>
      </c>
      <c r="N550" t="s">
        <v>1189</v>
      </c>
      <c r="O550">
        <v>12183</v>
      </c>
      <c r="P550">
        <v>3185</v>
      </c>
      <c r="R550">
        <v>5</v>
      </c>
      <c r="S550">
        <v>23</v>
      </c>
      <c r="U550" t="s">
        <v>2602</v>
      </c>
      <c r="V550" t="s">
        <v>2603</v>
      </c>
      <c r="W550" t="s">
        <v>2604</v>
      </c>
      <c r="X550" t="s">
        <v>2604</v>
      </c>
      <c r="Y550" t="s">
        <v>1845</v>
      </c>
      <c r="Z550">
        <v>629</v>
      </c>
      <c r="AA550" t="s">
        <v>291</v>
      </c>
    </row>
    <row r="551" spans="1:27" x14ac:dyDescent="0.25">
      <c r="B551" t="s">
        <v>1721</v>
      </c>
      <c r="C551">
        <v>2020</v>
      </c>
    </row>
    <row r="552" spans="1:27" x14ac:dyDescent="0.25">
      <c r="B552" t="s">
        <v>1722</v>
      </c>
      <c r="C552">
        <v>2020</v>
      </c>
    </row>
    <row r="553" spans="1:27" x14ac:dyDescent="0.25">
      <c r="A553" t="s">
        <v>292</v>
      </c>
      <c r="B553" t="s">
        <v>933</v>
      </c>
      <c r="C553">
        <v>2020</v>
      </c>
      <c r="D553">
        <v>92429</v>
      </c>
      <c r="E553">
        <v>45690</v>
      </c>
      <c r="F553">
        <v>46739</v>
      </c>
      <c r="G553">
        <v>45137</v>
      </c>
      <c r="H553">
        <v>17898</v>
      </c>
      <c r="I553">
        <v>14249</v>
      </c>
      <c r="J553">
        <v>12990</v>
      </c>
      <c r="K553" t="s">
        <v>1211</v>
      </c>
      <c r="L553" t="s">
        <v>1216</v>
      </c>
      <c r="M553" t="s">
        <v>1493</v>
      </c>
      <c r="N553" t="s">
        <v>1723</v>
      </c>
      <c r="O553">
        <v>46625</v>
      </c>
      <c r="P553">
        <v>7055</v>
      </c>
      <c r="R553">
        <v>8</v>
      </c>
      <c r="S553">
        <v>37</v>
      </c>
      <c r="U553" t="s">
        <v>2605</v>
      </c>
      <c r="V553" t="s">
        <v>2606</v>
      </c>
      <c r="W553" t="s">
        <v>2242</v>
      </c>
      <c r="X553" t="s">
        <v>2242</v>
      </c>
      <c r="Y553" t="s">
        <v>1845</v>
      </c>
      <c r="Z553">
        <v>1499</v>
      </c>
      <c r="AA553" t="s">
        <v>292</v>
      </c>
    </row>
    <row r="554" spans="1:27" x14ac:dyDescent="0.25">
      <c r="B554" t="s">
        <v>1724</v>
      </c>
      <c r="C554">
        <v>2020</v>
      </c>
    </row>
    <row r="555" spans="1:27" x14ac:dyDescent="0.25">
      <c r="B555" t="s">
        <v>1725</v>
      </c>
      <c r="C555">
        <v>2020</v>
      </c>
    </row>
    <row r="556" spans="1:27" x14ac:dyDescent="0.25">
      <c r="A556" t="s">
        <v>293</v>
      </c>
      <c r="B556" t="s">
        <v>934</v>
      </c>
      <c r="C556">
        <v>2020</v>
      </c>
      <c r="D556">
        <v>25220</v>
      </c>
      <c r="E556">
        <v>12477</v>
      </c>
      <c r="F556">
        <v>12743</v>
      </c>
      <c r="G556">
        <v>10430</v>
      </c>
      <c r="H556">
        <v>3516</v>
      </c>
      <c r="I556">
        <v>3098</v>
      </c>
      <c r="J556">
        <v>3816</v>
      </c>
      <c r="K556" t="s">
        <v>1358</v>
      </c>
      <c r="L556" t="s">
        <v>1503</v>
      </c>
      <c r="M556" t="s">
        <v>1195</v>
      </c>
      <c r="N556" t="s">
        <v>1311</v>
      </c>
      <c r="O556">
        <v>10898</v>
      </c>
      <c r="P556">
        <v>2010</v>
      </c>
      <c r="R556">
        <v>4</v>
      </c>
      <c r="S556">
        <v>33</v>
      </c>
      <c r="U556" t="s">
        <v>2607</v>
      </c>
      <c r="V556" t="s">
        <v>2608</v>
      </c>
      <c r="W556" t="s">
        <v>1956</v>
      </c>
      <c r="X556" t="s">
        <v>1956</v>
      </c>
      <c r="Y556" t="s">
        <v>1845</v>
      </c>
      <c r="Z556">
        <v>1609</v>
      </c>
      <c r="AA556" t="s">
        <v>293</v>
      </c>
    </row>
    <row r="557" spans="1:27" x14ac:dyDescent="0.25">
      <c r="B557" t="s">
        <v>1726</v>
      </c>
      <c r="C557">
        <v>2020</v>
      </c>
    </row>
    <row r="558" spans="1:27" x14ac:dyDescent="0.25">
      <c r="A558" t="s">
        <v>294</v>
      </c>
      <c r="B558" t="s">
        <v>935</v>
      </c>
      <c r="C558">
        <v>2020</v>
      </c>
      <c r="D558">
        <v>23210</v>
      </c>
      <c r="E558">
        <v>11512</v>
      </c>
      <c r="F558">
        <v>11698</v>
      </c>
      <c r="G558">
        <v>11278</v>
      </c>
      <c r="H558">
        <v>4215</v>
      </c>
      <c r="I558">
        <v>3997</v>
      </c>
      <c r="J558">
        <v>3066</v>
      </c>
      <c r="K558" t="s">
        <v>1637</v>
      </c>
      <c r="L558" t="s">
        <v>1173</v>
      </c>
      <c r="M558" t="s">
        <v>1354</v>
      </c>
      <c r="N558" t="s">
        <v>1727</v>
      </c>
      <c r="O558">
        <v>14200</v>
      </c>
      <c r="P558">
        <v>2805</v>
      </c>
      <c r="R558">
        <v>15</v>
      </c>
      <c r="S558">
        <v>35</v>
      </c>
      <c r="U558" t="s">
        <v>2609</v>
      </c>
      <c r="V558" t="s">
        <v>2610</v>
      </c>
      <c r="W558" t="s">
        <v>2611</v>
      </c>
      <c r="X558" t="s">
        <v>2336</v>
      </c>
      <c r="Y558" t="s">
        <v>2612</v>
      </c>
      <c r="Z558">
        <v>431</v>
      </c>
      <c r="AA558" t="s">
        <v>294</v>
      </c>
    </row>
    <row r="559" spans="1:27" x14ac:dyDescent="0.25">
      <c r="B559" t="s">
        <v>1728</v>
      </c>
      <c r="C559">
        <v>2020</v>
      </c>
    </row>
    <row r="560" spans="1:27" x14ac:dyDescent="0.25">
      <c r="A560" t="s">
        <v>295</v>
      </c>
      <c r="B560" t="s">
        <v>936</v>
      </c>
      <c r="C560">
        <v>2020</v>
      </c>
      <c r="D560">
        <v>56150</v>
      </c>
      <c r="E560">
        <v>28018</v>
      </c>
      <c r="F560">
        <v>28132</v>
      </c>
      <c r="G560">
        <v>25025</v>
      </c>
      <c r="H560">
        <v>9065</v>
      </c>
      <c r="I560">
        <v>7516</v>
      </c>
      <c r="J560">
        <v>8444</v>
      </c>
      <c r="K560" t="s">
        <v>1511</v>
      </c>
      <c r="L560" t="s">
        <v>1303</v>
      </c>
      <c r="M560" t="s">
        <v>1358</v>
      </c>
      <c r="N560" t="s">
        <v>1276</v>
      </c>
      <c r="O560">
        <v>25768</v>
      </c>
      <c r="P560">
        <v>4375</v>
      </c>
      <c r="R560">
        <v>2</v>
      </c>
      <c r="S560">
        <v>31</v>
      </c>
      <c r="U560" t="s">
        <v>2276</v>
      </c>
      <c r="V560" t="s">
        <v>2146</v>
      </c>
      <c r="W560" t="s">
        <v>2613</v>
      </c>
      <c r="X560" t="s">
        <v>2613</v>
      </c>
      <c r="Y560" t="s">
        <v>1845</v>
      </c>
      <c r="Z560">
        <v>1340</v>
      </c>
      <c r="AA560" t="s">
        <v>295</v>
      </c>
    </row>
    <row r="561" spans="1:27" x14ac:dyDescent="0.25">
      <c r="B561" t="s">
        <v>1729</v>
      </c>
      <c r="C561">
        <v>2020</v>
      </c>
    </row>
    <row r="562" spans="1:27" x14ac:dyDescent="0.25">
      <c r="B562" t="s">
        <v>1730</v>
      </c>
      <c r="C562">
        <v>2020</v>
      </c>
    </row>
    <row r="563" spans="1:27" x14ac:dyDescent="0.25">
      <c r="A563" t="s">
        <v>296</v>
      </c>
      <c r="B563" t="s">
        <v>937</v>
      </c>
      <c r="C563">
        <v>2020</v>
      </c>
      <c r="D563">
        <v>46606</v>
      </c>
      <c r="E563">
        <v>22772</v>
      </c>
      <c r="F563">
        <v>23834</v>
      </c>
      <c r="G563">
        <v>20636</v>
      </c>
      <c r="H563">
        <v>7120</v>
      </c>
      <c r="I563">
        <v>6293</v>
      </c>
      <c r="J563">
        <v>7223</v>
      </c>
      <c r="K563" t="s">
        <v>1172</v>
      </c>
      <c r="L563" t="s">
        <v>1183</v>
      </c>
      <c r="M563" t="s">
        <v>1547</v>
      </c>
      <c r="N563" t="s">
        <v>1223</v>
      </c>
      <c r="O563">
        <v>20699</v>
      </c>
      <c r="P563">
        <v>5350</v>
      </c>
      <c r="R563">
        <v>8</v>
      </c>
      <c r="S563">
        <v>29</v>
      </c>
      <c r="U563" t="s">
        <v>2614</v>
      </c>
      <c r="V563" t="s">
        <v>2615</v>
      </c>
      <c r="W563" t="s">
        <v>1919</v>
      </c>
      <c r="X563" t="s">
        <v>1919</v>
      </c>
      <c r="Y563" t="s">
        <v>1845</v>
      </c>
      <c r="Z563">
        <v>1468</v>
      </c>
      <c r="AA563" t="s">
        <v>296</v>
      </c>
    </row>
    <row r="564" spans="1:27" x14ac:dyDescent="0.25">
      <c r="A564" t="s">
        <v>297</v>
      </c>
      <c r="B564" t="s">
        <v>938</v>
      </c>
      <c r="C564">
        <v>2020</v>
      </c>
      <c r="D564">
        <v>19368</v>
      </c>
      <c r="E564">
        <v>9868</v>
      </c>
      <c r="F564">
        <v>9500</v>
      </c>
      <c r="G564">
        <v>8188</v>
      </c>
      <c r="H564">
        <v>2409</v>
      </c>
      <c r="I564">
        <v>2835</v>
      </c>
      <c r="J564">
        <v>2944</v>
      </c>
      <c r="K564" t="s">
        <v>1217</v>
      </c>
      <c r="L564" t="s">
        <v>1374</v>
      </c>
      <c r="M564" t="s">
        <v>1291</v>
      </c>
      <c r="N564" t="s">
        <v>1311</v>
      </c>
      <c r="O564">
        <v>8113</v>
      </c>
      <c r="P564">
        <v>2370</v>
      </c>
      <c r="R564">
        <v>5</v>
      </c>
      <c r="S564">
        <v>12</v>
      </c>
      <c r="U564" t="s">
        <v>2616</v>
      </c>
      <c r="V564" t="s">
        <v>2617</v>
      </c>
      <c r="W564" t="s">
        <v>2618</v>
      </c>
      <c r="X564" t="s">
        <v>2618</v>
      </c>
      <c r="Y564" t="s">
        <v>1845</v>
      </c>
      <c r="Z564">
        <v>730</v>
      </c>
      <c r="AA564" t="s">
        <v>297</v>
      </c>
    </row>
    <row r="565" spans="1:27" x14ac:dyDescent="0.25">
      <c r="A565" t="s">
        <v>298</v>
      </c>
      <c r="B565" t="s">
        <v>939</v>
      </c>
      <c r="C565">
        <v>2020</v>
      </c>
      <c r="D565">
        <v>17322</v>
      </c>
      <c r="E565">
        <v>8535</v>
      </c>
      <c r="F565">
        <v>8787</v>
      </c>
      <c r="G565">
        <v>7264</v>
      </c>
      <c r="H565">
        <v>2086</v>
      </c>
      <c r="I565">
        <v>2412</v>
      </c>
      <c r="J565">
        <v>2766</v>
      </c>
      <c r="K565" t="s">
        <v>1523</v>
      </c>
      <c r="L565" t="s">
        <v>1210</v>
      </c>
      <c r="M565" t="s">
        <v>1344</v>
      </c>
      <c r="N565" t="s">
        <v>1181</v>
      </c>
      <c r="O565">
        <v>7192</v>
      </c>
      <c r="P565">
        <v>1880</v>
      </c>
      <c r="R565">
        <v>2</v>
      </c>
      <c r="S565">
        <v>8</v>
      </c>
      <c r="U565" t="s">
        <v>2619</v>
      </c>
      <c r="V565" t="s">
        <v>2620</v>
      </c>
      <c r="W565" t="s">
        <v>2621</v>
      </c>
      <c r="X565" t="s">
        <v>2621</v>
      </c>
      <c r="Y565" t="s">
        <v>1845</v>
      </c>
      <c r="Z565">
        <v>687</v>
      </c>
      <c r="AA565" t="s">
        <v>298</v>
      </c>
    </row>
    <row r="566" spans="1:27" x14ac:dyDescent="0.25">
      <c r="B566" t="s">
        <v>1731</v>
      </c>
      <c r="C566">
        <v>2020</v>
      </c>
    </row>
    <row r="567" spans="1:27" x14ac:dyDescent="0.25">
      <c r="B567" t="s">
        <v>1732</v>
      </c>
      <c r="C567">
        <v>2020</v>
      </c>
    </row>
    <row r="568" spans="1:27" x14ac:dyDescent="0.25">
      <c r="B568" t="s">
        <v>1733</v>
      </c>
      <c r="C568">
        <v>2020</v>
      </c>
    </row>
    <row r="569" spans="1:27" x14ac:dyDescent="0.25">
      <c r="B569" t="s">
        <v>1734</v>
      </c>
      <c r="C569">
        <v>2020</v>
      </c>
    </row>
    <row r="570" spans="1:27" x14ac:dyDescent="0.25">
      <c r="A570" t="s">
        <v>299</v>
      </c>
      <c r="B570" t="s">
        <v>940</v>
      </c>
      <c r="C570">
        <v>2020</v>
      </c>
      <c r="D570">
        <v>31686</v>
      </c>
      <c r="E570">
        <v>15643</v>
      </c>
      <c r="F570">
        <v>16043</v>
      </c>
      <c r="G570">
        <v>14594</v>
      </c>
      <c r="H570">
        <v>5180</v>
      </c>
      <c r="I570">
        <v>4886</v>
      </c>
      <c r="J570">
        <v>4528</v>
      </c>
      <c r="K570" t="s">
        <v>1320</v>
      </c>
      <c r="L570" t="s">
        <v>1380</v>
      </c>
      <c r="M570" t="s">
        <v>1530</v>
      </c>
      <c r="N570" t="s">
        <v>1261</v>
      </c>
      <c r="O570">
        <v>15292</v>
      </c>
      <c r="P570">
        <v>2430</v>
      </c>
      <c r="R570">
        <v>5</v>
      </c>
      <c r="S570">
        <v>27</v>
      </c>
      <c r="U570" t="s">
        <v>2622</v>
      </c>
      <c r="V570" t="s">
        <v>2623</v>
      </c>
      <c r="W570" t="s">
        <v>1254</v>
      </c>
      <c r="X570" t="s">
        <v>1254</v>
      </c>
      <c r="Y570" t="s">
        <v>1845</v>
      </c>
      <c r="Z570">
        <v>836</v>
      </c>
      <c r="AA570" t="s">
        <v>299</v>
      </c>
    </row>
    <row r="571" spans="1:27" x14ac:dyDescent="0.25">
      <c r="B571" t="s">
        <v>1735</v>
      </c>
      <c r="C571">
        <v>2020</v>
      </c>
    </row>
    <row r="572" spans="1:27" x14ac:dyDescent="0.25">
      <c r="A572" t="s">
        <v>300</v>
      </c>
      <c r="B572" t="s">
        <v>942</v>
      </c>
      <c r="C572">
        <v>2020</v>
      </c>
      <c r="D572">
        <v>17145</v>
      </c>
      <c r="E572">
        <v>8777</v>
      </c>
      <c r="F572">
        <v>8368</v>
      </c>
      <c r="G572">
        <v>5962</v>
      </c>
      <c r="H572">
        <v>1458</v>
      </c>
      <c r="I572">
        <v>1692</v>
      </c>
      <c r="J572">
        <v>2812</v>
      </c>
      <c r="K572" t="s">
        <v>1200</v>
      </c>
      <c r="L572" t="s">
        <v>1552</v>
      </c>
      <c r="M572" t="s">
        <v>1736</v>
      </c>
      <c r="N572" t="s">
        <v>1737</v>
      </c>
      <c r="O572">
        <v>5933</v>
      </c>
      <c r="P572">
        <v>1870</v>
      </c>
      <c r="R572">
        <v>8</v>
      </c>
      <c r="S572">
        <v>25</v>
      </c>
      <c r="U572" t="s">
        <v>2624</v>
      </c>
      <c r="V572" t="s">
        <v>2625</v>
      </c>
      <c r="W572" t="s">
        <v>2626</v>
      </c>
      <c r="X572" t="s">
        <v>2626</v>
      </c>
      <c r="Y572" t="s">
        <v>1845</v>
      </c>
      <c r="Z572">
        <v>356</v>
      </c>
      <c r="AA572" t="s">
        <v>300</v>
      </c>
    </row>
    <row r="573" spans="1:27" x14ac:dyDescent="0.25">
      <c r="A573" t="s">
        <v>301</v>
      </c>
      <c r="B573" t="s">
        <v>943</v>
      </c>
      <c r="C573">
        <v>2020</v>
      </c>
      <c r="D573">
        <v>21726</v>
      </c>
      <c r="E573">
        <v>10926</v>
      </c>
      <c r="F573">
        <v>10800</v>
      </c>
      <c r="G573">
        <v>9161</v>
      </c>
      <c r="H573">
        <v>2610</v>
      </c>
      <c r="I573">
        <v>3117</v>
      </c>
      <c r="J573">
        <v>3434</v>
      </c>
      <c r="K573" t="s">
        <v>1509</v>
      </c>
      <c r="L573" t="s">
        <v>1316</v>
      </c>
      <c r="M573" t="s">
        <v>1417</v>
      </c>
      <c r="N573" t="s">
        <v>1327</v>
      </c>
      <c r="O573">
        <v>9199</v>
      </c>
      <c r="P573">
        <v>1570</v>
      </c>
      <c r="R573">
        <v>2</v>
      </c>
      <c r="S573">
        <v>7</v>
      </c>
      <c r="U573" t="s">
        <v>2627</v>
      </c>
      <c r="V573" t="s">
        <v>2628</v>
      </c>
      <c r="W573" t="s">
        <v>2629</v>
      </c>
      <c r="X573" t="s">
        <v>2629</v>
      </c>
      <c r="Y573" t="s">
        <v>1845</v>
      </c>
      <c r="Z573">
        <v>1140</v>
      </c>
      <c r="AA573" t="s">
        <v>301</v>
      </c>
    </row>
    <row r="574" spans="1:27" x14ac:dyDescent="0.25">
      <c r="A574" t="s">
        <v>302</v>
      </c>
      <c r="B574" t="s">
        <v>945</v>
      </c>
      <c r="C574">
        <v>2020</v>
      </c>
      <c r="D574">
        <v>24416</v>
      </c>
      <c r="E574">
        <v>12454</v>
      </c>
      <c r="F574">
        <v>11962</v>
      </c>
      <c r="G574">
        <v>11255</v>
      </c>
      <c r="H574">
        <v>3973</v>
      </c>
      <c r="I574">
        <v>3780</v>
      </c>
      <c r="J574">
        <v>3502</v>
      </c>
      <c r="K574" t="s">
        <v>1253</v>
      </c>
      <c r="L574" t="s">
        <v>1308</v>
      </c>
      <c r="M574" t="s">
        <v>1628</v>
      </c>
      <c r="N574" t="s">
        <v>1261</v>
      </c>
      <c r="O574">
        <v>10433</v>
      </c>
      <c r="P574">
        <v>2250</v>
      </c>
      <c r="R574">
        <v>5</v>
      </c>
      <c r="S574">
        <v>18</v>
      </c>
      <c r="U574" t="s">
        <v>2630</v>
      </c>
      <c r="V574" t="s">
        <v>2631</v>
      </c>
      <c r="W574" t="s">
        <v>2632</v>
      </c>
      <c r="X574" t="s">
        <v>2632</v>
      </c>
      <c r="Y574" t="s">
        <v>1845</v>
      </c>
      <c r="Z574">
        <v>726</v>
      </c>
      <c r="AA574" t="s">
        <v>302</v>
      </c>
    </row>
    <row r="575" spans="1:27" x14ac:dyDescent="0.25">
      <c r="B575" t="s">
        <v>1738</v>
      </c>
      <c r="C575">
        <v>2020</v>
      </c>
    </row>
    <row r="576" spans="1:27" x14ac:dyDescent="0.25">
      <c r="B576" t="s">
        <v>1739</v>
      </c>
      <c r="C576">
        <v>2020</v>
      </c>
    </row>
    <row r="577" spans="1:27" x14ac:dyDescent="0.25">
      <c r="A577" t="s">
        <v>303</v>
      </c>
      <c r="B577" t="s">
        <v>947</v>
      </c>
      <c r="C577">
        <v>2020</v>
      </c>
      <c r="D577">
        <v>44126</v>
      </c>
      <c r="E577">
        <v>22233</v>
      </c>
      <c r="F577">
        <v>21893</v>
      </c>
      <c r="G577">
        <v>19361</v>
      </c>
      <c r="H577">
        <v>6368</v>
      </c>
      <c r="I577">
        <v>6464</v>
      </c>
      <c r="J577">
        <v>6529</v>
      </c>
      <c r="K577" t="s">
        <v>1423</v>
      </c>
      <c r="L577" t="s">
        <v>1376</v>
      </c>
      <c r="M577" t="s">
        <v>1358</v>
      </c>
      <c r="N577" t="s">
        <v>1341</v>
      </c>
      <c r="O577">
        <v>20172</v>
      </c>
      <c r="P577">
        <v>4485</v>
      </c>
      <c r="R577">
        <v>31</v>
      </c>
      <c r="S577">
        <v>93</v>
      </c>
      <c r="U577" t="s">
        <v>2633</v>
      </c>
      <c r="V577" t="s">
        <v>2634</v>
      </c>
      <c r="W577" t="s">
        <v>2635</v>
      </c>
      <c r="X577" t="s">
        <v>2635</v>
      </c>
      <c r="Y577" t="s">
        <v>1845</v>
      </c>
      <c r="Z577">
        <v>594</v>
      </c>
      <c r="AA577" t="s">
        <v>303</v>
      </c>
    </row>
    <row r="578" spans="1:27" x14ac:dyDescent="0.25">
      <c r="A578" t="s">
        <v>304</v>
      </c>
      <c r="B578" t="s">
        <v>948</v>
      </c>
      <c r="C578">
        <v>2020</v>
      </c>
      <c r="D578">
        <v>25007</v>
      </c>
      <c r="E578">
        <v>12376</v>
      </c>
      <c r="F578">
        <v>12631</v>
      </c>
      <c r="G578">
        <v>11606</v>
      </c>
      <c r="H578">
        <v>3596</v>
      </c>
      <c r="I578">
        <v>4366</v>
      </c>
      <c r="J578">
        <v>3644</v>
      </c>
      <c r="K578" t="s">
        <v>1530</v>
      </c>
      <c r="L578" t="s">
        <v>1392</v>
      </c>
      <c r="M578" t="s">
        <v>1179</v>
      </c>
      <c r="N578" t="s">
        <v>1261</v>
      </c>
      <c r="O578">
        <v>11800</v>
      </c>
      <c r="P578">
        <v>1775</v>
      </c>
      <c r="R578">
        <v>3</v>
      </c>
      <c r="S578">
        <v>13</v>
      </c>
      <c r="U578" t="s">
        <v>2636</v>
      </c>
      <c r="V578" t="s">
        <v>2637</v>
      </c>
      <c r="W578" t="s">
        <v>2638</v>
      </c>
      <c r="X578" t="s">
        <v>2638</v>
      </c>
      <c r="Y578" t="s">
        <v>1845</v>
      </c>
      <c r="Z578">
        <v>903</v>
      </c>
      <c r="AA578" t="s">
        <v>304</v>
      </c>
    </row>
    <row r="579" spans="1:27" x14ac:dyDescent="0.25">
      <c r="A579" t="s">
        <v>305</v>
      </c>
      <c r="B579" t="s">
        <v>949</v>
      </c>
      <c r="C579">
        <v>2020</v>
      </c>
      <c r="D579">
        <v>64931</v>
      </c>
      <c r="E579">
        <v>31781</v>
      </c>
      <c r="F579">
        <v>33150</v>
      </c>
      <c r="G579">
        <v>28236</v>
      </c>
      <c r="H579">
        <v>9145</v>
      </c>
      <c r="I579">
        <v>8585</v>
      </c>
      <c r="J579">
        <v>10506</v>
      </c>
      <c r="K579" t="s">
        <v>1373</v>
      </c>
      <c r="L579" t="s">
        <v>1178</v>
      </c>
      <c r="M579" t="s">
        <v>1295</v>
      </c>
      <c r="N579" t="s">
        <v>1349</v>
      </c>
      <c r="O579">
        <v>28549</v>
      </c>
      <c r="P579">
        <v>7200</v>
      </c>
      <c r="R579">
        <v>12</v>
      </c>
      <c r="S579">
        <v>97</v>
      </c>
      <c r="U579" t="s">
        <v>2639</v>
      </c>
      <c r="V579" t="s">
        <v>2640</v>
      </c>
      <c r="W579" t="s">
        <v>2022</v>
      </c>
      <c r="X579" t="s">
        <v>2022</v>
      </c>
      <c r="Y579" t="s">
        <v>1845</v>
      </c>
      <c r="Z579">
        <v>1180</v>
      </c>
      <c r="AA579" t="s">
        <v>305</v>
      </c>
    </row>
    <row r="580" spans="1:27" x14ac:dyDescent="0.25">
      <c r="B580" t="s">
        <v>1740</v>
      </c>
      <c r="C580">
        <v>2020</v>
      </c>
    </row>
    <row r="581" spans="1:27" x14ac:dyDescent="0.25">
      <c r="B581" t="s">
        <v>1741</v>
      </c>
      <c r="C581">
        <v>2020</v>
      </c>
    </row>
    <row r="582" spans="1:27" x14ac:dyDescent="0.25">
      <c r="A582" t="s">
        <v>306</v>
      </c>
      <c r="B582" t="s">
        <v>950</v>
      </c>
      <c r="C582">
        <v>2020</v>
      </c>
      <c r="D582">
        <v>89987</v>
      </c>
      <c r="E582">
        <v>45292</v>
      </c>
      <c r="F582">
        <v>44695</v>
      </c>
      <c r="G582">
        <v>39929</v>
      </c>
      <c r="H582">
        <v>13982</v>
      </c>
      <c r="I582">
        <v>12690</v>
      </c>
      <c r="J582">
        <v>13257</v>
      </c>
      <c r="K582" t="s">
        <v>1547</v>
      </c>
      <c r="L582" t="s">
        <v>1241</v>
      </c>
      <c r="M582" t="s">
        <v>1210</v>
      </c>
      <c r="N582" t="s">
        <v>1257</v>
      </c>
      <c r="O582">
        <v>42119</v>
      </c>
      <c r="P582">
        <v>9345</v>
      </c>
      <c r="R582">
        <v>21</v>
      </c>
      <c r="S582">
        <v>155</v>
      </c>
      <c r="U582" t="s">
        <v>2641</v>
      </c>
      <c r="V582" t="s">
        <v>2642</v>
      </c>
      <c r="W582" t="s">
        <v>2643</v>
      </c>
      <c r="X582" t="s">
        <v>2644</v>
      </c>
      <c r="Y582" t="s">
        <v>2645</v>
      </c>
      <c r="Z582">
        <v>836</v>
      </c>
      <c r="AA582" t="s">
        <v>306</v>
      </c>
    </row>
    <row r="583" spans="1:27" x14ac:dyDescent="0.25">
      <c r="B583" t="s">
        <v>1742</v>
      </c>
      <c r="C583">
        <v>2020</v>
      </c>
    </row>
    <row r="584" spans="1:27" x14ac:dyDescent="0.25">
      <c r="B584" t="s">
        <v>1743</v>
      </c>
      <c r="C584">
        <v>2020</v>
      </c>
    </row>
    <row r="585" spans="1:27" x14ac:dyDescent="0.25">
      <c r="B585" t="s">
        <v>1744</v>
      </c>
      <c r="C585">
        <v>2020</v>
      </c>
    </row>
    <row r="586" spans="1:27" x14ac:dyDescent="0.25">
      <c r="B586" t="s">
        <v>1745</v>
      </c>
      <c r="C586">
        <v>2020</v>
      </c>
    </row>
    <row r="587" spans="1:27" x14ac:dyDescent="0.25">
      <c r="A587" t="s">
        <v>307</v>
      </c>
      <c r="B587" t="s">
        <v>952</v>
      </c>
      <c r="C587">
        <v>2020</v>
      </c>
      <c r="D587">
        <v>54426</v>
      </c>
      <c r="E587">
        <v>27065</v>
      </c>
      <c r="F587">
        <v>27361</v>
      </c>
      <c r="G587">
        <v>25688</v>
      </c>
      <c r="H587">
        <v>9446</v>
      </c>
      <c r="I587">
        <v>8577</v>
      </c>
      <c r="J587">
        <v>7665</v>
      </c>
      <c r="K587" t="s">
        <v>1292</v>
      </c>
      <c r="L587" t="s">
        <v>1376</v>
      </c>
      <c r="M587" t="s">
        <v>1458</v>
      </c>
      <c r="N587" t="s">
        <v>1228</v>
      </c>
      <c r="O587">
        <v>26966</v>
      </c>
      <c r="P587">
        <v>3965</v>
      </c>
      <c r="R587">
        <v>30</v>
      </c>
      <c r="S587">
        <v>41</v>
      </c>
      <c r="U587" t="s">
        <v>2646</v>
      </c>
      <c r="V587" t="s">
        <v>2647</v>
      </c>
      <c r="W587" t="s">
        <v>2648</v>
      </c>
      <c r="X587" t="s">
        <v>2649</v>
      </c>
      <c r="Y587" t="s">
        <v>2650</v>
      </c>
      <c r="Z587">
        <v>871</v>
      </c>
      <c r="AA587" t="s">
        <v>307</v>
      </c>
    </row>
    <row r="588" spans="1:27" x14ac:dyDescent="0.25">
      <c r="A588" t="s">
        <v>308</v>
      </c>
      <c r="B588" t="s">
        <v>953</v>
      </c>
      <c r="C588">
        <v>2020</v>
      </c>
      <c r="D588">
        <v>4888</v>
      </c>
      <c r="E588">
        <v>2525</v>
      </c>
      <c r="F588">
        <v>2363</v>
      </c>
      <c r="G588">
        <v>2550</v>
      </c>
      <c r="H588">
        <v>1220</v>
      </c>
      <c r="I588">
        <v>741</v>
      </c>
      <c r="J588">
        <v>589</v>
      </c>
      <c r="K588" t="s">
        <v>1746</v>
      </c>
      <c r="L588" t="s">
        <v>1167</v>
      </c>
      <c r="M588" t="s">
        <v>1397</v>
      </c>
      <c r="N588" t="s">
        <v>1747</v>
      </c>
      <c r="O588">
        <v>2293</v>
      </c>
      <c r="P588">
        <v>760</v>
      </c>
      <c r="R588">
        <v>6</v>
      </c>
      <c r="S588">
        <v>16</v>
      </c>
      <c r="U588" t="s">
        <v>2651</v>
      </c>
      <c r="V588" t="s">
        <v>2652</v>
      </c>
      <c r="W588" t="s">
        <v>2653</v>
      </c>
      <c r="X588" t="s">
        <v>2472</v>
      </c>
      <c r="Y588" t="s">
        <v>2654</v>
      </c>
      <c r="Z588">
        <v>250</v>
      </c>
      <c r="AA588" t="s">
        <v>308</v>
      </c>
    </row>
    <row r="589" spans="1:27" x14ac:dyDescent="0.25">
      <c r="B589" t="s">
        <v>1748</v>
      </c>
      <c r="C589">
        <v>2020</v>
      </c>
    </row>
    <row r="590" spans="1:27" x14ac:dyDescent="0.25">
      <c r="A590" t="s">
        <v>309</v>
      </c>
      <c r="B590" t="s">
        <v>955</v>
      </c>
      <c r="C590">
        <v>2020</v>
      </c>
      <c r="D590">
        <v>13575</v>
      </c>
      <c r="E590">
        <v>6740</v>
      </c>
      <c r="F590">
        <v>6835</v>
      </c>
      <c r="G590">
        <v>6414</v>
      </c>
      <c r="H590">
        <v>2422</v>
      </c>
      <c r="I590">
        <v>2176</v>
      </c>
      <c r="J590">
        <v>1816</v>
      </c>
      <c r="K590" t="s">
        <v>1322</v>
      </c>
      <c r="L590" t="s">
        <v>1343</v>
      </c>
      <c r="M590" t="s">
        <v>1442</v>
      </c>
      <c r="N590" t="s">
        <v>1393</v>
      </c>
      <c r="O590">
        <v>6651</v>
      </c>
      <c r="P590">
        <v>2165</v>
      </c>
      <c r="R590">
        <v>2</v>
      </c>
      <c r="S590">
        <v>13</v>
      </c>
      <c r="U590" t="s">
        <v>2655</v>
      </c>
      <c r="V590" t="s">
        <v>2656</v>
      </c>
      <c r="W590" t="s">
        <v>2657</v>
      </c>
      <c r="X590" t="s">
        <v>2658</v>
      </c>
      <c r="Y590" t="s">
        <v>2659</v>
      </c>
      <c r="Z590">
        <v>473</v>
      </c>
      <c r="AA590" t="s">
        <v>309</v>
      </c>
    </row>
    <row r="591" spans="1:27" x14ac:dyDescent="0.25">
      <c r="A591" t="s">
        <v>310</v>
      </c>
      <c r="B591" t="s">
        <v>956</v>
      </c>
      <c r="C591">
        <v>2020</v>
      </c>
      <c r="D591">
        <v>37440</v>
      </c>
      <c r="E591">
        <v>18656</v>
      </c>
      <c r="F591">
        <v>18784</v>
      </c>
      <c r="G591">
        <v>15871</v>
      </c>
      <c r="H591">
        <v>4871</v>
      </c>
      <c r="I591">
        <v>4933</v>
      </c>
      <c r="J591">
        <v>6067</v>
      </c>
      <c r="K591" t="s">
        <v>1502</v>
      </c>
      <c r="L591" t="s">
        <v>1628</v>
      </c>
      <c r="M591" t="s">
        <v>1180</v>
      </c>
      <c r="N591" t="s">
        <v>1311</v>
      </c>
      <c r="O591">
        <v>16048</v>
      </c>
      <c r="P591">
        <v>3510</v>
      </c>
      <c r="R591">
        <v>11</v>
      </c>
      <c r="S591">
        <v>51</v>
      </c>
      <c r="U591" t="s">
        <v>2660</v>
      </c>
      <c r="V591" t="s">
        <v>2661</v>
      </c>
      <c r="W591" t="s">
        <v>2662</v>
      </c>
      <c r="X591" t="s">
        <v>2662</v>
      </c>
      <c r="Y591" t="s">
        <v>1845</v>
      </c>
      <c r="Z591">
        <v>1402</v>
      </c>
      <c r="AA591" t="s">
        <v>310</v>
      </c>
    </row>
    <row r="592" spans="1:27" x14ac:dyDescent="0.25">
      <c r="A592" t="s">
        <v>311</v>
      </c>
      <c r="B592" t="s">
        <v>958</v>
      </c>
      <c r="C592">
        <v>2020</v>
      </c>
      <c r="D592">
        <v>25757</v>
      </c>
      <c r="E592">
        <v>12887</v>
      </c>
      <c r="F592">
        <v>12870</v>
      </c>
      <c r="G592">
        <v>10503</v>
      </c>
      <c r="H592">
        <v>3121</v>
      </c>
      <c r="I592">
        <v>3445</v>
      </c>
      <c r="J592">
        <v>3937</v>
      </c>
      <c r="K592" t="s">
        <v>1503</v>
      </c>
      <c r="L592" t="s">
        <v>1275</v>
      </c>
      <c r="M592" t="s">
        <v>1417</v>
      </c>
      <c r="N592" t="s">
        <v>1185</v>
      </c>
      <c r="O592">
        <v>10983</v>
      </c>
      <c r="P592">
        <v>2445</v>
      </c>
      <c r="R592">
        <v>8</v>
      </c>
      <c r="S592">
        <v>17</v>
      </c>
      <c r="U592" t="s">
        <v>2663</v>
      </c>
      <c r="V592" t="s">
        <v>2664</v>
      </c>
      <c r="W592" t="s">
        <v>2665</v>
      </c>
      <c r="X592" t="s">
        <v>2666</v>
      </c>
      <c r="Y592" t="s">
        <v>2667</v>
      </c>
      <c r="Z592">
        <v>482</v>
      </c>
      <c r="AA592" t="s">
        <v>311</v>
      </c>
    </row>
    <row r="593" spans="1:27" x14ac:dyDescent="0.25">
      <c r="B593" t="s">
        <v>1749</v>
      </c>
      <c r="C593">
        <v>2020</v>
      </c>
    </row>
    <row r="594" spans="1:27" x14ac:dyDescent="0.25">
      <c r="A594" t="s">
        <v>312</v>
      </c>
      <c r="B594" t="s">
        <v>960</v>
      </c>
      <c r="C594">
        <v>2020</v>
      </c>
      <c r="D594">
        <v>42159</v>
      </c>
      <c r="E594">
        <v>21007</v>
      </c>
      <c r="F594">
        <v>21152</v>
      </c>
      <c r="G594">
        <v>18726</v>
      </c>
      <c r="H594">
        <v>6840</v>
      </c>
      <c r="I594">
        <v>5227</v>
      </c>
      <c r="J594">
        <v>6659</v>
      </c>
      <c r="K594" t="s">
        <v>1465</v>
      </c>
      <c r="L594" t="s">
        <v>1290</v>
      </c>
      <c r="M594" t="s">
        <v>1592</v>
      </c>
      <c r="N594" t="s">
        <v>1351</v>
      </c>
      <c r="O594">
        <v>18080</v>
      </c>
      <c r="P594">
        <v>3530</v>
      </c>
      <c r="R594">
        <v>4</v>
      </c>
      <c r="S594">
        <v>30</v>
      </c>
      <c r="U594" t="s">
        <v>2668</v>
      </c>
      <c r="V594" t="s">
        <v>2669</v>
      </c>
      <c r="W594" t="s">
        <v>1634</v>
      </c>
      <c r="X594" t="s">
        <v>1634</v>
      </c>
      <c r="Y594" t="s">
        <v>1845</v>
      </c>
      <c r="Z594">
        <v>1418</v>
      </c>
      <c r="AA594" t="s">
        <v>312</v>
      </c>
    </row>
    <row r="595" spans="1:27" x14ac:dyDescent="0.25">
      <c r="A595" t="s">
        <v>313</v>
      </c>
      <c r="B595" t="s">
        <v>961</v>
      </c>
      <c r="C595">
        <v>2020</v>
      </c>
      <c r="D595">
        <v>219789</v>
      </c>
      <c r="E595">
        <v>109487</v>
      </c>
      <c r="F595">
        <v>110302</v>
      </c>
      <c r="G595">
        <v>108875</v>
      </c>
      <c r="H595">
        <v>49696</v>
      </c>
      <c r="I595">
        <v>28070</v>
      </c>
      <c r="J595">
        <v>31109</v>
      </c>
      <c r="K595" t="s">
        <v>1750</v>
      </c>
      <c r="L595" t="s">
        <v>1367</v>
      </c>
      <c r="M595" t="s">
        <v>1330</v>
      </c>
      <c r="N595" t="s">
        <v>1751</v>
      </c>
      <c r="O595">
        <v>100418</v>
      </c>
      <c r="P595">
        <v>18170</v>
      </c>
      <c r="R595">
        <v>58</v>
      </c>
      <c r="S595">
        <v>251</v>
      </c>
      <c r="U595" t="s">
        <v>2670</v>
      </c>
      <c r="V595" t="s">
        <v>2671</v>
      </c>
      <c r="W595" t="s">
        <v>1780</v>
      </c>
      <c r="X595" t="s">
        <v>1780</v>
      </c>
      <c r="Y595" t="s">
        <v>1845</v>
      </c>
      <c r="Z595">
        <v>2799</v>
      </c>
      <c r="AA595" t="s">
        <v>313</v>
      </c>
    </row>
    <row r="596" spans="1:27" x14ac:dyDescent="0.25">
      <c r="A596" t="s">
        <v>314</v>
      </c>
      <c r="B596" t="s">
        <v>962</v>
      </c>
      <c r="C596">
        <v>2020</v>
      </c>
      <c r="D596">
        <v>21275</v>
      </c>
      <c r="E596">
        <v>10873</v>
      </c>
      <c r="F596">
        <v>10402</v>
      </c>
      <c r="G596">
        <v>8159</v>
      </c>
      <c r="H596">
        <v>2072</v>
      </c>
      <c r="I596">
        <v>2557</v>
      </c>
      <c r="J596">
        <v>3530</v>
      </c>
      <c r="K596" t="s">
        <v>1441</v>
      </c>
      <c r="L596" t="s">
        <v>1326</v>
      </c>
      <c r="M596" t="s">
        <v>1201</v>
      </c>
      <c r="N596" t="s">
        <v>1369</v>
      </c>
      <c r="O596">
        <v>8604</v>
      </c>
      <c r="P596">
        <v>2275</v>
      </c>
      <c r="R596">
        <v>8</v>
      </c>
      <c r="S596">
        <v>21</v>
      </c>
      <c r="U596" t="s">
        <v>2672</v>
      </c>
      <c r="V596" t="s">
        <v>2673</v>
      </c>
      <c r="W596" t="s">
        <v>2095</v>
      </c>
      <c r="X596" t="s">
        <v>2095</v>
      </c>
      <c r="Y596" t="s">
        <v>1845</v>
      </c>
      <c r="Z596">
        <v>289</v>
      </c>
      <c r="AA596" t="s">
        <v>314</v>
      </c>
    </row>
    <row r="597" spans="1:27" x14ac:dyDescent="0.25">
      <c r="A597" t="s">
        <v>315</v>
      </c>
      <c r="B597" t="s">
        <v>963</v>
      </c>
      <c r="C597">
        <v>2020</v>
      </c>
      <c r="D597">
        <v>33743</v>
      </c>
      <c r="E597">
        <v>17119</v>
      </c>
      <c r="F597">
        <v>16624</v>
      </c>
      <c r="G597">
        <v>13184</v>
      </c>
      <c r="H597">
        <v>3426</v>
      </c>
      <c r="I597">
        <v>4192</v>
      </c>
      <c r="J597">
        <v>5566</v>
      </c>
      <c r="K597" t="s">
        <v>1752</v>
      </c>
      <c r="L597" t="s">
        <v>1241</v>
      </c>
      <c r="M597" t="s">
        <v>1753</v>
      </c>
      <c r="N597" t="s">
        <v>1754</v>
      </c>
      <c r="O597">
        <v>13819</v>
      </c>
      <c r="P597">
        <v>2635</v>
      </c>
      <c r="R597">
        <v>5</v>
      </c>
      <c r="S597">
        <v>33</v>
      </c>
      <c r="U597" t="s">
        <v>2674</v>
      </c>
      <c r="V597" t="s">
        <v>2675</v>
      </c>
      <c r="W597" t="s">
        <v>1780</v>
      </c>
      <c r="X597" t="s">
        <v>1780</v>
      </c>
      <c r="Y597" t="s">
        <v>1845</v>
      </c>
      <c r="Z597">
        <v>596</v>
      </c>
      <c r="AA597" t="s">
        <v>315</v>
      </c>
    </row>
    <row r="598" spans="1:27" x14ac:dyDescent="0.25">
      <c r="A598" t="s">
        <v>316</v>
      </c>
      <c r="B598" t="s">
        <v>964</v>
      </c>
      <c r="C598">
        <v>2020</v>
      </c>
      <c r="D598">
        <v>33887</v>
      </c>
      <c r="E598">
        <v>16694</v>
      </c>
      <c r="F598">
        <v>17193</v>
      </c>
      <c r="G598">
        <v>14306</v>
      </c>
      <c r="H598">
        <v>4209</v>
      </c>
      <c r="I598">
        <v>4953</v>
      </c>
      <c r="J598">
        <v>5144</v>
      </c>
      <c r="K598" t="s">
        <v>1217</v>
      </c>
      <c r="L598" t="s">
        <v>1374</v>
      </c>
      <c r="M598" t="s">
        <v>1291</v>
      </c>
      <c r="N598" t="s">
        <v>1254</v>
      </c>
      <c r="O598">
        <v>14500</v>
      </c>
      <c r="P598">
        <v>3025</v>
      </c>
      <c r="R598">
        <v>16</v>
      </c>
      <c r="S598">
        <v>44</v>
      </c>
      <c r="U598" t="s">
        <v>2676</v>
      </c>
      <c r="V598" t="s">
        <v>2677</v>
      </c>
      <c r="W598" t="s">
        <v>2678</v>
      </c>
      <c r="X598" t="s">
        <v>2678</v>
      </c>
      <c r="Y598" t="s">
        <v>1845</v>
      </c>
      <c r="Z598">
        <v>510</v>
      </c>
      <c r="AA598" t="s">
        <v>316</v>
      </c>
    </row>
    <row r="599" spans="1:27" x14ac:dyDescent="0.25">
      <c r="A599" t="s">
        <v>317</v>
      </c>
      <c r="B599" t="s">
        <v>966</v>
      </c>
      <c r="C599">
        <v>2020</v>
      </c>
      <c r="D599">
        <v>32052</v>
      </c>
      <c r="E599">
        <v>16040</v>
      </c>
      <c r="F599">
        <v>16012</v>
      </c>
      <c r="G599">
        <v>13639</v>
      </c>
      <c r="H599">
        <v>4227</v>
      </c>
      <c r="I599">
        <v>4645</v>
      </c>
      <c r="J599">
        <v>4767</v>
      </c>
      <c r="K599" t="s">
        <v>1530</v>
      </c>
      <c r="L599" t="s">
        <v>1361</v>
      </c>
      <c r="M599" t="s">
        <v>1547</v>
      </c>
      <c r="N599" t="s">
        <v>1294</v>
      </c>
      <c r="O599">
        <v>14044</v>
      </c>
      <c r="P599">
        <v>2620</v>
      </c>
      <c r="R599">
        <v>10</v>
      </c>
      <c r="S599">
        <v>31</v>
      </c>
      <c r="U599" t="s">
        <v>2679</v>
      </c>
      <c r="V599" t="s">
        <v>2680</v>
      </c>
      <c r="W599" t="s">
        <v>2681</v>
      </c>
      <c r="X599" t="s">
        <v>2681</v>
      </c>
      <c r="Y599" t="s">
        <v>1845</v>
      </c>
      <c r="Z599">
        <v>476</v>
      </c>
      <c r="AA599" t="s">
        <v>317</v>
      </c>
    </row>
    <row r="600" spans="1:27" x14ac:dyDescent="0.25">
      <c r="B600" t="s">
        <v>1755</v>
      </c>
      <c r="C600">
        <v>2020</v>
      </c>
    </row>
    <row r="601" spans="1:27" x14ac:dyDescent="0.25">
      <c r="A601" t="s">
        <v>318</v>
      </c>
      <c r="B601" t="s">
        <v>968</v>
      </c>
      <c r="C601">
        <v>2020</v>
      </c>
      <c r="D601">
        <v>42119</v>
      </c>
      <c r="E601">
        <v>20911</v>
      </c>
      <c r="F601">
        <v>21208</v>
      </c>
      <c r="G601">
        <v>18724</v>
      </c>
      <c r="H601">
        <v>6431</v>
      </c>
      <c r="I601">
        <v>5829</v>
      </c>
      <c r="J601">
        <v>6464</v>
      </c>
      <c r="K601" t="s">
        <v>1305</v>
      </c>
      <c r="L601" t="s">
        <v>1628</v>
      </c>
      <c r="M601" t="s">
        <v>1172</v>
      </c>
      <c r="N601" t="s">
        <v>1351</v>
      </c>
      <c r="O601">
        <v>19018</v>
      </c>
      <c r="P601">
        <v>4375</v>
      </c>
      <c r="R601">
        <v>3</v>
      </c>
      <c r="S601">
        <v>26</v>
      </c>
      <c r="U601" t="s">
        <v>2682</v>
      </c>
      <c r="V601" t="s">
        <v>2683</v>
      </c>
      <c r="W601" t="s">
        <v>2555</v>
      </c>
      <c r="X601" t="s">
        <v>2555</v>
      </c>
      <c r="Y601" t="s">
        <v>1845</v>
      </c>
      <c r="Z601">
        <v>1378</v>
      </c>
      <c r="AA601" t="s">
        <v>318</v>
      </c>
    </row>
    <row r="602" spans="1:27" x14ac:dyDescent="0.25">
      <c r="B602" t="s">
        <v>1756</v>
      </c>
      <c r="C602">
        <v>2020</v>
      </c>
    </row>
    <row r="603" spans="1:27" x14ac:dyDescent="0.25">
      <c r="A603" t="s">
        <v>319</v>
      </c>
      <c r="B603" t="s">
        <v>969</v>
      </c>
      <c r="C603">
        <v>2020</v>
      </c>
      <c r="D603">
        <v>13666</v>
      </c>
      <c r="E603">
        <v>6891</v>
      </c>
      <c r="F603">
        <v>6775</v>
      </c>
      <c r="G603">
        <v>5701</v>
      </c>
      <c r="H603">
        <v>1597</v>
      </c>
      <c r="I603">
        <v>1774</v>
      </c>
      <c r="J603">
        <v>2330</v>
      </c>
      <c r="K603" t="s">
        <v>1340</v>
      </c>
      <c r="L603" t="s">
        <v>1628</v>
      </c>
      <c r="M603" t="s">
        <v>1405</v>
      </c>
      <c r="N603" t="s">
        <v>1170</v>
      </c>
      <c r="O603">
        <v>5713</v>
      </c>
      <c r="P603">
        <v>1245</v>
      </c>
      <c r="R603">
        <v>1</v>
      </c>
      <c r="S603">
        <v>6</v>
      </c>
      <c r="U603" t="s">
        <v>2684</v>
      </c>
      <c r="V603" t="s">
        <v>2685</v>
      </c>
      <c r="W603" t="s">
        <v>2686</v>
      </c>
      <c r="X603" t="s">
        <v>2686</v>
      </c>
      <c r="Y603" t="s">
        <v>1845</v>
      </c>
      <c r="Z603">
        <v>1104</v>
      </c>
      <c r="AA603" t="s">
        <v>319</v>
      </c>
    </row>
    <row r="604" spans="1:27" x14ac:dyDescent="0.25">
      <c r="A604" t="s">
        <v>320</v>
      </c>
      <c r="B604" t="s">
        <v>970</v>
      </c>
      <c r="C604">
        <v>2020</v>
      </c>
      <c r="D604">
        <v>29478</v>
      </c>
      <c r="E604">
        <v>14513</v>
      </c>
      <c r="F604">
        <v>14965</v>
      </c>
      <c r="G604">
        <v>12792</v>
      </c>
      <c r="H604">
        <v>4193</v>
      </c>
      <c r="I604">
        <v>3509</v>
      </c>
      <c r="J604">
        <v>5090</v>
      </c>
      <c r="K604" t="s">
        <v>1275</v>
      </c>
      <c r="L604" t="s">
        <v>1192</v>
      </c>
      <c r="M604" t="s">
        <v>1757</v>
      </c>
      <c r="N604" t="s">
        <v>1349</v>
      </c>
      <c r="O604">
        <v>12836</v>
      </c>
      <c r="P604">
        <v>3035</v>
      </c>
      <c r="R604">
        <v>11</v>
      </c>
      <c r="S604">
        <v>11</v>
      </c>
      <c r="U604" t="s">
        <v>2687</v>
      </c>
      <c r="V604" t="s">
        <v>2688</v>
      </c>
      <c r="W604" t="s">
        <v>1857</v>
      </c>
      <c r="X604" t="s">
        <v>1857</v>
      </c>
      <c r="Y604" t="s">
        <v>1845</v>
      </c>
      <c r="Z604">
        <v>1429</v>
      </c>
      <c r="AA604" t="s">
        <v>320</v>
      </c>
    </row>
    <row r="605" spans="1:27" x14ac:dyDescent="0.25">
      <c r="A605" t="s">
        <v>321</v>
      </c>
      <c r="B605" t="s">
        <v>971</v>
      </c>
      <c r="C605">
        <v>2020</v>
      </c>
      <c r="D605">
        <v>21031</v>
      </c>
      <c r="E605">
        <v>10664</v>
      </c>
      <c r="F605">
        <v>10367</v>
      </c>
      <c r="G605">
        <v>6346</v>
      </c>
      <c r="H605">
        <v>1266</v>
      </c>
      <c r="I605">
        <v>1457</v>
      </c>
      <c r="J605">
        <v>3623</v>
      </c>
      <c r="K605" t="s">
        <v>1603</v>
      </c>
      <c r="L605" t="s">
        <v>1758</v>
      </c>
      <c r="M605" t="s">
        <v>1388</v>
      </c>
      <c r="N605" t="s">
        <v>1759</v>
      </c>
      <c r="O605">
        <v>6663</v>
      </c>
      <c r="P605">
        <v>1885</v>
      </c>
      <c r="R605">
        <v>1</v>
      </c>
      <c r="S605">
        <v>11</v>
      </c>
      <c r="U605" t="s">
        <v>2689</v>
      </c>
      <c r="V605" t="s">
        <v>2690</v>
      </c>
      <c r="W605" t="s">
        <v>2691</v>
      </c>
      <c r="X605" t="s">
        <v>2691</v>
      </c>
      <c r="Y605" t="s">
        <v>1845</v>
      </c>
      <c r="Z605">
        <v>1073</v>
      </c>
      <c r="AA605" t="s">
        <v>321</v>
      </c>
    </row>
    <row r="606" spans="1:27" x14ac:dyDescent="0.25">
      <c r="A606" t="s">
        <v>322</v>
      </c>
      <c r="B606" t="s">
        <v>973</v>
      </c>
      <c r="C606">
        <v>2020</v>
      </c>
      <c r="D606">
        <v>357597</v>
      </c>
      <c r="E606">
        <v>175395</v>
      </c>
      <c r="F606">
        <v>182202</v>
      </c>
      <c r="G606">
        <v>181670</v>
      </c>
      <c r="H606">
        <v>92312</v>
      </c>
      <c r="I606">
        <v>40813</v>
      </c>
      <c r="J606">
        <v>48545</v>
      </c>
      <c r="K606" t="s">
        <v>1760</v>
      </c>
      <c r="L606" t="s">
        <v>1761</v>
      </c>
      <c r="M606" t="s">
        <v>1313</v>
      </c>
      <c r="N606" t="s">
        <v>1399</v>
      </c>
      <c r="O606">
        <v>156678</v>
      </c>
      <c r="P606">
        <v>40220</v>
      </c>
      <c r="R606">
        <v>10</v>
      </c>
      <c r="S606">
        <v>111</v>
      </c>
      <c r="U606" t="s">
        <v>2692</v>
      </c>
      <c r="V606" t="s">
        <v>2693</v>
      </c>
      <c r="W606" t="s">
        <v>2694</v>
      </c>
      <c r="X606" t="s">
        <v>2694</v>
      </c>
      <c r="Y606" t="s">
        <v>1845</v>
      </c>
      <c r="Z606">
        <v>3444</v>
      </c>
      <c r="AA606" t="s">
        <v>322</v>
      </c>
    </row>
    <row r="607" spans="1:27" x14ac:dyDescent="0.25">
      <c r="A607" t="s">
        <v>323</v>
      </c>
      <c r="B607" t="s">
        <v>974</v>
      </c>
      <c r="C607">
        <v>2020</v>
      </c>
      <c r="D607">
        <v>49580</v>
      </c>
      <c r="E607">
        <v>24301</v>
      </c>
      <c r="F607">
        <v>25279</v>
      </c>
      <c r="G607">
        <v>21590</v>
      </c>
      <c r="H607">
        <v>7650</v>
      </c>
      <c r="I607">
        <v>6803</v>
      </c>
      <c r="J607">
        <v>7137</v>
      </c>
      <c r="K607" t="s">
        <v>1173</v>
      </c>
      <c r="L607" t="s">
        <v>1325</v>
      </c>
      <c r="M607" t="s">
        <v>1238</v>
      </c>
      <c r="N607" t="s">
        <v>1351</v>
      </c>
      <c r="O607">
        <v>21821</v>
      </c>
      <c r="P607">
        <v>5865</v>
      </c>
      <c r="R607">
        <v>5</v>
      </c>
      <c r="S607">
        <v>32</v>
      </c>
      <c r="U607" t="s">
        <v>2695</v>
      </c>
      <c r="V607" t="s">
        <v>2696</v>
      </c>
      <c r="W607" t="s">
        <v>1570</v>
      </c>
      <c r="X607" t="s">
        <v>1570</v>
      </c>
      <c r="Y607" t="s">
        <v>1845</v>
      </c>
      <c r="Z607">
        <v>782</v>
      </c>
      <c r="AA607" t="s">
        <v>323</v>
      </c>
    </row>
    <row r="608" spans="1:27" x14ac:dyDescent="0.25">
      <c r="A608" t="s">
        <v>324</v>
      </c>
      <c r="B608" t="s">
        <v>975</v>
      </c>
      <c r="C608">
        <v>2020</v>
      </c>
      <c r="D608">
        <v>10105</v>
      </c>
      <c r="E608">
        <v>5184</v>
      </c>
      <c r="F608">
        <v>4921</v>
      </c>
      <c r="G608">
        <v>5488</v>
      </c>
      <c r="H608">
        <v>2653</v>
      </c>
      <c r="I608">
        <v>1688</v>
      </c>
      <c r="J608">
        <v>1147</v>
      </c>
      <c r="K608" t="s">
        <v>1246</v>
      </c>
      <c r="L608" t="s">
        <v>1237</v>
      </c>
      <c r="M608" t="s">
        <v>1762</v>
      </c>
      <c r="N608" t="s">
        <v>1232</v>
      </c>
      <c r="O608">
        <v>5806</v>
      </c>
      <c r="P608">
        <v>670</v>
      </c>
      <c r="R608">
        <v>2</v>
      </c>
      <c r="S608">
        <v>9</v>
      </c>
      <c r="U608" t="s">
        <v>2697</v>
      </c>
      <c r="V608" t="s">
        <v>2698</v>
      </c>
      <c r="W608" t="s">
        <v>1976</v>
      </c>
      <c r="X608" t="s">
        <v>1976</v>
      </c>
      <c r="Y608" t="s">
        <v>1845</v>
      </c>
      <c r="Z608">
        <v>1056</v>
      </c>
      <c r="AA608" t="s">
        <v>324</v>
      </c>
    </row>
    <row r="609" spans="1:27" x14ac:dyDescent="0.25">
      <c r="B609" t="s">
        <v>1763</v>
      </c>
      <c r="C609">
        <v>2020</v>
      </c>
    </row>
    <row r="610" spans="1:27" x14ac:dyDescent="0.25">
      <c r="B610" t="s">
        <v>1764</v>
      </c>
      <c r="C610">
        <v>2020</v>
      </c>
    </row>
    <row r="611" spans="1:27" x14ac:dyDescent="0.25">
      <c r="A611" t="s">
        <v>325</v>
      </c>
      <c r="B611" t="s">
        <v>976</v>
      </c>
      <c r="C611">
        <v>2020</v>
      </c>
      <c r="D611">
        <v>16367</v>
      </c>
      <c r="E611">
        <v>8049</v>
      </c>
      <c r="F611">
        <v>8318</v>
      </c>
      <c r="G611">
        <v>7894</v>
      </c>
      <c r="H611">
        <v>2998</v>
      </c>
      <c r="I611">
        <v>2705</v>
      </c>
      <c r="J611">
        <v>2191</v>
      </c>
      <c r="K611" t="s">
        <v>1258</v>
      </c>
      <c r="L611" t="s">
        <v>1305</v>
      </c>
      <c r="M611" t="s">
        <v>1422</v>
      </c>
      <c r="N611" t="s">
        <v>1364</v>
      </c>
      <c r="O611">
        <v>8309</v>
      </c>
      <c r="P611">
        <v>1640</v>
      </c>
      <c r="R611">
        <v>6</v>
      </c>
      <c r="S611">
        <v>32</v>
      </c>
      <c r="U611" t="s">
        <v>2699</v>
      </c>
      <c r="V611" t="s">
        <v>2700</v>
      </c>
      <c r="W611" t="s">
        <v>2701</v>
      </c>
      <c r="X611" t="s">
        <v>2701</v>
      </c>
      <c r="Y611" t="s">
        <v>1845</v>
      </c>
      <c r="Z611">
        <v>676</v>
      </c>
      <c r="AA611" t="s">
        <v>325</v>
      </c>
    </row>
    <row r="612" spans="1:27" x14ac:dyDescent="0.25">
      <c r="B612" t="s">
        <v>1765</v>
      </c>
      <c r="C612">
        <v>2020</v>
      </c>
    </row>
    <row r="613" spans="1:27" x14ac:dyDescent="0.25">
      <c r="A613" t="s">
        <v>326</v>
      </c>
      <c r="B613" t="s">
        <v>977</v>
      </c>
      <c r="C613">
        <v>2020</v>
      </c>
      <c r="D613">
        <v>31193</v>
      </c>
      <c r="E613">
        <v>15496</v>
      </c>
      <c r="F613">
        <v>15697</v>
      </c>
      <c r="G613">
        <v>14493</v>
      </c>
      <c r="H613">
        <v>5036</v>
      </c>
      <c r="I613">
        <v>4980</v>
      </c>
      <c r="J613">
        <v>4477</v>
      </c>
      <c r="K613" t="s">
        <v>1455</v>
      </c>
      <c r="L613" t="s">
        <v>1287</v>
      </c>
      <c r="M613" t="s">
        <v>1203</v>
      </c>
      <c r="N613" t="s">
        <v>1218</v>
      </c>
      <c r="O613">
        <v>14805</v>
      </c>
      <c r="P613">
        <v>3070</v>
      </c>
      <c r="R613">
        <v>3</v>
      </c>
      <c r="S613">
        <v>20</v>
      </c>
      <c r="U613" t="s">
        <v>2702</v>
      </c>
      <c r="V613" t="s">
        <v>2703</v>
      </c>
      <c r="W613" t="s">
        <v>2704</v>
      </c>
      <c r="X613" t="s">
        <v>2704</v>
      </c>
      <c r="Y613" t="s">
        <v>1845</v>
      </c>
      <c r="Z613">
        <v>1478</v>
      </c>
      <c r="AA613" t="s">
        <v>326</v>
      </c>
    </row>
    <row r="614" spans="1:27" x14ac:dyDescent="0.25">
      <c r="A614" t="s">
        <v>327</v>
      </c>
      <c r="B614" t="s">
        <v>978</v>
      </c>
      <c r="C614">
        <v>2020</v>
      </c>
      <c r="D614">
        <v>27384</v>
      </c>
      <c r="E614">
        <v>13629</v>
      </c>
      <c r="F614">
        <v>13755</v>
      </c>
      <c r="G614">
        <v>12654</v>
      </c>
      <c r="H614">
        <v>4415</v>
      </c>
      <c r="I614">
        <v>4090</v>
      </c>
      <c r="J614">
        <v>4149</v>
      </c>
      <c r="K614" t="s">
        <v>1319</v>
      </c>
      <c r="L614" t="s">
        <v>1278</v>
      </c>
      <c r="M614" t="s">
        <v>1275</v>
      </c>
      <c r="N614" t="s">
        <v>1261</v>
      </c>
      <c r="O614">
        <v>12843</v>
      </c>
      <c r="P614">
        <v>1830</v>
      </c>
      <c r="R614">
        <v>3</v>
      </c>
      <c r="S614">
        <v>17</v>
      </c>
      <c r="U614" t="s">
        <v>2705</v>
      </c>
      <c r="V614" t="s">
        <v>2706</v>
      </c>
      <c r="W614" t="s">
        <v>2295</v>
      </c>
      <c r="X614" t="s">
        <v>2295</v>
      </c>
      <c r="Y614" t="s">
        <v>1845</v>
      </c>
      <c r="Z614">
        <v>1002</v>
      </c>
      <c r="AA614" t="s">
        <v>327</v>
      </c>
    </row>
    <row r="615" spans="1:27" x14ac:dyDescent="0.25">
      <c r="A615" t="s">
        <v>328</v>
      </c>
      <c r="B615" t="s">
        <v>979</v>
      </c>
      <c r="C615">
        <v>2020</v>
      </c>
      <c r="D615">
        <v>66493</v>
      </c>
      <c r="E615">
        <v>32858</v>
      </c>
      <c r="F615">
        <v>33635</v>
      </c>
      <c r="G615">
        <v>28021</v>
      </c>
      <c r="H615">
        <v>9156</v>
      </c>
      <c r="I615">
        <v>8407</v>
      </c>
      <c r="J615">
        <v>10458</v>
      </c>
      <c r="K615" t="s">
        <v>1260</v>
      </c>
      <c r="L615" t="s">
        <v>1303</v>
      </c>
      <c r="M615" t="s">
        <v>1312</v>
      </c>
      <c r="N615" t="s">
        <v>1181</v>
      </c>
      <c r="O615">
        <v>28353</v>
      </c>
      <c r="P615">
        <v>5830</v>
      </c>
      <c r="R615">
        <v>6</v>
      </c>
      <c r="S615">
        <v>36</v>
      </c>
      <c r="U615" t="s">
        <v>2707</v>
      </c>
      <c r="V615" t="s">
        <v>2708</v>
      </c>
      <c r="W615" t="s">
        <v>2709</v>
      </c>
      <c r="X615" t="s">
        <v>2709</v>
      </c>
      <c r="Y615" t="s">
        <v>1845</v>
      </c>
      <c r="Z615">
        <v>2200</v>
      </c>
      <c r="AA615" t="s">
        <v>328</v>
      </c>
    </row>
    <row r="616" spans="1:27" x14ac:dyDescent="0.25">
      <c r="A616" t="s">
        <v>329</v>
      </c>
      <c r="B616" t="s">
        <v>980</v>
      </c>
      <c r="C616">
        <v>2020</v>
      </c>
      <c r="D616">
        <v>21880</v>
      </c>
      <c r="E616">
        <v>10917</v>
      </c>
      <c r="F616">
        <v>10963</v>
      </c>
      <c r="G616">
        <v>9450</v>
      </c>
      <c r="H616">
        <v>2903</v>
      </c>
      <c r="I616">
        <v>3544</v>
      </c>
      <c r="J616">
        <v>3003</v>
      </c>
      <c r="K616" t="s">
        <v>1502</v>
      </c>
      <c r="L616" t="s">
        <v>1417</v>
      </c>
      <c r="M616" t="s">
        <v>1241</v>
      </c>
      <c r="N616" t="s">
        <v>1349</v>
      </c>
      <c r="O616">
        <v>10967</v>
      </c>
      <c r="P616">
        <v>2650</v>
      </c>
      <c r="R616">
        <v>13</v>
      </c>
      <c r="S616">
        <v>38</v>
      </c>
      <c r="U616" t="s">
        <v>2710</v>
      </c>
      <c r="V616" t="s">
        <v>2711</v>
      </c>
      <c r="W616" t="s">
        <v>2712</v>
      </c>
      <c r="X616" t="s">
        <v>2713</v>
      </c>
      <c r="Y616" t="s">
        <v>2714</v>
      </c>
      <c r="Z616">
        <v>344</v>
      </c>
      <c r="AA616" t="s">
        <v>329</v>
      </c>
    </row>
    <row r="617" spans="1:27" x14ac:dyDescent="0.25">
      <c r="B617" t="s">
        <v>1766</v>
      </c>
      <c r="C617">
        <v>2020</v>
      </c>
    </row>
    <row r="618" spans="1:27" x14ac:dyDescent="0.25">
      <c r="A618" t="s">
        <v>330</v>
      </c>
      <c r="B618" t="s">
        <v>981</v>
      </c>
      <c r="C618">
        <v>2020</v>
      </c>
      <c r="D618">
        <v>45466</v>
      </c>
      <c r="E618">
        <v>22760</v>
      </c>
      <c r="F618">
        <v>22706</v>
      </c>
      <c r="G618">
        <v>20019</v>
      </c>
      <c r="H618">
        <v>6420</v>
      </c>
      <c r="I618">
        <v>6509</v>
      </c>
      <c r="J618">
        <v>7090</v>
      </c>
      <c r="K618" t="s">
        <v>1271</v>
      </c>
      <c r="L618" t="s">
        <v>1251</v>
      </c>
      <c r="M618" t="s">
        <v>1173</v>
      </c>
      <c r="N618" t="s">
        <v>1223</v>
      </c>
      <c r="O618">
        <v>19913</v>
      </c>
      <c r="P618">
        <v>3825</v>
      </c>
      <c r="R618">
        <v>3</v>
      </c>
      <c r="S618">
        <v>17</v>
      </c>
      <c r="U618" t="s">
        <v>2715</v>
      </c>
      <c r="V618" t="s">
        <v>2716</v>
      </c>
      <c r="W618" t="s">
        <v>2701</v>
      </c>
      <c r="X618" t="s">
        <v>2701</v>
      </c>
      <c r="Y618" t="s">
        <v>1845</v>
      </c>
      <c r="Z618">
        <v>1681</v>
      </c>
      <c r="AA618" t="s">
        <v>330</v>
      </c>
    </row>
    <row r="619" spans="1:27" x14ac:dyDescent="0.25">
      <c r="A619" t="s">
        <v>331</v>
      </c>
      <c r="B619" t="s">
        <v>983</v>
      </c>
      <c r="C619">
        <v>2020</v>
      </c>
      <c r="D619">
        <v>68648</v>
      </c>
      <c r="E619">
        <v>34090</v>
      </c>
      <c r="F619">
        <v>34558</v>
      </c>
      <c r="G619">
        <v>31058</v>
      </c>
      <c r="H619">
        <v>11109</v>
      </c>
      <c r="I619">
        <v>8856</v>
      </c>
      <c r="J619">
        <v>11093</v>
      </c>
      <c r="K619" t="s">
        <v>1281</v>
      </c>
      <c r="L619" t="s">
        <v>1509</v>
      </c>
      <c r="M619" t="s">
        <v>1304</v>
      </c>
      <c r="N619" t="s">
        <v>1276</v>
      </c>
      <c r="O619">
        <v>31226</v>
      </c>
      <c r="P619">
        <v>6250</v>
      </c>
      <c r="R619">
        <v>10</v>
      </c>
      <c r="S619">
        <v>63</v>
      </c>
      <c r="U619" t="s">
        <v>2717</v>
      </c>
      <c r="V619" t="s">
        <v>2718</v>
      </c>
      <c r="W619" t="s">
        <v>2719</v>
      </c>
      <c r="X619" t="s">
        <v>2720</v>
      </c>
      <c r="Y619" t="s">
        <v>2721</v>
      </c>
      <c r="Z619">
        <v>1846</v>
      </c>
      <c r="AA619" t="s">
        <v>331</v>
      </c>
    </row>
    <row r="620" spans="1:27" x14ac:dyDescent="0.25">
      <c r="B620" t="s">
        <v>1767</v>
      </c>
      <c r="C620">
        <v>2020</v>
      </c>
    </row>
    <row r="621" spans="1:27" x14ac:dyDescent="0.25">
      <c r="A621" t="s">
        <v>332</v>
      </c>
      <c r="B621" t="s">
        <v>984</v>
      </c>
      <c r="C621">
        <v>2020</v>
      </c>
      <c r="D621">
        <v>101802</v>
      </c>
      <c r="E621">
        <v>50752</v>
      </c>
      <c r="F621">
        <v>51050</v>
      </c>
      <c r="G621">
        <v>47964</v>
      </c>
      <c r="H621">
        <v>18466</v>
      </c>
      <c r="I621">
        <v>14588</v>
      </c>
      <c r="J621">
        <v>14910</v>
      </c>
      <c r="K621" t="s">
        <v>1372</v>
      </c>
      <c r="L621" t="s">
        <v>1178</v>
      </c>
      <c r="M621" t="s">
        <v>1628</v>
      </c>
      <c r="N621" t="s">
        <v>1411</v>
      </c>
      <c r="O621">
        <v>47412</v>
      </c>
      <c r="P621">
        <v>8015</v>
      </c>
      <c r="R621">
        <v>21</v>
      </c>
      <c r="S621">
        <v>114</v>
      </c>
      <c r="U621" t="s">
        <v>2722</v>
      </c>
      <c r="V621" t="s">
        <v>2723</v>
      </c>
      <c r="W621" t="s">
        <v>2724</v>
      </c>
      <c r="X621" t="s">
        <v>2724</v>
      </c>
      <c r="Y621" t="s">
        <v>1845</v>
      </c>
      <c r="Z621">
        <v>1648</v>
      </c>
      <c r="AA621" t="s">
        <v>332</v>
      </c>
    </row>
    <row r="622" spans="1:27" x14ac:dyDescent="0.25">
      <c r="A622" t="s">
        <v>333</v>
      </c>
      <c r="B622" t="s">
        <v>986</v>
      </c>
      <c r="C622">
        <v>2020</v>
      </c>
      <c r="D622">
        <v>43614</v>
      </c>
      <c r="E622">
        <v>22202</v>
      </c>
      <c r="F622">
        <v>21412</v>
      </c>
      <c r="G622">
        <v>19000</v>
      </c>
      <c r="H622">
        <v>6211</v>
      </c>
      <c r="I622">
        <v>6213</v>
      </c>
      <c r="J622">
        <v>6576</v>
      </c>
      <c r="K622" t="s">
        <v>1260</v>
      </c>
      <c r="L622" t="s">
        <v>1260</v>
      </c>
      <c r="M622" t="s">
        <v>1374</v>
      </c>
      <c r="N622" t="s">
        <v>1341</v>
      </c>
      <c r="O622">
        <v>19137</v>
      </c>
      <c r="P622">
        <v>3680</v>
      </c>
      <c r="R622">
        <v>23</v>
      </c>
      <c r="S622">
        <v>32</v>
      </c>
      <c r="U622" t="s">
        <v>2725</v>
      </c>
      <c r="V622" t="s">
        <v>2726</v>
      </c>
      <c r="W622" t="s">
        <v>1604</v>
      </c>
      <c r="X622" t="s">
        <v>1604</v>
      </c>
      <c r="Y622" t="s">
        <v>1845</v>
      </c>
      <c r="Z622">
        <v>1008</v>
      </c>
      <c r="AA622" t="s">
        <v>333</v>
      </c>
    </row>
    <row r="623" spans="1:27" x14ac:dyDescent="0.25">
      <c r="B623" t="s">
        <v>1768</v>
      </c>
      <c r="C623">
        <v>2020</v>
      </c>
    </row>
    <row r="624" spans="1:27" x14ac:dyDescent="0.25">
      <c r="B624" t="s">
        <v>1769</v>
      </c>
      <c r="C624">
        <v>2020</v>
      </c>
    </row>
    <row r="625" spans="1:27" x14ac:dyDescent="0.25">
      <c r="B625" t="s">
        <v>1770</v>
      </c>
      <c r="C625">
        <v>2020</v>
      </c>
    </row>
    <row r="626" spans="1:27" x14ac:dyDescent="0.25">
      <c r="A626" t="s">
        <v>334</v>
      </c>
      <c r="B626" t="s">
        <v>987</v>
      </c>
      <c r="C626">
        <v>2020</v>
      </c>
      <c r="D626">
        <v>56811</v>
      </c>
      <c r="E626">
        <v>28163</v>
      </c>
      <c r="F626">
        <v>28648</v>
      </c>
      <c r="G626">
        <v>23339</v>
      </c>
      <c r="H626">
        <v>6793</v>
      </c>
      <c r="I626">
        <v>7412</v>
      </c>
      <c r="J626">
        <v>9134</v>
      </c>
      <c r="K626" t="s">
        <v>1167</v>
      </c>
      <c r="L626" t="s">
        <v>1241</v>
      </c>
      <c r="M626" t="s">
        <v>1163</v>
      </c>
      <c r="N626" t="s">
        <v>1189</v>
      </c>
      <c r="O626">
        <v>23824</v>
      </c>
      <c r="P626">
        <v>5600</v>
      </c>
      <c r="R626">
        <v>11</v>
      </c>
      <c r="S626">
        <v>48</v>
      </c>
      <c r="U626" t="s">
        <v>2727</v>
      </c>
      <c r="V626" t="s">
        <v>2728</v>
      </c>
      <c r="W626" t="s">
        <v>2729</v>
      </c>
      <c r="X626" t="s">
        <v>2729</v>
      </c>
      <c r="Y626" t="s">
        <v>1845</v>
      </c>
      <c r="Z626">
        <v>904</v>
      </c>
      <c r="AA626" t="s">
        <v>334</v>
      </c>
    </row>
    <row r="627" spans="1:27" x14ac:dyDescent="0.25">
      <c r="A627" t="s">
        <v>335</v>
      </c>
      <c r="B627" t="s">
        <v>989</v>
      </c>
      <c r="C627">
        <v>2020</v>
      </c>
      <c r="D627">
        <v>73397</v>
      </c>
      <c r="E627">
        <v>35707</v>
      </c>
      <c r="F627">
        <v>37690</v>
      </c>
      <c r="G627">
        <v>34717</v>
      </c>
      <c r="H627">
        <v>13897</v>
      </c>
      <c r="I627">
        <v>9494</v>
      </c>
      <c r="J627">
        <v>11326</v>
      </c>
      <c r="K627" t="s">
        <v>1771</v>
      </c>
      <c r="L627" t="s">
        <v>1542</v>
      </c>
      <c r="M627" t="s">
        <v>1386</v>
      </c>
      <c r="N627" t="s">
        <v>1194</v>
      </c>
      <c r="O627">
        <v>35470</v>
      </c>
      <c r="P627">
        <v>5180</v>
      </c>
      <c r="R627">
        <v>8</v>
      </c>
      <c r="S627">
        <v>40</v>
      </c>
      <c r="U627" t="s">
        <v>2730</v>
      </c>
      <c r="V627" t="s">
        <v>2731</v>
      </c>
      <c r="W627" t="s">
        <v>2152</v>
      </c>
      <c r="X627" t="s">
        <v>2152</v>
      </c>
      <c r="Y627" t="s">
        <v>1845</v>
      </c>
      <c r="Z627">
        <v>2794</v>
      </c>
      <c r="AA627" t="s">
        <v>335</v>
      </c>
    </row>
    <row r="628" spans="1:27" x14ac:dyDescent="0.25">
      <c r="B628" t="s">
        <v>1772</v>
      </c>
      <c r="C628">
        <v>2020</v>
      </c>
    </row>
    <row r="629" spans="1:27" x14ac:dyDescent="0.25">
      <c r="B629" t="s">
        <v>1773</v>
      </c>
      <c r="C629">
        <v>2020</v>
      </c>
    </row>
    <row r="630" spans="1:27" x14ac:dyDescent="0.25">
      <c r="B630" t="s">
        <v>1774</v>
      </c>
      <c r="C630">
        <v>2020</v>
      </c>
    </row>
    <row r="631" spans="1:27" x14ac:dyDescent="0.25">
      <c r="A631" t="s">
        <v>336</v>
      </c>
      <c r="B631" t="s">
        <v>990</v>
      </c>
      <c r="C631">
        <v>2020</v>
      </c>
      <c r="D631">
        <v>1155</v>
      </c>
      <c r="E631">
        <v>583</v>
      </c>
      <c r="F631">
        <v>572</v>
      </c>
      <c r="G631">
        <v>643</v>
      </c>
      <c r="H631">
        <v>337</v>
      </c>
      <c r="I631">
        <v>184</v>
      </c>
      <c r="J631">
        <v>122</v>
      </c>
      <c r="K631" t="s">
        <v>1775</v>
      </c>
      <c r="L631" t="s">
        <v>1330</v>
      </c>
      <c r="M631" t="s">
        <v>1776</v>
      </c>
      <c r="N631" t="s">
        <v>1777</v>
      </c>
      <c r="O631">
        <v>579</v>
      </c>
      <c r="P631">
        <v>200</v>
      </c>
      <c r="R631">
        <v>1</v>
      </c>
      <c r="S631">
        <v>2</v>
      </c>
      <c r="U631" t="s">
        <v>2732</v>
      </c>
      <c r="V631" t="s">
        <v>2733</v>
      </c>
      <c r="W631" t="s">
        <v>2734</v>
      </c>
      <c r="X631" t="s">
        <v>2350</v>
      </c>
      <c r="Y631" t="s">
        <v>2735</v>
      </c>
      <c r="Z631">
        <v>208</v>
      </c>
      <c r="AA631" t="s">
        <v>336</v>
      </c>
    </row>
    <row r="632" spans="1:27" x14ac:dyDescent="0.25">
      <c r="B632" t="s">
        <v>1778</v>
      </c>
      <c r="C632">
        <v>2020</v>
      </c>
    </row>
    <row r="633" spans="1:27" x14ac:dyDescent="0.25">
      <c r="A633" t="s">
        <v>337</v>
      </c>
      <c r="B633" t="s">
        <v>991</v>
      </c>
      <c r="C633">
        <v>2020</v>
      </c>
      <c r="D633">
        <v>44360</v>
      </c>
      <c r="E633">
        <v>22103</v>
      </c>
      <c r="F633">
        <v>22257</v>
      </c>
      <c r="G633">
        <v>22342</v>
      </c>
      <c r="H633">
        <v>9890</v>
      </c>
      <c r="I633">
        <v>6320</v>
      </c>
      <c r="J633">
        <v>6132</v>
      </c>
      <c r="K633" t="s">
        <v>1779</v>
      </c>
      <c r="L633" t="s">
        <v>1442</v>
      </c>
      <c r="M633" t="s">
        <v>1192</v>
      </c>
      <c r="N633" t="s">
        <v>1780</v>
      </c>
      <c r="O633">
        <v>22907</v>
      </c>
      <c r="P633">
        <v>2805</v>
      </c>
      <c r="R633">
        <v>8</v>
      </c>
      <c r="S633">
        <v>42</v>
      </c>
      <c r="U633" t="s">
        <v>2736</v>
      </c>
      <c r="V633" t="s">
        <v>2737</v>
      </c>
      <c r="W633" t="s">
        <v>2738</v>
      </c>
      <c r="X633" t="s">
        <v>2739</v>
      </c>
      <c r="Y633" t="s">
        <v>2740</v>
      </c>
      <c r="Z633">
        <v>1952</v>
      </c>
      <c r="AA633" t="s">
        <v>337</v>
      </c>
    </row>
    <row r="634" spans="1:27" x14ac:dyDescent="0.25">
      <c r="B634" t="s">
        <v>1781</v>
      </c>
      <c r="C634">
        <v>2020</v>
      </c>
    </row>
    <row r="635" spans="1:27" x14ac:dyDescent="0.25">
      <c r="A635" t="s">
        <v>338</v>
      </c>
      <c r="B635" t="s">
        <v>992</v>
      </c>
      <c r="C635">
        <v>2020</v>
      </c>
      <c r="D635">
        <v>12475</v>
      </c>
      <c r="E635">
        <v>6137</v>
      </c>
      <c r="F635">
        <v>6338</v>
      </c>
      <c r="G635">
        <v>5605</v>
      </c>
      <c r="H635">
        <v>1625</v>
      </c>
      <c r="I635">
        <v>2120</v>
      </c>
      <c r="J635">
        <v>1860</v>
      </c>
      <c r="K635" t="s">
        <v>1162</v>
      </c>
      <c r="L635" t="s">
        <v>1322</v>
      </c>
      <c r="M635" t="s">
        <v>1210</v>
      </c>
      <c r="N635" t="s">
        <v>1257</v>
      </c>
      <c r="O635">
        <v>5819</v>
      </c>
      <c r="P635">
        <v>1010</v>
      </c>
      <c r="R635">
        <v>6</v>
      </c>
      <c r="S635">
        <v>16</v>
      </c>
      <c r="U635" t="s">
        <v>2741</v>
      </c>
      <c r="V635" t="s">
        <v>2742</v>
      </c>
      <c r="W635" t="s">
        <v>1976</v>
      </c>
      <c r="X635" t="s">
        <v>1976</v>
      </c>
      <c r="Y635" t="s">
        <v>1845</v>
      </c>
      <c r="Z635">
        <v>547</v>
      </c>
      <c r="AA635" t="s">
        <v>338</v>
      </c>
    </row>
    <row r="636" spans="1:27" x14ac:dyDescent="0.25">
      <c r="B636" t="s">
        <v>1782</v>
      </c>
      <c r="C636">
        <v>2020</v>
      </c>
    </row>
    <row r="637" spans="1:27" x14ac:dyDescent="0.25">
      <c r="B637" t="s">
        <v>1783</v>
      </c>
      <c r="C637">
        <v>2020</v>
      </c>
    </row>
    <row r="638" spans="1:27" x14ac:dyDescent="0.25">
      <c r="A638" t="s">
        <v>339</v>
      </c>
      <c r="B638" t="s">
        <v>993</v>
      </c>
      <c r="C638">
        <v>2020</v>
      </c>
      <c r="D638">
        <v>25596</v>
      </c>
      <c r="E638">
        <v>12328</v>
      </c>
      <c r="F638">
        <v>13268</v>
      </c>
      <c r="G638">
        <v>11225</v>
      </c>
      <c r="H638">
        <v>3776</v>
      </c>
      <c r="I638">
        <v>3377</v>
      </c>
      <c r="J638">
        <v>4072</v>
      </c>
      <c r="K638" t="s">
        <v>1308</v>
      </c>
      <c r="L638" t="s">
        <v>1171</v>
      </c>
      <c r="M638" t="s">
        <v>1419</v>
      </c>
      <c r="N638" t="s">
        <v>1341</v>
      </c>
      <c r="O638">
        <v>11465</v>
      </c>
      <c r="P638">
        <v>2235</v>
      </c>
      <c r="R638">
        <v>1</v>
      </c>
      <c r="S638">
        <v>12</v>
      </c>
      <c r="U638" t="s">
        <v>2743</v>
      </c>
      <c r="V638" t="s">
        <v>2744</v>
      </c>
      <c r="W638" t="s">
        <v>2209</v>
      </c>
      <c r="X638" t="s">
        <v>2209</v>
      </c>
      <c r="Y638" t="s">
        <v>1845</v>
      </c>
      <c r="Z638">
        <v>1856</v>
      </c>
      <c r="AA638" t="s">
        <v>339</v>
      </c>
    </row>
    <row r="639" spans="1:27" x14ac:dyDescent="0.25">
      <c r="A639" t="s">
        <v>340</v>
      </c>
      <c r="B639" t="s">
        <v>994</v>
      </c>
      <c r="C639">
        <v>2020</v>
      </c>
      <c r="D639">
        <v>24552</v>
      </c>
      <c r="E639">
        <v>12287</v>
      </c>
      <c r="F639">
        <v>12265</v>
      </c>
      <c r="G639">
        <v>10149</v>
      </c>
      <c r="H639">
        <v>2795</v>
      </c>
      <c r="I639">
        <v>3771</v>
      </c>
      <c r="J639">
        <v>3583</v>
      </c>
      <c r="K639" t="s">
        <v>1516</v>
      </c>
      <c r="L639" t="s">
        <v>1295</v>
      </c>
      <c r="M639" t="s">
        <v>1253</v>
      </c>
      <c r="N639" t="s">
        <v>1181</v>
      </c>
      <c r="O639">
        <v>10641</v>
      </c>
      <c r="P639">
        <v>2530</v>
      </c>
      <c r="R639">
        <v>4</v>
      </c>
      <c r="S639">
        <v>31</v>
      </c>
      <c r="U639" t="s">
        <v>2745</v>
      </c>
      <c r="V639" t="s">
        <v>2746</v>
      </c>
      <c r="W639" t="s">
        <v>2747</v>
      </c>
      <c r="X639" t="s">
        <v>2747</v>
      </c>
      <c r="Y639" t="s">
        <v>1845</v>
      </c>
      <c r="Z639">
        <v>583</v>
      </c>
      <c r="AA639" t="s">
        <v>340</v>
      </c>
    </row>
    <row r="640" spans="1:27" x14ac:dyDescent="0.25">
      <c r="B640" t="s">
        <v>1784</v>
      </c>
      <c r="C640">
        <v>2020</v>
      </c>
    </row>
    <row r="641" spans="1:27" x14ac:dyDescent="0.25">
      <c r="B641" t="s">
        <v>1785</v>
      </c>
      <c r="C641">
        <v>2020</v>
      </c>
    </row>
    <row r="642" spans="1:27" x14ac:dyDescent="0.25">
      <c r="B642" t="s">
        <v>1786</v>
      </c>
      <c r="C642">
        <v>2020</v>
      </c>
    </row>
    <row r="643" spans="1:27" x14ac:dyDescent="0.25">
      <c r="A643" t="s">
        <v>341</v>
      </c>
      <c r="B643" t="s">
        <v>995</v>
      </c>
      <c r="C643">
        <v>2020</v>
      </c>
      <c r="D643">
        <v>26558</v>
      </c>
      <c r="E643">
        <v>13281</v>
      </c>
      <c r="F643">
        <v>13277</v>
      </c>
      <c r="G643">
        <v>11272</v>
      </c>
      <c r="H643">
        <v>3790</v>
      </c>
      <c r="I643">
        <v>3367</v>
      </c>
      <c r="J643">
        <v>4115</v>
      </c>
      <c r="K643" t="s">
        <v>1308</v>
      </c>
      <c r="L643" t="s">
        <v>1187</v>
      </c>
      <c r="M643" t="s">
        <v>1465</v>
      </c>
      <c r="N643" t="s">
        <v>1452</v>
      </c>
      <c r="O643">
        <v>11519</v>
      </c>
      <c r="P643">
        <v>2980</v>
      </c>
      <c r="R643">
        <v>3</v>
      </c>
      <c r="S643">
        <v>17</v>
      </c>
      <c r="U643" t="s">
        <v>2748</v>
      </c>
      <c r="V643" t="s">
        <v>2749</v>
      </c>
      <c r="W643" t="s">
        <v>2421</v>
      </c>
      <c r="X643" t="s">
        <v>2421</v>
      </c>
      <c r="Y643" t="s">
        <v>1845</v>
      </c>
      <c r="Z643">
        <v>1291</v>
      </c>
      <c r="AA643" t="s">
        <v>341</v>
      </c>
    </row>
    <row r="644" spans="1:27" x14ac:dyDescent="0.25">
      <c r="A644" t="s">
        <v>342</v>
      </c>
      <c r="B644" t="s">
        <v>997</v>
      </c>
      <c r="C644">
        <v>2020</v>
      </c>
      <c r="D644">
        <v>46090</v>
      </c>
      <c r="E644">
        <v>23423</v>
      </c>
      <c r="F644">
        <v>22667</v>
      </c>
      <c r="G644">
        <v>20299</v>
      </c>
      <c r="H644">
        <v>6793</v>
      </c>
      <c r="I644">
        <v>6689</v>
      </c>
      <c r="J644">
        <v>6817</v>
      </c>
      <c r="K644" t="s">
        <v>1380</v>
      </c>
      <c r="L644" t="s">
        <v>1202</v>
      </c>
      <c r="M644" t="s">
        <v>1308</v>
      </c>
      <c r="N644" t="s">
        <v>1165</v>
      </c>
      <c r="O644">
        <v>21228</v>
      </c>
      <c r="P644">
        <v>4115</v>
      </c>
      <c r="R644">
        <v>41</v>
      </c>
      <c r="S644">
        <v>102</v>
      </c>
      <c r="U644" t="s">
        <v>2750</v>
      </c>
      <c r="V644" t="s">
        <v>2751</v>
      </c>
      <c r="W644" t="s">
        <v>2752</v>
      </c>
      <c r="X644" t="s">
        <v>2753</v>
      </c>
      <c r="Y644" t="s">
        <v>2754</v>
      </c>
      <c r="Z644">
        <v>474</v>
      </c>
      <c r="AA644" t="s">
        <v>342</v>
      </c>
    </row>
    <row r="645" spans="1:27" x14ac:dyDescent="0.25">
      <c r="A645" t="s">
        <v>343</v>
      </c>
      <c r="B645" t="s">
        <v>998</v>
      </c>
      <c r="C645">
        <v>2020</v>
      </c>
      <c r="D645">
        <v>17456</v>
      </c>
      <c r="E645">
        <v>8681</v>
      </c>
      <c r="F645">
        <v>8775</v>
      </c>
      <c r="G645">
        <v>7579</v>
      </c>
      <c r="H645">
        <v>2322</v>
      </c>
      <c r="I645">
        <v>2495</v>
      </c>
      <c r="J645">
        <v>2762</v>
      </c>
      <c r="K645" t="s">
        <v>1366</v>
      </c>
      <c r="L645" t="s">
        <v>1423</v>
      </c>
      <c r="M645" t="s">
        <v>1378</v>
      </c>
      <c r="N645" t="s">
        <v>1294</v>
      </c>
      <c r="O645">
        <v>7765</v>
      </c>
      <c r="P645">
        <v>1780</v>
      </c>
      <c r="R645">
        <v>1</v>
      </c>
      <c r="S645">
        <v>5</v>
      </c>
      <c r="U645" t="s">
        <v>2755</v>
      </c>
      <c r="V645" t="s">
        <v>2756</v>
      </c>
      <c r="W645" t="s">
        <v>2142</v>
      </c>
      <c r="X645" t="s">
        <v>2142</v>
      </c>
      <c r="Y645" t="s">
        <v>1845</v>
      </c>
      <c r="Z645">
        <v>850</v>
      </c>
      <c r="AA645" t="s">
        <v>343</v>
      </c>
    </row>
    <row r="646" spans="1:27" x14ac:dyDescent="0.25">
      <c r="A646" t="s">
        <v>344</v>
      </c>
      <c r="B646" t="s">
        <v>999</v>
      </c>
      <c r="C646">
        <v>2020</v>
      </c>
      <c r="D646">
        <v>48637</v>
      </c>
      <c r="E646">
        <v>24239</v>
      </c>
      <c r="F646">
        <v>24398</v>
      </c>
      <c r="G646">
        <v>21824</v>
      </c>
      <c r="H646">
        <v>7350</v>
      </c>
      <c r="I646">
        <v>7021</v>
      </c>
      <c r="J646">
        <v>7453</v>
      </c>
      <c r="K646" t="s">
        <v>1358</v>
      </c>
      <c r="L646" t="s">
        <v>1199</v>
      </c>
      <c r="M646" t="s">
        <v>1350</v>
      </c>
      <c r="N646" t="s">
        <v>1317</v>
      </c>
      <c r="O646">
        <v>21948</v>
      </c>
      <c r="P646">
        <v>5100</v>
      </c>
      <c r="R646">
        <v>3</v>
      </c>
      <c r="S646">
        <v>23</v>
      </c>
      <c r="U646" t="s">
        <v>2757</v>
      </c>
      <c r="V646" t="s">
        <v>2758</v>
      </c>
      <c r="W646" t="s">
        <v>2759</v>
      </c>
      <c r="X646" t="s">
        <v>2759</v>
      </c>
      <c r="Y646" t="s">
        <v>1845</v>
      </c>
      <c r="Z646">
        <v>1310</v>
      </c>
      <c r="AA646" t="s">
        <v>344</v>
      </c>
    </row>
    <row r="647" spans="1:27" x14ac:dyDescent="0.25">
      <c r="A647" t="s">
        <v>345</v>
      </c>
      <c r="B647" t="s">
        <v>1000</v>
      </c>
      <c r="C647">
        <v>2020</v>
      </c>
      <c r="D647">
        <v>29291</v>
      </c>
      <c r="E647">
        <v>14500</v>
      </c>
      <c r="F647">
        <v>14791</v>
      </c>
      <c r="G647">
        <v>12186</v>
      </c>
      <c r="H647">
        <v>3499</v>
      </c>
      <c r="I647">
        <v>4041</v>
      </c>
      <c r="J647">
        <v>4646</v>
      </c>
      <c r="K647" t="s">
        <v>1523</v>
      </c>
      <c r="L647" t="s">
        <v>1210</v>
      </c>
      <c r="M647" t="s">
        <v>1344</v>
      </c>
      <c r="N647" t="s">
        <v>1387</v>
      </c>
      <c r="O647">
        <v>12332</v>
      </c>
      <c r="P647">
        <v>2715</v>
      </c>
      <c r="R647">
        <v>4</v>
      </c>
      <c r="S647">
        <v>22</v>
      </c>
      <c r="U647" t="s">
        <v>2760</v>
      </c>
      <c r="V647" t="s">
        <v>2761</v>
      </c>
      <c r="W647" t="s">
        <v>2495</v>
      </c>
      <c r="X647" t="s">
        <v>2495</v>
      </c>
      <c r="Y647" t="s">
        <v>1845</v>
      </c>
      <c r="Z647">
        <v>1566</v>
      </c>
      <c r="AA647" t="s">
        <v>345</v>
      </c>
    </row>
    <row r="648" spans="1:27" x14ac:dyDescent="0.25">
      <c r="A648" t="s">
        <v>346</v>
      </c>
      <c r="B648" t="s">
        <v>1002</v>
      </c>
      <c r="C648">
        <v>2020</v>
      </c>
      <c r="D648">
        <v>39664</v>
      </c>
      <c r="E648">
        <v>19106</v>
      </c>
      <c r="F648">
        <v>20558</v>
      </c>
      <c r="G648">
        <v>22676</v>
      </c>
      <c r="H648">
        <v>13717</v>
      </c>
      <c r="I648">
        <v>4585</v>
      </c>
      <c r="J648">
        <v>4374</v>
      </c>
      <c r="K648" t="s">
        <v>1787</v>
      </c>
      <c r="L648" t="s">
        <v>1788</v>
      </c>
      <c r="M648" t="s">
        <v>1789</v>
      </c>
      <c r="N648" t="s">
        <v>1790</v>
      </c>
      <c r="O648">
        <v>17721</v>
      </c>
      <c r="P648">
        <v>3005</v>
      </c>
      <c r="R648">
        <v>12</v>
      </c>
      <c r="S648">
        <v>33</v>
      </c>
      <c r="U648" t="s">
        <v>2762</v>
      </c>
      <c r="V648" t="s">
        <v>2763</v>
      </c>
      <c r="W648" t="s">
        <v>1249</v>
      </c>
      <c r="X648" t="s">
        <v>1249</v>
      </c>
      <c r="Y648" t="s">
        <v>1845</v>
      </c>
      <c r="Z648">
        <v>2021</v>
      </c>
      <c r="AA648" t="s">
        <v>346</v>
      </c>
    </row>
    <row r="649" spans="1:27" x14ac:dyDescent="0.25">
      <c r="B649" t="s">
        <v>1791</v>
      </c>
      <c r="C649">
        <v>2020</v>
      </c>
    </row>
    <row r="650" spans="1:27" x14ac:dyDescent="0.25">
      <c r="B650" t="s">
        <v>1792</v>
      </c>
      <c r="C650">
        <v>2020</v>
      </c>
    </row>
    <row r="651" spans="1:27" x14ac:dyDescent="0.25">
      <c r="B651" t="s">
        <v>1793</v>
      </c>
      <c r="C651">
        <v>2020</v>
      </c>
    </row>
    <row r="652" spans="1:27" x14ac:dyDescent="0.25">
      <c r="A652" t="s">
        <v>347</v>
      </c>
      <c r="B652" t="s">
        <v>1003</v>
      </c>
      <c r="C652">
        <v>2020</v>
      </c>
      <c r="D652">
        <v>26305</v>
      </c>
      <c r="E652">
        <v>12443</v>
      </c>
      <c r="F652">
        <v>13862</v>
      </c>
      <c r="G652">
        <v>11529</v>
      </c>
      <c r="H652">
        <v>4050</v>
      </c>
      <c r="I652">
        <v>3336</v>
      </c>
      <c r="J652">
        <v>4143</v>
      </c>
      <c r="K652" t="s">
        <v>1293</v>
      </c>
      <c r="L652" t="s">
        <v>1280</v>
      </c>
      <c r="M652" t="s">
        <v>1346</v>
      </c>
      <c r="N652" t="s">
        <v>1223</v>
      </c>
      <c r="O652">
        <v>12222</v>
      </c>
      <c r="P652">
        <v>2805</v>
      </c>
      <c r="R652">
        <v>2</v>
      </c>
      <c r="S652">
        <v>21</v>
      </c>
      <c r="U652" t="s">
        <v>2764</v>
      </c>
      <c r="V652" t="s">
        <v>2765</v>
      </c>
      <c r="W652" t="s">
        <v>2766</v>
      </c>
      <c r="X652" t="s">
        <v>2767</v>
      </c>
      <c r="Y652" t="s">
        <v>2768</v>
      </c>
      <c r="Z652">
        <v>1445</v>
      </c>
      <c r="AA652" t="s">
        <v>347</v>
      </c>
    </row>
    <row r="653" spans="1:27" x14ac:dyDescent="0.25">
      <c r="B653" t="s">
        <v>1794</v>
      </c>
      <c r="C653">
        <v>2020</v>
      </c>
    </row>
    <row r="654" spans="1:27" x14ac:dyDescent="0.25">
      <c r="A654" t="s">
        <v>348</v>
      </c>
      <c r="B654" t="s">
        <v>1004</v>
      </c>
      <c r="C654">
        <v>2020</v>
      </c>
      <c r="D654">
        <v>17424</v>
      </c>
      <c r="E654">
        <v>8555</v>
      </c>
      <c r="F654">
        <v>8869</v>
      </c>
      <c r="G654">
        <v>7558</v>
      </c>
      <c r="H654">
        <v>2334</v>
      </c>
      <c r="I654">
        <v>2455</v>
      </c>
      <c r="J654">
        <v>2769</v>
      </c>
      <c r="K654" t="s">
        <v>1203</v>
      </c>
      <c r="L654" t="s">
        <v>1251</v>
      </c>
      <c r="M654" t="s">
        <v>1195</v>
      </c>
      <c r="N654" t="s">
        <v>1294</v>
      </c>
      <c r="O654">
        <v>7319</v>
      </c>
      <c r="P654">
        <v>2055</v>
      </c>
      <c r="R654">
        <v>6</v>
      </c>
      <c r="S654">
        <v>19</v>
      </c>
      <c r="U654" t="s">
        <v>2769</v>
      </c>
      <c r="V654" t="s">
        <v>2770</v>
      </c>
      <c r="W654" t="s">
        <v>2771</v>
      </c>
      <c r="X654" t="s">
        <v>2771</v>
      </c>
      <c r="Y654" t="s">
        <v>1845</v>
      </c>
      <c r="Z654">
        <v>645</v>
      </c>
      <c r="AA654" t="s">
        <v>348</v>
      </c>
    </row>
    <row r="655" spans="1:27" x14ac:dyDescent="0.25">
      <c r="B655" t="s">
        <v>1795</v>
      </c>
      <c r="C655">
        <v>2020</v>
      </c>
    </row>
    <row r="656" spans="1:27" x14ac:dyDescent="0.25">
      <c r="A656" t="s">
        <v>349</v>
      </c>
      <c r="B656" t="s">
        <v>1006</v>
      </c>
      <c r="C656">
        <v>2020</v>
      </c>
      <c r="D656">
        <v>50105</v>
      </c>
      <c r="E656">
        <v>25086</v>
      </c>
      <c r="F656">
        <v>25019</v>
      </c>
      <c r="G656">
        <v>22729</v>
      </c>
      <c r="H656">
        <v>8103</v>
      </c>
      <c r="I656">
        <v>7281</v>
      </c>
      <c r="J656">
        <v>7345</v>
      </c>
      <c r="K656" t="s">
        <v>1304</v>
      </c>
      <c r="L656" t="s">
        <v>1193</v>
      </c>
      <c r="M656" t="s">
        <v>1278</v>
      </c>
      <c r="N656" t="s">
        <v>1288</v>
      </c>
      <c r="O656">
        <v>22948</v>
      </c>
      <c r="P656">
        <v>4410</v>
      </c>
      <c r="R656">
        <v>16</v>
      </c>
      <c r="S656">
        <v>38</v>
      </c>
      <c r="U656" t="s">
        <v>2772</v>
      </c>
      <c r="V656" t="s">
        <v>2773</v>
      </c>
      <c r="W656" t="s">
        <v>2104</v>
      </c>
      <c r="X656" t="s">
        <v>2104</v>
      </c>
      <c r="Y656" t="s">
        <v>1845</v>
      </c>
      <c r="Z656">
        <v>1330</v>
      </c>
      <c r="AA656" t="s">
        <v>349</v>
      </c>
    </row>
    <row r="657" spans="1:27" x14ac:dyDescent="0.25">
      <c r="A657" t="s">
        <v>350</v>
      </c>
      <c r="B657" t="s">
        <v>1008</v>
      </c>
      <c r="C657">
        <v>2020</v>
      </c>
      <c r="D657">
        <v>19738</v>
      </c>
      <c r="E657">
        <v>9611</v>
      </c>
      <c r="F657">
        <v>10127</v>
      </c>
      <c r="G657">
        <v>9174</v>
      </c>
      <c r="H657">
        <v>3600</v>
      </c>
      <c r="I657">
        <v>2586</v>
      </c>
      <c r="J657">
        <v>2988</v>
      </c>
      <c r="K657" t="s">
        <v>1184</v>
      </c>
      <c r="L657" t="s">
        <v>1196</v>
      </c>
      <c r="M657" t="s">
        <v>1386</v>
      </c>
      <c r="N657" t="s">
        <v>1252</v>
      </c>
      <c r="O657">
        <v>9197</v>
      </c>
      <c r="P657">
        <v>2410</v>
      </c>
      <c r="R657">
        <v>8</v>
      </c>
      <c r="S657">
        <v>19</v>
      </c>
      <c r="U657" t="s">
        <v>2203</v>
      </c>
      <c r="V657" t="s">
        <v>2774</v>
      </c>
      <c r="W657" t="s">
        <v>2004</v>
      </c>
      <c r="X657" t="s">
        <v>2004</v>
      </c>
      <c r="Y657" t="s">
        <v>1845</v>
      </c>
      <c r="Z657">
        <v>1773</v>
      </c>
      <c r="AA657" t="s">
        <v>350</v>
      </c>
    </row>
    <row r="658" spans="1:27" x14ac:dyDescent="0.25">
      <c r="B658" t="s">
        <v>1796</v>
      </c>
      <c r="C658">
        <v>2020</v>
      </c>
    </row>
    <row r="659" spans="1:27" x14ac:dyDescent="0.25">
      <c r="B659" t="s">
        <v>1797</v>
      </c>
      <c r="C659">
        <v>2020</v>
      </c>
    </row>
    <row r="660" spans="1:27" x14ac:dyDescent="0.25">
      <c r="B660" t="s">
        <v>1798</v>
      </c>
      <c r="C660">
        <v>2020</v>
      </c>
    </row>
    <row r="661" spans="1:27" x14ac:dyDescent="0.25">
      <c r="A661" t="s">
        <v>351</v>
      </c>
      <c r="B661" t="s">
        <v>1009</v>
      </c>
      <c r="C661">
        <v>2020</v>
      </c>
      <c r="D661">
        <v>51128</v>
      </c>
      <c r="E661">
        <v>25583</v>
      </c>
      <c r="F661">
        <v>25545</v>
      </c>
      <c r="G661">
        <v>20513</v>
      </c>
      <c r="H661">
        <v>5302</v>
      </c>
      <c r="I661">
        <v>7047</v>
      </c>
      <c r="J661">
        <v>8164</v>
      </c>
      <c r="K661" t="s">
        <v>1367</v>
      </c>
      <c r="L661" t="s">
        <v>1287</v>
      </c>
      <c r="M661" t="s">
        <v>1757</v>
      </c>
      <c r="N661" t="s">
        <v>1544</v>
      </c>
      <c r="O661">
        <v>20875</v>
      </c>
      <c r="P661">
        <v>6105</v>
      </c>
      <c r="R661">
        <v>12</v>
      </c>
      <c r="S661">
        <v>66</v>
      </c>
      <c r="U661" t="s">
        <v>2775</v>
      </c>
      <c r="V661" t="s">
        <v>2776</v>
      </c>
      <c r="W661" t="s">
        <v>2777</v>
      </c>
      <c r="X661" t="s">
        <v>2777</v>
      </c>
      <c r="Y661" t="s">
        <v>1845</v>
      </c>
      <c r="Z661">
        <v>455</v>
      </c>
      <c r="AA661" t="s">
        <v>351</v>
      </c>
    </row>
    <row r="662" spans="1:27" x14ac:dyDescent="0.25">
      <c r="A662" t="s">
        <v>352</v>
      </c>
      <c r="B662" t="s">
        <v>1010</v>
      </c>
      <c r="C662">
        <v>2020</v>
      </c>
      <c r="D662">
        <v>19324</v>
      </c>
      <c r="E662">
        <v>9699</v>
      </c>
      <c r="F662">
        <v>9625</v>
      </c>
      <c r="G662">
        <v>8303</v>
      </c>
      <c r="H662">
        <v>2403</v>
      </c>
      <c r="I662">
        <v>2984</v>
      </c>
      <c r="J662">
        <v>2916</v>
      </c>
      <c r="K662" t="s">
        <v>1280</v>
      </c>
      <c r="L662" t="s">
        <v>1346</v>
      </c>
      <c r="M662" t="s">
        <v>1293</v>
      </c>
      <c r="N662" t="s">
        <v>1254</v>
      </c>
      <c r="O662">
        <v>8222</v>
      </c>
      <c r="P662">
        <v>2295</v>
      </c>
      <c r="R662">
        <v>8</v>
      </c>
      <c r="S662">
        <v>16</v>
      </c>
      <c r="U662" t="s">
        <v>2778</v>
      </c>
      <c r="V662" t="s">
        <v>2779</v>
      </c>
      <c r="W662" t="s">
        <v>2780</v>
      </c>
      <c r="X662" t="s">
        <v>2780</v>
      </c>
      <c r="Y662" t="s">
        <v>1845</v>
      </c>
      <c r="Z662">
        <v>423</v>
      </c>
      <c r="AA662" t="s">
        <v>352</v>
      </c>
    </row>
    <row r="663" spans="1:27" x14ac:dyDescent="0.25">
      <c r="B663" t="s">
        <v>1799</v>
      </c>
      <c r="C663">
        <v>2020</v>
      </c>
    </row>
    <row r="664" spans="1:27" x14ac:dyDescent="0.25">
      <c r="B664" t="s">
        <v>1800</v>
      </c>
      <c r="C664">
        <v>2020</v>
      </c>
    </row>
    <row r="665" spans="1:27" x14ac:dyDescent="0.25">
      <c r="B665" t="s">
        <v>1801</v>
      </c>
      <c r="C665">
        <v>2020</v>
      </c>
    </row>
    <row r="666" spans="1:27" x14ac:dyDescent="0.25">
      <c r="A666" t="s">
        <v>353</v>
      </c>
      <c r="B666" t="s">
        <v>1012</v>
      </c>
      <c r="C666">
        <v>2020</v>
      </c>
      <c r="D666">
        <v>63329</v>
      </c>
      <c r="E666">
        <v>31810</v>
      </c>
      <c r="F666">
        <v>31519</v>
      </c>
      <c r="G666">
        <v>26371</v>
      </c>
      <c r="H666">
        <v>7648</v>
      </c>
      <c r="I666">
        <v>8686</v>
      </c>
      <c r="J666">
        <v>10037</v>
      </c>
      <c r="K666" t="s">
        <v>1162</v>
      </c>
      <c r="L666" t="s">
        <v>1423</v>
      </c>
      <c r="M666" t="s">
        <v>1344</v>
      </c>
      <c r="N666" t="s">
        <v>1345</v>
      </c>
      <c r="O666">
        <v>27309</v>
      </c>
      <c r="P666">
        <v>5850</v>
      </c>
      <c r="R666">
        <v>18</v>
      </c>
      <c r="S666">
        <v>80</v>
      </c>
      <c r="U666" t="s">
        <v>2781</v>
      </c>
      <c r="V666" t="s">
        <v>2782</v>
      </c>
      <c r="W666" t="s">
        <v>2783</v>
      </c>
      <c r="X666" t="s">
        <v>2783</v>
      </c>
      <c r="Y666" t="s">
        <v>1845</v>
      </c>
      <c r="Z666">
        <v>475</v>
      </c>
      <c r="AA666" t="s">
        <v>353</v>
      </c>
    </row>
    <row r="667" spans="1:27" x14ac:dyDescent="0.25">
      <c r="B667" t="s">
        <v>1802</v>
      </c>
      <c r="C667">
        <v>2020</v>
      </c>
    </row>
    <row r="668" spans="1:27" x14ac:dyDescent="0.25">
      <c r="A668" t="s">
        <v>354</v>
      </c>
      <c r="B668" t="s">
        <v>1013</v>
      </c>
      <c r="C668">
        <v>2020</v>
      </c>
      <c r="D668">
        <v>19460</v>
      </c>
      <c r="E668">
        <v>9670</v>
      </c>
      <c r="F668">
        <v>9790</v>
      </c>
      <c r="G668">
        <v>8728</v>
      </c>
      <c r="H668">
        <v>2832</v>
      </c>
      <c r="I668">
        <v>3326</v>
      </c>
      <c r="J668">
        <v>2570</v>
      </c>
      <c r="K668" t="s">
        <v>1373</v>
      </c>
      <c r="L668" t="s">
        <v>1344</v>
      </c>
      <c r="M668" t="s">
        <v>1217</v>
      </c>
      <c r="N668" t="s">
        <v>1239</v>
      </c>
      <c r="O668">
        <v>8529</v>
      </c>
      <c r="P668">
        <v>2120</v>
      </c>
      <c r="R668">
        <v>18</v>
      </c>
      <c r="S668">
        <v>45</v>
      </c>
      <c r="U668" t="s">
        <v>2784</v>
      </c>
      <c r="V668" t="s">
        <v>2785</v>
      </c>
      <c r="W668" t="s">
        <v>2786</v>
      </c>
      <c r="X668" t="s">
        <v>2786</v>
      </c>
      <c r="Y668" t="s">
        <v>1845</v>
      </c>
      <c r="Z668">
        <v>212</v>
      </c>
      <c r="AA668" t="s">
        <v>354</v>
      </c>
    </row>
    <row r="669" spans="1:27" x14ac:dyDescent="0.25">
      <c r="A669" t="s">
        <v>355</v>
      </c>
      <c r="B669" t="s">
        <v>1014</v>
      </c>
      <c r="C669">
        <v>2020</v>
      </c>
      <c r="D669">
        <v>14971</v>
      </c>
      <c r="E669">
        <v>7375</v>
      </c>
      <c r="F669">
        <v>7596</v>
      </c>
      <c r="G669">
        <v>6697</v>
      </c>
      <c r="H669">
        <v>2033</v>
      </c>
      <c r="I669">
        <v>2264</v>
      </c>
      <c r="J669">
        <v>2400</v>
      </c>
      <c r="K669" t="s">
        <v>1178</v>
      </c>
      <c r="L669" t="s">
        <v>1227</v>
      </c>
      <c r="M669" t="s">
        <v>1281</v>
      </c>
      <c r="N669" t="s">
        <v>1257</v>
      </c>
      <c r="O669">
        <v>6723</v>
      </c>
      <c r="P669">
        <v>980</v>
      </c>
      <c r="R669">
        <v>1</v>
      </c>
      <c r="S669">
        <v>6</v>
      </c>
      <c r="U669" t="s">
        <v>2787</v>
      </c>
      <c r="V669" t="s">
        <v>2788</v>
      </c>
      <c r="W669" t="s">
        <v>2328</v>
      </c>
      <c r="X669" t="s">
        <v>2328</v>
      </c>
      <c r="Y669" t="s">
        <v>1845</v>
      </c>
      <c r="Z669">
        <v>1155</v>
      </c>
      <c r="AA669" t="s">
        <v>355</v>
      </c>
    </row>
    <row r="670" spans="1:27" x14ac:dyDescent="0.25">
      <c r="A670" t="s">
        <v>356</v>
      </c>
      <c r="B670" t="s">
        <v>1015</v>
      </c>
      <c r="C670">
        <v>2020</v>
      </c>
      <c r="D670">
        <v>25733</v>
      </c>
      <c r="E670">
        <v>12855</v>
      </c>
      <c r="F670">
        <v>12878</v>
      </c>
      <c r="G670">
        <v>11205</v>
      </c>
      <c r="H670">
        <v>3648</v>
      </c>
      <c r="I670">
        <v>4201</v>
      </c>
      <c r="J670">
        <v>3356</v>
      </c>
      <c r="K670" t="s">
        <v>1386</v>
      </c>
      <c r="L670" t="s">
        <v>1417</v>
      </c>
      <c r="M670" t="s">
        <v>1303</v>
      </c>
      <c r="N670" t="s">
        <v>1272</v>
      </c>
      <c r="O670">
        <v>11982</v>
      </c>
      <c r="P670">
        <v>2195</v>
      </c>
      <c r="R670">
        <v>10</v>
      </c>
      <c r="S670">
        <v>59</v>
      </c>
      <c r="U670" t="s">
        <v>2789</v>
      </c>
      <c r="V670" t="s">
        <v>2790</v>
      </c>
      <c r="W670" t="s">
        <v>2791</v>
      </c>
      <c r="X670" t="s">
        <v>2791</v>
      </c>
      <c r="Y670" t="s">
        <v>1845</v>
      </c>
      <c r="Z670">
        <v>287</v>
      </c>
      <c r="AA670" t="s">
        <v>356</v>
      </c>
    </row>
    <row r="671" spans="1:27" x14ac:dyDescent="0.25">
      <c r="B671" t="s">
        <v>1803</v>
      </c>
      <c r="C671">
        <v>2020</v>
      </c>
    </row>
    <row r="672" spans="1:27" x14ac:dyDescent="0.25">
      <c r="A672" t="s">
        <v>357</v>
      </c>
      <c r="B672" t="s">
        <v>1016</v>
      </c>
      <c r="C672">
        <v>2020</v>
      </c>
      <c r="D672">
        <v>110375</v>
      </c>
      <c r="E672">
        <v>55164</v>
      </c>
      <c r="F672">
        <v>55211</v>
      </c>
      <c r="G672">
        <v>46574</v>
      </c>
      <c r="H672">
        <v>14385</v>
      </c>
      <c r="I672">
        <v>14329</v>
      </c>
      <c r="J672">
        <v>17860</v>
      </c>
      <c r="K672" t="s">
        <v>1203</v>
      </c>
      <c r="L672" t="s">
        <v>1237</v>
      </c>
      <c r="M672" t="s">
        <v>1331</v>
      </c>
      <c r="N672" t="s">
        <v>1327</v>
      </c>
      <c r="O672">
        <v>45063</v>
      </c>
      <c r="P672">
        <v>13415</v>
      </c>
      <c r="R672">
        <v>10</v>
      </c>
      <c r="S672">
        <v>73</v>
      </c>
      <c r="U672" t="s">
        <v>2792</v>
      </c>
      <c r="V672" t="s">
        <v>2793</v>
      </c>
      <c r="W672" t="s">
        <v>2794</v>
      </c>
      <c r="X672" t="s">
        <v>1528</v>
      </c>
      <c r="Y672" t="s">
        <v>2795</v>
      </c>
      <c r="Z672">
        <v>1428</v>
      </c>
      <c r="AA672" t="s">
        <v>357</v>
      </c>
    </row>
    <row r="673" spans="1:27" x14ac:dyDescent="0.25">
      <c r="A673" t="s">
        <v>358</v>
      </c>
      <c r="B673" t="s">
        <v>1017</v>
      </c>
      <c r="C673">
        <v>2020</v>
      </c>
      <c r="D673">
        <v>25914</v>
      </c>
      <c r="E673">
        <v>12930</v>
      </c>
      <c r="F673">
        <v>12984</v>
      </c>
      <c r="G673">
        <v>11356</v>
      </c>
      <c r="H673">
        <v>3638</v>
      </c>
      <c r="I673">
        <v>3936</v>
      </c>
      <c r="J673">
        <v>3782</v>
      </c>
      <c r="K673" t="s">
        <v>1193</v>
      </c>
      <c r="L673" t="s">
        <v>1455</v>
      </c>
      <c r="M673" t="s">
        <v>1333</v>
      </c>
      <c r="N673" t="s">
        <v>1223</v>
      </c>
      <c r="O673">
        <v>11711</v>
      </c>
      <c r="P673">
        <v>2555</v>
      </c>
      <c r="R673">
        <v>16</v>
      </c>
      <c r="S673">
        <v>64</v>
      </c>
      <c r="U673" t="s">
        <v>2796</v>
      </c>
      <c r="V673" t="s">
        <v>2797</v>
      </c>
      <c r="W673" t="s">
        <v>2798</v>
      </c>
      <c r="X673" t="s">
        <v>2798</v>
      </c>
      <c r="Y673" t="s">
        <v>1845</v>
      </c>
      <c r="Z673">
        <v>681</v>
      </c>
      <c r="AA673" t="s">
        <v>358</v>
      </c>
    </row>
    <row r="674" spans="1:27" x14ac:dyDescent="0.25">
      <c r="A674" t="s">
        <v>359</v>
      </c>
      <c r="B674" t="s">
        <v>1018</v>
      </c>
      <c r="C674">
        <v>2020</v>
      </c>
      <c r="D674">
        <v>14731</v>
      </c>
      <c r="E674">
        <v>7338</v>
      </c>
      <c r="F674">
        <v>7393</v>
      </c>
      <c r="G674">
        <v>6668</v>
      </c>
      <c r="H674">
        <v>2082</v>
      </c>
      <c r="I674">
        <v>2442</v>
      </c>
      <c r="J674">
        <v>2144</v>
      </c>
      <c r="K674" t="s">
        <v>1412</v>
      </c>
      <c r="L674" t="s">
        <v>1195</v>
      </c>
      <c r="M674" t="s">
        <v>1199</v>
      </c>
      <c r="N674" t="s">
        <v>1198</v>
      </c>
      <c r="O674">
        <v>6890</v>
      </c>
      <c r="P674">
        <v>1640</v>
      </c>
      <c r="R674">
        <v>2</v>
      </c>
      <c r="S674">
        <v>16</v>
      </c>
      <c r="U674" t="s">
        <v>2799</v>
      </c>
      <c r="V674" t="s">
        <v>2241</v>
      </c>
      <c r="W674" t="s">
        <v>2800</v>
      </c>
      <c r="X674" t="s">
        <v>2801</v>
      </c>
      <c r="Y674" t="s">
        <v>2802</v>
      </c>
      <c r="Z674">
        <v>614</v>
      </c>
      <c r="AA674" t="s">
        <v>359</v>
      </c>
    </row>
    <row r="675" spans="1:27" x14ac:dyDescent="0.25">
      <c r="A675" t="s">
        <v>360</v>
      </c>
      <c r="B675" t="s">
        <v>1019</v>
      </c>
      <c r="C675">
        <v>2020</v>
      </c>
      <c r="D675">
        <v>24446</v>
      </c>
      <c r="E675">
        <v>12216</v>
      </c>
      <c r="F675">
        <v>12230</v>
      </c>
      <c r="G675">
        <v>9633</v>
      </c>
      <c r="H675">
        <v>2430</v>
      </c>
      <c r="I675">
        <v>3243</v>
      </c>
      <c r="J675">
        <v>3960</v>
      </c>
      <c r="K675" t="s">
        <v>1804</v>
      </c>
      <c r="L675" t="s">
        <v>1358</v>
      </c>
      <c r="M675" t="s">
        <v>1279</v>
      </c>
      <c r="N675" t="s">
        <v>1335</v>
      </c>
      <c r="O675">
        <v>9860</v>
      </c>
      <c r="P675">
        <v>2335</v>
      </c>
      <c r="R675">
        <v>6</v>
      </c>
      <c r="S675">
        <v>28</v>
      </c>
      <c r="U675" t="s">
        <v>2803</v>
      </c>
      <c r="V675" t="s">
        <v>2804</v>
      </c>
      <c r="W675" t="s">
        <v>1880</v>
      </c>
      <c r="X675" t="s">
        <v>1880</v>
      </c>
      <c r="Y675" t="s">
        <v>1845</v>
      </c>
      <c r="Z675">
        <v>709</v>
      </c>
      <c r="AA675" t="s">
        <v>360</v>
      </c>
    </row>
    <row r="676" spans="1:27" x14ac:dyDescent="0.25">
      <c r="B676" t="s">
        <v>1805</v>
      </c>
      <c r="C676">
        <v>2020</v>
      </c>
    </row>
    <row r="677" spans="1:27" x14ac:dyDescent="0.25">
      <c r="B677" t="s">
        <v>1806</v>
      </c>
      <c r="C677">
        <v>2020</v>
      </c>
    </row>
    <row r="678" spans="1:27" x14ac:dyDescent="0.25">
      <c r="A678" t="s">
        <v>361</v>
      </c>
      <c r="B678" t="s">
        <v>1020</v>
      </c>
      <c r="C678">
        <v>2020</v>
      </c>
      <c r="D678">
        <v>41110</v>
      </c>
      <c r="E678">
        <v>20334</v>
      </c>
      <c r="F678">
        <v>20776</v>
      </c>
      <c r="G678">
        <v>17729</v>
      </c>
      <c r="H678">
        <v>5390</v>
      </c>
      <c r="I678">
        <v>5804</v>
      </c>
      <c r="J678">
        <v>6535</v>
      </c>
      <c r="K678" t="s">
        <v>1178</v>
      </c>
      <c r="L678" t="s">
        <v>1260</v>
      </c>
      <c r="M678" t="s">
        <v>1222</v>
      </c>
      <c r="N678" t="s">
        <v>1294</v>
      </c>
      <c r="O678">
        <v>18023</v>
      </c>
      <c r="P678">
        <v>3805</v>
      </c>
      <c r="R678">
        <v>9</v>
      </c>
      <c r="S678">
        <v>60</v>
      </c>
      <c r="U678" t="s">
        <v>2805</v>
      </c>
      <c r="V678" t="s">
        <v>2806</v>
      </c>
      <c r="W678" t="s">
        <v>2807</v>
      </c>
      <c r="X678" t="s">
        <v>2807</v>
      </c>
      <c r="Y678" t="s">
        <v>1845</v>
      </c>
      <c r="Z678">
        <v>1232</v>
      </c>
      <c r="AA678" t="s">
        <v>361</v>
      </c>
    </row>
    <row r="679" spans="1:27" x14ac:dyDescent="0.25">
      <c r="A679" t="s">
        <v>362</v>
      </c>
      <c r="B679" t="s">
        <v>1021</v>
      </c>
      <c r="C679">
        <v>2020</v>
      </c>
      <c r="D679">
        <v>24358</v>
      </c>
      <c r="E679">
        <v>11954</v>
      </c>
      <c r="F679">
        <v>12404</v>
      </c>
      <c r="G679">
        <v>10667</v>
      </c>
      <c r="H679">
        <v>3384</v>
      </c>
      <c r="I679">
        <v>3445</v>
      </c>
      <c r="J679">
        <v>3838</v>
      </c>
      <c r="K679" t="s">
        <v>1589</v>
      </c>
      <c r="L679" t="s">
        <v>1278</v>
      </c>
      <c r="M679" t="s">
        <v>1291</v>
      </c>
      <c r="N679" t="s">
        <v>1452</v>
      </c>
      <c r="O679">
        <v>10691</v>
      </c>
      <c r="P679">
        <v>3595</v>
      </c>
      <c r="R679">
        <v>7</v>
      </c>
      <c r="S679">
        <v>17</v>
      </c>
      <c r="U679" t="s">
        <v>2808</v>
      </c>
      <c r="V679" t="s">
        <v>2809</v>
      </c>
      <c r="W679" t="s">
        <v>2810</v>
      </c>
      <c r="X679" t="s">
        <v>2810</v>
      </c>
      <c r="Y679" t="s">
        <v>1845</v>
      </c>
      <c r="Z679">
        <v>592</v>
      </c>
      <c r="AA679" t="s">
        <v>362</v>
      </c>
    </row>
    <row r="680" spans="1:27" x14ac:dyDescent="0.25">
      <c r="B680" t="s">
        <v>1807</v>
      </c>
      <c r="C680">
        <v>2020</v>
      </c>
    </row>
    <row r="681" spans="1:27" x14ac:dyDescent="0.25">
      <c r="B681" t="s">
        <v>1808</v>
      </c>
      <c r="C681">
        <v>2020</v>
      </c>
    </row>
    <row r="682" spans="1:27" x14ac:dyDescent="0.25">
      <c r="A682" t="s">
        <v>363</v>
      </c>
      <c r="B682" t="s">
        <v>1022</v>
      </c>
      <c r="C682">
        <v>2020</v>
      </c>
      <c r="D682">
        <v>23914</v>
      </c>
      <c r="E682">
        <v>11773</v>
      </c>
      <c r="F682">
        <v>12141</v>
      </c>
      <c r="G682">
        <v>10096</v>
      </c>
      <c r="H682">
        <v>2813</v>
      </c>
      <c r="I682">
        <v>3460</v>
      </c>
      <c r="J682">
        <v>3823</v>
      </c>
      <c r="K682" t="s">
        <v>1290</v>
      </c>
      <c r="L682" t="s">
        <v>1305</v>
      </c>
      <c r="M682" t="s">
        <v>1240</v>
      </c>
      <c r="N682" t="s">
        <v>1181</v>
      </c>
      <c r="O682">
        <v>10107</v>
      </c>
      <c r="P682">
        <v>2400</v>
      </c>
      <c r="R682">
        <v>4</v>
      </c>
      <c r="S682">
        <v>18</v>
      </c>
      <c r="U682" t="s">
        <v>2811</v>
      </c>
      <c r="V682" t="s">
        <v>2138</v>
      </c>
      <c r="W682" t="s">
        <v>2812</v>
      </c>
      <c r="X682" t="s">
        <v>2812</v>
      </c>
      <c r="Y682" t="s">
        <v>1845</v>
      </c>
      <c r="Z682">
        <v>1128</v>
      </c>
      <c r="AA682" t="s">
        <v>363</v>
      </c>
    </row>
    <row r="683" spans="1:27" x14ac:dyDescent="0.25">
      <c r="B683" t="s">
        <v>1809</v>
      </c>
      <c r="C683">
        <v>2020</v>
      </c>
    </row>
    <row r="684" spans="1:27" x14ac:dyDescent="0.25">
      <c r="B684" t="s">
        <v>1810</v>
      </c>
      <c r="C684">
        <v>2020</v>
      </c>
    </row>
    <row r="685" spans="1:27" x14ac:dyDescent="0.25">
      <c r="B685" t="s">
        <v>1811</v>
      </c>
      <c r="C685">
        <v>2020</v>
      </c>
    </row>
    <row r="686" spans="1:27" x14ac:dyDescent="0.25">
      <c r="A686" t="s">
        <v>364</v>
      </c>
      <c r="B686" t="s">
        <v>1023</v>
      </c>
      <c r="C686">
        <v>2020</v>
      </c>
      <c r="D686">
        <v>28854</v>
      </c>
      <c r="E686">
        <v>14420</v>
      </c>
      <c r="F686">
        <v>14434</v>
      </c>
      <c r="G686">
        <v>12772</v>
      </c>
      <c r="H686">
        <v>4310</v>
      </c>
      <c r="I686">
        <v>4214</v>
      </c>
      <c r="J686">
        <v>4248</v>
      </c>
      <c r="K686" t="s">
        <v>1358</v>
      </c>
      <c r="L686" t="s">
        <v>1202</v>
      </c>
      <c r="M686" t="s">
        <v>1333</v>
      </c>
      <c r="N686" t="s">
        <v>1351</v>
      </c>
      <c r="O686">
        <v>13139</v>
      </c>
      <c r="P686">
        <v>2635</v>
      </c>
      <c r="R686">
        <v>2</v>
      </c>
      <c r="S686">
        <v>17</v>
      </c>
      <c r="U686" t="s">
        <v>2813</v>
      </c>
      <c r="V686" t="s">
        <v>2814</v>
      </c>
      <c r="W686" t="s">
        <v>1946</v>
      </c>
      <c r="X686" t="s">
        <v>1946</v>
      </c>
      <c r="Y686" t="s">
        <v>1845</v>
      </c>
      <c r="Z686">
        <v>1201</v>
      </c>
      <c r="AA686" t="s">
        <v>364</v>
      </c>
    </row>
    <row r="687" spans="1:27" x14ac:dyDescent="0.25">
      <c r="B687" t="s">
        <v>1812</v>
      </c>
      <c r="C687">
        <v>2020</v>
      </c>
    </row>
    <row r="688" spans="1:27" x14ac:dyDescent="0.25">
      <c r="B688" t="s">
        <v>1813</v>
      </c>
      <c r="C688">
        <v>2020</v>
      </c>
    </row>
    <row r="689" spans="1:27" x14ac:dyDescent="0.25">
      <c r="A689" t="s">
        <v>365</v>
      </c>
      <c r="B689" t="s">
        <v>1024</v>
      </c>
      <c r="C689">
        <v>2020</v>
      </c>
      <c r="D689">
        <v>21876</v>
      </c>
      <c r="E689">
        <v>10982</v>
      </c>
      <c r="F689">
        <v>10894</v>
      </c>
      <c r="G689">
        <v>9622</v>
      </c>
      <c r="H689">
        <v>2782</v>
      </c>
      <c r="I689">
        <v>3553</v>
      </c>
      <c r="J689">
        <v>3287</v>
      </c>
      <c r="K689" t="s">
        <v>1280</v>
      </c>
      <c r="L689" t="s">
        <v>1222</v>
      </c>
      <c r="M689" t="s">
        <v>1350</v>
      </c>
      <c r="N689" t="s">
        <v>1223</v>
      </c>
      <c r="O689">
        <v>9866</v>
      </c>
      <c r="P689">
        <v>1810</v>
      </c>
      <c r="R689">
        <v>4</v>
      </c>
      <c r="S689">
        <v>16</v>
      </c>
      <c r="U689" t="s">
        <v>2815</v>
      </c>
      <c r="V689" t="s">
        <v>2816</v>
      </c>
      <c r="W689" t="s">
        <v>2229</v>
      </c>
      <c r="X689" t="s">
        <v>2229</v>
      </c>
      <c r="Y689" t="s">
        <v>1845</v>
      </c>
      <c r="Z689">
        <v>664</v>
      </c>
      <c r="AA689" t="s">
        <v>365</v>
      </c>
    </row>
    <row r="690" spans="1:27" x14ac:dyDescent="0.25">
      <c r="A690" t="s">
        <v>366</v>
      </c>
      <c r="B690" t="s">
        <v>1025</v>
      </c>
      <c r="C690">
        <v>2020</v>
      </c>
      <c r="D690">
        <v>52299</v>
      </c>
      <c r="E690">
        <v>25846</v>
      </c>
      <c r="F690">
        <v>26453</v>
      </c>
      <c r="G690">
        <v>21873</v>
      </c>
      <c r="H690">
        <v>6805</v>
      </c>
      <c r="I690">
        <v>6613</v>
      </c>
      <c r="J690">
        <v>8455</v>
      </c>
      <c r="K690" t="s">
        <v>1628</v>
      </c>
      <c r="L690" t="s">
        <v>1264</v>
      </c>
      <c r="M690" t="s">
        <v>1383</v>
      </c>
      <c r="N690" t="s">
        <v>1345</v>
      </c>
      <c r="O690">
        <v>22106</v>
      </c>
      <c r="P690">
        <v>5950</v>
      </c>
      <c r="R690">
        <v>8</v>
      </c>
      <c r="S690">
        <v>31</v>
      </c>
      <c r="U690" t="s">
        <v>2817</v>
      </c>
      <c r="V690" t="s">
        <v>2818</v>
      </c>
      <c r="W690" t="s">
        <v>2819</v>
      </c>
      <c r="X690" t="s">
        <v>2819</v>
      </c>
      <c r="Y690" t="s">
        <v>1845</v>
      </c>
      <c r="Z690">
        <v>1374</v>
      </c>
      <c r="AA690" t="s">
        <v>366</v>
      </c>
    </row>
    <row r="691" spans="1:27" x14ac:dyDescent="0.25">
      <c r="B691" t="s">
        <v>1814</v>
      </c>
      <c r="C691">
        <v>2020</v>
      </c>
    </row>
    <row r="692" spans="1:27" x14ac:dyDescent="0.25">
      <c r="A692" t="s">
        <v>367</v>
      </c>
      <c r="B692" t="s">
        <v>1027</v>
      </c>
      <c r="C692">
        <v>2020</v>
      </c>
      <c r="D692">
        <v>24330</v>
      </c>
      <c r="E692">
        <v>12171</v>
      </c>
      <c r="F692">
        <v>12159</v>
      </c>
      <c r="G692">
        <v>10201</v>
      </c>
      <c r="H692">
        <v>2861</v>
      </c>
      <c r="I692">
        <v>3752</v>
      </c>
      <c r="J692">
        <v>3588</v>
      </c>
      <c r="K692" t="s">
        <v>1340</v>
      </c>
      <c r="L692" t="s">
        <v>1292</v>
      </c>
      <c r="M692" t="s">
        <v>1197</v>
      </c>
      <c r="N692" t="s">
        <v>1181</v>
      </c>
      <c r="O692">
        <v>10370</v>
      </c>
      <c r="P692">
        <v>2770</v>
      </c>
      <c r="R692">
        <v>14</v>
      </c>
      <c r="S692">
        <v>40</v>
      </c>
      <c r="U692" t="s">
        <v>2820</v>
      </c>
      <c r="V692" t="s">
        <v>2821</v>
      </c>
      <c r="W692" t="s">
        <v>2767</v>
      </c>
      <c r="X692" t="s">
        <v>2767</v>
      </c>
      <c r="Y692" t="s">
        <v>1845</v>
      </c>
      <c r="Z692">
        <v>308</v>
      </c>
      <c r="AA692" t="s">
        <v>367</v>
      </c>
    </row>
    <row r="693" spans="1:27" x14ac:dyDescent="0.25">
      <c r="A693" t="s">
        <v>368</v>
      </c>
      <c r="B693" t="s">
        <v>1028</v>
      </c>
      <c r="C693">
        <v>2020</v>
      </c>
      <c r="D693">
        <v>16270</v>
      </c>
      <c r="E693">
        <v>8063</v>
      </c>
      <c r="F693">
        <v>8207</v>
      </c>
      <c r="G693">
        <v>7107</v>
      </c>
      <c r="H693">
        <v>2230</v>
      </c>
      <c r="I693">
        <v>2252</v>
      </c>
      <c r="J693">
        <v>2625</v>
      </c>
      <c r="K693" t="s">
        <v>1179</v>
      </c>
      <c r="L693" t="s">
        <v>1589</v>
      </c>
      <c r="M693" t="s">
        <v>1222</v>
      </c>
      <c r="N693" t="s">
        <v>1349</v>
      </c>
      <c r="O693">
        <v>6971</v>
      </c>
      <c r="P693">
        <v>1560</v>
      </c>
      <c r="R693">
        <v>3</v>
      </c>
      <c r="S693">
        <v>14</v>
      </c>
      <c r="U693" t="s">
        <v>2822</v>
      </c>
      <c r="V693" t="s">
        <v>2823</v>
      </c>
      <c r="W693" t="s">
        <v>2824</v>
      </c>
      <c r="X693" t="s">
        <v>2824</v>
      </c>
      <c r="Y693" t="s">
        <v>1845</v>
      </c>
      <c r="Z693">
        <v>1464</v>
      </c>
      <c r="AA693" t="s">
        <v>368</v>
      </c>
    </row>
    <row r="694" spans="1:27" x14ac:dyDescent="0.25">
      <c r="A694" t="s">
        <v>369</v>
      </c>
      <c r="B694" t="s">
        <v>1029</v>
      </c>
      <c r="C694">
        <v>2020</v>
      </c>
      <c r="D694">
        <v>13362</v>
      </c>
      <c r="E694">
        <v>6689</v>
      </c>
      <c r="F694">
        <v>6673</v>
      </c>
      <c r="G694">
        <v>5135</v>
      </c>
      <c r="H694">
        <v>1372</v>
      </c>
      <c r="I694">
        <v>1643</v>
      </c>
      <c r="J694">
        <v>2120</v>
      </c>
      <c r="K694" t="s">
        <v>1313</v>
      </c>
      <c r="L694" t="s">
        <v>1193</v>
      </c>
      <c r="M694" t="s">
        <v>1334</v>
      </c>
      <c r="N694" t="s">
        <v>1498</v>
      </c>
      <c r="O694">
        <v>5188</v>
      </c>
      <c r="P694">
        <v>1280</v>
      </c>
      <c r="R694">
        <v>1</v>
      </c>
      <c r="S694">
        <v>12</v>
      </c>
      <c r="U694" t="s">
        <v>2825</v>
      </c>
      <c r="V694" t="s">
        <v>2826</v>
      </c>
      <c r="W694" t="s">
        <v>1962</v>
      </c>
      <c r="X694" t="s">
        <v>1962</v>
      </c>
      <c r="Y694" t="s">
        <v>1845</v>
      </c>
      <c r="Z694">
        <v>958</v>
      </c>
      <c r="AA694" t="s">
        <v>369</v>
      </c>
    </row>
    <row r="695" spans="1:27" x14ac:dyDescent="0.25">
      <c r="B695" t="s">
        <v>1815</v>
      </c>
      <c r="C695">
        <v>2020</v>
      </c>
    </row>
    <row r="696" spans="1:27" x14ac:dyDescent="0.25">
      <c r="B696" t="s">
        <v>1816</v>
      </c>
      <c r="C696">
        <v>2020</v>
      </c>
    </row>
    <row r="697" spans="1:27" x14ac:dyDescent="0.25">
      <c r="B697" t="s">
        <v>1817</v>
      </c>
      <c r="C697">
        <v>2020</v>
      </c>
    </row>
    <row r="698" spans="1:27" x14ac:dyDescent="0.25">
      <c r="B698" t="s">
        <v>1818</v>
      </c>
      <c r="C698">
        <v>2020</v>
      </c>
    </row>
    <row r="699" spans="1:27" x14ac:dyDescent="0.25">
      <c r="A699" t="s">
        <v>370</v>
      </c>
      <c r="B699" t="s">
        <v>1030</v>
      </c>
      <c r="C699">
        <v>2020</v>
      </c>
      <c r="D699">
        <v>156794</v>
      </c>
      <c r="E699">
        <v>77563</v>
      </c>
      <c r="F699">
        <v>79231</v>
      </c>
      <c r="G699">
        <v>70358</v>
      </c>
      <c r="H699">
        <v>25391</v>
      </c>
      <c r="I699">
        <v>18737</v>
      </c>
      <c r="J699">
        <v>26230</v>
      </c>
      <c r="K699" t="s">
        <v>1204</v>
      </c>
      <c r="L699" t="s">
        <v>1277</v>
      </c>
      <c r="M699" t="s">
        <v>1312</v>
      </c>
      <c r="N699" t="s">
        <v>1317</v>
      </c>
      <c r="O699">
        <v>68947</v>
      </c>
      <c r="P699">
        <v>14430</v>
      </c>
      <c r="R699">
        <v>19</v>
      </c>
      <c r="S699">
        <v>50</v>
      </c>
      <c r="U699" t="s">
        <v>2827</v>
      </c>
      <c r="V699" t="s">
        <v>2828</v>
      </c>
      <c r="W699" t="s">
        <v>2829</v>
      </c>
      <c r="X699" t="s">
        <v>2829</v>
      </c>
      <c r="Y699" t="s">
        <v>1845</v>
      </c>
      <c r="Z699">
        <v>2048</v>
      </c>
      <c r="AA699" t="s">
        <v>370</v>
      </c>
    </row>
    <row r="700" spans="1:27" x14ac:dyDescent="0.25">
      <c r="A700" t="s">
        <v>371</v>
      </c>
      <c r="B700" t="s">
        <v>1032</v>
      </c>
      <c r="C700">
        <v>2020</v>
      </c>
      <c r="D700">
        <v>28881</v>
      </c>
      <c r="E700">
        <v>14580</v>
      </c>
      <c r="F700">
        <v>14301</v>
      </c>
      <c r="G700">
        <v>11862</v>
      </c>
      <c r="H700">
        <v>3628</v>
      </c>
      <c r="I700">
        <v>3666</v>
      </c>
      <c r="J700">
        <v>4568</v>
      </c>
      <c r="K700" t="s">
        <v>1366</v>
      </c>
      <c r="L700" t="s">
        <v>1203</v>
      </c>
      <c r="M700" t="s">
        <v>1372</v>
      </c>
      <c r="N700" t="s">
        <v>1332</v>
      </c>
      <c r="O700">
        <v>11623</v>
      </c>
      <c r="P700">
        <v>3295</v>
      </c>
      <c r="R700">
        <v>4</v>
      </c>
      <c r="S700">
        <v>27</v>
      </c>
      <c r="U700" t="s">
        <v>2830</v>
      </c>
      <c r="V700" t="s">
        <v>2831</v>
      </c>
      <c r="W700" t="s">
        <v>2832</v>
      </c>
      <c r="X700" t="s">
        <v>2832</v>
      </c>
      <c r="Y700" t="s">
        <v>1845</v>
      </c>
      <c r="Z700">
        <v>684</v>
      </c>
      <c r="AA700" t="s">
        <v>371</v>
      </c>
    </row>
    <row r="701" spans="1:27" x14ac:dyDescent="0.25">
      <c r="A701" t="s">
        <v>372</v>
      </c>
      <c r="B701" t="s">
        <v>1033</v>
      </c>
      <c r="C701">
        <v>2020</v>
      </c>
      <c r="D701">
        <v>17116</v>
      </c>
      <c r="E701">
        <v>8248</v>
      </c>
      <c r="F701">
        <v>8868</v>
      </c>
      <c r="G701">
        <v>8555</v>
      </c>
      <c r="H701">
        <v>3721</v>
      </c>
      <c r="I701">
        <v>2342</v>
      </c>
      <c r="J701">
        <v>2492</v>
      </c>
      <c r="K701" t="s">
        <v>1819</v>
      </c>
      <c r="L701" t="s">
        <v>1192</v>
      </c>
      <c r="M701" t="s">
        <v>1167</v>
      </c>
      <c r="N701" t="s">
        <v>1780</v>
      </c>
      <c r="O701">
        <v>9708</v>
      </c>
      <c r="P701">
        <v>2095</v>
      </c>
      <c r="R701">
        <v>4</v>
      </c>
      <c r="S701">
        <v>19</v>
      </c>
      <c r="U701" t="s">
        <v>2833</v>
      </c>
      <c r="V701" t="s">
        <v>2834</v>
      </c>
      <c r="W701" t="s">
        <v>2835</v>
      </c>
      <c r="X701" t="s">
        <v>2495</v>
      </c>
      <c r="Y701" t="s">
        <v>2836</v>
      </c>
      <c r="Z701">
        <v>1815</v>
      </c>
      <c r="AA701" t="s">
        <v>372</v>
      </c>
    </row>
    <row r="702" spans="1:27" x14ac:dyDescent="0.25">
      <c r="B702" t="s">
        <v>1820</v>
      </c>
      <c r="C702">
        <v>2020</v>
      </c>
    </row>
    <row r="703" spans="1:27" x14ac:dyDescent="0.25">
      <c r="B703" t="s">
        <v>1821</v>
      </c>
      <c r="C703">
        <v>2020</v>
      </c>
    </row>
    <row r="704" spans="1:27" x14ac:dyDescent="0.25">
      <c r="A704" t="s">
        <v>373</v>
      </c>
      <c r="B704" t="s">
        <v>1034</v>
      </c>
      <c r="C704">
        <v>2020</v>
      </c>
      <c r="D704">
        <v>22653</v>
      </c>
      <c r="E704">
        <v>11574</v>
      </c>
      <c r="F704">
        <v>11079</v>
      </c>
      <c r="G704">
        <v>9668</v>
      </c>
      <c r="H704">
        <v>3110</v>
      </c>
      <c r="I704">
        <v>2812</v>
      </c>
      <c r="J704">
        <v>3746</v>
      </c>
      <c r="K704" t="s">
        <v>1199</v>
      </c>
      <c r="L704" t="s">
        <v>1167</v>
      </c>
      <c r="M704" t="s">
        <v>1383</v>
      </c>
      <c r="N704" t="s">
        <v>1311</v>
      </c>
      <c r="O704">
        <v>8678</v>
      </c>
      <c r="P704">
        <v>2645</v>
      </c>
      <c r="R704">
        <v>1</v>
      </c>
      <c r="S704">
        <v>11</v>
      </c>
      <c r="U704" t="s">
        <v>2837</v>
      </c>
      <c r="V704" t="s">
        <v>2838</v>
      </c>
      <c r="W704" t="s">
        <v>2839</v>
      </c>
      <c r="X704" t="s">
        <v>2839</v>
      </c>
      <c r="Y704" t="s">
        <v>1845</v>
      </c>
      <c r="Z704">
        <v>810</v>
      </c>
      <c r="AA704" t="s">
        <v>373</v>
      </c>
    </row>
    <row r="705" spans="1:27" x14ac:dyDescent="0.25">
      <c r="A705" t="s">
        <v>374</v>
      </c>
      <c r="B705" t="s">
        <v>1035</v>
      </c>
      <c r="C705">
        <v>2020</v>
      </c>
      <c r="D705">
        <v>64905</v>
      </c>
      <c r="E705">
        <v>31577</v>
      </c>
      <c r="F705">
        <v>33328</v>
      </c>
      <c r="G705">
        <v>29324</v>
      </c>
      <c r="H705">
        <v>11977</v>
      </c>
      <c r="I705">
        <v>7691</v>
      </c>
      <c r="J705">
        <v>9656</v>
      </c>
      <c r="K705" t="s">
        <v>1822</v>
      </c>
      <c r="L705" t="s">
        <v>1823</v>
      </c>
      <c r="M705" t="s">
        <v>1423</v>
      </c>
      <c r="N705" t="s">
        <v>1261</v>
      </c>
      <c r="O705">
        <v>29245</v>
      </c>
      <c r="P705">
        <v>6820</v>
      </c>
      <c r="R705">
        <v>5</v>
      </c>
      <c r="S705">
        <v>35</v>
      </c>
      <c r="U705" t="s">
        <v>2840</v>
      </c>
      <c r="V705" t="s">
        <v>2841</v>
      </c>
      <c r="W705" t="s">
        <v>2842</v>
      </c>
      <c r="X705" t="s">
        <v>2842</v>
      </c>
      <c r="Y705" t="s">
        <v>1845</v>
      </c>
      <c r="Z705">
        <v>1590</v>
      </c>
      <c r="AA705" t="s">
        <v>374</v>
      </c>
    </row>
    <row r="706" spans="1:27" x14ac:dyDescent="0.25">
      <c r="B706" t="s">
        <v>1824</v>
      </c>
      <c r="C706">
        <v>2020</v>
      </c>
    </row>
    <row r="707" spans="1:27" x14ac:dyDescent="0.25">
      <c r="A707" t="s">
        <v>375</v>
      </c>
      <c r="B707" t="s">
        <v>1036</v>
      </c>
      <c r="C707">
        <v>2020</v>
      </c>
      <c r="D707">
        <v>43750</v>
      </c>
      <c r="E707">
        <v>21560</v>
      </c>
      <c r="F707">
        <v>22190</v>
      </c>
      <c r="G707">
        <v>19850</v>
      </c>
      <c r="H707">
        <v>6537</v>
      </c>
      <c r="I707">
        <v>6721</v>
      </c>
      <c r="J707">
        <v>6592</v>
      </c>
      <c r="K707" t="s">
        <v>1423</v>
      </c>
      <c r="L707" t="s">
        <v>1343</v>
      </c>
      <c r="M707" t="s">
        <v>1210</v>
      </c>
      <c r="N707" t="s">
        <v>1276</v>
      </c>
      <c r="O707">
        <v>19970</v>
      </c>
      <c r="P707">
        <v>3520</v>
      </c>
      <c r="R707">
        <v>12</v>
      </c>
      <c r="S707">
        <v>40</v>
      </c>
      <c r="U707" t="s">
        <v>2843</v>
      </c>
      <c r="V707" t="s">
        <v>2844</v>
      </c>
      <c r="W707" t="s">
        <v>2845</v>
      </c>
      <c r="X707" t="s">
        <v>2845</v>
      </c>
      <c r="Y707" t="s">
        <v>1845</v>
      </c>
      <c r="Z707">
        <v>1043</v>
      </c>
      <c r="AA707" t="s">
        <v>375</v>
      </c>
    </row>
    <row r="708" spans="1:27" x14ac:dyDescent="0.25">
      <c r="B708" t="s">
        <v>1825</v>
      </c>
      <c r="C708">
        <v>2020</v>
      </c>
    </row>
    <row r="709" spans="1:27" x14ac:dyDescent="0.25">
      <c r="B709" t="s">
        <v>1826</v>
      </c>
      <c r="C709">
        <v>2020</v>
      </c>
    </row>
    <row r="710" spans="1:27" x14ac:dyDescent="0.25">
      <c r="B710" t="s">
        <v>1827</v>
      </c>
      <c r="C710">
        <v>2020</v>
      </c>
    </row>
    <row r="711" spans="1:27" x14ac:dyDescent="0.25">
      <c r="B711" t="s">
        <v>1828</v>
      </c>
      <c r="C711">
        <v>2020</v>
      </c>
    </row>
    <row r="712" spans="1:27" x14ac:dyDescent="0.25">
      <c r="A712" t="s">
        <v>376</v>
      </c>
      <c r="B712" t="s">
        <v>1038</v>
      </c>
      <c r="C712">
        <v>2020</v>
      </c>
      <c r="D712">
        <v>125285</v>
      </c>
      <c r="E712">
        <v>61192</v>
      </c>
      <c r="F712">
        <v>64093</v>
      </c>
      <c r="G712">
        <v>56027</v>
      </c>
      <c r="H712">
        <v>19243</v>
      </c>
      <c r="I712">
        <v>16018</v>
      </c>
      <c r="J712">
        <v>20766</v>
      </c>
      <c r="K712" t="s">
        <v>1305</v>
      </c>
      <c r="L712" t="s">
        <v>1330</v>
      </c>
      <c r="M712" t="s">
        <v>1315</v>
      </c>
      <c r="N712" t="s">
        <v>1351</v>
      </c>
      <c r="O712">
        <v>56458</v>
      </c>
      <c r="P712">
        <v>9510</v>
      </c>
      <c r="R712">
        <v>9</v>
      </c>
      <c r="S712">
        <v>26</v>
      </c>
      <c r="U712" t="s">
        <v>2846</v>
      </c>
      <c r="V712" t="s">
        <v>2847</v>
      </c>
      <c r="W712" t="s">
        <v>1685</v>
      </c>
      <c r="X712" t="s">
        <v>1685</v>
      </c>
      <c r="Y712" t="s">
        <v>1845</v>
      </c>
      <c r="Z712">
        <v>2523</v>
      </c>
      <c r="AA712" t="s">
        <v>376</v>
      </c>
    </row>
    <row r="713" spans="1:27" x14ac:dyDescent="0.25">
      <c r="A713" t="s">
        <v>377</v>
      </c>
      <c r="B713" t="s">
        <v>1039</v>
      </c>
      <c r="C713">
        <v>2020</v>
      </c>
      <c r="D713">
        <v>8605</v>
      </c>
      <c r="E713">
        <v>4306</v>
      </c>
      <c r="F713">
        <v>4299</v>
      </c>
      <c r="G713">
        <v>3479</v>
      </c>
      <c r="H713">
        <v>963</v>
      </c>
      <c r="I713">
        <v>1160</v>
      </c>
      <c r="J713">
        <v>1356</v>
      </c>
      <c r="K713" t="s">
        <v>1186</v>
      </c>
      <c r="L713" t="s">
        <v>1333</v>
      </c>
      <c r="M713" t="s">
        <v>1678</v>
      </c>
      <c r="N713" t="s">
        <v>1345</v>
      </c>
      <c r="O713">
        <v>3532</v>
      </c>
      <c r="P713">
        <v>945</v>
      </c>
      <c r="R713">
        <v>7</v>
      </c>
      <c r="S713">
        <v>20</v>
      </c>
      <c r="U713" t="s">
        <v>2848</v>
      </c>
      <c r="V713" t="s">
        <v>2849</v>
      </c>
      <c r="W713" t="s">
        <v>2371</v>
      </c>
      <c r="X713" t="s">
        <v>2371</v>
      </c>
      <c r="Y713" t="s">
        <v>1845</v>
      </c>
      <c r="Z713">
        <v>755</v>
      </c>
      <c r="AA713" t="s">
        <v>377</v>
      </c>
    </row>
    <row r="714" spans="1:27" x14ac:dyDescent="0.25">
      <c r="B714" t="s">
        <v>1829</v>
      </c>
      <c r="C714">
        <v>2020</v>
      </c>
    </row>
    <row r="715" spans="1:27" x14ac:dyDescent="0.25">
      <c r="B715" t="s">
        <v>1830</v>
      </c>
      <c r="C715">
        <v>2020</v>
      </c>
    </row>
    <row r="716" spans="1:27" x14ac:dyDescent="0.25">
      <c r="A716" t="s">
        <v>378</v>
      </c>
      <c r="B716" t="s">
        <v>1040</v>
      </c>
      <c r="C716">
        <v>2020</v>
      </c>
      <c r="D716">
        <v>43885</v>
      </c>
      <c r="E716">
        <v>21781</v>
      </c>
      <c r="F716">
        <v>22104</v>
      </c>
      <c r="G716">
        <v>17847</v>
      </c>
      <c r="H716">
        <v>4788</v>
      </c>
      <c r="I716">
        <v>5650</v>
      </c>
      <c r="J716">
        <v>7409</v>
      </c>
      <c r="K716" t="s">
        <v>1831</v>
      </c>
      <c r="L716" t="s">
        <v>1589</v>
      </c>
      <c r="M716" t="s">
        <v>1491</v>
      </c>
      <c r="N716" t="s">
        <v>1185</v>
      </c>
      <c r="O716">
        <v>18031</v>
      </c>
      <c r="P716">
        <v>4705</v>
      </c>
      <c r="R716">
        <v>4</v>
      </c>
      <c r="S716">
        <v>53</v>
      </c>
      <c r="U716" t="s">
        <v>2850</v>
      </c>
      <c r="V716" t="s">
        <v>2851</v>
      </c>
      <c r="W716" t="s">
        <v>2852</v>
      </c>
      <c r="X716" t="s">
        <v>2852</v>
      </c>
      <c r="Y716" t="s">
        <v>1845</v>
      </c>
      <c r="Z716">
        <v>1170</v>
      </c>
      <c r="AA716" t="s">
        <v>378</v>
      </c>
    </row>
    <row r="717" spans="1:27" x14ac:dyDescent="0.25">
      <c r="B717" t="s">
        <v>1832</v>
      </c>
      <c r="C717">
        <v>2020</v>
      </c>
    </row>
    <row r="718" spans="1:27" x14ac:dyDescent="0.25">
      <c r="A718" t="s">
        <v>379</v>
      </c>
      <c r="B718" t="s">
        <v>1041</v>
      </c>
      <c r="C718">
        <v>2020</v>
      </c>
      <c r="D718">
        <v>21829</v>
      </c>
      <c r="E718">
        <v>11139</v>
      </c>
      <c r="F718">
        <v>10690</v>
      </c>
      <c r="G718">
        <v>9501</v>
      </c>
      <c r="H718">
        <v>2926</v>
      </c>
      <c r="I718">
        <v>3402</v>
      </c>
      <c r="J718">
        <v>3173</v>
      </c>
      <c r="K718" t="s">
        <v>1237</v>
      </c>
      <c r="L718" t="s">
        <v>1281</v>
      </c>
      <c r="M718" t="s">
        <v>1376</v>
      </c>
      <c r="N718" t="s">
        <v>1341</v>
      </c>
      <c r="O718">
        <v>9472</v>
      </c>
      <c r="P718">
        <v>2430</v>
      </c>
      <c r="R718">
        <v>5</v>
      </c>
      <c r="S718">
        <v>11</v>
      </c>
      <c r="U718" t="s">
        <v>2853</v>
      </c>
      <c r="V718" t="s">
        <v>2854</v>
      </c>
      <c r="W718" t="s">
        <v>2621</v>
      </c>
      <c r="X718" t="s">
        <v>2621</v>
      </c>
      <c r="Y718" t="s">
        <v>1845</v>
      </c>
      <c r="Z718">
        <v>542</v>
      </c>
      <c r="AA718" t="s">
        <v>379</v>
      </c>
    </row>
    <row r="719" spans="1:27" x14ac:dyDescent="0.25">
      <c r="A719" t="s">
        <v>380</v>
      </c>
      <c r="B719" t="s">
        <v>1042</v>
      </c>
      <c r="C719">
        <v>2020</v>
      </c>
      <c r="D719">
        <v>47934</v>
      </c>
      <c r="E719">
        <v>23498</v>
      </c>
      <c r="F719">
        <v>24436</v>
      </c>
      <c r="G719">
        <v>22046</v>
      </c>
      <c r="H719">
        <v>8587</v>
      </c>
      <c r="I719">
        <v>6414</v>
      </c>
      <c r="J719">
        <v>7045</v>
      </c>
      <c r="K719" t="s">
        <v>1678</v>
      </c>
      <c r="L719" t="s">
        <v>1167</v>
      </c>
      <c r="M719" t="s">
        <v>1193</v>
      </c>
      <c r="N719" t="s">
        <v>1411</v>
      </c>
      <c r="O719">
        <v>22267</v>
      </c>
      <c r="P719">
        <v>3885</v>
      </c>
      <c r="R719">
        <v>6</v>
      </c>
      <c r="S719">
        <v>31</v>
      </c>
      <c r="U719" t="s">
        <v>2855</v>
      </c>
      <c r="V719" t="s">
        <v>2856</v>
      </c>
      <c r="W719" t="s">
        <v>1751</v>
      </c>
      <c r="X719" t="s">
        <v>1751</v>
      </c>
      <c r="Y719" t="s">
        <v>1845</v>
      </c>
      <c r="Z719">
        <v>1643</v>
      </c>
      <c r="AA719" t="s">
        <v>380</v>
      </c>
    </row>
    <row r="720" spans="1:27" x14ac:dyDescent="0.25">
      <c r="A720" t="s">
        <v>381</v>
      </c>
      <c r="B720" t="s">
        <v>1043</v>
      </c>
      <c r="C720">
        <v>2020</v>
      </c>
      <c r="D720">
        <v>22685</v>
      </c>
      <c r="E720">
        <v>11524</v>
      </c>
      <c r="F720">
        <v>11161</v>
      </c>
      <c r="G720">
        <v>8565</v>
      </c>
      <c r="H720">
        <v>2174</v>
      </c>
      <c r="I720">
        <v>2730</v>
      </c>
      <c r="J720">
        <v>3661</v>
      </c>
      <c r="K720" t="s">
        <v>1441</v>
      </c>
      <c r="L720" t="s">
        <v>1164</v>
      </c>
      <c r="M720" t="s">
        <v>1684</v>
      </c>
      <c r="N720" t="s">
        <v>1833</v>
      </c>
      <c r="O720">
        <v>8942</v>
      </c>
      <c r="P720">
        <v>2085</v>
      </c>
      <c r="R720">
        <v>6</v>
      </c>
      <c r="S720">
        <v>34</v>
      </c>
      <c r="U720" t="s">
        <v>2857</v>
      </c>
      <c r="V720" t="s">
        <v>2858</v>
      </c>
      <c r="W720" t="s">
        <v>2859</v>
      </c>
      <c r="X720" t="s">
        <v>2859</v>
      </c>
      <c r="Y720" t="s">
        <v>1845</v>
      </c>
      <c r="Z720">
        <v>721</v>
      </c>
      <c r="AA720" t="s">
        <v>381</v>
      </c>
    </row>
    <row r="721" spans="1:27" x14ac:dyDescent="0.25">
      <c r="B721" t="s">
        <v>1834</v>
      </c>
      <c r="C721">
        <v>2020</v>
      </c>
    </row>
    <row r="722" spans="1:27" x14ac:dyDescent="0.25">
      <c r="B722" t="s">
        <v>1835</v>
      </c>
      <c r="C722">
        <v>2020</v>
      </c>
    </row>
    <row r="723" spans="1:27" x14ac:dyDescent="0.25">
      <c r="A723" t="s">
        <v>382</v>
      </c>
      <c r="B723" t="s">
        <v>1044</v>
      </c>
      <c r="C723">
        <v>2020</v>
      </c>
      <c r="D723">
        <v>44737</v>
      </c>
      <c r="E723">
        <v>21694</v>
      </c>
      <c r="F723">
        <v>23043</v>
      </c>
      <c r="G723">
        <v>20162</v>
      </c>
      <c r="H723">
        <v>6926</v>
      </c>
      <c r="I723">
        <v>6250</v>
      </c>
      <c r="J723">
        <v>6986</v>
      </c>
      <c r="K723" t="s">
        <v>1287</v>
      </c>
      <c r="L723" t="s">
        <v>1530</v>
      </c>
      <c r="M723" t="s">
        <v>1374</v>
      </c>
      <c r="N723" t="s">
        <v>1198</v>
      </c>
      <c r="O723">
        <v>20537</v>
      </c>
      <c r="P723">
        <v>3695</v>
      </c>
      <c r="R723">
        <v>9</v>
      </c>
      <c r="S723">
        <v>92</v>
      </c>
      <c r="U723" t="s">
        <v>2860</v>
      </c>
      <c r="V723" t="s">
        <v>2861</v>
      </c>
      <c r="W723" t="s">
        <v>1212</v>
      </c>
      <c r="X723" t="s">
        <v>1212</v>
      </c>
      <c r="Y723" t="s">
        <v>1845</v>
      </c>
      <c r="Z723">
        <v>2072</v>
      </c>
      <c r="AA723" t="s">
        <v>382</v>
      </c>
    </row>
    <row r="724" spans="1:27" x14ac:dyDescent="0.25">
      <c r="A724" t="s">
        <v>383</v>
      </c>
      <c r="B724" t="s">
        <v>1045</v>
      </c>
      <c r="C724">
        <v>2020</v>
      </c>
      <c r="D724">
        <v>128840</v>
      </c>
      <c r="E724">
        <v>63488</v>
      </c>
      <c r="F724">
        <v>65352</v>
      </c>
      <c r="G724">
        <v>60093</v>
      </c>
      <c r="H724">
        <v>24770</v>
      </c>
      <c r="I724">
        <v>16149</v>
      </c>
      <c r="J724">
        <v>19174</v>
      </c>
      <c r="K724" t="s">
        <v>1576</v>
      </c>
      <c r="L724" t="s">
        <v>1307</v>
      </c>
      <c r="M724" t="s">
        <v>1164</v>
      </c>
      <c r="N724" t="s">
        <v>1528</v>
      </c>
      <c r="O724">
        <v>58492</v>
      </c>
      <c r="P724">
        <v>10970</v>
      </c>
      <c r="R724">
        <v>16</v>
      </c>
      <c r="S724">
        <v>78</v>
      </c>
      <c r="U724" t="s">
        <v>2862</v>
      </c>
      <c r="V724" t="s">
        <v>2863</v>
      </c>
      <c r="W724" t="s">
        <v>2864</v>
      </c>
      <c r="X724" t="s">
        <v>2864</v>
      </c>
      <c r="Y724" t="s">
        <v>1845</v>
      </c>
      <c r="Z724">
        <v>2042</v>
      </c>
      <c r="AA724" t="s">
        <v>383</v>
      </c>
    </row>
    <row r="725" spans="1:27" x14ac:dyDescent="0.25">
      <c r="B725" t="s">
        <v>1836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CB7B-AEEE-4AB3-A94A-396F79E6E00F}">
  <dimension ref="A1:W2"/>
  <sheetViews>
    <sheetView tabSelected="1" workbookViewId="0">
      <pane xSplit="3" ySplit="1" topLeftCell="D2" activePane="bottomRight" state="frozen"/>
      <selection pane="topRight" activeCell="D1" sqref="D1"/>
      <selection pane="bottomLeft" activeCell="A2" sqref="A2"/>
      <selection pane="bottomRight" activeCell="O1" sqref="O1"/>
    </sheetView>
  </sheetViews>
  <sheetFormatPr defaultRowHeight="15" x14ac:dyDescent="0.25"/>
  <sheetData>
    <row r="1" spans="1:23" x14ac:dyDescent="0.25">
      <c r="A1" t="s">
        <v>1134</v>
      </c>
      <c r="B1" t="s">
        <v>1837</v>
      </c>
      <c r="C1" t="s">
        <v>1837</v>
      </c>
      <c r="D1" t="s">
        <v>1838</v>
      </c>
      <c r="E1" t="s">
        <v>1839</v>
      </c>
      <c r="F1" t="s">
        <v>1840</v>
      </c>
      <c r="G1" t="s">
        <v>1841</v>
      </c>
      <c r="H1" t="s">
        <v>2873</v>
      </c>
      <c r="I1" t="s">
        <v>2871</v>
      </c>
      <c r="J1" t="s">
        <v>2872</v>
      </c>
      <c r="K1" t="s">
        <v>2902</v>
      </c>
      <c r="L1" t="s">
        <v>2903</v>
      </c>
      <c r="M1" t="s">
        <v>2904</v>
      </c>
      <c r="N1" t="s">
        <v>2905</v>
      </c>
      <c r="O1" t="s">
        <v>2906</v>
      </c>
      <c r="P1" t="s">
        <v>2907</v>
      </c>
      <c r="R1" t="s">
        <v>1135</v>
      </c>
      <c r="S1" t="s">
        <v>1136</v>
      </c>
      <c r="T1" t="s">
        <v>1137</v>
      </c>
      <c r="U1" t="s">
        <v>1140</v>
      </c>
      <c r="V1" t="s">
        <v>1139</v>
      </c>
      <c r="W1" t="s">
        <v>1138</v>
      </c>
    </row>
    <row r="2" spans="1:23" x14ac:dyDescent="0.25">
      <c r="A2" t="s">
        <v>216</v>
      </c>
      <c r="B2" t="s">
        <v>830</v>
      </c>
      <c r="C2" t="str">
        <f>VLOOKUP(A2,'Gemeenten Nederland'!$A$1:$S$724,2,0)</f>
        <v>Meierijstad</v>
      </c>
      <c r="D2">
        <f>VLOOKUP(A2,'Gemeenten Nederland'!$A$1:$S$724,4,0)</f>
        <v>81194</v>
      </c>
      <c r="E2">
        <f>VLOOKUP(A2,'Gemeenten Nederland'!$A$1:$S$724,7,0)</f>
        <v>34619</v>
      </c>
      <c r="F2">
        <f>VLOOKUP(A2,'Gemeenten Nederland'!$A$1:$S$724,15,0)</f>
        <v>34544</v>
      </c>
      <c r="G2">
        <f>VLOOKUP(A2,'Gemeenten Nederland'!$A$1:$S$724,16,0)</f>
        <v>8650</v>
      </c>
      <c r="H2" t="str">
        <f>VLOOKUP(A2,'Gemeenten Nederland'!$A$1:$Z$724,21,0)</f>
        <v>185,52</v>
      </c>
      <c r="I2" t="str">
        <f>VLOOKUP(A2,'Gemeenten Nederland'!$A$1:$Z$724,22,0)</f>
        <v>184,09</v>
      </c>
      <c r="J2" t="str">
        <f>VLOOKUP(A2,'Gemeenten Nederland'!$A$1:$Z$724,23,0)</f>
        <v>1,43</v>
      </c>
      <c r="K2">
        <v>4.3249214587241296</v>
      </c>
      <c r="L2">
        <v>51.597360715888883</v>
      </c>
      <c r="M2" t="s">
        <v>2908</v>
      </c>
      <c r="R2">
        <v>9033</v>
      </c>
      <c r="S2">
        <v>34147</v>
      </c>
      <c r="T2">
        <v>0</v>
      </c>
      <c r="U2">
        <v>0</v>
      </c>
      <c r="V2">
        <v>0</v>
      </c>
      <c r="W2">
        <v>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8B1CF-6B6F-4888-8053-499F2A1F0D47}">
  <dimension ref="A1:F2"/>
  <sheetViews>
    <sheetView workbookViewId="0">
      <selection activeCell="A7" sqref="A7:XFD7"/>
    </sheetView>
  </sheetViews>
  <sheetFormatPr defaultRowHeight="15" x14ac:dyDescent="0.25"/>
  <sheetData>
    <row r="1" spans="1:6" x14ac:dyDescent="0.25">
      <c r="A1" t="s">
        <v>1837</v>
      </c>
      <c r="B1" t="s">
        <v>1134</v>
      </c>
      <c r="C1" t="s">
        <v>2898</v>
      </c>
      <c r="D1" t="s">
        <v>2899</v>
      </c>
      <c r="E1" t="s">
        <v>2900</v>
      </c>
      <c r="F1" t="s">
        <v>2901</v>
      </c>
    </row>
    <row r="2" spans="1:6" x14ac:dyDescent="0.25">
      <c r="A2" t="s">
        <v>830</v>
      </c>
      <c r="B2" t="s">
        <v>216</v>
      </c>
      <c r="C2">
        <f>VLOOKUP(A2,'Energiegebruik industrieper gem'!$A$2:$P$354,3,0)</f>
        <v>65635000</v>
      </c>
      <c r="D2">
        <f>VLOOKUP(A2,'Energiegebruik industrieper gem'!$A$2:$P$354,5,0)</f>
        <v>339427000</v>
      </c>
      <c r="E2">
        <f>VLOOKUP(A2,'Energiegebruik industrieper gem'!$A$2:$P$354,15,0)</f>
        <v>7062000</v>
      </c>
      <c r="F2">
        <f>VLOOKUP(A2,'Energiegebruik industrieper gem'!$A$2:$P$354,16,0)</f>
        <v>43323000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18773-A9BB-4028-81A7-FF50F309AFD8}">
  <dimension ref="A1:S357"/>
  <sheetViews>
    <sheetView workbookViewId="0">
      <selection activeCell="D1" sqref="D1"/>
    </sheetView>
  </sheetViews>
  <sheetFormatPr defaultRowHeight="15" x14ac:dyDescent="0.25"/>
  <sheetData>
    <row r="1" spans="1:19" x14ac:dyDescent="0.25">
      <c r="B1" t="s">
        <v>2874</v>
      </c>
      <c r="D1" t="s">
        <v>2875</v>
      </c>
      <c r="F1" t="s">
        <v>2876</v>
      </c>
      <c r="G1" t="s">
        <v>2877</v>
      </c>
      <c r="H1" t="s">
        <v>2878</v>
      </c>
      <c r="I1" t="s">
        <v>2879</v>
      </c>
      <c r="J1" t="s">
        <v>2880</v>
      </c>
      <c r="K1" t="s">
        <v>2881</v>
      </c>
      <c r="L1" t="s">
        <v>2882</v>
      </c>
      <c r="M1" t="s">
        <v>2883</v>
      </c>
      <c r="N1" t="s">
        <v>2884</v>
      </c>
      <c r="O1" t="s">
        <v>2885</v>
      </c>
      <c r="P1" t="s">
        <v>2886</v>
      </c>
    </row>
    <row r="2" spans="1:19" x14ac:dyDescent="0.25">
      <c r="A2" t="s">
        <v>570</v>
      </c>
      <c r="B2" t="s">
        <v>2887</v>
      </c>
      <c r="C2">
        <f>IF(B2="?",R2,B2)</f>
        <v>12276000</v>
      </c>
      <c r="D2" t="s">
        <v>2887</v>
      </c>
      <c r="E2">
        <f>IF(D2="?",S2,D2)</f>
        <v>255000</v>
      </c>
      <c r="F2">
        <v>2217000</v>
      </c>
      <c r="G2">
        <v>5503000</v>
      </c>
      <c r="H2" t="s">
        <v>2887</v>
      </c>
      <c r="I2">
        <v>4556000</v>
      </c>
      <c r="J2" t="s">
        <v>2887</v>
      </c>
      <c r="K2">
        <v>108000</v>
      </c>
      <c r="L2" t="s">
        <v>2887</v>
      </c>
      <c r="M2">
        <v>147000</v>
      </c>
      <c r="N2" t="s">
        <v>2887</v>
      </c>
      <c r="O2">
        <v>1173000</v>
      </c>
      <c r="P2">
        <v>7201000</v>
      </c>
      <c r="R2">
        <f>SUM(F2:J2)</f>
        <v>12276000</v>
      </c>
      <c r="S2">
        <f>SUM(K2:N2)</f>
        <v>255000</v>
      </c>
    </row>
    <row r="3" spans="1:19" x14ac:dyDescent="0.25">
      <c r="A3" t="s">
        <v>572</v>
      </c>
      <c r="B3">
        <v>2975000</v>
      </c>
      <c r="C3">
        <f t="shared" ref="C3:C66" si="0">IF(B3="?",R3,B3)</f>
        <v>2975000</v>
      </c>
      <c r="D3">
        <v>20674000</v>
      </c>
      <c r="E3">
        <f t="shared" ref="E3:E66" si="1">IF(D3="?",S3,D3)</f>
        <v>20674000</v>
      </c>
      <c r="F3">
        <v>2775000</v>
      </c>
      <c r="G3">
        <v>669000</v>
      </c>
      <c r="H3" t="s">
        <v>2887</v>
      </c>
      <c r="I3">
        <v>16948000</v>
      </c>
      <c r="J3" t="s">
        <v>2887</v>
      </c>
      <c r="K3">
        <v>147000</v>
      </c>
      <c r="L3" t="s">
        <v>2887</v>
      </c>
      <c r="M3">
        <v>2828000</v>
      </c>
      <c r="N3" t="s">
        <v>2887</v>
      </c>
      <c r="O3">
        <v>22817000</v>
      </c>
      <c r="P3">
        <v>20812000</v>
      </c>
      <c r="R3">
        <f t="shared" ref="R3:R66" si="2">SUM(F3:J3)</f>
        <v>20392000</v>
      </c>
      <c r="S3">
        <f t="shared" ref="S3:S66" si="3">SUM(K3:N3)</f>
        <v>2975000</v>
      </c>
    </row>
    <row r="4" spans="1:19" x14ac:dyDescent="0.25">
      <c r="A4" t="s">
        <v>574</v>
      </c>
      <c r="B4">
        <v>2010000</v>
      </c>
      <c r="C4">
        <f t="shared" si="0"/>
        <v>2010000</v>
      </c>
      <c r="D4">
        <v>26880000</v>
      </c>
      <c r="E4">
        <f t="shared" si="1"/>
        <v>26880000</v>
      </c>
      <c r="F4">
        <v>1225000</v>
      </c>
      <c r="G4">
        <v>3440000</v>
      </c>
      <c r="H4">
        <v>112000</v>
      </c>
      <c r="I4">
        <v>21975000</v>
      </c>
      <c r="J4" t="s">
        <v>2887</v>
      </c>
      <c r="K4">
        <v>164000</v>
      </c>
      <c r="L4" t="s">
        <v>2887</v>
      </c>
      <c r="M4">
        <v>1841000</v>
      </c>
      <c r="N4" t="s">
        <v>2887</v>
      </c>
      <c r="O4">
        <v>1457000</v>
      </c>
      <c r="P4">
        <v>10271000</v>
      </c>
      <c r="R4">
        <f t="shared" si="2"/>
        <v>26752000</v>
      </c>
      <c r="S4">
        <f t="shared" si="3"/>
        <v>2005000</v>
      </c>
    </row>
    <row r="5" spans="1:19" x14ac:dyDescent="0.25">
      <c r="A5" t="s">
        <v>576</v>
      </c>
      <c r="B5">
        <v>10114000</v>
      </c>
      <c r="C5">
        <f t="shared" si="0"/>
        <v>10114000</v>
      </c>
      <c r="D5" t="s">
        <v>2887</v>
      </c>
      <c r="E5">
        <f t="shared" si="1"/>
        <v>10085000</v>
      </c>
      <c r="F5">
        <v>1571000</v>
      </c>
      <c r="G5">
        <v>1481000</v>
      </c>
      <c r="H5">
        <v>83000</v>
      </c>
      <c r="I5">
        <v>48424000</v>
      </c>
      <c r="J5" t="s">
        <v>2887</v>
      </c>
      <c r="K5">
        <v>194000</v>
      </c>
      <c r="L5" t="s">
        <v>2887</v>
      </c>
      <c r="M5">
        <v>9891000</v>
      </c>
      <c r="N5" t="s">
        <v>2887</v>
      </c>
      <c r="O5">
        <v>703000</v>
      </c>
      <c r="P5" t="s">
        <v>2887</v>
      </c>
      <c r="R5">
        <f t="shared" si="2"/>
        <v>51559000</v>
      </c>
      <c r="S5">
        <f t="shared" si="3"/>
        <v>10085000</v>
      </c>
    </row>
    <row r="6" spans="1:19" x14ac:dyDescent="0.25">
      <c r="A6" t="s">
        <v>577</v>
      </c>
      <c r="B6">
        <v>11776000</v>
      </c>
      <c r="C6">
        <f t="shared" si="0"/>
        <v>11776000</v>
      </c>
      <c r="D6">
        <v>52322000</v>
      </c>
      <c r="E6">
        <f t="shared" si="1"/>
        <v>52322000</v>
      </c>
      <c r="F6">
        <v>843000</v>
      </c>
      <c r="G6">
        <v>1697000</v>
      </c>
      <c r="H6">
        <v>655000</v>
      </c>
      <c r="I6">
        <v>48437000</v>
      </c>
      <c r="J6" t="s">
        <v>2887</v>
      </c>
      <c r="K6">
        <v>62000</v>
      </c>
      <c r="L6" t="s">
        <v>2887</v>
      </c>
      <c r="M6">
        <v>11627000</v>
      </c>
      <c r="N6" t="s">
        <v>2887</v>
      </c>
      <c r="O6" t="s">
        <v>2887</v>
      </c>
      <c r="P6">
        <v>384000</v>
      </c>
      <c r="R6">
        <f t="shared" si="2"/>
        <v>51632000</v>
      </c>
      <c r="S6">
        <f t="shared" si="3"/>
        <v>11689000</v>
      </c>
    </row>
    <row r="7" spans="1:19" x14ac:dyDescent="0.25">
      <c r="A7" t="s">
        <v>578</v>
      </c>
      <c r="B7">
        <v>397000</v>
      </c>
      <c r="C7">
        <f t="shared" si="0"/>
        <v>397000</v>
      </c>
      <c r="D7">
        <v>3179000</v>
      </c>
      <c r="E7">
        <f t="shared" si="1"/>
        <v>3179000</v>
      </c>
      <c r="F7">
        <v>1503000</v>
      </c>
      <c r="G7">
        <v>253000</v>
      </c>
      <c r="H7" t="s">
        <v>2887</v>
      </c>
      <c r="I7">
        <v>1003000</v>
      </c>
      <c r="J7" t="s">
        <v>2887</v>
      </c>
      <c r="K7">
        <v>105000</v>
      </c>
      <c r="L7" t="s">
        <v>2887</v>
      </c>
      <c r="M7">
        <v>291000</v>
      </c>
      <c r="N7" t="s">
        <v>2887</v>
      </c>
      <c r="O7">
        <v>1301000</v>
      </c>
      <c r="P7">
        <v>2320000</v>
      </c>
      <c r="R7">
        <f t="shared" si="2"/>
        <v>2759000</v>
      </c>
      <c r="S7">
        <f t="shared" si="3"/>
        <v>396000</v>
      </c>
    </row>
    <row r="8" spans="1:19" x14ac:dyDescent="0.25">
      <c r="A8" t="s">
        <v>580</v>
      </c>
      <c r="B8" t="s">
        <v>2887</v>
      </c>
      <c r="C8">
        <f t="shared" si="0"/>
        <v>36065000</v>
      </c>
      <c r="D8" t="s">
        <v>2887</v>
      </c>
      <c r="E8">
        <f t="shared" si="1"/>
        <v>2006000</v>
      </c>
      <c r="F8">
        <v>5049000</v>
      </c>
      <c r="G8" t="s">
        <v>2887</v>
      </c>
      <c r="H8">
        <v>1660000</v>
      </c>
      <c r="I8">
        <v>29356000</v>
      </c>
      <c r="J8" t="s">
        <v>2887</v>
      </c>
      <c r="K8">
        <v>363000</v>
      </c>
      <c r="L8" t="s">
        <v>2887</v>
      </c>
      <c r="M8">
        <v>1643000</v>
      </c>
      <c r="N8" t="s">
        <v>2887</v>
      </c>
      <c r="O8">
        <v>1332000</v>
      </c>
      <c r="P8">
        <v>7760000</v>
      </c>
      <c r="R8">
        <f t="shared" si="2"/>
        <v>36065000</v>
      </c>
      <c r="S8">
        <f t="shared" si="3"/>
        <v>2006000</v>
      </c>
    </row>
    <row r="9" spans="1:19" x14ac:dyDescent="0.25">
      <c r="A9" t="s">
        <v>582</v>
      </c>
      <c r="B9">
        <v>15188000</v>
      </c>
      <c r="C9">
        <f t="shared" si="0"/>
        <v>15188000</v>
      </c>
      <c r="D9">
        <v>358596000</v>
      </c>
      <c r="E9">
        <f t="shared" si="1"/>
        <v>358596000</v>
      </c>
      <c r="F9">
        <v>2025000</v>
      </c>
      <c r="G9">
        <v>7558000</v>
      </c>
      <c r="H9">
        <v>1713000</v>
      </c>
      <c r="I9">
        <v>347283000</v>
      </c>
      <c r="J9">
        <v>17000</v>
      </c>
      <c r="K9">
        <v>257000</v>
      </c>
      <c r="L9" t="s">
        <v>2887</v>
      </c>
      <c r="M9">
        <v>14352000</v>
      </c>
      <c r="N9" t="s">
        <v>2887</v>
      </c>
      <c r="O9">
        <v>474000</v>
      </c>
      <c r="P9">
        <v>4618000</v>
      </c>
      <c r="R9">
        <f t="shared" si="2"/>
        <v>358596000</v>
      </c>
      <c r="S9">
        <f t="shared" si="3"/>
        <v>14609000</v>
      </c>
    </row>
    <row r="10" spans="1:19" x14ac:dyDescent="0.25">
      <c r="A10" t="s">
        <v>584</v>
      </c>
      <c r="B10">
        <v>6436000</v>
      </c>
      <c r="C10">
        <f t="shared" si="0"/>
        <v>6436000</v>
      </c>
      <c r="D10">
        <v>84484000</v>
      </c>
      <c r="E10">
        <f t="shared" si="1"/>
        <v>84484000</v>
      </c>
      <c r="F10">
        <v>7921000</v>
      </c>
      <c r="G10">
        <v>14682000</v>
      </c>
      <c r="H10">
        <v>9708000</v>
      </c>
      <c r="I10">
        <v>52173000</v>
      </c>
      <c r="J10" t="s">
        <v>2887</v>
      </c>
      <c r="K10">
        <v>395000</v>
      </c>
      <c r="L10">
        <v>19000</v>
      </c>
      <c r="M10">
        <v>6016000</v>
      </c>
      <c r="N10" t="s">
        <v>2887</v>
      </c>
      <c r="O10">
        <v>12208000</v>
      </c>
      <c r="P10">
        <v>13040000</v>
      </c>
      <c r="R10">
        <f t="shared" si="2"/>
        <v>84484000</v>
      </c>
      <c r="S10">
        <f t="shared" si="3"/>
        <v>6430000</v>
      </c>
    </row>
    <row r="11" spans="1:19" x14ac:dyDescent="0.25">
      <c r="A11" t="s">
        <v>586</v>
      </c>
      <c r="B11">
        <v>5461000</v>
      </c>
      <c r="C11">
        <f t="shared" si="0"/>
        <v>5461000</v>
      </c>
      <c r="D11">
        <v>43615000</v>
      </c>
      <c r="E11">
        <f t="shared" si="1"/>
        <v>43615000</v>
      </c>
      <c r="F11">
        <v>5775000</v>
      </c>
      <c r="G11">
        <v>4767000</v>
      </c>
      <c r="H11">
        <v>457000</v>
      </c>
      <c r="I11">
        <v>32599000</v>
      </c>
      <c r="J11">
        <v>17000</v>
      </c>
      <c r="K11">
        <v>967000</v>
      </c>
      <c r="L11">
        <v>190000</v>
      </c>
      <c r="M11">
        <v>4290000</v>
      </c>
      <c r="N11" t="s">
        <v>2887</v>
      </c>
      <c r="O11">
        <v>2850000</v>
      </c>
      <c r="P11">
        <v>17778000</v>
      </c>
      <c r="R11">
        <f t="shared" si="2"/>
        <v>43615000</v>
      </c>
      <c r="S11">
        <f t="shared" si="3"/>
        <v>5447000</v>
      </c>
    </row>
    <row r="12" spans="1:19" x14ac:dyDescent="0.25">
      <c r="A12" t="s">
        <v>588</v>
      </c>
      <c r="B12">
        <v>419000</v>
      </c>
      <c r="C12">
        <f t="shared" si="0"/>
        <v>419000</v>
      </c>
      <c r="D12">
        <v>3042000</v>
      </c>
      <c r="E12">
        <f t="shared" si="1"/>
        <v>3042000</v>
      </c>
      <c r="F12">
        <v>661000</v>
      </c>
      <c r="G12">
        <v>402000</v>
      </c>
      <c r="H12" t="s">
        <v>2887</v>
      </c>
      <c r="I12">
        <v>1898000</v>
      </c>
      <c r="J12" t="s">
        <v>2887</v>
      </c>
      <c r="K12">
        <v>72000</v>
      </c>
      <c r="L12" t="s">
        <v>2887</v>
      </c>
      <c r="M12">
        <v>347000</v>
      </c>
      <c r="N12" t="s">
        <v>2887</v>
      </c>
      <c r="O12">
        <v>2991000</v>
      </c>
      <c r="P12">
        <v>14984000</v>
      </c>
      <c r="R12">
        <f t="shared" si="2"/>
        <v>2961000</v>
      </c>
      <c r="S12">
        <f t="shared" si="3"/>
        <v>419000</v>
      </c>
    </row>
    <row r="13" spans="1:19" x14ac:dyDescent="0.25">
      <c r="A13" t="s">
        <v>590</v>
      </c>
      <c r="B13">
        <v>6278000</v>
      </c>
      <c r="C13">
        <f t="shared" si="0"/>
        <v>6278000</v>
      </c>
      <c r="D13">
        <v>83481000</v>
      </c>
      <c r="E13">
        <f t="shared" si="1"/>
        <v>83481000</v>
      </c>
      <c r="F13">
        <v>4980000</v>
      </c>
      <c r="G13">
        <v>33895000</v>
      </c>
      <c r="H13">
        <v>124000</v>
      </c>
      <c r="I13">
        <v>44428000</v>
      </c>
      <c r="J13" t="s">
        <v>2887</v>
      </c>
      <c r="K13">
        <v>482000</v>
      </c>
      <c r="L13" t="s">
        <v>2887</v>
      </c>
      <c r="M13">
        <v>5796000</v>
      </c>
      <c r="N13" t="s">
        <v>2887</v>
      </c>
      <c r="O13">
        <v>6065000</v>
      </c>
      <c r="P13">
        <v>14912000</v>
      </c>
      <c r="R13">
        <f t="shared" si="2"/>
        <v>83427000</v>
      </c>
      <c r="S13">
        <f t="shared" si="3"/>
        <v>6278000</v>
      </c>
    </row>
    <row r="14" spans="1:19" x14ac:dyDescent="0.25">
      <c r="A14" t="s">
        <v>592</v>
      </c>
      <c r="B14">
        <v>92000</v>
      </c>
      <c r="C14">
        <f t="shared" si="0"/>
        <v>92000</v>
      </c>
      <c r="D14">
        <v>1407000</v>
      </c>
      <c r="E14">
        <f t="shared" si="1"/>
        <v>1407000</v>
      </c>
      <c r="F14">
        <v>190000</v>
      </c>
      <c r="G14">
        <v>903000</v>
      </c>
      <c r="H14" t="s">
        <v>2887</v>
      </c>
      <c r="I14">
        <v>313000</v>
      </c>
      <c r="J14" t="s">
        <v>2887</v>
      </c>
      <c r="K14">
        <v>45000</v>
      </c>
      <c r="L14" t="s">
        <v>2887</v>
      </c>
      <c r="M14">
        <v>47000</v>
      </c>
      <c r="N14" t="s">
        <v>2887</v>
      </c>
      <c r="O14">
        <v>123000</v>
      </c>
      <c r="P14">
        <v>674000</v>
      </c>
      <c r="R14">
        <f t="shared" si="2"/>
        <v>1406000</v>
      </c>
      <c r="S14">
        <f t="shared" si="3"/>
        <v>92000</v>
      </c>
    </row>
    <row r="15" spans="1:19" x14ac:dyDescent="0.25">
      <c r="A15" t="s">
        <v>593</v>
      </c>
      <c r="B15">
        <v>3977000</v>
      </c>
      <c r="C15">
        <f t="shared" si="0"/>
        <v>3977000</v>
      </c>
      <c r="D15">
        <v>48428000</v>
      </c>
      <c r="E15">
        <f t="shared" si="1"/>
        <v>48428000</v>
      </c>
      <c r="F15">
        <v>9037000</v>
      </c>
      <c r="G15">
        <v>5955000</v>
      </c>
      <c r="H15">
        <v>953000</v>
      </c>
      <c r="I15">
        <v>32483000</v>
      </c>
      <c r="J15" t="s">
        <v>2887</v>
      </c>
      <c r="K15">
        <v>688000</v>
      </c>
      <c r="L15">
        <v>215000</v>
      </c>
      <c r="M15">
        <v>3074000</v>
      </c>
      <c r="N15" t="s">
        <v>2887</v>
      </c>
      <c r="O15">
        <v>172000</v>
      </c>
      <c r="P15">
        <v>2294000</v>
      </c>
      <c r="R15">
        <f t="shared" si="2"/>
        <v>48428000</v>
      </c>
      <c r="S15">
        <f t="shared" si="3"/>
        <v>3977000</v>
      </c>
    </row>
    <row r="16" spans="1:19" x14ac:dyDescent="0.25">
      <c r="A16" t="s">
        <v>594</v>
      </c>
      <c r="B16">
        <v>1083000</v>
      </c>
      <c r="C16">
        <f t="shared" si="0"/>
        <v>1083000</v>
      </c>
      <c r="D16">
        <v>12694000</v>
      </c>
      <c r="E16">
        <f t="shared" si="1"/>
        <v>12694000</v>
      </c>
      <c r="F16">
        <v>1615000</v>
      </c>
      <c r="G16">
        <v>2606000</v>
      </c>
      <c r="H16" t="s">
        <v>2887</v>
      </c>
      <c r="I16">
        <v>6294000</v>
      </c>
      <c r="J16">
        <v>46000</v>
      </c>
      <c r="K16">
        <v>84000</v>
      </c>
      <c r="L16" t="s">
        <v>2887</v>
      </c>
      <c r="M16">
        <v>871000</v>
      </c>
      <c r="N16" t="s">
        <v>2887</v>
      </c>
      <c r="O16">
        <v>10660000</v>
      </c>
      <c r="P16">
        <v>9223000</v>
      </c>
      <c r="R16">
        <f t="shared" si="2"/>
        <v>10561000</v>
      </c>
      <c r="S16">
        <f t="shared" si="3"/>
        <v>955000</v>
      </c>
    </row>
    <row r="17" spans="1:19" x14ac:dyDescent="0.25">
      <c r="A17" t="s">
        <v>596</v>
      </c>
      <c r="B17">
        <v>134035000</v>
      </c>
      <c r="C17">
        <f t="shared" si="0"/>
        <v>134035000</v>
      </c>
      <c r="D17">
        <v>480334000</v>
      </c>
      <c r="E17">
        <f t="shared" si="1"/>
        <v>480334000</v>
      </c>
      <c r="F17">
        <v>43658000</v>
      </c>
      <c r="G17">
        <v>60940000</v>
      </c>
      <c r="H17">
        <v>53859000</v>
      </c>
      <c r="I17">
        <v>279111000</v>
      </c>
      <c r="J17" t="s">
        <v>2887</v>
      </c>
      <c r="K17">
        <v>5014000</v>
      </c>
      <c r="L17">
        <v>4041000</v>
      </c>
      <c r="M17">
        <v>121963000</v>
      </c>
      <c r="N17" t="s">
        <v>2887</v>
      </c>
      <c r="O17" t="s">
        <v>2887</v>
      </c>
      <c r="P17">
        <v>7217000</v>
      </c>
      <c r="R17">
        <f t="shared" si="2"/>
        <v>437568000</v>
      </c>
      <c r="S17">
        <f t="shared" si="3"/>
        <v>131018000</v>
      </c>
    </row>
    <row r="18" spans="1:19" x14ac:dyDescent="0.25">
      <c r="A18" t="s">
        <v>597</v>
      </c>
      <c r="B18">
        <v>34916000</v>
      </c>
      <c r="C18">
        <f t="shared" si="0"/>
        <v>34916000</v>
      </c>
      <c r="D18" t="s">
        <v>2887</v>
      </c>
      <c r="E18">
        <f t="shared" si="1"/>
        <v>34876000</v>
      </c>
      <c r="F18">
        <v>6984000</v>
      </c>
      <c r="G18">
        <v>7784000</v>
      </c>
      <c r="H18" t="s">
        <v>2887</v>
      </c>
      <c r="I18">
        <v>180202000</v>
      </c>
      <c r="J18" t="s">
        <v>2887</v>
      </c>
      <c r="K18">
        <v>1136000</v>
      </c>
      <c r="L18">
        <v>111000</v>
      </c>
      <c r="M18">
        <v>33629000</v>
      </c>
      <c r="N18" t="s">
        <v>2887</v>
      </c>
      <c r="O18">
        <v>1496000</v>
      </c>
      <c r="P18">
        <v>8028000</v>
      </c>
      <c r="R18">
        <f t="shared" si="2"/>
        <v>194970000</v>
      </c>
      <c r="S18">
        <f t="shared" si="3"/>
        <v>34876000</v>
      </c>
    </row>
    <row r="19" spans="1:19" x14ac:dyDescent="0.25">
      <c r="A19" t="s">
        <v>600</v>
      </c>
      <c r="B19">
        <v>6380000</v>
      </c>
      <c r="C19">
        <f t="shared" si="0"/>
        <v>6380000</v>
      </c>
      <c r="D19">
        <v>108963000</v>
      </c>
      <c r="E19">
        <f t="shared" si="1"/>
        <v>108963000</v>
      </c>
      <c r="F19">
        <v>5563000</v>
      </c>
      <c r="G19">
        <v>9654000</v>
      </c>
      <c r="H19">
        <v>61004000</v>
      </c>
      <c r="I19">
        <v>32401000</v>
      </c>
      <c r="J19">
        <v>341000</v>
      </c>
      <c r="K19">
        <v>425000</v>
      </c>
      <c r="L19">
        <v>65000</v>
      </c>
      <c r="M19">
        <v>5877000</v>
      </c>
      <c r="N19" t="s">
        <v>2887</v>
      </c>
      <c r="O19">
        <v>563000</v>
      </c>
      <c r="P19">
        <v>1202000</v>
      </c>
      <c r="R19">
        <f t="shared" si="2"/>
        <v>108963000</v>
      </c>
      <c r="S19">
        <f t="shared" si="3"/>
        <v>6367000</v>
      </c>
    </row>
    <row r="20" spans="1:19" x14ac:dyDescent="0.25">
      <c r="A20" t="s">
        <v>601</v>
      </c>
      <c r="B20" t="s">
        <v>2887</v>
      </c>
      <c r="C20">
        <f t="shared" si="0"/>
        <v>20600000</v>
      </c>
      <c r="D20">
        <v>25690000</v>
      </c>
      <c r="E20">
        <f t="shared" si="1"/>
        <v>25690000</v>
      </c>
      <c r="F20">
        <v>1308000</v>
      </c>
      <c r="G20">
        <v>2781000</v>
      </c>
      <c r="H20" t="s">
        <v>2887</v>
      </c>
      <c r="I20">
        <v>16511000</v>
      </c>
      <c r="J20" t="s">
        <v>2887</v>
      </c>
      <c r="K20">
        <v>226000</v>
      </c>
      <c r="L20">
        <v>73000</v>
      </c>
      <c r="M20">
        <v>1546000</v>
      </c>
      <c r="N20" t="s">
        <v>2887</v>
      </c>
      <c r="O20">
        <v>407000</v>
      </c>
      <c r="P20">
        <v>1855000</v>
      </c>
      <c r="R20">
        <f t="shared" si="2"/>
        <v>20600000</v>
      </c>
      <c r="S20">
        <f t="shared" si="3"/>
        <v>1845000</v>
      </c>
    </row>
    <row r="21" spans="1:19" x14ac:dyDescent="0.25">
      <c r="A21" t="s">
        <v>602</v>
      </c>
      <c r="B21">
        <v>1758000</v>
      </c>
      <c r="C21">
        <f t="shared" si="0"/>
        <v>1758000</v>
      </c>
      <c r="D21">
        <v>29007000</v>
      </c>
      <c r="E21">
        <f t="shared" si="1"/>
        <v>29007000</v>
      </c>
      <c r="F21">
        <v>1058000</v>
      </c>
      <c r="G21">
        <v>2194000</v>
      </c>
      <c r="H21" t="s">
        <v>2887</v>
      </c>
      <c r="I21">
        <v>25276000</v>
      </c>
      <c r="J21" t="s">
        <v>2887</v>
      </c>
      <c r="K21">
        <v>82000</v>
      </c>
      <c r="L21" t="s">
        <v>2887</v>
      </c>
      <c r="M21">
        <v>1676000</v>
      </c>
      <c r="N21" t="s">
        <v>2887</v>
      </c>
      <c r="O21">
        <v>56724000</v>
      </c>
      <c r="P21">
        <v>35923000</v>
      </c>
      <c r="R21">
        <f t="shared" si="2"/>
        <v>28528000</v>
      </c>
      <c r="S21">
        <f t="shared" si="3"/>
        <v>1758000</v>
      </c>
    </row>
    <row r="22" spans="1:19" x14ac:dyDescent="0.25">
      <c r="A22" t="s">
        <v>603</v>
      </c>
      <c r="B22">
        <v>2810000</v>
      </c>
      <c r="C22">
        <f t="shared" si="0"/>
        <v>2810000</v>
      </c>
      <c r="D22" t="s">
        <v>2887</v>
      </c>
      <c r="E22">
        <f t="shared" si="1"/>
        <v>2810000</v>
      </c>
      <c r="F22">
        <v>412000</v>
      </c>
      <c r="G22">
        <v>564000</v>
      </c>
      <c r="H22" t="s">
        <v>2887</v>
      </c>
      <c r="I22" t="s">
        <v>2887</v>
      </c>
      <c r="J22" t="s">
        <v>2887</v>
      </c>
      <c r="K22">
        <v>50000</v>
      </c>
      <c r="L22" t="s">
        <v>2887</v>
      </c>
      <c r="M22">
        <v>2760000</v>
      </c>
      <c r="N22" t="s">
        <v>2887</v>
      </c>
      <c r="O22">
        <v>1983000</v>
      </c>
      <c r="P22" t="s">
        <v>2887</v>
      </c>
      <c r="R22">
        <f t="shared" si="2"/>
        <v>976000</v>
      </c>
      <c r="S22">
        <f t="shared" si="3"/>
        <v>2810000</v>
      </c>
    </row>
    <row r="23" spans="1:19" x14ac:dyDescent="0.25">
      <c r="A23" t="s">
        <v>604</v>
      </c>
      <c r="B23">
        <v>1062000</v>
      </c>
      <c r="C23">
        <f t="shared" si="0"/>
        <v>1062000</v>
      </c>
      <c r="D23">
        <v>7216000</v>
      </c>
      <c r="E23">
        <f t="shared" si="1"/>
        <v>7216000</v>
      </c>
      <c r="F23">
        <v>1142000</v>
      </c>
      <c r="G23">
        <v>187000</v>
      </c>
      <c r="H23" t="s">
        <v>2887</v>
      </c>
      <c r="I23">
        <v>5788000</v>
      </c>
      <c r="J23" t="s">
        <v>2887</v>
      </c>
      <c r="K23">
        <v>105000</v>
      </c>
      <c r="L23" t="s">
        <v>2887</v>
      </c>
      <c r="M23">
        <v>954000</v>
      </c>
      <c r="N23" t="s">
        <v>2887</v>
      </c>
      <c r="O23">
        <v>77000</v>
      </c>
      <c r="P23">
        <v>680000</v>
      </c>
      <c r="R23">
        <f t="shared" si="2"/>
        <v>7117000</v>
      </c>
      <c r="S23">
        <f t="shared" si="3"/>
        <v>1059000</v>
      </c>
    </row>
    <row r="24" spans="1:19" x14ac:dyDescent="0.25">
      <c r="A24" t="s">
        <v>605</v>
      </c>
      <c r="B24">
        <v>662000</v>
      </c>
      <c r="C24">
        <f t="shared" si="0"/>
        <v>662000</v>
      </c>
      <c r="D24" t="s">
        <v>2887</v>
      </c>
      <c r="E24">
        <f t="shared" si="1"/>
        <v>647000</v>
      </c>
      <c r="F24">
        <v>1613000</v>
      </c>
      <c r="G24" t="s">
        <v>2887</v>
      </c>
      <c r="H24">
        <v>292000</v>
      </c>
      <c r="I24">
        <v>4690000</v>
      </c>
      <c r="J24" t="s">
        <v>2887</v>
      </c>
      <c r="K24">
        <v>191000</v>
      </c>
      <c r="L24">
        <v>11000</v>
      </c>
      <c r="M24">
        <v>445000</v>
      </c>
      <c r="N24" t="s">
        <v>2887</v>
      </c>
      <c r="O24" t="s">
        <v>2887</v>
      </c>
      <c r="P24">
        <v>2816000</v>
      </c>
      <c r="R24">
        <f t="shared" si="2"/>
        <v>6595000</v>
      </c>
      <c r="S24">
        <f t="shared" si="3"/>
        <v>647000</v>
      </c>
    </row>
    <row r="25" spans="1:19" x14ac:dyDescent="0.25">
      <c r="A25" t="s">
        <v>607</v>
      </c>
      <c r="B25">
        <v>9555000</v>
      </c>
      <c r="C25">
        <f t="shared" si="0"/>
        <v>9555000</v>
      </c>
      <c r="D25">
        <v>72721000</v>
      </c>
      <c r="E25">
        <f t="shared" si="1"/>
        <v>72721000</v>
      </c>
      <c r="F25">
        <v>6475000</v>
      </c>
      <c r="G25">
        <v>2489000</v>
      </c>
      <c r="H25">
        <v>83000</v>
      </c>
      <c r="I25">
        <v>63655000</v>
      </c>
      <c r="J25" t="s">
        <v>2887</v>
      </c>
      <c r="K25">
        <v>675000</v>
      </c>
      <c r="L25" t="s">
        <v>2887</v>
      </c>
      <c r="M25">
        <v>8862000</v>
      </c>
      <c r="N25" t="s">
        <v>2887</v>
      </c>
      <c r="O25">
        <v>2875000</v>
      </c>
      <c r="P25">
        <v>23448000</v>
      </c>
      <c r="R25">
        <f t="shared" si="2"/>
        <v>72702000</v>
      </c>
      <c r="S25">
        <f t="shared" si="3"/>
        <v>9537000</v>
      </c>
    </row>
    <row r="26" spans="1:19" x14ac:dyDescent="0.25">
      <c r="A26" t="s">
        <v>2888</v>
      </c>
      <c r="B26" t="s">
        <v>2887</v>
      </c>
      <c r="C26">
        <f t="shared" si="0"/>
        <v>16852000</v>
      </c>
      <c r="D26">
        <v>16908000</v>
      </c>
      <c r="E26">
        <f t="shared" si="1"/>
        <v>16908000</v>
      </c>
      <c r="F26">
        <v>7596000</v>
      </c>
      <c r="G26">
        <v>37000</v>
      </c>
      <c r="H26" t="s">
        <v>2887</v>
      </c>
      <c r="I26">
        <v>9219000</v>
      </c>
      <c r="J26" t="s">
        <v>2887</v>
      </c>
      <c r="K26">
        <v>67000</v>
      </c>
      <c r="L26" t="s">
        <v>2887</v>
      </c>
      <c r="M26" t="s">
        <v>2887</v>
      </c>
      <c r="N26" t="s">
        <v>2887</v>
      </c>
      <c r="O26">
        <v>126000</v>
      </c>
      <c r="P26">
        <v>844000</v>
      </c>
      <c r="R26">
        <f t="shared" si="2"/>
        <v>16852000</v>
      </c>
      <c r="S26">
        <f t="shared" si="3"/>
        <v>67000</v>
      </c>
    </row>
    <row r="27" spans="1:19" x14ac:dyDescent="0.25">
      <c r="A27" t="s">
        <v>610</v>
      </c>
      <c r="B27">
        <v>4565000</v>
      </c>
      <c r="C27">
        <f t="shared" si="0"/>
        <v>4565000</v>
      </c>
      <c r="D27">
        <v>26683000</v>
      </c>
      <c r="E27">
        <f t="shared" si="1"/>
        <v>26683000</v>
      </c>
      <c r="F27">
        <v>1114000</v>
      </c>
      <c r="G27">
        <v>3556000</v>
      </c>
      <c r="H27">
        <v>52000</v>
      </c>
      <c r="I27">
        <v>19758000</v>
      </c>
      <c r="J27" t="s">
        <v>2887</v>
      </c>
      <c r="K27">
        <v>165000</v>
      </c>
      <c r="L27" t="s">
        <v>2887</v>
      </c>
      <c r="M27">
        <v>4264000</v>
      </c>
      <c r="N27" t="s">
        <v>2887</v>
      </c>
      <c r="O27">
        <v>297000</v>
      </c>
      <c r="P27">
        <v>3120000</v>
      </c>
      <c r="R27">
        <f t="shared" si="2"/>
        <v>24480000</v>
      </c>
      <c r="S27">
        <f t="shared" si="3"/>
        <v>4429000</v>
      </c>
    </row>
    <row r="28" spans="1:19" x14ac:dyDescent="0.25">
      <c r="A28" t="s">
        <v>611</v>
      </c>
      <c r="B28" t="s">
        <v>2887</v>
      </c>
      <c r="C28">
        <f t="shared" si="0"/>
        <v>25242000</v>
      </c>
      <c r="D28">
        <v>25670000</v>
      </c>
      <c r="E28">
        <f t="shared" si="1"/>
        <v>25670000</v>
      </c>
      <c r="F28">
        <v>1073000</v>
      </c>
      <c r="G28">
        <v>3705000</v>
      </c>
      <c r="H28" t="s">
        <v>2887</v>
      </c>
      <c r="I28">
        <v>20464000</v>
      </c>
      <c r="J28" t="s">
        <v>2887</v>
      </c>
      <c r="K28">
        <v>276000</v>
      </c>
      <c r="L28" t="s">
        <v>2887</v>
      </c>
      <c r="M28" t="s">
        <v>2887</v>
      </c>
      <c r="N28" t="s">
        <v>2887</v>
      </c>
      <c r="O28" t="s">
        <v>2887</v>
      </c>
      <c r="P28">
        <v>7642000</v>
      </c>
      <c r="R28">
        <f t="shared" si="2"/>
        <v>25242000</v>
      </c>
      <c r="S28">
        <f t="shared" si="3"/>
        <v>276000</v>
      </c>
    </row>
    <row r="29" spans="1:19" x14ac:dyDescent="0.25">
      <c r="A29" t="s">
        <v>613</v>
      </c>
      <c r="B29">
        <v>3526000</v>
      </c>
      <c r="C29">
        <f t="shared" si="0"/>
        <v>3526000</v>
      </c>
      <c r="D29">
        <v>20660000</v>
      </c>
      <c r="E29">
        <f t="shared" si="1"/>
        <v>20660000</v>
      </c>
      <c r="F29">
        <v>282000</v>
      </c>
      <c r="G29">
        <v>396000</v>
      </c>
      <c r="H29">
        <v>694000</v>
      </c>
      <c r="I29">
        <v>17940000</v>
      </c>
      <c r="J29" t="s">
        <v>2887</v>
      </c>
      <c r="K29">
        <v>46000</v>
      </c>
      <c r="L29" t="s">
        <v>2887</v>
      </c>
      <c r="M29">
        <v>3480000</v>
      </c>
      <c r="N29" t="s">
        <v>2887</v>
      </c>
      <c r="O29">
        <v>1296000</v>
      </c>
      <c r="P29">
        <v>10289000</v>
      </c>
      <c r="R29">
        <f t="shared" si="2"/>
        <v>19312000</v>
      </c>
      <c r="S29">
        <f t="shared" si="3"/>
        <v>3526000</v>
      </c>
    </row>
    <row r="30" spans="1:19" x14ac:dyDescent="0.25">
      <c r="A30" t="s">
        <v>614</v>
      </c>
      <c r="B30" t="s">
        <v>2887</v>
      </c>
      <c r="C30">
        <f t="shared" si="0"/>
        <v>12253000</v>
      </c>
      <c r="D30">
        <v>12616000</v>
      </c>
      <c r="E30">
        <f t="shared" si="1"/>
        <v>12616000</v>
      </c>
      <c r="F30">
        <v>1045000</v>
      </c>
      <c r="G30">
        <v>2101000</v>
      </c>
      <c r="H30">
        <v>394000</v>
      </c>
      <c r="I30">
        <v>8713000</v>
      </c>
      <c r="J30" t="s">
        <v>2887</v>
      </c>
      <c r="K30">
        <v>198000</v>
      </c>
      <c r="L30" t="s">
        <v>2887</v>
      </c>
      <c r="M30" t="s">
        <v>2887</v>
      </c>
      <c r="N30" t="s">
        <v>2887</v>
      </c>
      <c r="O30">
        <v>443000</v>
      </c>
      <c r="P30">
        <v>6827000</v>
      </c>
      <c r="R30">
        <f t="shared" si="2"/>
        <v>12253000</v>
      </c>
      <c r="S30">
        <f t="shared" si="3"/>
        <v>198000</v>
      </c>
    </row>
    <row r="31" spans="1:19" x14ac:dyDescent="0.25">
      <c r="A31" t="s">
        <v>616</v>
      </c>
      <c r="B31">
        <v>1503000</v>
      </c>
      <c r="C31">
        <f t="shared" si="0"/>
        <v>1503000</v>
      </c>
      <c r="D31">
        <v>21701000</v>
      </c>
      <c r="E31">
        <f t="shared" si="1"/>
        <v>21701000</v>
      </c>
      <c r="F31">
        <v>1757000</v>
      </c>
      <c r="G31">
        <v>720000</v>
      </c>
      <c r="H31" t="s">
        <v>2887</v>
      </c>
      <c r="I31">
        <v>19224000</v>
      </c>
      <c r="J31" t="s">
        <v>2887</v>
      </c>
      <c r="K31">
        <v>232000</v>
      </c>
      <c r="L31" t="s">
        <v>2887</v>
      </c>
      <c r="M31">
        <v>1271000</v>
      </c>
      <c r="N31" t="s">
        <v>2887</v>
      </c>
      <c r="O31">
        <v>743000</v>
      </c>
      <c r="P31">
        <v>15723000</v>
      </c>
      <c r="R31">
        <f t="shared" si="2"/>
        <v>21701000</v>
      </c>
      <c r="S31">
        <f t="shared" si="3"/>
        <v>1503000</v>
      </c>
    </row>
    <row r="32" spans="1:19" x14ac:dyDescent="0.25">
      <c r="A32" t="s">
        <v>618</v>
      </c>
      <c r="B32">
        <v>2985000</v>
      </c>
      <c r="C32">
        <f t="shared" si="0"/>
        <v>2985000</v>
      </c>
      <c r="D32">
        <v>17352000</v>
      </c>
      <c r="E32">
        <f t="shared" si="1"/>
        <v>17352000</v>
      </c>
      <c r="F32">
        <v>591000</v>
      </c>
      <c r="G32">
        <v>387000</v>
      </c>
      <c r="H32" t="s">
        <v>2887</v>
      </c>
      <c r="I32">
        <v>16352000</v>
      </c>
      <c r="J32" t="s">
        <v>2887</v>
      </c>
      <c r="K32">
        <v>52000</v>
      </c>
      <c r="L32" t="s">
        <v>2887</v>
      </c>
      <c r="M32">
        <v>2933000</v>
      </c>
      <c r="N32" t="s">
        <v>2887</v>
      </c>
      <c r="O32">
        <v>14594000</v>
      </c>
      <c r="P32">
        <v>13461000</v>
      </c>
      <c r="R32">
        <f t="shared" si="2"/>
        <v>17330000</v>
      </c>
      <c r="S32">
        <f t="shared" si="3"/>
        <v>2985000</v>
      </c>
    </row>
    <row r="33" spans="1:19" x14ac:dyDescent="0.25">
      <c r="A33" t="s">
        <v>619</v>
      </c>
      <c r="B33">
        <v>281000</v>
      </c>
      <c r="C33">
        <f t="shared" si="0"/>
        <v>281000</v>
      </c>
      <c r="D33" t="s">
        <v>2887</v>
      </c>
      <c r="E33">
        <f t="shared" si="1"/>
        <v>259000</v>
      </c>
      <c r="F33">
        <v>926000</v>
      </c>
      <c r="G33" t="s">
        <v>2887</v>
      </c>
      <c r="H33">
        <v>35000</v>
      </c>
      <c r="I33">
        <v>791000</v>
      </c>
      <c r="J33" t="s">
        <v>2887</v>
      </c>
      <c r="K33">
        <v>145000</v>
      </c>
      <c r="L33">
        <v>20000</v>
      </c>
      <c r="M33">
        <v>94000</v>
      </c>
      <c r="N33" t="s">
        <v>2887</v>
      </c>
      <c r="O33">
        <v>1560000</v>
      </c>
      <c r="P33">
        <v>7839000</v>
      </c>
      <c r="R33">
        <f t="shared" si="2"/>
        <v>1752000</v>
      </c>
      <c r="S33">
        <f t="shared" si="3"/>
        <v>259000</v>
      </c>
    </row>
    <row r="34" spans="1:19" x14ac:dyDescent="0.25">
      <c r="A34" t="s">
        <v>621</v>
      </c>
      <c r="B34">
        <v>264021000</v>
      </c>
      <c r="C34">
        <f t="shared" si="0"/>
        <v>264021000</v>
      </c>
      <c r="D34">
        <v>496856000</v>
      </c>
      <c r="E34">
        <f t="shared" si="1"/>
        <v>496856000</v>
      </c>
      <c r="F34">
        <v>2675000</v>
      </c>
      <c r="G34">
        <v>5455000</v>
      </c>
      <c r="H34">
        <v>1695000</v>
      </c>
      <c r="I34">
        <v>487008000</v>
      </c>
      <c r="J34">
        <v>23000</v>
      </c>
      <c r="K34">
        <v>268000</v>
      </c>
      <c r="L34" t="s">
        <v>2887</v>
      </c>
      <c r="M34">
        <v>263753000</v>
      </c>
      <c r="N34" t="s">
        <v>2887</v>
      </c>
      <c r="O34">
        <v>10703000</v>
      </c>
      <c r="P34">
        <v>5033000</v>
      </c>
      <c r="R34">
        <f t="shared" si="2"/>
        <v>496856000</v>
      </c>
      <c r="S34">
        <f t="shared" si="3"/>
        <v>264021000</v>
      </c>
    </row>
    <row r="35" spans="1:19" x14ac:dyDescent="0.25">
      <c r="A35" t="s">
        <v>623</v>
      </c>
      <c r="B35">
        <v>23008000</v>
      </c>
      <c r="C35">
        <f t="shared" si="0"/>
        <v>23008000</v>
      </c>
      <c r="D35">
        <v>103313000</v>
      </c>
      <c r="E35">
        <f t="shared" si="1"/>
        <v>103313000</v>
      </c>
      <c r="F35">
        <v>1993000</v>
      </c>
      <c r="G35">
        <v>7736000</v>
      </c>
      <c r="H35">
        <v>91000</v>
      </c>
      <c r="I35">
        <v>93044000</v>
      </c>
      <c r="J35" t="s">
        <v>2887</v>
      </c>
      <c r="K35">
        <v>341000</v>
      </c>
      <c r="L35">
        <v>16000</v>
      </c>
      <c r="M35">
        <v>22643000</v>
      </c>
      <c r="N35" t="s">
        <v>2887</v>
      </c>
      <c r="O35">
        <v>3082000</v>
      </c>
      <c r="P35">
        <v>24898000</v>
      </c>
      <c r="R35">
        <f t="shared" si="2"/>
        <v>102864000</v>
      </c>
      <c r="S35">
        <f t="shared" si="3"/>
        <v>23000000</v>
      </c>
    </row>
    <row r="36" spans="1:19" x14ac:dyDescent="0.25">
      <c r="A36" t="s">
        <v>625</v>
      </c>
      <c r="B36">
        <v>1017000</v>
      </c>
      <c r="C36">
        <f t="shared" si="0"/>
        <v>1017000</v>
      </c>
      <c r="D36">
        <v>23310000</v>
      </c>
      <c r="E36">
        <f t="shared" si="1"/>
        <v>23310000</v>
      </c>
      <c r="F36">
        <v>3490000</v>
      </c>
      <c r="G36">
        <v>11406000</v>
      </c>
      <c r="H36" t="s">
        <v>2887</v>
      </c>
      <c r="I36">
        <v>7940000</v>
      </c>
      <c r="J36" t="s">
        <v>2887</v>
      </c>
      <c r="K36">
        <v>306000</v>
      </c>
      <c r="L36">
        <v>22000</v>
      </c>
      <c r="M36">
        <v>686000</v>
      </c>
      <c r="N36" t="s">
        <v>2887</v>
      </c>
      <c r="O36">
        <v>2371000</v>
      </c>
      <c r="P36">
        <v>25553000</v>
      </c>
      <c r="R36">
        <f t="shared" si="2"/>
        <v>22836000</v>
      </c>
      <c r="S36">
        <f t="shared" si="3"/>
        <v>1014000</v>
      </c>
    </row>
    <row r="37" spans="1:19" x14ac:dyDescent="0.25">
      <c r="A37" t="s">
        <v>627</v>
      </c>
      <c r="B37">
        <v>4298000</v>
      </c>
      <c r="C37">
        <f t="shared" si="0"/>
        <v>4298000</v>
      </c>
      <c r="D37">
        <v>56542000</v>
      </c>
      <c r="E37">
        <f t="shared" si="1"/>
        <v>56542000</v>
      </c>
      <c r="F37">
        <v>1863000</v>
      </c>
      <c r="G37">
        <v>253000</v>
      </c>
      <c r="H37" t="s">
        <v>2887</v>
      </c>
      <c r="I37">
        <v>54158000</v>
      </c>
      <c r="J37" t="s">
        <v>2887</v>
      </c>
      <c r="K37">
        <v>291000</v>
      </c>
      <c r="L37" t="s">
        <v>2887</v>
      </c>
      <c r="M37">
        <v>4006000</v>
      </c>
      <c r="N37" t="s">
        <v>2887</v>
      </c>
      <c r="O37">
        <v>423000</v>
      </c>
      <c r="P37">
        <v>6517000</v>
      </c>
      <c r="R37">
        <f t="shared" si="2"/>
        <v>56274000</v>
      </c>
      <c r="S37">
        <f t="shared" si="3"/>
        <v>4297000</v>
      </c>
    </row>
    <row r="38" spans="1:19" x14ac:dyDescent="0.25">
      <c r="A38" t="s">
        <v>628</v>
      </c>
      <c r="B38" t="s">
        <v>2887</v>
      </c>
      <c r="C38">
        <f t="shared" si="0"/>
        <v>34712000</v>
      </c>
      <c r="D38">
        <v>34829000</v>
      </c>
      <c r="E38">
        <f t="shared" si="1"/>
        <v>34829000</v>
      </c>
      <c r="F38">
        <v>1333000</v>
      </c>
      <c r="G38">
        <v>1762000</v>
      </c>
      <c r="H38" t="s">
        <v>2887</v>
      </c>
      <c r="I38">
        <v>31556000</v>
      </c>
      <c r="J38">
        <v>61000</v>
      </c>
      <c r="K38">
        <v>104000</v>
      </c>
      <c r="L38" t="s">
        <v>2887</v>
      </c>
      <c r="M38">
        <v>3116000</v>
      </c>
      <c r="N38" t="s">
        <v>2887</v>
      </c>
      <c r="O38">
        <v>878000</v>
      </c>
      <c r="P38">
        <v>3513000</v>
      </c>
      <c r="R38">
        <f t="shared" si="2"/>
        <v>34712000</v>
      </c>
      <c r="S38">
        <f t="shared" si="3"/>
        <v>3220000</v>
      </c>
    </row>
    <row r="39" spans="1:19" x14ac:dyDescent="0.25">
      <c r="A39" t="s">
        <v>629</v>
      </c>
      <c r="B39" t="s">
        <v>2887</v>
      </c>
      <c r="C39">
        <f t="shared" si="0"/>
        <v>19387000</v>
      </c>
      <c r="D39">
        <v>20255000</v>
      </c>
      <c r="E39">
        <f t="shared" si="1"/>
        <v>20255000</v>
      </c>
      <c r="F39">
        <v>1865000</v>
      </c>
      <c r="G39">
        <v>3525000</v>
      </c>
      <c r="H39">
        <v>534000</v>
      </c>
      <c r="I39">
        <v>13463000</v>
      </c>
      <c r="J39" t="s">
        <v>2887</v>
      </c>
      <c r="K39">
        <v>217000</v>
      </c>
      <c r="L39" t="s">
        <v>2887</v>
      </c>
      <c r="M39">
        <v>1321000</v>
      </c>
      <c r="N39" t="s">
        <v>2887</v>
      </c>
      <c r="O39">
        <v>60000</v>
      </c>
      <c r="P39">
        <v>617000</v>
      </c>
      <c r="R39">
        <f t="shared" si="2"/>
        <v>19387000</v>
      </c>
      <c r="S39">
        <f t="shared" si="3"/>
        <v>1538000</v>
      </c>
    </row>
    <row r="40" spans="1:19" x14ac:dyDescent="0.25">
      <c r="A40" t="s">
        <v>631</v>
      </c>
      <c r="B40">
        <v>3583000</v>
      </c>
      <c r="C40">
        <f t="shared" si="0"/>
        <v>3583000</v>
      </c>
      <c r="D40">
        <v>46166000</v>
      </c>
      <c r="E40">
        <f t="shared" si="1"/>
        <v>46166000</v>
      </c>
      <c r="F40">
        <v>1720000</v>
      </c>
      <c r="G40">
        <v>2061000</v>
      </c>
      <c r="H40" t="s">
        <v>2887</v>
      </c>
      <c r="I40">
        <v>42322000</v>
      </c>
      <c r="J40" t="s">
        <v>2887</v>
      </c>
      <c r="K40">
        <v>259000</v>
      </c>
      <c r="L40" t="s">
        <v>2887</v>
      </c>
      <c r="M40">
        <v>3324000</v>
      </c>
      <c r="N40" t="s">
        <v>2887</v>
      </c>
      <c r="O40">
        <v>1003000</v>
      </c>
      <c r="P40">
        <v>9508000</v>
      </c>
      <c r="R40">
        <f t="shared" si="2"/>
        <v>46103000</v>
      </c>
      <c r="S40">
        <f t="shared" si="3"/>
        <v>3583000</v>
      </c>
    </row>
    <row r="41" spans="1:19" x14ac:dyDescent="0.25">
      <c r="A41" t="s">
        <v>632</v>
      </c>
      <c r="B41">
        <v>126000</v>
      </c>
      <c r="C41">
        <f t="shared" si="0"/>
        <v>126000</v>
      </c>
      <c r="D41" t="s">
        <v>2887</v>
      </c>
      <c r="E41">
        <f t="shared" si="1"/>
        <v>126000</v>
      </c>
      <c r="F41">
        <v>1349000</v>
      </c>
      <c r="G41" t="s">
        <v>2887</v>
      </c>
      <c r="H41" t="s">
        <v>2887</v>
      </c>
      <c r="I41">
        <v>687000</v>
      </c>
      <c r="J41" t="s">
        <v>2887</v>
      </c>
      <c r="K41">
        <v>17000</v>
      </c>
      <c r="L41" t="s">
        <v>2887</v>
      </c>
      <c r="M41">
        <v>109000</v>
      </c>
      <c r="N41" t="s">
        <v>2887</v>
      </c>
      <c r="O41">
        <v>108000</v>
      </c>
      <c r="P41">
        <v>1718000</v>
      </c>
      <c r="R41">
        <f t="shared" si="2"/>
        <v>2036000</v>
      </c>
      <c r="S41">
        <f t="shared" si="3"/>
        <v>126000</v>
      </c>
    </row>
    <row r="42" spans="1:19" x14ac:dyDescent="0.25">
      <c r="A42" t="s">
        <v>633</v>
      </c>
      <c r="B42">
        <v>183000</v>
      </c>
      <c r="C42">
        <f t="shared" si="0"/>
        <v>183000</v>
      </c>
      <c r="D42">
        <v>1917000</v>
      </c>
      <c r="E42">
        <f t="shared" si="1"/>
        <v>1917000</v>
      </c>
      <c r="F42">
        <v>525000</v>
      </c>
      <c r="G42">
        <v>779000</v>
      </c>
      <c r="H42">
        <v>263000</v>
      </c>
      <c r="I42">
        <v>327000</v>
      </c>
      <c r="J42" t="s">
        <v>2887</v>
      </c>
      <c r="K42">
        <v>63000</v>
      </c>
      <c r="L42">
        <v>56000</v>
      </c>
      <c r="M42">
        <v>64000</v>
      </c>
      <c r="N42" t="s">
        <v>2887</v>
      </c>
      <c r="O42" t="s">
        <v>2887</v>
      </c>
      <c r="P42">
        <v>1527000</v>
      </c>
      <c r="R42">
        <f t="shared" si="2"/>
        <v>1894000</v>
      </c>
      <c r="S42">
        <f t="shared" si="3"/>
        <v>183000</v>
      </c>
    </row>
    <row r="43" spans="1:19" x14ac:dyDescent="0.25">
      <c r="A43" t="s">
        <v>635</v>
      </c>
      <c r="B43">
        <v>3674000</v>
      </c>
      <c r="C43">
        <f t="shared" si="0"/>
        <v>3674000</v>
      </c>
      <c r="D43">
        <v>53580000</v>
      </c>
      <c r="E43">
        <f t="shared" si="1"/>
        <v>53580000</v>
      </c>
      <c r="F43">
        <v>2785000</v>
      </c>
      <c r="G43">
        <v>1774000</v>
      </c>
      <c r="H43">
        <v>563000</v>
      </c>
      <c r="I43">
        <v>48329000</v>
      </c>
      <c r="J43" t="s">
        <v>2887</v>
      </c>
      <c r="K43">
        <v>227000</v>
      </c>
      <c r="L43" t="s">
        <v>2887</v>
      </c>
      <c r="M43">
        <v>3428000</v>
      </c>
      <c r="N43" t="s">
        <v>2887</v>
      </c>
      <c r="O43">
        <v>658000</v>
      </c>
      <c r="P43">
        <v>6206000</v>
      </c>
      <c r="R43">
        <f t="shared" si="2"/>
        <v>53451000</v>
      </c>
      <c r="S43">
        <f t="shared" si="3"/>
        <v>3655000</v>
      </c>
    </row>
    <row r="44" spans="1:19" x14ac:dyDescent="0.25">
      <c r="A44" t="s">
        <v>637</v>
      </c>
      <c r="B44">
        <v>429000</v>
      </c>
      <c r="C44">
        <f t="shared" si="0"/>
        <v>429000</v>
      </c>
      <c r="D44">
        <v>6437000</v>
      </c>
      <c r="E44">
        <f t="shared" si="1"/>
        <v>6437000</v>
      </c>
      <c r="F44">
        <v>1469000</v>
      </c>
      <c r="G44">
        <v>1482000</v>
      </c>
      <c r="H44" t="s">
        <v>2887</v>
      </c>
      <c r="I44">
        <v>2622000</v>
      </c>
      <c r="J44" t="s">
        <v>2887</v>
      </c>
      <c r="K44">
        <v>134000</v>
      </c>
      <c r="L44" t="s">
        <v>2887</v>
      </c>
      <c r="M44">
        <v>291000</v>
      </c>
      <c r="N44" t="s">
        <v>2887</v>
      </c>
      <c r="O44">
        <v>11264000</v>
      </c>
      <c r="P44">
        <v>23372000</v>
      </c>
      <c r="R44">
        <f t="shared" si="2"/>
        <v>5573000</v>
      </c>
      <c r="S44">
        <f t="shared" si="3"/>
        <v>425000</v>
      </c>
    </row>
    <row r="45" spans="1:19" x14ac:dyDescent="0.25">
      <c r="A45" t="s">
        <v>638</v>
      </c>
      <c r="B45">
        <v>1849000</v>
      </c>
      <c r="C45">
        <f t="shared" si="0"/>
        <v>1849000</v>
      </c>
      <c r="D45" t="s">
        <v>2887</v>
      </c>
      <c r="E45">
        <f t="shared" si="1"/>
        <v>1832000</v>
      </c>
      <c r="F45">
        <v>1522000</v>
      </c>
      <c r="G45" t="s">
        <v>2887</v>
      </c>
      <c r="H45">
        <v>37000</v>
      </c>
      <c r="I45">
        <v>4169000</v>
      </c>
      <c r="J45" t="s">
        <v>2887</v>
      </c>
      <c r="K45">
        <v>245000</v>
      </c>
      <c r="L45" t="s">
        <v>2887</v>
      </c>
      <c r="M45">
        <v>1587000</v>
      </c>
      <c r="N45" t="s">
        <v>2887</v>
      </c>
      <c r="O45">
        <v>1519000</v>
      </c>
      <c r="P45">
        <v>10348000</v>
      </c>
      <c r="R45">
        <f t="shared" si="2"/>
        <v>5728000</v>
      </c>
      <c r="S45">
        <f t="shared" si="3"/>
        <v>1832000</v>
      </c>
    </row>
    <row r="46" spans="1:19" x14ac:dyDescent="0.25">
      <c r="A46" t="s">
        <v>639</v>
      </c>
      <c r="B46">
        <v>429000</v>
      </c>
      <c r="C46">
        <f t="shared" si="0"/>
        <v>429000</v>
      </c>
      <c r="D46">
        <v>8201000</v>
      </c>
      <c r="E46">
        <f t="shared" si="1"/>
        <v>8201000</v>
      </c>
      <c r="F46">
        <v>1303000</v>
      </c>
      <c r="G46">
        <v>972000</v>
      </c>
      <c r="H46">
        <v>9000</v>
      </c>
      <c r="I46">
        <v>5917000</v>
      </c>
      <c r="J46" t="s">
        <v>2887</v>
      </c>
      <c r="K46">
        <v>69000</v>
      </c>
      <c r="L46" t="s">
        <v>2887</v>
      </c>
      <c r="M46">
        <v>331000</v>
      </c>
      <c r="N46" t="s">
        <v>2887</v>
      </c>
      <c r="O46">
        <v>182000</v>
      </c>
      <c r="P46">
        <v>1609000</v>
      </c>
      <c r="R46">
        <f t="shared" si="2"/>
        <v>8201000</v>
      </c>
      <c r="S46">
        <f t="shared" si="3"/>
        <v>400000</v>
      </c>
    </row>
    <row r="47" spans="1:19" x14ac:dyDescent="0.25">
      <c r="A47" t="s">
        <v>640</v>
      </c>
      <c r="B47" t="s">
        <v>2887</v>
      </c>
      <c r="C47">
        <f t="shared" si="0"/>
        <v>293060000</v>
      </c>
      <c r="D47">
        <v>293071000</v>
      </c>
      <c r="E47">
        <f t="shared" si="1"/>
        <v>293071000</v>
      </c>
      <c r="F47">
        <v>4629000</v>
      </c>
      <c r="G47">
        <v>5932000</v>
      </c>
      <c r="H47">
        <v>15378000</v>
      </c>
      <c r="I47">
        <v>267121000</v>
      </c>
      <c r="J47" t="s">
        <v>2887</v>
      </c>
      <c r="K47">
        <v>97000</v>
      </c>
      <c r="L47">
        <v>600000</v>
      </c>
      <c r="M47" t="s">
        <v>2887</v>
      </c>
      <c r="N47" t="s">
        <v>2887</v>
      </c>
      <c r="O47">
        <v>970000</v>
      </c>
      <c r="P47">
        <v>16503000</v>
      </c>
      <c r="R47">
        <f t="shared" si="2"/>
        <v>293060000</v>
      </c>
      <c r="S47">
        <f t="shared" si="3"/>
        <v>697000</v>
      </c>
    </row>
    <row r="48" spans="1:19" x14ac:dyDescent="0.25">
      <c r="A48" t="s">
        <v>642</v>
      </c>
      <c r="B48">
        <v>19035000</v>
      </c>
      <c r="C48">
        <f t="shared" si="0"/>
        <v>19035000</v>
      </c>
      <c r="D48">
        <v>99937000</v>
      </c>
      <c r="E48">
        <f t="shared" si="1"/>
        <v>99937000</v>
      </c>
      <c r="F48">
        <v>1823000</v>
      </c>
      <c r="G48">
        <v>686000</v>
      </c>
      <c r="H48">
        <v>99000</v>
      </c>
      <c r="I48">
        <v>97303000</v>
      </c>
      <c r="J48" t="s">
        <v>2887</v>
      </c>
      <c r="K48">
        <v>162000</v>
      </c>
      <c r="L48">
        <v>8000</v>
      </c>
      <c r="M48">
        <v>18852000</v>
      </c>
      <c r="N48" t="s">
        <v>2887</v>
      </c>
      <c r="O48">
        <v>2271000</v>
      </c>
      <c r="P48">
        <v>16406000</v>
      </c>
      <c r="R48">
        <f t="shared" si="2"/>
        <v>99911000</v>
      </c>
      <c r="S48">
        <f t="shared" si="3"/>
        <v>19022000</v>
      </c>
    </row>
    <row r="49" spans="1:19" x14ac:dyDescent="0.25">
      <c r="A49" t="s">
        <v>644</v>
      </c>
      <c r="B49">
        <v>7024067</v>
      </c>
      <c r="C49">
        <f t="shared" si="0"/>
        <v>7024067</v>
      </c>
      <c r="D49">
        <v>64466150</v>
      </c>
      <c r="E49">
        <f t="shared" si="1"/>
        <v>64466150</v>
      </c>
      <c r="F49">
        <v>2155000</v>
      </c>
      <c r="G49">
        <v>2832000</v>
      </c>
      <c r="H49" t="s">
        <v>2887</v>
      </c>
      <c r="I49">
        <v>58428000</v>
      </c>
      <c r="J49" t="s">
        <v>2887</v>
      </c>
      <c r="K49">
        <v>196000</v>
      </c>
      <c r="L49" t="s">
        <v>2887</v>
      </c>
      <c r="M49">
        <v>6659000</v>
      </c>
      <c r="N49" t="s">
        <v>2887</v>
      </c>
      <c r="O49">
        <v>1463000</v>
      </c>
      <c r="P49">
        <v>7391000</v>
      </c>
      <c r="R49">
        <f t="shared" si="2"/>
        <v>63415000</v>
      </c>
      <c r="S49">
        <f t="shared" si="3"/>
        <v>6855000</v>
      </c>
    </row>
    <row r="50" spans="1:19" x14ac:dyDescent="0.25">
      <c r="A50" t="s">
        <v>646</v>
      </c>
      <c r="B50">
        <v>10218000</v>
      </c>
      <c r="C50">
        <f t="shared" si="0"/>
        <v>10218000</v>
      </c>
      <c r="D50">
        <v>98622000</v>
      </c>
      <c r="E50">
        <f t="shared" si="1"/>
        <v>98622000</v>
      </c>
      <c r="F50">
        <v>9982000</v>
      </c>
      <c r="G50">
        <v>9328000</v>
      </c>
      <c r="H50">
        <v>4839000</v>
      </c>
      <c r="I50">
        <v>74415000</v>
      </c>
      <c r="J50">
        <v>58000</v>
      </c>
      <c r="K50">
        <v>983000</v>
      </c>
      <c r="L50">
        <v>85000</v>
      </c>
      <c r="M50">
        <v>9124000</v>
      </c>
      <c r="N50">
        <v>26000</v>
      </c>
      <c r="O50">
        <v>25994000</v>
      </c>
      <c r="P50">
        <v>14219000</v>
      </c>
      <c r="R50">
        <f t="shared" si="2"/>
        <v>98622000</v>
      </c>
      <c r="S50">
        <f t="shared" si="3"/>
        <v>10218000</v>
      </c>
    </row>
    <row r="51" spans="1:19" x14ac:dyDescent="0.25">
      <c r="A51" t="s">
        <v>647</v>
      </c>
      <c r="B51">
        <v>160000</v>
      </c>
      <c r="C51">
        <f t="shared" si="0"/>
        <v>160000</v>
      </c>
      <c r="D51">
        <v>3447000</v>
      </c>
      <c r="E51">
        <f t="shared" si="1"/>
        <v>3447000</v>
      </c>
      <c r="F51">
        <v>1346000</v>
      </c>
      <c r="G51">
        <v>853000</v>
      </c>
      <c r="H51" t="s">
        <v>2887</v>
      </c>
      <c r="I51">
        <v>1239000</v>
      </c>
      <c r="J51" t="s">
        <v>2887</v>
      </c>
      <c r="K51">
        <v>26000</v>
      </c>
      <c r="L51" t="s">
        <v>2887</v>
      </c>
      <c r="M51">
        <v>134000</v>
      </c>
      <c r="N51" t="s">
        <v>2887</v>
      </c>
      <c r="O51">
        <v>47558000</v>
      </c>
      <c r="P51">
        <v>35125000</v>
      </c>
      <c r="R51">
        <f t="shared" si="2"/>
        <v>3438000</v>
      </c>
      <c r="S51">
        <f t="shared" si="3"/>
        <v>160000</v>
      </c>
    </row>
    <row r="52" spans="1:19" x14ac:dyDescent="0.25">
      <c r="A52" t="s">
        <v>648</v>
      </c>
      <c r="B52">
        <v>38331000</v>
      </c>
      <c r="C52">
        <f t="shared" si="0"/>
        <v>38331000</v>
      </c>
      <c r="D52">
        <v>55752000</v>
      </c>
      <c r="E52">
        <f t="shared" si="1"/>
        <v>55752000</v>
      </c>
      <c r="F52">
        <v>1718000</v>
      </c>
      <c r="G52">
        <v>7238000</v>
      </c>
      <c r="H52">
        <v>548000</v>
      </c>
      <c r="I52">
        <v>46212000</v>
      </c>
      <c r="J52">
        <v>36000</v>
      </c>
      <c r="K52">
        <v>301000</v>
      </c>
      <c r="L52" t="s">
        <v>2887</v>
      </c>
      <c r="M52">
        <v>38017000</v>
      </c>
      <c r="N52" t="s">
        <v>2887</v>
      </c>
      <c r="O52">
        <v>2644000</v>
      </c>
      <c r="P52">
        <v>24863000</v>
      </c>
      <c r="R52">
        <f t="shared" si="2"/>
        <v>55752000</v>
      </c>
      <c r="S52">
        <f t="shared" si="3"/>
        <v>38318000</v>
      </c>
    </row>
    <row r="53" spans="1:19" x14ac:dyDescent="0.25">
      <c r="A53" t="s">
        <v>649</v>
      </c>
      <c r="B53">
        <v>148226000</v>
      </c>
      <c r="C53">
        <f t="shared" si="0"/>
        <v>148226000</v>
      </c>
      <c r="D53">
        <v>90606000</v>
      </c>
      <c r="E53">
        <f t="shared" si="1"/>
        <v>90606000</v>
      </c>
      <c r="F53">
        <v>699000</v>
      </c>
      <c r="G53">
        <v>6912000</v>
      </c>
      <c r="H53">
        <v>7000</v>
      </c>
      <c r="I53">
        <v>82986000</v>
      </c>
      <c r="J53" t="s">
        <v>2887</v>
      </c>
      <c r="K53">
        <v>97000</v>
      </c>
      <c r="L53" t="s">
        <v>2887</v>
      </c>
      <c r="M53">
        <v>148095000</v>
      </c>
      <c r="N53" t="s">
        <v>2887</v>
      </c>
      <c r="O53">
        <v>182000</v>
      </c>
      <c r="P53">
        <v>2567000</v>
      </c>
      <c r="R53">
        <f t="shared" si="2"/>
        <v>90604000</v>
      </c>
      <c r="S53">
        <f t="shared" si="3"/>
        <v>148192000</v>
      </c>
    </row>
    <row r="54" spans="1:19" x14ac:dyDescent="0.25">
      <c r="A54" t="s">
        <v>650</v>
      </c>
      <c r="B54" t="s">
        <v>2887</v>
      </c>
      <c r="C54">
        <f t="shared" si="0"/>
        <v>13434000</v>
      </c>
      <c r="D54" t="s">
        <v>2887</v>
      </c>
      <c r="E54">
        <f t="shared" si="1"/>
        <v>2172000</v>
      </c>
      <c r="F54">
        <v>967000</v>
      </c>
      <c r="G54">
        <v>355000</v>
      </c>
      <c r="H54" t="s">
        <v>2887</v>
      </c>
      <c r="I54">
        <v>12112000</v>
      </c>
      <c r="J54" t="s">
        <v>2887</v>
      </c>
      <c r="K54">
        <v>66000</v>
      </c>
      <c r="L54" t="s">
        <v>2887</v>
      </c>
      <c r="M54">
        <v>2106000</v>
      </c>
      <c r="N54" t="s">
        <v>2887</v>
      </c>
      <c r="O54">
        <v>25000</v>
      </c>
      <c r="P54">
        <v>159000</v>
      </c>
      <c r="R54">
        <f t="shared" si="2"/>
        <v>13434000</v>
      </c>
      <c r="S54">
        <f t="shared" si="3"/>
        <v>2172000</v>
      </c>
    </row>
    <row r="55" spans="1:19" x14ac:dyDescent="0.25">
      <c r="A55" t="s">
        <v>651</v>
      </c>
      <c r="B55">
        <v>231000</v>
      </c>
      <c r="C55">
        <f t="shared" si="0"/>
        <v>231000</v>
      </c>
      <c r="D55">
        <v>13129000</v>
      </c>
      <c r="E55">
        <f t="shared" si="1"/>
        <v>13129000</v>
      </c>
      <c r="F55">
        <v>1087000</v>
      </c>
      <c r="G55">
        <v>1799000</v>
      </c>
      <c r="H55" t="s">
        <v>2887</v>
      </c>
      <c r="I55">
        <v>10177000</v>
      </c>
      <c r="J55" t="s">
        <v>2887</v>
      </c>
      <c r="K55">
        <v>152000</v>
      </c>
      <c r="L55" t="s">
        <v>2887</v>
      </c>
      <c r="M55">
        <v>79000</v>
      </c>
      <c r="N55" t="s">
        <v>2887</v>
      </c>
      <c r="O55">
        <v>346000</v>
      </c>
      <c r="P55">
        <v>4431000</v>
      </c>
      <c r="R55">
        <f t="shared" si="2"/>
        <v>13063000</v>
      </c>
      <c r="S55">
        <f t="shared" si="3"/>
        <v>231000</v>
      </c>
    </row>
    <row r="56" spans="1:19" x14ac:dyDescent="0.25">
      <c r="A56" t="s">
        <v>652</v>
      </c>
      <c r="B56">
        <v>9029000</v>
      </c>
      <c r="C56">
        <f t="shared" si="0"/>
        <v>9029000</v>
      </c>
      <c r="D56">
        <v>66150000</v>
      </c>
      <c r="E56">
        <f t="shared" si="1"/>
        <v>66150000</v>
      </c>
      <c r="F56">
        <v>1402000</v>
      </c>
      <c r="G56">
        <v>3507000</v>
      </c>
      <c r="H56" t="s">
        <v>2887</v>
      </c>
      <c r="I56">
        <v>61180000</v>
      </c>
      <c r="J56" t="s">
        <v>2887</v>
      </c>
      <c r="K56">
        <v>167000</v>
      </c>
      <c r="L56" t="s">
        <v>2887</v>
      </c>
      <c r="M56">
        <v>8858000</v>
      </c>
      <c r="N56" t="s">
        <v>2887</v>
      </c>
      <c r="O56">
        <v>234000</v>
      </c>
      <c r="P56">
        <v>5949000</v>
      </c>
      <c r="R56">
        <f t="shared" si="2"/>
        <v>66089000</v>
      </c>
      <c r="S56">
        <f t="shared" si="3"/>
        <v>9025000</v>
      </c>
    </row>
    <row r="57" spans="1:19" x14ac:dyDescent="0.25">
      <c r="A57" t="s">
        <v>653</v>
      </c>
      <c r="B57">
        <v>522000</v>
      </c>
      <c r="C57">
        <f t="shared" si="0"/>
        <v>522000</v>
      </c>
      <c r="D57">
        <v>12098000</v>
      </c>
      <c r="E57">
        <f t="shared" si="1"/>
        <v>12098000</v>
      </c>
      <c r="F57">
        <v>1070000</v>
      </c>
      <c r="G57">
        <v>2746000</v>
      </c>
      <c r="H57">
        <v>255000</v>
      </c>
      <c r="I57">
        <v>7853000</v>
      </c>
      <c r="J57" t="s">
        <v>2887</v>
      </c>
      <c r="K57">
        <v>136000</v>
      </c>
      <c r="L57" t="s">
        <v>2887</v>
      </c>
      <c r="M57">
        <v>384000</v>
      </c>
      <c r="N57" t="s">
        <v>2887</v>
      </c>
      <c r="O57">
        <v>1064000</v>
      </c>
      <c r="P57">
        <v>17816000</v>
      </c>
      <c r="R57">
        <f t="shared" si="2"/>
        <v>11924000</v>
      </c>
      <c r="S57">
        <f t="shared" si="3"/>
        <v>520000</v>
      </c>
    </row>
    <row r="58" spans="1:19" x14ac:dyDescent="0.25">
      <c r="A58" t="s">
        <v>655</v>
      </c>
      <c r="B58">
        <v>994000</v>
      </c>
      <c r="C58">
        <f t="shared" si="0"/>
        <v>994000</v>
      </c>
      <c r="D58">
        <v>14720000</v>
      </c>
      <c r="E58">
        <f t="shared" si="1"/>
        <v>14720000</v>
      </c>
      <c r="F58">
        <v>2163000</v>
      </c>
      <c r="G58">
        <v>3583000</v>
      </c>
      <c r="H58">
        <v>1596000</v>
      </c>
      <c r="I58">
        <v>6443000</v>
      </c>
      <c r="J58" t="s">
        <v>2887</v>
      </c>
      <c r="K58">
        <v>138000</v>
      </c>
      <c r="L58" t="s">
        <v>2887</v>
      </c>
      <c r="M58">
        <v>846000</v>
      </c>
      <c r="N58" t="s">
        <v>2887</v>
      </c>
      <c r="O58" t="s">
        <v>2887</v>
      </c>
      <c r="P58">
        <v>92000</v>
      </c>
      <c r="R58">
        <f t="shared" si="2"/>
        <v>13785000</v>
      </c>
      <c r="S58">
        <f t="shared" si="3"/>
        <v>984000</v>
      </c>
    </row>
    <row r="59" spans="1:19" x14ac:dyDescent="0.25">
      <c r="A59" t="s">
        <v>656</v>
      </c>
      <c r="B59">
        <v>374000</v>
      </c>
      <c r="C59">
        <f t="shared" si="0"/>
        <v>374000</v>
      </c>
      <c r="D59">
        <v>7804000</v>
      </c>
      <c r="E59">
        <f t="shared" si="1"/>
        <v>7804000</v>
      </c>
      <c r="F59">
        <v>1330000</v>
      </c>
      <c r="G59">
        <v>4986000</v>
      </c>
      <c r="H59">
        <v>74000</v>
      </c>
      <c r="I59">
        <v>1413000</v>
      </c>
      <c r="J59" t="s">
        <v>2887</v>
      </c>
      <c r="K59">
        <v>160000</v>
      </c>
      <c r="L59">
        <v>34000</v>
      </c>
      <c r="M59">
        <v>176000</v>
      </c>
      <c r="N59" t="s">
        <v>2887</v>
      </c>
      <c r="O59">
        <v>710000</v>
      </c>
      <c r="P59">
        <v>2299000</v>
      </c>
      <c r="R59">
        <f t="shared" si="2"/>
        <v>7803000</v>
      </c>
      <c r="S59">
        <f t="shared" si="3"/>
        <v>370000</v>
      </c>
    </row>
    <row r="60" spans="1:19" x14ac:dyDescent="0.25">
      <c r="A60" t="s">
        <v>658</v>
      </c>
      <c r="B60">
        <v>21311000</v>
      </c>
      <c r="C60">
        <f t="shared" si="0"/>
        <v>21311000</v>
      </c>
      <c r="D60">
        <v>149543000</v>
      </c>
      <c r="E60">
        <f t="shared" si="1"/>
        <v>149543000</v>
      </c>
      <c r="F60">
        <v>930000</v>
      </c>
      <c r="G60">
        <v>3161000</v>
      </c>
      <c r="H60">
        <v>15020000</v>
      </c>
      <c r="I60">
        <v>75359000</v>
      </c>
      <c r="J60">
        <v>55073000</v>
      </c>
      <c r="K60">
        <v>242000</v>
      </c>
      <c r="L60">
        <v>23000</v>
      </c>
      <c r="M60">
        <v>20877000</v>
      </c>
      <c r="N60">
        <v>169000</v>
      </c>
      <c r="O60">
        <v>1816000</v>
      </c>
      <c r="P60">
        <v>21073000</v>
      </c>
      <c r="R60">
        <f t="shared" si="2"/>
        <v>149543000</v>
      </c>
      <c r="S60">
        <f t="shared" si="3"/>
        <v>21311000</v>
      </c>
    </row>
    <row r="61" spans="1:19" x14ac:dyDescent="0.25">
      <c r="A61" t="s">
        <v>660</v>
      </c>
      <c r="B61">
        <v>12155000</v>
      </c>
      <c r="C61">
        <f t="shared" si="0"/>
        <v>12155000</v>
      </c>
      <c r="D61" t="s">
        <v>2887</v>
      </c>
      <c r="E61">
        <f t="shared" si="1"/>
        <v>12155000</v>
      </c>
      <c r="F61">
        <v>1172000</v>
      </c>
      <c r="G61">
        <v>1639000</v>
      </c>
      <c r="H61" t="s">
        <v>2887</v>
      </c>
      <c r="I61" t="s">
        <v>2887</v>
      </c>
      <c r="J61" t="s">
        <v>2887</v>
      </c>
      <c r="K61">
        <v>182000</v>
      </c>
      <c r="L61">
        <v>52000</v>
      </c>
      <c r="M61">
        <v>11921000</v>
      </c>
      <c r="N61" t="s">
        <v>2887</v>
      </c>
      <c r="O61">
        <v>420000</v>
      </c>
      <c r="P61">
        <v>4744000</v>
      </c>
      <c r="R61">
        <f t="shared" si="2"/>
        <v>2811000</v>
      </c>
      <c r="S61">
        <f t="shared" si="3"/>
        <v>12155000</v>
      </c>
    </row>
    <row r="62" spans="1:19" x14ac:dyDescent="0.25">
      <c r="A62" t="s">
        <v>662</v>
      </c>
      <c r="B62">
        <v>15838000</v>
      </c>
      <c r="C62">
        <f t="shared" si="0"/>
        <v>15838000</v>
      </c>
      <c r="D62">
        <v>128999000</v>
      </c>
      <c r="E62">
        <f t="shared" si="1"/>
        <v>128999000</v>
      </c>
      <c r="F62">
        <v>923000</v>
      </c>
      <c r="G62">
        <v>2848000</v>
      </c>
      <c r="H62">
        <v>1533000</v>
      </c>
      <c r="I62">
        <v>123420000</v>
      </c>
      <c r="J62" t="s">
        <v>2887</v>
      </c>
      <c r="K62">
        <v>133000</v>
      </c>
      <c r="L62">
        <v>32000</v>
      </c>
      <c r="M62">
        <v>15636000</v>
      </c>
      <c r="N62" t="s">
        <v>2887</v>
      </c>
      <c r="O62">
        <v>335000</v>
      </c>
      <c r="P62">
        <v>8503000</v>
      </c>
      <c r="R62">
        <f t="shared" si="2"/>
        <v>128724000</v>
      </c>
      <c r="S62">
        <f t="shared" si="3"/>
        <v>15801000</v>
      </c>
    </row>
    <row r="63" spans="1:19" x14ac:dyDescent="0.25">
      <c r="A63" t="s">
        <v>664</v>
      </c>
      <c r="B63">
        <v>1599000</v>
      </c>
      <c r="C63">
        <f t="shared" si="0"/>
        <v>1599000</v>
      </c>
      <c r="D63">
        <v>12636000</v>
      </c>
      <c r="E63">
        <f t="shared" si="1"/>
        <v>12636000</v>
      </c>
      <c r="F63">
        <v>1333000</v>
      </c>
      <c r="G63">
        <v>2835000</v>
      </c>
      <c r="H63">
        <v>196000</v>
      </c>
      <c r="I63">
        <v>8272000</v>
      </c>
      <c r="J63" t="s">
        <v>2887</v>
      </c>
      <c r="K63">
        <v>182000</v>
      </c>
      <c r="L63" t="s">
        <v>2887</v>
      </c>
      <c r="M63">
        <v>1238000</v>
      </c>
      <c r="N63" t="s">
        <v>2887</v>
      </c>
      <c r="O63">
        <v>47000</v>
      </c>
      <c r="P63">
        <v>1130000</v>
      </c>
      <c r="R63">
        <f t="shared" si="2"/>
        <v>12636000</v>
      </c>
      <c r="S63">
        <f t="shared" si="3"/>
        <v>1420000</v>
      </c>
    </row>
    <row r="64" spans="1:19" x14ac:dyDescent="0.25">
      <c r="A64" t="s">
        <v>665</v>
      </c>
      <c r="B64">
        <v>3964000</v>
      </c>
      <c r="C64">
        <f t="shared" si="0"/>
        <v>3964000</v>
      </c>
      <c r="D64">
        <v>33158000</v>
      </c>
      <c r="E64">
        <f t="shared" si="1"/>
        <v>33158000</v>
      </c>
      <c r="F64">
        <v>2002000</v>
      </c>
      <c r="G64" t="s">
        <v>2887</v>
      </c>
      <c r="H64">
        <v>187000</v>
      </c>
      <c r="I64">
        <v>28526000</v>
      </c>
      <c r="J64" t="s">
        <v>2887</v>
      </c>
      <c r="K64">
        <v>265000</v>
      </c>
      <c r="L64" t="s">
        <v>2887</v>
      </c>
      <c r="M64">
        <v>3697000</v>
      </c>
      <c r="N64" t="s">
        <v>2887</v>
      </c>
      <c r="O64">
        <v>2112000</v>
      </c>
      <c r="P64">
        <v>17808000</v>
      </c>
      <c r="R64">
        <f t="shared" si="2"/>
        <v>30715000</v>
      </c>
      <c r="S64">
        <f t="shared" si="3"/>
        <v>3962000</v>
      </c>
    </row>
    <row r="65" spans="1:19" x14ac:dyDescent="0.25">
      <c r="A65" t="s">
        <v>666</v>
      </c>
      <c r="B65">
        <v>546000</v>
      </c>
      <c r="C65">
        <f t="shared" si="0"/>
        <v>546000</v>
      </c>
      <c r="D65">
        <v>4884000</v>
      </c>
      <c r="E65">
        <f t="shared" si="1"/>
        <v>4884000</v>
      </c>
      <c r="F65">
        <v>532000</v>
      </c>
      <c r="G65">
        <v>1282000</v>
      </c>
      <c r="H65">
        <v>13000</v>
      </c>
      <c r="I65">
        <v>3057000</v>
      </c>
      <c r="J65" t="s">
        <v>2887</v>
      </c>
      <c r="K65">
        <v>71000</v>
      </c>
      <c r="L65" t="s">
        <v>2887</v>
      </c>
      <c r="M65">
        <v>465000</v>
      </c>
      <c r="N65" t="s">
        <v>2887</v>
      </c>
      <c r="O65">
        <v>442000</v>
      </c>
      <c r="P65">
        <v>4049000</v>
      </c>
      <c r="R65">
        <f t="shared" si="2"/>
        <v>4884000</v>
      </c>
      <c r="S65">
        <f t="shared" si="3"/>
        <v>536000</v>
      </c>
    </row>
    <row r="66" spans="1:19" x14ac:dyDescent="0.25">
      <c r="A66" t="s">
        <v>630</v>
      </c>
      <c r="B66" t="s">
        <v>2887</v>
      </c>
      <c r="C66">
        <f t="shared" si="0"/>
        <v>10621000</v>
      </c>
      <c r="D66">
        <v>10627000</v>
      </c>
      <c r="E66">
        <f t="shared" si="1"/>
        <v>10627000</v>
      </c>
      <c r="F66">
        <v>1090000</v>
      </c>
      <c r="G66">
        <v>6247000</v>
      </c>
      <c r="H66">
        <v>61000</v>
      </c>
      <c r="I66">
        <v>3223000</v>
      </c>
      <c r="J66" t="s">
        <v>2887</v>
      </c>
      <c r="K66">
        <v>132000</v>
      </c>
      <c r="L66" t="s">
        <v>2887</v>
      </c>
      <c r="M66" t="s">
        <v>2887</v>
      </c>
      <c r="N66" t="s">
        <v>2887</v>
      </c>
      <c r="O66" t="s">
        <v>2887</v>
      </c>
      <c r="P66">
        <v>2830000</v>
      </c>
      <c r="R66">
        <f t="shared" si="2"/>
        <v>10621000</v>
      </c>
      <c r="S66">
        <f t="shared" si="3"/>
        <v>132000</v>
      </c>
    </row>
    <row r="67" spans="1:19" x14ac:dyDescent="0.25">
      <c r="A67" t="s">
        <v>709</v>
      </c>
      <c r="B67">
        <v>18635000</v>
      </c>
      <c r="C67">
        <f t="shared" ref="C67:C130" si="4">IF(B67="?",R67,B67)</f>
        <v>18635000</v>
      </c>
      <c r="D67">
        <v>125726000</v>
      </c>
      <c r="E67">
        <f t="shared" ref="E67:E130" si="5">IF(D67="?",S67,D67)</f>
        <v>125726000</v>
      </c>
      <c r="F67">
        <v>1810000</v>
      </c>
      <c r="G67">
        <v>15445000</v>
      </c>
      <c r="H67">
        <v>143000</v>
      </c>
      <c r="I67">
        <v>108328000</v>
      </c>
      <c r="J67" t="s">
        <v>2887</v>
      </c>
      <c r="K67">
        <v>244000</v>
      </c>
      <c r="L67">
        <v>22000</v>
      </c>
      <c r="M67">
        <v>18369000</v>
      </c>
      <c r="N67" t="s">
        <v>2887</v>
      </c>
      <c r="O67">
        <v>1790000</v>
      </c>
      <c r="P67">
        <v>22008000</v>
      </c>
      <c r="R67">
        <f t="shared" ref="R67:R130" si="6">SUM(F67:J67)</f>
        <v>125726000</v>
      </c>
      <c r="S67">
        <f t="shared" ref="S67:S130" si="7">SUM(K67:N67)</f>
        <v>18635000</v>
      </c>
    </row>
    <row r="68" spans="1:19" x14ac:dyDescent="0.25">
      <c r="A68" t="s">
        <v>916</v>
      </c>
      <c r="B68">
        <v>3670000</v>
      </c>
      <c r="C68">
        <f t="shared" si="4"/>
        <v>3670000</v>
      </c>
      <c r="D68">
        <v>38551000</v>
      </c>
      <c r="E68">
        <f t="shared" si="5"/>
        <v>38551000</v>
      </c>
      <c r="F68">
        <v>3744000</v>
      </c>
      <c r="G68">
        <v>5545000</v>
      </c>
      <c r="H68">
        <v>184000</v>
      </c>
      <c r="I68">
        <v>29055000</v>
      </c>
      <c r="J68" t="s">
        <v>2887</v>
      </c>
      <c r="K68">
        <v>340000</v>
      </c>
      <c r="L68">
        <v>81000</v>
      </c>
      <c r="M68">
        <v>3246000</v>
      </c>
      <c r="N68" t="s">
        <v>2887</v>
      </c>
      <c r="O68">
        <v>6778000</v>
      </c>
      <c r="P68">
        <v>9110000</v>
      </c>
      <c r="R68">
        <f t="shared" si="6"/>
        <v>38528000</v>
      </c>
      <c r="S68">
        <f t="shared" si="7"/>
        <v>3667000</v>
      </c>
    </row>
    <row r="69" spans="1:19" x14ac:dyDescent="0.25">
      <c r="A69" t="s">
        <v>1027</v>
      </c>
      <c r="B69">
        <v>545000</v>
      </c>
      <c r="C69">
        <f t="shared" si="4"/>
        <v>545000</v>
      </c>
      <c r="D69">
        <v>26966000</v>
      </c>
      <c r="E69">
        <f t="shared" si="5"/>
        <v>26966000</v>
      </c>
      <c r="F69">
        <v>1103000</v>
      </c>
      <c r="G69">
        <v>1431000</v>
      </c>
      <c r="H69" t="s">
        <v>2887</v>
      </c>
      <c r="I69">
        <v>2712000</v>
      </c>
      <c r="J69">
        <v>21215000</v>
      </c>
      <c r="K69">
        <v>187000</v>
      </c>
      <c r="L69" t="s">
        <v>2887</v>
      </c>
      <c r="M69">
        <v>345000</v>
      </c>
      <c r="N69" t="s">
        <v>2887</v>
      </c>
      <c r="O69">
        <v>2257000</v>
      </c>
      <c r="P69">
        <v>16045000</v>
      </c>
      <c r="R69">
        <f t="shared" si="6"/>
        <v>26461000</v>
      </c>
      <c r="S69">
        <f t="shared" si="7"/>
        <v>532000</v>
      </c>
    </row>
    <row r="70" spans="1:19" x14ac:dyDescent="0.25">
      <c r="A70" t="s">
        <v>668</v>
      </c>
      <c r="B70">
        <v>33390000</v>
      </c>
      <c r="C70">
        <f t="shared" si="4"/>
        <v>33390000</v>
      </c>
      <c r="D70">
        <v>170103000</v>
      </c>
      <c r="E70">
        <f t="shared" si="5"/>
        <v>170103000</v>
      </c>
      <c r="F70">
        <v>4292000</v>
      </c>
      <c r="G70">
        <v>1952000</v>
      </c>
      <c r="H70" t="s">
        <v>2887</v>
      </c>
      <c r="I70">
        <v>160975000</v>
      </c>
      <c r="J70" t="s">
        <v>2887</v>
      </c>
      <c r="K70">
        <v>296000</v>
      </c>
      <c r="L70">
        <v>153000</v>
      </c>
      <c r="M70">
        <v>32941000</v>
      </c>
      <c r="N70" t="s">
        <v>2887</v>
      </c>
      <c r="O70">
        <v>21000</v>
      </c>
      <c r="P70">
        <v>421000</v>
      </c>
      <c r="R70">
        <f t="shared" si="6"/>
        <v>167219000</v>
      </c>
      <c r="S70">
        <f t="shared" si="7"/>
        <v>33390000</v>
      </c>
    </row>
    <row r="71" spans="1:19" x14ac:dyDescent="0.25">
      <c r="A71" t="s">
        <v>2889</v>
      </c>
      <c r="B71">
        <v>6340000</v>
      </c>
      <c r="C71">
        <f t="shared" si="4"/>
        <v>6340000</v>
      </c>
      <c r="D71">
        <v>111483000</v>
      </c>
      <c r="E71">
        <f t="shared" si="5"/>
        <v>111483000</v>
      </c>
      <c r="F71">
        <v>26924000</v>
      </c>
      <c r="G71">
        <v>26512000</v>
      </c>
      <c r="H71">
        <v>25586000</v>
      </c>
      <c r="I71">
        <v>30986000</v>
      </c>
      <c r="J71">
        <v>1475000</v>
      </c>
      <c r="K71">
        <v>3043000</v>
      </c>
      <c r="L71">
        <v>287000</v>
      </c>
      <c r="M71">
        <v>2878000</v>
      </c>
      <c r="N71">
        <v>132000</v>
      </c>
      <c r="O71">
        <v>464000</v>
      </c>
      <c r="P71">
        <v>4288000</v>
      </c>
      <c r="R71">
        <f t="shared" si="6"/>
        <v>111483000</v>
      </c>
      <c r="S71">
        <f t="shared" si="7"/>
        <v>6340000</v>
      </c>
    </row>
    <row r="72" spans="1:19" x14ac:dyDescent="0.25">
      <c r="A72" t="s">
        <v>754</v>
      </c>
      <c r="B72">
        <v>835000</v>
      </c>
      <c r="C72">
        <f t="shared" si="4"/>
        <v>835000</v>
      </c>
      <c r="D72" t="s">
        <v>2887</v>
      </c>
      <c r="E72">
        <f t="shared" si="5"/>
        <v>818000</v>
      </c>
      <c r="F72">
        <v>1035000</v>
      </c>
      <c r="G72">
        <v>972000</v>
      </c>
      <c r="H72">
        <v>220000</v>
      </c>
      <c r="I72">
        <v>3895000</v>
      </c>
      <c r="J72" t="s">
        <v>2887</v>
      </c>
      <c r="K72">
        <v>160000</v>
      </c>
      <c r="L72" t="s">
        <v>2887</v>
      </c>
      <c r="M72">
        <v>519000</v>
      </c>
      <c r="N72">
        <v>139000</v>
      </c>
      <c r="O72">
        <v>2386000</v>
      </c>
      <c r="P72">
        <v>8531000</v>
      </c>
      <c r="R72">
        <f t="shared" si="6"/>
        <v>6122000</v>
      </c>
      <c r="S72">
        <f t="shared" si="7"/>
        <v>818000</v>
      </c>
    </row>
    <row r="73" spans="1:19" x14ac:dyDescent="0.25">
      <c r="A73" t="s">
        <v>670</v>
      </c>
      <c r="B73">
        <v>4153000</v>
      </c>
      <c r="C73">
        <f t="shared" si="4"/>
        <v>4153000</v>
      </c>
      <c r="D73">
        <v>29745000</v>
      </c>
      <c r="E73">
        <f t="shared" si="5"/>
        <v>29745000</v>
      </c>
      <c r="F73">
        <v>3098000</v>
      </c>
      <c r="G73">
        <v>5019000</v>
      </c>
      <c r="H73">
        <v>208000</v>
      </c>
      <c r="I73">
        <v>21420000</v>
      </c>
      <c r="J73" t="s">
        <v>2887</v>
      </c>
      <c r="K73">
        <v>278000</v>
      </c>
      <c r="L73" t="s">
        <v>2887</v>
      </c>
      <c r="M73">
        <v>3874000</v>
      </c>
      <c r="N73" t="s">
        <v>2887</v>
      </c>
      <c r="O73">
        <v>9012000</v>
      </c>
      <c r="P73">
        <v>26638000</v>
      </c>
      <c r="R73">
        <f t="shared" si="6"/>
        <v>29745000</v>
      </c>
      <c r="S73">
        <f t="shared" si="7"/>
        <v>4152000</v>
      </c>
    </row>
    <row r="74" spans="1:19" x14ac:dyDescent="0.25">
      <c r="A74" t="s">
        <v>672</v>
      </c>
      <c r="B74">
        <v>18972000</v>
      </c>
      <c r="C74">
        <f t="shared" si="4"/>
        <v>18972000</v>
      </c>
      <c r="D74">
        <v>132376000</v>
      </c>
      <c r="E74">
        <f t="shared" si="5"/>
        <v>132376000</v>
      </c>
      <c r="F74">
        <v>2647000</v>
      </c>
      <c r="G74" t="s">
        <v>2887</v>
      </c>
      <c r="H74">
        <v>971000</v>
      </c>
      <c r="I74">
        <v>127642000</v>
      </c>
      <c r="J74">
        <v>813000</v>
      </c>
      <c r="K74">
        <v>353000</v>
      </c>
      <c r="L74">
        <v>57000</v>
      </c>
      <c r="M74">
        <v>18547000</v>
      </c>
      <c r="N74" t="s">
        <v>2887</v>
      </c>
      <c r="O74">
        <v>1130000</v>
      </c>
      <c r="P74">
        <v>9890000</v>
      </c>
      <c r="R74">
        <f t="shared" si="6"/>
        <v>132073000</v>
      </c>
      <c r="S74">
        <f t="shared" si="7"/>
        <v>18957000</v>
      </c>
    </row>
    <row r="75" spans="1:19" x14ac:dyDescent="0.25">
      <c r="A75" t="s">
        <v>674</v>
      </c>
      <c r="B75">
        <v>845000</v>
      </c>
      <c r="C75">
        <f t="shared" si="4"/>
        <v>845000</v>
      </c>
      <c r="D75" t="s">
        <v>2887</v>
      </c>
      <c r="E75">
        <f t="shared" si="5"/>
        <v>845000</v>
      </c>
      <c r="F75">
        <v>3230000</v>
      </c>
      <c r="G75">
        <v>671000</v>
      </c>
      <c r="H75">
        <v>12702000</v>
      </c>
      <c r="I75" t="s">
        <v>2887</v>
      </c>
      <c r="J75" t="s">
        <v>2887</v>
      </c>
      <c r="K75">
        <v>200000</v>
      </c>
      <c r="L75" t="s">
        <v>2887</v>
      </c>
      <c r="M75">
        <v>645000</v>
      </c>
      <c r="N75" t="s">
        <v>2887</v>
      </c>
      <c r="O75" t="s">
        <v>2887</v>
      </c>
      <c r="P75">
        <v>39000</v>
      </c>
      <c r="R75">
        <f t="shared" si="6"/>
        <v>16603000</v>
      </c>
      <c r="S75">
        <f t="shared" si="7"/>
        <v>845000</v>
      </c>
    </row>
    <row r="76" spans="1:19" x14ac:dyDescent="0.25">
      <c r="A76" t="s">
        <v>675</v>
      </c>
      <c r="B76">
        <v>2196000</v>
      </c>
      <c r="C76">
        <f t="shared" si="4"/>
        <v>2196000</v>
      </c>
      <c r="D76">
        <v>23220000</v>
      </c>
      <c r="E76">
        <f t="shared" si="5"/>
        <v>23220000</v>
      </c>
      <c r="F76">
        <v>2030000</v>
      </c>
      <c r="G76">
        <v>4161000</v>
      </c>
      <c r="H76">
        <v>317000</v>
      </c>
      <c r="I76">
        <v>13211000</v>
      </c>
      <c r="J76">
        <v>3501000</v>
      </c>
      <c r="K76">
        <v>274000</v>
      </c>
      <c r="L76">
        <v>11000</v>
      </c>
      <c r="M76">
        <v>1904000</v>
      </c>
      <c r="N76" t="s">
        <v>2887</v>
      </c>
      <c r="O76">
        <v>3020000</v>
      </c>
      <c r="P76">
        <v>21114000</v>
      </c>
      <c r="R76">
        <f t="shared" si="6"/>
        <v>23220000</v>
      </c>
      <c r="S76">
        <f t="shared" si="7"/>
        <v>2189000</v>
      </c>
    </row>
    <row r="77" spans="1:19" x14ac:dyDescent="0.25">
      <c r="A77" t="s">
        <v>677</v>
      </c>
      <c r="B77">
        <v>781000</v>
      </c>
      <c r="C77">
        <f t="shared" si="4"/>
        <v>781000</v>
      </c>
      <c r="D77">
        <v>23698000</v>
      </c>
      <c r="E77">
        <f t="shared" si="5"/>
        <v>23698000</v>
      </c>
      <c r="F77">
        <v>92000</v>
      </c>
      <c r="G77">
        <v>189000</v>
      </c>
      <c r="H77" t="s">
        <v>2887</v>
      </c>
      <c r="I77">
        <v>23384000</v>
      </c>
      <c r="J77" t="s">
        <v>2887</v>
      </c>
      <c r="K77">
        <v>16000</v>
      </c>
      <c r="L77" t="s">
        <v>2887</v>
      </c>
      <c r="M77">
        <v>637000</v>
      </c>
      <c r="N77" t="s">
        <v>2887</v>
      </c>
      <c r="O77">
        <v>36000</v>
      </c>
      <c r="P77">
        <v>469000</v>
      </c>
      <c r="R77">
        <f t="shared" si="6"/>
        <v>23665000</v>
      </c>
      <c r="S77">
        <f t="shared" si="7"/>
        <v>653000</v>
      </c>
    </row>
    <row r="78" spans="1:19" x14ac:dyDescent="0.25">
      <c r="A78" t="s">
        <v>678</v>
      </c>
      <c r="B78">
        <v>19000000</v>
      </c>
      <c r="C78">
        <f t="shared" si="4"/>
        <v>19000000</v>
      </c>
      <c r="D78">
        <v>106037000</v>
      </c>
      <c r="E78">
        <f t="shared" si="5"/>
        <v>106037000</v>
      </c>
      <c r="F78">
        <v>2190000</v>
      </c>
      <c r="G78">
        <v>2015000</v>
      </c>
      <c r="H78">
        <v>418000</v>
      </c>
      <c r="I78">
        <v>100419000</v>
      </c>
      <c r="J78" t="s">
        <v>2887</v>
      </c>
      <c r="K78">
        <v>845000</v>
      </c>
      <c r="L78">
        <v>27000</v>
      </c>
      <c r="M78">
        <v>18128000</v>
      </c>
      <c r="N78" t="s">
        <v>2887</v>
      </c>
      <c r="O78">
        <v>703000</v>
      </c>
      <c r="P78">
        <v>6319000</v>
      </c>
      <c r="R78">
        <f t="shared" si="6"/>
        <v>105042000</v>
      </c>
      <c r="S78">
        <f t="shared" si="7"/>
        <v>19000000</v>
      </c>
    </row>
    <row r="79" spans="1:19" x14ac:dyDescent="0.25">
      <c r="A79" t="s">
        <v>680</v>
      </c>
      <c r="B79">
        <v>48698000</v>
      </c>
      <c r="C79">
        <f t="shared" si="4"/>
        <v>48698000</v>
      </c>
      <c r="D79">
        <v>150853000</v>
      </c>
      <c r="E79">
        <f t="shared" si="5"/>
        <v>150853000</v>
      </c>
      <c r="F79">
        <v>890000</v>
      </c>
      <c r="G79">
        <v>637000</v>
      </c>
      <c r="H79" t="s">
        <v>2887</v>
      </c>
      <c r="I79">
        <v>148904000</v>
      </c>
      <c r="J79">
        <v>16000</v>
      </c>
      <c r="K79">
        <v>101000</v>
      </c>
      <c r="L79" t="s">
        <v>2887</v>
      </c>
      <c r="M79">
        <v>48593000</v>
      </c>
      <c r="N79" t="s">
        <v>2887</v>
      </c>
      <c r="O79">
        <v>17422000</v>
      </c>
      <c r="P79">
        <v>11481000</v>
      </c>
      <c r="R79">
        <f t="shared" si="6"/>
        <v>150447000</v>
      </c>
      <c r="S79">
        <f t="shared" si="7"/>
        <v>48694000</v>
      </c>
    </row>
    <row r="80" spans="1:19" x14ac:dyDescent="0.25">
      <c r="A80" t="s">
        <v>681</v>
      </c>
      <c r="B80">
        <v>8453000</v>
      </c>
      <c r="C80">
        <f t="shared" si="4"/>
        <v>8453000</v>
      </c>
      <c r="D80" t="s">
        <v>2887</v>
      </c>
      <c r="E80">
        <f t="shared" si="5"/>
        <v>8258000</v>
      </c>
      <c r="F80">
        <v>7289000</v>
      </c>
      <c r="G80">
        <v>16853000</v>
      </c>
      <c r="H80" t="s">
        <v>2887</v>
      </c>
      <c r="I80">
        <v>33137000</v>
      </c>
      <c r="J80" t="s">
        <v>2887</v>
      </c>
      <c r="K80">
        <v>644000</v>
      </c>
      <c r="L80">
        <v>1940000</v>
      </c>
      <c r="M80">
        <v>5674000</v>
      </c>
      <c r="N80" t="s">
        <v>2887</v>
      </c>
      <c r="O80">
        <v>214000</v>
      </c>
      <c r="P80">
        <v>940000</v>
      </c>
      <c r="R80">
        <f t="shared" si="6"/>
        <v>57279000</v>
      </c>
      <c r="S80">
        <f t="shared" si="7"/>
        <v>8258000</v>
      </c>
    </row>
    <row r="81" spans="1:19" x14ac:dyDescent="0.25">
      <c r="A81" t="s">
        <v>682</v>
      </c>
      <c r="B81">
        <v>721000</v>
      </c>
      <c r="C81">
        <f t="shared" si="4"/>
        <v>721000</v>
      </c>
      <c r="D81">
        <v>2877000</v>
      </c>
      <c r="E81">
        <f t="shared" si="5"/>
        <v>2877000</v>
      </c>
      <c r="F81">
        <v>875000</v>
      </c>
      <c r="G81">
        <v>288000</v>
      </c>
      <c r="H81" t="s">
        <v>2887</v>
      </c>
      <c r="I81">
        <v>1593000</v>
      </c>
      <c r="J81" t="s">
        <v>2887</v>
      </c>
      <c r="K81">
        <v>130000</v>
      </c>
      <c r="L81" t="s">
        <v>2887</v>
      </c>
      <c r="M81">
        <v>590000</v>
      </c>
      <c r="N81" t="s">
        <v>2887</v>
      </c>
      <c r="O81">
        <v>10100000</v>
      </c>
      <c r="P81">
        <v>43273000</v>
      </c>
      <c r="R81">
        <f t="shared" si="6"/>
        <v>2756000</v>
      </c>
      <c r="S81">
        <f t="shared" si="7"/>
        <v>720000</v>
      </c>
    </row>
    <row r="82" spans="1:19" x14ac:dyDescent="0.25">
      <c r="A82" t="s">
        <v>684</v>
      </c>
      <c r="B82">
        <v>2134000</v>
      </c>
      <c r="C82">
        <f t="shared" si="4"/>
        <v>2134000</v>
      </c>
      <c r="D82">
        <v>5727000</v>
      </c>
      <c r="E82">
        <f t="shared" si="5"/>
        <v>5727000</v>
      </c>
      <c r="F82">
        <v>1850000</v>
      </c>
      <c r="G82">
        <v>599000</v>
      </c>
      <c r="H82">
        <v>70000</v>
      </c>
      <c r="I82">
        <v>3175000</v>
      </c>
      <c r="J82" t="s">
        <v>2887</v>
      </c>
      <c r="K82">
        <v>1808000</v>
      </c>
      <c r="L82" t="s">
        <v>2887</v>
      </c>
      <c r="M82">
        <v>326000</v>
      </c>
      <c r="N82" t="s">
        <v>2887</v>
      </c>
      <c r="O82">
        <v>32794000</v>
      </c>
      <c r="P82">
        <v>37652000</v>
      </c>
      <c r="R82">
        <f t="shared" si="6"/>
        <v>5694000</v>
      </c>
      <c r="S82">
        <f t="shared" si="7"/>
        <v>2134000</v>
      </c>
    </row>
    <row r="83" spans="1:19" x14ac:dyDescent="0.25">
      <c r="A83" t="s">
        <v>686</v>
      </c>
      <c r="B83">
        <v>3059000</v>
      </c>
      <c r="C83">
        <f t="shared" si="4"/>
        <v>3059000</v>
      </c>
      <c r="D83">
        <v>40934000</v>
      </c>
      <c r="E83">
        <f t="shared" si="5"/>
        <v>40934000</v>
      </c>
      <c r="F83">
        <v>9754000</v>
      </c>
      <c r="G83">
        <v>9689000</v>
      </c>
      <c r="H83" t="s">
        <v>2887</v>
      </c>
      <c r="I83">
        <v>19790000</v>
      </c>
      <c r="J83" t="s">
        <v>2887</v>
      </c>
      <c r="K83">
        <v>206000</v>
      </c>
      <c r="L83">
        <v>1766000</v>
      </c>
      <c r="M83">
        <v>1087000</v>
      </c>
      <c r="N83" t="s">
        <v>2887</v>
      </c>
      <c r="O83">
        <v>3268000</v>
      </c>
      <c r="P83">
        <v>39483000</v>
      </c>
      <c r="R83">
        <f t="shared" si="6"/>
        <v>39233000</v>
      </c>
      <c r="S83">
        <f t="shared" si="7"/>
        <v>3059000</v>
      </c>
    </row>
    <row r="84" spans="1:19" x14ac:dyDescent="0.25">
      <c r="A84" t="s">
        <v>688</v>
      </c>
      <c r="B84">
        <v>5933000</v>
      </c>
      <c r="C84">
        <f t="shared" si="4"/>
        <v>5933000</v>
      </c>
      <c r="D84">
        <v>24962000</v>
      </c>
      <c r="E84">
        <f t="shared" si="5"/>
        <v>24962000</v>
      </c>
      <c r="F84">
        <v>1335000</v>
      </c>
      <c r="G84">
        <v>2607000</v>
      </c>
      <c r="H84" t="s">
        <v>2887</v>
      </c>
      <c r="I84">
        <v>20986000</v>
      </c>
      <c r="J84" t="s">
        <v>2887</v>
      </c>
      <c r="K84">
        <v>118000</v>
      </c>
      <c r="L84" t="s">
        <v>2887</v>
      </c>
      <c r="M84">
        <v>5788000</v>
      </c>
      <c r="N84" t="s">
        <v>2887</v>
      </c>
      <c r="O84">
        <v>336000</v>
      </c>
      <c r="P84">
        <v>5913000</v>
      </c>
      <c r="R84">
        <f t="shared" si="6"/>
        <v>24928000</v>
      </c>
      <c r="S84">
        <f t="shared" si="7"/>
        <v>5906000</v>
      </c>
    </row>
    <row r="85" spans="1:19" x14ac:dyDescent="0.25">
      <c r="A85" t="s">
        <v>689</v>
      </c>
      <c r="B85" t="s">
        <v>2887</v>
      </c>
      <c r="C85">
        <f t="shared" si="4"/>
        <v>20034000</v>
      </c>
      <c r="D85">
        <v>20151000</v>
      </c>
      <c r="E85">
        <f t="shared" si="5"/>
        <v>20151000</v>
      </c>
      <c r="F85">
        <v>647000</v>
      </c>
      <c r="G85">
        <v>7743000</v>
      </c>
      <c r="H85">
        <v>2844000</v>
      </c>
      <c r="I85">
        <v>8800000</v>
      </c>
      <c r="J85" t="s">
        <v>2887</v>
      </c>
      <c r="K85">
        <v>46000</v>
      </c>
      <c r="L85" t="s">
        <v>2887</v>
      </c>
      <c r="M85">
        <v>151000</v>
      </c>
      <c r="N85" t="s">
        <v>2887</v>
      </c>
      <c r="O85">
        <v>1866000</v>
      </c>
      <c r="P85" t="s">
        <v>2887</v>
      </c>
      <c r="R85">
        <f t="shared" si="6"/>
        <v>20034000</v>
      </c>
      <c r="S85">
        <f t="shared" si="7"/>
        <v>197000</v>
      </c>
    </row>
    <row r="86" spans="1:19" x14ac:dyDescent="0.25">
      <c r="A86" t="s">
        <v>690</v>
      </c>
      <c r="B86">
        <v>6039000</v>
      </c>
      <c r="C86">
        <f t="shared" si="4"/>
        <v>6039000</v>
      </c>
      <c r="D86">
        <v>38501000</v>
      </c>
      <c r="E86">
        <f t="shared" si="5"/>
        <v>38501000</v>
      </c>
      <c r="F86">
        <v>1674000</v>
      </c>
      <c r="G86">
        <v>17661000</v>
      </c>
      <c r="H86">
        <v>220000</v>
      </c>
      <c r="I86">
        <v>18930000</v>
      </c>
      <c r="J86">
        <v>16000</v>
      </c>
      <c r="K86">
        <v>230000</v>
      </c>
      <c r="L86" t="s">
        <v>2887</v>
      </c>
      <c r="M86">
        <v>5580000</v>
      </c>
      <c r="N86" t="s">
        <v>2887</v>
      </c>
      <c r="O86">
        <v>304000</v>
      </c>
      <c r="P86">
        <v>7746000</v>
      </c>
      <c r="R86">
        <f t="shared" si="6"/>
        <v>38501000</v>
      </c>
      <c r="S86">
        <f t="shared" si="7"/>
        <v>5810000</v>
      </c>
    </row>
    <row r="87" spans="1:19" x14ac:dyDescent="0.25">
      <c r="A87" t="s">
        <v>692</v>
      </c>
      <c r="B87">
        <v>2436000</v>
      </c>
      <c r="C87">
        <f t="shared" si="4"/>
        <v>2436000</v>
      </c>
      <c r="D87">
        <v>46330000</v>
      </c>
      <c r="E87">
        <f t="shared" si="5"/>
        <v>46330000</v>
      </c>
      <c r="F87">
        <v>3103000</v>
      </c>
      <c r="G87">
        <v>1326000</v>
      </c>
      <c r="H87" t="s">
        <v>2887</v>
      </c>
      <c r="I87">
        <v>41819000</v>
      </c>
      <c r="J87" t="s">
        <v>2887</v>
      </c>
      <c r="K87">
        <v>385000</v>
      </c>
      <c r="L87" t="s">
        <v>2887</v>
      </c>
      <c r="M87">
        <v>2051000</v>
      </c>
      <c r="N87" t="s">
        <v>2887</v>
      </c>
      <c r="O87">
        <v>208000</v>
      </c>
      <c r="P87">
        <v>3331000</v>
      </c>
      <c r="R87">
        <f t="shared" si="6"/>
        <v>46248000</v>
      </c>
      <c r="S87">
        <f t="shared" si="7"/>
        <v>2436000</v>
      </c>
    </row>
    <row r="88" spans="1:19" x14ac:dyDescent="0.25">
      <c r="A88" t="s">
        <v>694</v>
      </c>
      <c r="B88">
        <v>7298000</v>
      </c>
      <c r="C88">
        <f t="shared" si="4"/>
        <v>7298000</v>
      </c>
      <c r="D88">
        <v>113249000</v>
      </c>
      <c r="E88">
        <f t="shared" si="5"/>
        <v>113249000</v>
      </c>
      <c r="F88">
        <v>8403000</v>
      </c>
      <c r="G88">
        <v>7983000</v>
      </c>
      <c r="H88" t="s">
        <v>2887</v>
      </c>
      <c r="I88">
        <v>91802000</v>
      </c>
      <c r="J88" t="s">
        <v>2887</v>
      </c>
      <c r="K88">
        <v>848000</v>
      </c>
      <c r="L88">
        <v>68000</v>
      </c>
      <c r="M88">
        <v>6382000</v>
      </c>
      <c r="N88" t="s">
        <v>2887</v>
      </c>
      <c r="O88">
        <v>3750000</v>
      </c>
      <c r="P88">
        <v>34167000</v>
      </c>
      <c r="R88">
        <f t="shared" si="6"/>
        <v>108188000</v>
      </c>
      <c r="S88">
        <f t="shared" si="7"/>
        <v>7298000</v>
      </c>
    </row>
    <row r="89" spans="1:19" x14ac:dyDescent="0.25">
      <c r="A89" t="s">
        <v>695</v>
      </c>
      <c r="B89" t="s">
        <v>2887</v>
      </c>
      <c r="C89">
        <f t="shared" si="4"/>
        <v>2738000</v>
      </c>
      <c r="D89">
        <v>2744000</v>
      </c>
      <c r="E89">
        <f t="shared" si="5"/>
        <v>2744000</v>
      </c>
      <c r="F89">
        <v>637000</v>
      </c>
      <c r="G89">
        <v>152000</v>
      </c>
      <c r="H89" t="s">
        <v>2887</v>
      </c>
      <c r="I89">
        <v>1949000</v>
      </c>
      <c r="J89" t="s">
        <v>2887</v>
      </c>
      <c r="K89">
        <v>73000</v>
      </c>
      <c r="L89" t="s">
        <v>2887</v>
      </c>
      <c r="M89" t="s">
        <v>2887</v>
      </c>
      <c r="N89" t="s">
        <v>2887</v>
      </c>
      <c r="O89">
        <v>159000</v>
      </c>
      <c r="P89">
        <v>1172000</v>
      </c>
      <c r="R89">
        <f t="shared" si="6"/>
        <v>2738000</v>
      </c>
      <c r="S89">
        <f t="shared" si="7"/>
        <v>73000</v>
      </c>
    </row>
    <row r="90" spans="1:19" x14ac:dyDescent="0.25">
      <c r="A90" t="s">
        <v>696</v>
      </c>
      <c r="B90" t="s">
        <v>2887</v>
      </c>
      <c r="C90">
        <f t="shared" si="4"/>
        <v>1597271000</v>
      </c>
      <c r="D90">
        <v>1727416000</v>
      </c>
      <c r="E90">
        <f t="shared" si="5"/>
        <v>1727416000</v>
      </c>
      <c r="F90">
        <v>1912000</v>
      </c>
      <c r="G90">
        <v>7528000</v>
      </c>
      <c r="H90" t="s">
        <v>2887</v>
      </c>
      <c r="I90">
        <v>1587831000</v>
      </c>
      <c r="J90" t="s">
        <v>2887</v>
      </c>
      <c r="K90">
        <v>198000</v>
      </c>
      <c r="L90" t="s">
        <v>2887</v>
      </c>
      <c r="M90" t="s">
        <v>2887</v>
      </c>
      <c r="N90" t="s">
        <v>2887</v>
      </c>
      <c r="O90">
        <v>1751000</v>
      </c>
      <c r="P90">
        <v>13384000</v>
      </c>
      <c r="R90">
        <f t="shared" si="6"/>
        <v>1597271000</v>
      </c>
      <c r="S90">
        <f t="shared" si="7"/>
        <v>198000</v>
      </c>
    </row>
    <row r="91" spans="1:19" x14ac:dyDescent="0.25">
      <c r="A91" t="s">
        <v>698</v>
      </c>
      <c r="B91">
        <v>1846000</v>
      </c>
      <c r="C91">
        <f t="shared" si="4"/>
        <v>1846000</v>
      </c>
      <c r="D91">
        <v>20513000</v>
      </c>
      <c r="E91">
        <f t="shared" si="5"/>
        <v>20513000</v>
      </c>
      <c r="F91">
        <v>1547000</v>
      </c>
      <c r="G91">
        <v>2073000</v>
      </c>
      <c r="H91" t="s">
        <v>2887</v>
      </c>
      <c r="I91">
        <v>16893000</v>
      </c>
      <c r="J91" t="s">
        <v>2887</v>
      </c>
      <c r="K91">
        <v>178000</v>
      </c>
      <c r="L91" t="s">
        <v>2887</v>
      </c>
      <c r="M91">
        <v>1667000</v>
      </c>
      <c r="N91" t="s">
        <v>2887</v>
      </c>
      <c r="O91">
        <v>869000</v>
      </c>
      <c r="P91">
        <v>11214000</v>
      </c>
      <c r="R91">
        <f t="shared" si="6"/>
        <v>20513000</v>
      </c>
      <c r="S91">
        <f t="shared" si="7"/>
        <v>1845000</v>
      </c>
    </row>
    <row r="92" spans="1:19" x14ac:dyDescent="0.25">
      <c r="A92" t="s">
        <v>699</v>
      </c>
      <c r="B92" t="s">
        <v>2887</v>
      </c>
      <c r="C92">
        <f t="shared" si="4"/>
        <v>42694000</v>
      </c>
      <c r="D92">
        <v>42694000</v>
      </c>
      <c r="E92">
        <f t="shared" si="5"/>
        <v>42694000</v>
      </c>
      <c r="F92">
        <v>511000</v>
      </c>
      <c r="G92">
        <v>1038000</v>
      </c>
      <c r="H92">
        <v>32000</v>
      </c>
      <c r="I92">
        <v>41113000</v>
      </c>
      <c r="J92" t="s">
        <v>2887</v>
      </c>
      <c r="K92">
        <v>83000</v>
      </c>
      <c r="L92" t="s">
        <v>2887</v>
      </c>
      <c r="M92" t="s">
        <v>2887</v>
      </c>
      <c r="N92" t="s">
        <v>2887</v>
      </c>
      <c r="O92">
        <v>391000</v>
      </c>
      <c r="P92">
        <v>3720000</v>
      </c>
      <c r="R92">
        <f t="shared" si="6"/>
        <v>42694000</v>
      </c>
      <c r="S92">
        <f t="shared" si="7"/>
        <v>83000</v>
      </c>
    </row>
    <row r="93" spans="1:19" x14ac:dyDescent="0.25">
      <c r="A93" t="s">
        <v>700</v>
      </c>
      <c r="B93">
        <v>38018000</v>
      </c>
      <c r="C93">
        <f t="shared" si="4"/>
        <v>38018000</v>
      </c>
      <c r="D93">
        <v>409523000</v>
      </c>
      <c r="E93">
        <f t="shared" si="5"/>
        <v>409523000</v>
      </c>
      <c r="F93">
        <v>19235000</v>
      </c>
      <c r="G93">
        <v>27317000</v>
      </c>
      <c r="H93">
        <v>14503000</v>
      </c>
      <c r="I93">
        <v>348460000</v>
      </c>
      <c r="J93" t="s">
        <v>2887</v>
      </c>
      <c r="K93">
        <v>2905000</v>
      </c>
      <c r="L93">
        <v>78000</v>
      </c>
      <c r="M93">
        <v>35015000</v>
      </c>
      <c r="N93" t="s">
        <v>2887</v>
      </c>
      <c r="O93">
        <v>205000</v>
      </c>
      <c r="P93">
        <v>3348000</v>
      </c>
      <c r="R93">
        <f t="shared" si="6"/>
        <v>409515000</v>
      </c>
      <c r="S93">
        <f t="shared" si="7"/>
        <v>37998000</v>
      </c>
    </row>
    <row r="94" spans="1:19" x14ac:dyDescent="0.25">
      <c r="A94" t="s">
        <v>701</v>
      </c>
      <c r="B94" t="s">
        <v>2887</v>
      </c>
      <c r="C94">
        <f t="shared" si="4"/>
        <v>22468000</v>
      </c>
      <c r="D94">
        <v>22497000</v>
      </c>
      <c r="E94">
        <f t="shared" si="5"/>
        <v>22497000</v>
      </c>
      <c r="F94">
        <v>1858000</v>
      </c>
      <c r="G94">
        <v>1011000</v>
      </c>
      <c r="H94" t="s">
        <v>2887</v>
      </c>
      <c r="I94">
        <v>19599000</v>
      </c>
      <c r="J94" t="s">
        <v>2887</v>
      </c>
      <c r="K94">
        <v>170000</v>
      </c>
      <c r="L94" t="s">
        <v>2887</v>
      </c>
      <c r="M94" t="s">
        <v>2887</v>
      </c>
      <c r="N94" t="s">
        <v>2887</v>
      </c>
      <c r="O94">
        <v>389000</v>
      </c>
      <c r="P94">
        <v>3477000</v>
      </c>
      <c r="R94">
        <f t="shared" si="6"/>
        <v>22468000</v>
      </c>
      <c r="S94">
        <f t="shared" si="7"/>
        <v>170000</v>
      </c>
    </row>
    <row r="95" spans="1:19" x14ac:dyDescent="0.25">
      <c r="A95" t="s">
        <v>702</v>
      </c>
      <c r="B95" t="s">
        <v>2887</v>
      </c>
      <c r="C95">
        <f t="shared" si="4"/>
        <v>129915000</v>
      </c>
      <c r="D95" t="s">
        <v>2887</v>
      </c>
      <c r="E95">
        <f t="shared" si="5"/>
        <v>11591000</v>
      </c>
      <c r="F95">
        <v>3952000</v>
      </c>
      <c r="G95">
        <v>9005000</v>
      </c>
      <c r="H95" t="s">
        <v>2887</v>
      </c>
      <c r="I95">
        <v>79659000</v>
      </c>
      <c r="J95">
        <v>37299000</v>
      </c>
      <c r="K95">
        <v>638000</v>
      </c>
      <c r="L95">
        <v>130000</v>
      </c>
      <c r="M95">
        <v>10823000</v>
      </c>
      <c r="N95" t="s">
        <v>2887</v>
      </c>
      <c r="O95">
        <v>66783000</v>
      </c>
      <c r="P95">
        <v>37809000</v>
      </c>
      <c r="R95">
        <f t="shared" si="6"/>
        <v>129915000</v>
      </c>
      <c r="S95">
        <f t="shared" si="7"/>
        <v>11591000</v>
      </c>
    </row>
    <row r="96" spans="1:19" x14ac:dyDescent="0.25">
      <c r="A96" t="s">
        <v>703</v>
      </c>
      <c r="B96">
        <v>1268000</v>
      </c>
      <c r="C96">
        <f t="shared" si="4"/>
        <v>1268000</v>
      </c>
      <c r="D96">
        <v>31430000</v>
      </c>
      <c r="E96">
        <f t="shared" si="5"/>
        <v>31430000</v>
      </c>
      <c r="F96">
        <v>424000</v>
      </c>
      <c r="G96">
        <v>214000</v>
      </c>
      <c r="H96" t="s">
        <v>2887</v>
      </c>
      <c r="I96">
        <v>30722000</v>
      </c>
      <c r="J96" t="s">
        <v>2887</v>
      </c>
      <c r="K96">
        <v>76000</v>
      </c>
      <c r="L96" t="s">
        <v>2887</v>
      </c>
      <c r="M96">
        <v>1190000</v>
      </c>
      <c r="N96" t="s">
        <v>2887</v>
      </c>
      <c r="O96">
        <v>9594000</v>
      </c>
      <c r="P96">
        <v>30441000</v>
      </c>
      <c r="R96">
        <f t="shared" si="6"/>
        <v>31360000</v>
      </c>
      <c r="S96">
        <f t="shared" si="7"/>
        <v>1266000</v>
      </c>
    </row>
    <row r="97" spans="1:19" x14ac:dyDescent="0.25">
      <c r="A97" t="s">
        <v>704</v>
      </c>
      <c r="B97">
        <v>18211000</v>
      </c>
      <c r="C97">
        <f t="shared" si="4"/>
        <v>18211000</v>
      </c>
      <c r="D97">
        <v>172270000</v>
      </c>
      <c r="E97">
        <f t="shared" si="5"/>
        <v>172270000</v>
      </c>
      <c r="F97">
        <v>7908000</v>
      </c>
      <c r="G97">
        <v>7040000</v>
      </c>
      <c r="H97">
        <v>2149000</v>
      </c>
      <c r="I97">
        <v>155069000</v>
      </c>
      <c r="J97">
        <v>104000</v>
      </c>
      <c r="K97">
        <v>504000</v>
      </c>
      <c r="L97">
        <v>79000</v>
      </c>
      <c r="M97">
        <v>17582000</v>
      </c>
      <c r="N97" t="s">
        <v>2887</v>
      </c>
      <c r="O97">
        <v>549000</v>
      </c>
      <c r="P97">
        <v>4177000</v>
      </c>
      <c r="R97">
        <f t="shared" si="6"/>
        <v>172270000</v>
      </c>
      <c r="S97">
        <f t="shared" si="7"/>
        <v>18165000</v>
      </c>
    </row>
    <row r="98" spans="1:19" x14ac:dyDescent="0.25">
      <c r="A98" t="s">
        <v>705</v>
      </c>
      <c r="B98">
        <v>7924000</v>
      </c>
      <c r="C98">
        <f t="shared" si="4"/>
        <v>7924000</v>
      </c>
      <c r="D98">
        <v>59105000</v>
      </c>
      <c r="E98">
        <f t="shared" si="5"/>
        <v>59105000</v>
      </c>
      <c r="F98">
        <v>1349000</v>
      </c>
      <c r="G98">
        <v>4483000</v>
      </c>
      <c r="H98">
        <v>73000</v>
      </c>
      <c r="I98">
        <v>53200000</v>
      </c>
      <c r="J98" t="s">
        <v>2887</v>
      </c>
      <c r="K98">
        <v>211000</v>
      </c>
      <c r="L98" t="s">
        <v>2887</v>
      </c>
      <c r="M98">
        <v>7713000</v>
      </c>
      <c r="N98" t="s">
        <v>2887</v>
      </c>
      <c r="O98">
        <v>1247000</v>
      </c>
      <c r="P98">
        <v>10311000</v>
      </c>
      <c r="R98">
        <f t="shared" si="6"/>
        <v>59105000</v>
      </c>
      <c r="S98">
        <f t="shared" si="7"/>
        <v>7924000</v>
      </c>
    </row>
    <row r="99" spans="1:19" x14ac:dyDescent="0.25">
      <c r="A99" t="s">
        <v>706</v>
      </c>
      <c r="B99">
        <v>17136000</v>
      </c>
      <c r="C99">
        <f t="shared" si="4"/>
        <v>17136000</v>
      </c>
      <c r="D99">
        <v>59692000</v>
      </c>
      <c r="E99">
        <f t="shared" si="5"/>
        <v>59692000</v>
      </c>
      <c r="F99">
        <v>1779000</v>
      </c>
      <c r="G99">
        <v>528000</v>
      </c>
      <c r="H99">
        <v>182000</v>
      </c>
      <c r="I99">
        <v>57203000</v>
      </c>
      <c r="J99" t="s">
        <v>2887</v>
      </c>
      <c r="K99">
        <v>195000</v>
      </c>
      <c r="L99" t="s">
        <v>2887</v>
      </c>
      <c r="M99">
        <v>16937000</v>
      </c>
      <c r="N99" t="s">
        <v>2887</v>
      </c>
      <c r="O99">
        <v>1084000</v>
      </c>
      <c r="P99">
        <v>6268000</v>
      </c>
      <c r="R99">
        <f t="shared" si="6"/>
        <v>59692000</v>
      </c>
      <c r="S99">
        <f t="shared" si="7"/>
        <v>17132000</v>
      </c>
    </row>
    <row r="100" spans="1:19" x14ac:dyDescent="0.25">
      <c r="A100" t="s">
        <v>707</v>
      </c>
      <c r="B100">
        <v>40671000</v>
      </c>
      <c r="C100">
        <f t="shared" si="4"/>
        <v>40671000</v>
      </c>
      <c r="D100">
        <v>176315000</v>
      </c>
      <c r="E100">
        <f t="shared" si="5"/>
        <v>176315000</v>
      </c>
      <c r="F100">
        <v>1479000</v>
      </c>
      <c r="G100">
        <v>645000</v>
      </c>
      <c r="H100">
        <v>252000</v>
      </c>
      <c r="I100">
        <v>173805000</v>
      </c>
      <c r="J100" t="s">
        <v>2887</v>
      </c>
      <c r="K100">
        <v>187000</v>
      </c>
      <c r="L100" t="s">
        <v>2887</v>
      </c>
      <c r="M100">
        <v>40484000</v>
      </c>
      <c r="N100" t="s">
        <v>2887</v>
      </c>
      <c r="O100">
        <v>29208000</v>
      </c>
      <c r="P100">
        <v>14897000</v>
      </c>
      <c r="R100">
        <f t="shared" si="6"/>
        <v>176181000</v>
      </c>
      <c r="S100">
        <f t="shared" si="7"/>
        <v>40671000</v>
      </c>
    </row>
    <row r="101" spans="1:19" x14ac:dyDescent="0.25">
      <c r="A101" t="s">
        <v>711</v>
      </c>
      <c r="B101">
        <v>3629000</v>
      </c>
      <c r="C101">
        <f t="shared" si="4"/>
        <v>3629000</v>
      </c>
      <c r="D101" t="s">
        <v>2887</v>
      </c>
      <c r="E101">
        <f t="shared" si="5"/>
        <v>3629000</v>
      </c>
      <c r="F101">
        <v>854000</v>
      </c>
      <c r="G101">
        <v>3201000</v>
      </c>
      <c r="H101">
        <v>21295000</v>
      </c>
      <c r="I101" t="s">
        <v>2887</v>
      </c>
      <c r="J101" t="s">
        <v>2887</v>
      </c>
      <c r="K101">
        <v>140000</v>
      </c>
      <c r="L101" t="s">
        <v>2887</v>
      </c>
      <c r="M101">
        <v>3489000</v>
      </c>
      <c r="N101" t="s">
        <v>2887</v>
      </c>
      <c r="O101">
        <v>130000</v>
      </c>
      <c r="P101">
        <v>2166000</v>
      </c>
      <c r="R101">
        <f t="shared" si="6"/>
        <v>25350000</v>
      </c>
      <c r="S101">
        <f t="shared" si="7"/>
        <v>3629000</v>
      </c>
    </row>
    <row r="102" spans="1:19" x14ac:dyDescent="0.25">
      <c r="A102" t="s">
        <v>712</v>
      </c>
      <c r="B102">
        <v>6834000</v>
      </c>
      <c r="C102">
        <f t="shared" si="4"/>
        <v>6834000</v>
      </c>
      <c r="D102" t="s">
        <v>2887</v>
      </c>
      <c r="E102">
        <f t="shared" si="5"/>
        <v>6780000</v>
      </c>
      <c r="F102">
        <v>1173000</v>
      </c>
      <c r="G102">
        <v>3636000</v>
      </c>
      <c r="H102">
        <v>47000</v>
      </c>
      <c r="I102" t="s">
        <v>2887</v>
      </c>
      <c r="J102" t="s">
        <v>2887</v>
      </c>
      <c r="K102">
        <v>127000</v>
      </c>
      <c r="L102" t="s">
        <v>2887</v>
      </c>
      <c r="M102">
        <v>6653000</v>
      </c>
      <c r="N102" t="s">
        <v>2887</v>
      </c>
      <c r="O102">
        <v>211000</v>
      </c>
      <c r="P102">
        <v>2084000</v>
      </c>
      <c r="R102">
        <f t="shared" si="6"/>
        <v>4856000</v>
      </c>
      <c r="S102">
        <f t="shared" si="7"/>
        <v>6780000</v>
      </c>
    </row>
    <row r="103" spans="1:19" x14ac:dyDescent="0.25">
      <c r="A103" t="s">
        <v>714</v>
      </c>
      <c r="B103">
        <v>3363000</v>
      </c>
      <c r="C103">
        <f t="shared" si="4"/>
        <v>3363000</v>
      </c>
      <c r="D103">
        <v>41929000</v>
      </c>
      <c r="E103">
        <f t="shared" si="5"/>
        <v>41929000</v>
      </c>
      <c r="F103">
        <v>3067000</v>
      </c>
      <c r="G103">
        <v>416000</v>
      </c>
      <c r="H103">
        <v>420000</v>
      </c>
      <c r="I103">
        <v>38024000</v>
      </c>
      <c r="J103" t="s">
        <v>2887</v>
      </c>
      <c r="K103">
        <v>2517000</v>
      </c>
      <c r="L103" t="s">
        <v>2887</v>
      </c>
      <c r="M103">
        <v>846000</v>
      </c>
      <c r="N103" t="s">
        <v>2887</v>
      </c>
      <c r="O103">
        <v>5660000</v>
      </c>
      <c r="P103">
        <v>29605000</v>
      </c>
      <c r="R103">
        <f t="shared" si="6"/>
        <v>41927000</v>
      </c>
      <c r="S103">
        <f t="shared" si="7"/>
        <v>3363000</v>
      </c>
    </row>
    <row r="104" spans="1:19" x14ac:dyDescent="0.25">
      <c r="A104" t="s">
        <v>715</v>
      </c>
      <c r="B104">
        <v>2595000</v>
      </c>
      <c r="C104">
        <f t="shared" si="4"/>
        <v>2595000</v>
      </c>
      <c r="D104">
        <v>88944000</v>
      </c>
      <c r="E104">
        <f t="shared" si="5"/>
        <v>88944000</v>
      </c>
      <c r="F104">
        <v>352000</v>
      </c>
      <c r="G104" t="s">
        <v>2887</v>
      </c>
      <c r="H104" t="s">
        <v>2887</v>
      </c>
      <c r="I104">
        <v>83263000</v>
      </c>
      <c r="J104">
        <v>4073000</v>
      </c>
      <c r="K104">
        <v>60000</v>
      </c>
      <c r="L104" t="s">
        <v>2887</v>
      </c>
      <c r="M104">
        <v>2535000</v>
      </c>
      <c r="N104" t="s">
        <v>2887</v>
      </c>
      <c r="O104">
        <v>215000</v>
      </c>
      <c r="P104">
        <v>4274000</v>
      </c>
      <c r="R104">
        <f t="shared" si="6"/>
        <v>87688000</v>
      </c>
      <c r="S104">
        <f t="shared" si="7"/>
        <v>2595000</v>
      </c>
    </row>
    <row r="105" spans="1:19" x14ac:dyDescent="0.25">
      <c r="A105" t="s">
        <v>716</v>
      </c>
      <c r="B105">
        <v>2897000</v>
      </c>
      <c r="C105">
        <f t="shared" si="4"/>
        <v>2897000</v>
      </c>
      <c r="D105">
        <v>48960000</v>
      </c>
      <c r="E105">
        <f t="shared" si="5"/>
        <v>48960000</v>
      </c>
      <c r="F105">
        <v>1050000</v>
      </c>
      <c r="G105">
        <v>4073000</v>
      </c>
      <c r="H105" t="s">
        <v>2887</v>
      </c>
      <c r="I105">
        <v>41286000</v>
      </c>
      <c r="J105" t="s">
        <v>2887</v>
      </c>
      <c r="K105">
        <v>129000</v>
      </c>
      <c r="L105" t="s">
        <v>2887</v>
      </c>
      <c r="M105">
        <v>2768000</v>
      </c>
      <c r="N105" t="s">
        <v>2887</v>
      </c>
      <c r="O105">
        <v>779000</v>
      </c>
      <c r="P105">
        <v>5899000</v>
      </c>
      <c r="R105">
        <f t="shared" si="6"/>
        <v>46409000</v>
      </c>
      <c r="S105">
        <f t="shared" si="7"/>
        <v>2897000</v>
      </c>
    </row>
    <row r="106" spans="1:19" x14ac:dyDescent="0.25">
      <c r="A106" t="s">
        <v>717</v>
      </c>
      <c r="B106">
        <v>1835000</v>
      </c>
      <c r="C106">
        <f t="shared" si="4"/>
        <v>1835000</v>
      </c>
      <c r="D106">
        <v>29984000</v>
      </c>
      <c r="E106">
        <f t="shared" si="5"/>
        <v>29984000</v>
      </c>
      <c r="F106">
        <v>2370000</v>
      </c>
      <c r="G106">
        <v>6811000</v>
      </c>
      <c r="H106">
        <v>1041000</v>
      </c>
      <c r="I106">
        <v>18600000</v>
      </c>
      <c r="J106" t="s">
        <v>2887</v>
      </c>
      <c r="K106">
        <v>289000</v>
      </c>
      <c r="L106">
        <v>12000</v>
      </c>
      <c r="M106">
        <v>1534000</v>
      </c>
      <c r="N106" t="s">
        <v>2887</v>
      </c>
      <c r="O106">
        <v>8999000</v>
      </c>
      <c r="P106">
        <v>20103000</v>
      </c>
      <c r="R106">
        <f t="shared" si="6"/>
        <v>28822000</v>
      </c>
      <c r="S106">
        <f t="shared" si="7"/>
        <v>1835000</v>
      </c>
    </row>
    <row r="107" spans="1:19" x14ac:dyDescent="0.25">
      <c r="A107" t="s">
        <v>719</v>
      </c>
      <c r="B107">
        <v>4927000</v>
      </c>
      <c r="C107">
        <f t="shared" si="4"/>
        <v>4927000</v>
      </c>
      <c r="D107">
        <v>31524000</v>
      </c>
      <c r="E107">
        <f t="shared" si="5"/>
        <v>31524000</v>
      </c>
      <c r="F107">
        <v>3274000</v>
      </c>
      <c r="G107">
        <v>38000</v>
      </c>
      <c r="H107">
        <v>1970000</v>
      </c>
      <c r="I107">
        <v>26212000</v>
      </c>
      <c r="J107" t="s">
        <v>2887</v>
      </c>
      <c r="K107">
        <v>128000</v>
      </c>
      <c r="L107" t="s">
        <v>2887</v>
      </c>
      <c r="M107">
        <v>4799000</v>
      </c>
      <c r="N107" t="s">
        <v>2887</v>
      </c>
      <c r="O107">
        <v>232000</v>
      </c>
      <c r="P107">
        <v>2760000</v>
      </c>
      <c r="R107">
        <f t="shared" si="6"/>
        <v>31494000</v>
      </c>
      <c r="S107">
        <f t="shared" si="7"/>
        <v>4927000</v>
      </c>
    </row>
    <row r="108" spans="1:19" x14ac:dyDescent="0.25">
      <c r="A108" t="s">
        <v>720</v>
      </c>
      <c r="B108">
        <v>1083000</v>
      </c>
      <c r="C108">
        <f t="shared" si="4"/>
        <v>1083000</v>
      </c>
      <c r="D108">
        <v>12533000</v>
      </c>
      <c r="E108">
        <f t="shared" si="5"/>
        <v>12533000</v>
      </c>
      <c r="F108">
        <v>1194000</v>
      </c>
      <c r="G108">
        <v>756000</v>
      </c>
      <c r="H108">
        <v>578000</v>
      </c>
      <c r="I108">
        <v>10005000</v>
      </c>
      <c r="J108" t="s">
        <v>2887</v>
      </c>
      <c r="K108">
        <v>79000</v>
      </c>
      <c r="L108" t="s">
        <v>2887</v>
      </c>
      <c r="M108">
        <v>1004000</v>
      </c>
      <c r="N108" t="s">
        <v>2887</v>
      </c>
      <c r="O108">
        <v>324000</v>
      </c>
      <c r="P108">
        <v>3156000</v>
      </c>
      <c r="R108">
        <f t="shared" si="6"/>
        <v>12533000</v>
      </c>
      <c r="S108">
        <f t="shared" si="7"/>
        <v>1083000</v>
      </c>
    </row>
    <row r="109" spans="1:19" x14ac:dyDescent="0.25">
      <c r="A109" t="s">
        <v>721</v>
      </c>
      <c r="B109">
        <v>3443000</v>
      </c>
      <c r="C109">
        <f t="shared" si="4"/>
        <v>3443000</v>
      </c>
      <c r="D109" t="s">
        <v>2887</v>
      </c>
      <c r="E109">
        <f t="shared" si="5"/>
        <v>3426000</v>
      </c>
      <c r="F109">
        <v>1919000</v>
      </c>
      <c r="G109" t="s">
        <v>2887</v>
      </c>
      <c r="H109">
        <v>1058000</v>
      </c>
      <c r="I109">
        <v>15097000</v>
      </c>
      <c r="J109" t="s">
        <v>2887</v>
      </c>
      <c r="K109">
        <v>174000</v>
      </c>
      <c r="L109" t="s">
        <v>2887</v>
      </c>
      <c r="M109">
        <v>3252000</v>
      </c>
      <c r="N109" t="s">
        <v>2887</v>
      </c>
      <c r="O109">
        <v>169000</v>
      </c>
      <c r="P109">
        <v>1434000</v>
      </c>
      <c r="R109">
        <f t="shared" si="6"/>
        <v>18074000</v>
      </c>
      <c r="S109">
        <f t="shared" si="7"/>
        <v>3426000</v>
      </c>
    </row>
    <row r="110" spans="1:19" x14ac:dyDescent="0.25">
      <c r="A110" t="s">
        <v>723</v>
      </c>
      <c r="B110">
        <v>45000000</v>
      </c>
      <c r="C110">
        <f t="shared" si="4"/>
        <v>45000000</v>
      </c>
      <c r="D110">
        <v>99123000</v>
      </c>
      <c r="E110">
        <f t="shared" si="5"/>
        <v>99123000</v>
      </c>
      <c r="F110">
        <v>2700000</v>
      </c>
      <c r="G110">
        <v>712000</v>
      </c>
      <c r="H110">
        <v>422000</v>
      </c>
      <c r="I110">
        <v>92767000</v>
      </c>
      <c r="J110" t="s">
        <v>2887</v>
      </c>
      <c r="K110">
        <v>256000</v>
      </c>
      <c r="L110" t="s">
        <v>2887</v>
      </c>
      <c r="M110">
        <v>44737000</v>
      </c>
      <c r="N110" t="s">
        <v>2887</v>
      </c>
      <c r="O110">
        <v>27000</v>
      </c>
      <c r="P110">
        <v>308000</v>
      </c>
      <c r="R110">
        <f t="shared" si="6"/>
        <v>96601000</v>
      </c>
      <c r="S110">
        <f t="shared" si="7"/>
        <v>44993000</v>
      </c>
    </row>
    <row r="111" spans="1:19" x14ac:dyDescent="0.25">
      <c r="A111" t="s">
        <v>724</v>
      </c>
      <c r="B111">
        <v>25057000</v>
      </c>
      <c r="C111">
        <f t="shared" si="4"/>
        <v>25057000</v>
      </c>
      <c r="D111">
        <v>56756000</v>
      </c>
      <c r="E111">
        <f t="shared" si="5"/>
        <v>56756000</v>
      </c>
      <c r="F111">
        <v>2230000</v>
      </c>
      <c r="G111">
        <v>3932000</v>
      </c>
      <c r="H111">
        <v>502000</v>
      </c>
      <c r="I111">
        <v>50091000</v>
      </c>
      <c r="J111" t="s">
        <v>2887</v>
      </c>
      <c r="K111">
        <v>267000</v>
      </c>
      <c r="L111">
        <v>139000</v>
      </c>
      <c r="M111">
        <v>24651000</v>
      </c>
      <c r="N111" t="s">
        <v>2887</v>
      </c>
      <c r="O111">
        <v>17000</v>
      </c>
      <c r="P111">
        <v>239000</v>
      </c>
      <c r="R111">
        <f t="shared" si="6"/>
        <v>56755000</v>
      </c>
      <c r="S111">
        <f t="shared" si="7"/>
        <v>25057000</v>
      </c>
    </row>
    <row r="112" spans="1:19" x14ac:dyDescent="0.25">
      <c r="A112" t="s">
        <v>725</v>
      </c>
      <c r="B112">
        <v>178000</v>
      </c>
      <c r="C112">
        <f t="shared" si="4"/>
        <v>178000</v>
      </c>
      <c r="D112">
        <v>1440000</v>
      </c>
      <c r="E112">
        <f t="shared" si="5"/>
        <v>1440000</v>
      </c>
      <c r="F112">
        <v>187000</v>
      </c>
      <c r="G112">
        <v>84000</v>
      </c>
      <c r="H112" t="s">
        <v>2887</v>
      </c>
      <c r="I112">
        <v>1158000</v>
      </c>
      <c r="J112" t="s">
        <v>2887</v>
      </c>
      <c r="K112">
        <v>35000</v>
      </c>
      <c r="L112" t="s">
        <v>2887</v>
      </c>
      <c r="M112">
        <v>138000</v>
      </c>
      <c r="N112" t="s">
        <v>2887</v>
      </c>
      <c r="O112">
        <v>234000</v>
      </c>
      <c r="P112">
        <v>3395000</v>
      </c>
      <c r="R112">
        <f t="shared" si="6"/>
        <v>1429000</v>
      </c>
      <c r="S112">
        <f t="shared" si="7"/>
        <v>173000</v>
      </c>
    </row>
    <row r="113" spans="1:19" x14ac:dyDescent="0.25">
      <c r="A113" t="s">
        <v>2890</v>
      </c>
      <c r="B113" t="s">
        <v>2887</v>
      </c>
      <c r="C113">
        <f t="shared" si="4"/>
        <v>121710000</v>
      </c>
      <c r="D113">
        <v>121710000</v>
      </c>
      <c r="E113">
        <f t="shared" si="5"/>
        <v>121710000</v>
      </c>
      <c r="F113">
        <v>13237000</v>
      </c>
      <c r="G113">
        <v>22903000</v>
      </c>
      <c r="H113">
        <v>5934000</v>
      </c>
      <c r="I113">
        <v>73360000</v>
      </c>
      <c r="J113">
        <v>6276000</v>
      </c>
      <c r="K113">
        <v>946000</v>
      </c>
      <c r="L113" t="s">
        <v>2887</v>
      </c>
      <c r="M113">
        <v>71412000</v>
      </c>
      <c r="N113" t="s">
        <v>2887</v>
      </c>
      <c r="O113">
        <v>1150000</v>
      </c>
      <c r="P113">
        <v>5897000</v>
      </c>
      <c r="R113">
        <f t="shared" si="6"/>
        <v>121710000</v>
      </c>
      <c r="S113">
        <f t="shared" si="7"/>
        <v>72358000</v>
      </c>
    </row>
    <row r="114" spans="1:19" x14ac:dyDescent="0.25">
      <c r="A114" t="s">
        <v>729</v>
      </c>
      <c r="B114">
        <v>2206000</v>
      </c>
      <c r="C114">
        <f t="shared" si="4"/>
        <v>2206000</v>
      </c>
      <c r="D114">
        <v>12709000</v>
      </c>
      <c r="E114">
        <f t="shared" si="5"/>
        <v>12709000</v>
      </c>
      <c r="F114">
        <v>133000</v>
      </c>
      <c r="G114">
        <v>3665000</v>
      </c>
      <c r="H114">
        <v>92000</v>
      </c>
      <c r="I114">
        <v>8763000</v>
      </c>
      <c r="J114" t="s">
        <v>2887</v>
      </c>
      <c r="K114">
        <v>43000</v>
      </c>
      <c r="L114" t="s">
        <v>2887</v>
      </c>
      <c r="M114">
        <v>2140000</v>
      </c>
      <c r="N114" t="s">
        <v>2887</v>
      </c>
      <c r="O114">
        <v>194000</v>
      </c>
      <c r="P114">
        <v>3281000</v>
      </c>
      <c r="R114">
        <f t="shared" si="6"/>
        <v>12653000</v>
      </c>
      <c r="S114">
        <f t="shared" si="7"/>
        <v>2183000</v>
      </c>
    </row>
    <row r="115" spans="1:19" x14ac:dyDescent="0.25">
      <c r="A115" t="s">
        <v>731</v>
      </c>
      <c r="B115">
        <v>2459000</v>
      </c>
      <c r="C115">
        <f t="shared" si="4"/>
        <v>2459000</v>
      </c>
      <c r="D115">
        <v>64148000</v>
      </c>
      <c r="E115">
        <f t="shared" si="5"/>
        <v>64148000</v>
      </c>
      <c r="F115">
        <v>1878000</v>
      </c>
      <c r="G115">
        <v>6485000</v>
      </c>
      <c r="H115" t="s">
        <v>2887</v>
      </c>
      <c r="I115">
        <v>55782000</v>
      </c>
      <c r="J115" t="s">
        <v>2887</v>
      </c>
      <c r="K115">
        <v>193000</v>
      </c>
      <c r="L115" t="s">
        <v>2887</v>
      </c>
      <c r="M115">
        <v>2223000</v>
      </c>
      <c r="N115" t="s">
        <v>2887</v>
      </c>
      <c r="O115">
        <v>1239000</v>
      </c>
      <c r="P115">
        <v>8875000</v>
      </c>
      <c r="R115">
        <f t="shared" si="6"/>
        <v>64145000</v>
      </c>
      <c r="S115">
        <f t="shared" si="7"/>
        <v>2416000</v>
      </c>
    </row>
    <row r="116" spans="1:19" x14ac:dyDescent="0.25">
      <c r="A116" t="s">
        <v>734</v>
      </c>
      <c r="B116">
        <v>8997000</v>
      </c>
      <c r="C116">
        <f t="shared" si="4"/>
        <v>8997000</v>
      </c>
      <c r="D116" t="s">
        <v>2887</v>
      </c>
      <c r="E116">
        <f t="shared" si="5"/>
        <v>8997000</v>
      </c>
      <c r="F116">
        <v>3485000</v>
      </c>
      <c r="G116">
        <v>7383000</v>
      </c>
      <c r="H116" t="s">
        <v>2887</v>
      </c>
      <c r="I116" t="s">
        <v>2887</v>
      </c>
      <c r="J116" t="s">
        <v>2887</v>
      </c>
      <c r="K116">
        <v>461000</v>
      </c>
      <c r="L116">
        <v>193000</v>
      </c>
      <c r="M116">
        <v>8343000</v>
      </c>
      <c r="N116" t="s">
        <v>2887</v>
      </c>
      <c r="O116">
        <v>208000</v>
      </c>
      <c r="P116">
        <v>663000</v>
      </c>
      <c r="R116">
        <f t="shared" si="6"/>
        <v>10868000</v>
      </c>
      <c r="S116">
        <f t="shared" si="7"/>
        <v>8997000</v>
      </c>
    </row>
    <row r="117" spans="1:19" x14ac:dyDescent="0.25">
      <c r="A117" t="s">
        <v>735</v>
      </c>
      <c r="B117">
        <v>5529000</v>
      </c>
      <c r="C117">
        <f t="shared" si="4"/>
        <v>5529000</v>
      </c>
      <c r="D117">
        <v>106239000</v>
      </c>
      <c r="E117">
        <f t="shared" si="5"/>
        <v>106239000</v>
      </c>
      <c r="F117">
        <v>15687000</v>
      </c>
      <c r="G117">
        <v>13223000</v>
      </c>
      <c r="H117">
        <v>1338000</v>
      </c>
      <c r="I117">
        <v>75954000</v>
      </c>
      <c r="J117">
        <v>37000</v>
      </c>
      <c r="K117">
        <v>977000</v>
      </c>
      <c r="L117">
        <v>30000</v>
      </c>
      <c r="M117">
        <v>4522000</v>
      </c>
      <c r="N117" t="s">
        <v>2887</v>
      </c>
      <c r="O117">
        <v>55243000</v>
      </c>
      <c r="P117">
        <v>96693000</v>
      </c>
      <c r="R117">
        <f t="shared" si="6"/>
        <v>106239000</v>
      </c>
      <c r="S117">
        <f t="shared" si="7"/>
        <v>5529000</v>
      </c>
    </row>
    <row r="118" spans="1:19" x14ac:dyDescent="0.25">
      <c r="A118" t="s">
        <v>737</v>
      </c>
      <c r="B118">
        <v>1893000</v>
      </c>
      <c r="C118">
        <f t="shared" si="4"/>
        <v>1893000</v>
      </c>
      <c r="D118" t="s">
        <v>2887</v>
      </c>
      <c r="E118">
        <f t="shared" si="5"/>
        <v>1893000</v>
      </c>
      <c r="F118">
        <v>2320000</v>
      </c>
      <c r="G118">
        <v>11807000</v>
      </c>
      <c r="H118" t="s">
        <v>2887</v>
      </c>
      <c r="I118">
        <v>18975000</v>
      </c>
      <c r="J118" t="s">
        <v>2887</v>
      </c>
      <c r="K118">
        <v>255000</v>
      </c>
      <c r="L118">
        <v>4000</v>
      </c>
      <c r="M118">
        <v>1634000</v>
      </c>
      <c r="N118" t="s">
        <v>2887</v>
      </c>
      <c r="O118">
        <v>7757000</v>
      </c>
      <c r="P118">
        <v>9331000</v>
      </c>
      <c r="R118">
        <f t="shared" si="6"/>
        <v>33102000</v>
      </c>
      <c r="S118">
        <f t="shared" si="7"/>
        <v>1893000</v>
      </c>
    </row>
    <row r="119" spans="1:19" x14ac:dyDescent="0.25">
      <c r="A119" t="s">
        <v>738</v>
      </c>
      <c r="B119">
        <v>3709000</v>
      </c>
      <c r="C119">
        <f t="shared" si="4"/>
        <v>3709000</v>
      </c>
      <c r="D119">
        <v>76265000</v>
      </c>
      <c r="E119">
        <f t="shared" si="5"/>
        <v>76265000</v>
      </c>
      <c r="F119">
        <v>3303000</v>
      </c>
      <c r="G119">
        <v>4000000</v>
      </c>
      <c r="H119">
        <v>714000</v>
      </c>
      <c r="I119">
        <v>65340000</v>
      </c>
      <c r="J119">
        <v>2908000</v>
      </c>
      <c r="K119">
        <v>528000</v>
      </c>
      <c r="L119">
        <v>16000</v>
      </c>
      <c r="M119">
        <v>3051000</v>
      </c>
      <c r="N119" t="s">
        <v>2887</v>
      </c>
      <c r="O119">
        <v>3586000</v>
      </c>
      <c r="P119" t="s">
        <v>2887</v>
      </c>
      <c r="R119">
        <f t="shared" si="6"/>
        <v>76265000</v>
      </c>
      <c r="S119">
        <f t="shared" si="7"/>
        <v>3595000</v>
      </c>
    </row>
    <row r="120" spans="1:19" x14ac:dyDescent="0.25">
      <c r="A120" t="s">
        <v>740</v>
      </c>
      <c r="B120">
        <v>7194000</v>
      </c>
      <c r="C120">
        <f t="shared" si="4"/>
        <v>7194000</v>
      </c>
      <c r="D120">
        <v>57073000</v>
      </c>
      <c r="E120">
        <f t="shared" si="5"/>
        <v>57073000</v>
      </c>
      <c r="F120">
        <v>1897000</v>
      </c>
      <c r="G120">
        <v>12301000</v>
      </c>
      <c r="H120">
        <v>79000</v>
      </c>
      <c r="I120">
        <v>42796000</v>
      </c>
      <c r="J120" t="s">
        <v>2887</v>
      </c>
      <c r="K120">
        <v>605000</v>
      </c>
      <c r="L120" t="s">
        <v>2887</v>
      </c>
      <c r="M120">
        <v>6566000</v>
      </c>
      <c r="N120" t="s">
        <v>2887</v>
      </c>
      <c r="O120">
        <v>802000</v>
      </c>
      <c r="P120">
        <v>1795000</v>
      </c>
      <c r="R120">
        <f t="shared" si="6"/>
        <v>57073000</v>
      </c>
      <c r="S120">
        <f t="shared" si="7"/>
        <v>7171000</v>
      </c>
    </row>
    <row r="121" spans="1:19" x14ac:dyDescent="0.25">
      <c r="A121" t="s">
        <v>741</v>
      </c>
      <c r="B121">
        <v>2264000</v>
      </c>
      <c r="C121">
        <f t="shared" si="4"/>
        <v>2264000</v>
      </c>
      <c r="D121">
        <v>18427000</v>
      </c>
      <c r="E121">
        <f t="shared" si="5"/>
        <v>18427000</v>
      </c>
      <c r="F121">
        <v>1804000</v>
      </c>
      <c r="G121">
        <v>510000</v>
      </c>
      <c r="H121">
        <v>68000</v>
      </c>
      <c r="I121">
        <v>16045000</v>
      </c>
      <c r="J121" t="s">
        <v>2887</v>
      </c>
      <c r="K121">
        <v>142000</v>
      </c>
      <c r="L121" t="s">
        <v>2887</v>
      </c>
      <c r="M121">
        <v>2122000</v>
      </c>
      <c r="N121" t="s">
        <v>2887</v>
      </c>
      <c r="O121">
        <v>20000</v>
      </c>
      <c r="P121">
        <v>797000</v>
      </c>
      <c r="R121">
        <f t="shared" si="6"/>
        <v>18427000</v>
      </c>
      <c r="S121">
        <f t="shared" si="7"/>
        <v>2264000</v>
      </c>
    </row>
    <row r="122" spans="1:19" x14ac:dyDescent="0.25">
      <c r="A122" t="s">
        <v>743</v>
      </c>
      <c r="B122" t="s">
        <v>2887</v>
      </c>
      <c r="C122">
        <f t="shared" si="4"/>
        <v>25535000</v>
      </c>
      <c r="D122" t="s">
        <v>2887</v>
      </c>
      <c r="E122">
        <f t="shared" si="5"/>
        <v>2062000</v>
      </c>
      <c r="F122">
        <v>1137000</v>
      </c>
      <c r="G122">
        <v>3826000</v>
      </c>
      <c r="H122">
        <v>137000</v>
      </c>
      <c r="I122">
        <v>20435000</v>
      </c>
      <c r="J122" t="s">
        <v>2887</v>
      </c>
      <c r="K122" t="s">
        <v>2887</v>
      </c>
      <c r="L122" t="s">
        <v>2887</v>
      </c>
      <c r="M122">
        <v>2062000</v>
      </c>
      <c r="N122" t="s">
        <v>2887</v>
      </c>
      <c r="O122">
        <v>556000</v>
      </c>
      <c r="P122">
        <v>2403000</v>
      </c>
      <c r="R122">
        <f t="shared" si="6"/>
        <v>25535000</v>
      </c>
      <c r="S122">
        <f t="shared" si="7"/>
        <v>2062000</v>
      </c>
    </row>
    <row r="123" spans="1:19" x14ac:dyDescent="0.25">
      <c r="A123" t="s">
        <v>744</v>
      </c>
      <c r="B123" t="s">
        <v>2887</v>
      </c>
      <c r="C123">
        <f t="shared" si="4"/>
        <v>613000</v>
      </c>
      <c r="D123" t="s">
        <v>2887</v>
      </c>
      <c r="E123">
        <f t="shared" si="5"/>
        <v>86000</v>
      </c>
      <c r="F123">
        <v>613000</v>
      </c>
      <c r="G123" t="s">
        <v>2887</v>
      </c>
      <c r="H123" t="s">
        <v>2887</v>
      </c>
      <c r="I123" t="s">
        <v>2887</v>
      </c>
      <c r="J123" t="s">
        <v>2887</v>
      </c>
      <c r="K123">
        <v>86000</v>
      </c>
      <c r="L123" t="s">
        <v>2887</v>
      </c>
      <c r="M123" t="s">
        <v>2887</v>
      </c>
      <c r="N123" t="s">
        <v>2887</v>
      </c>
      <c r="O123">
        <v>79000</v>
      </c>
      <c r="P123">
        <v>730000</v>
      </c>
      <c r="R123">
        <f t="shared" si="6"/>
        <v>613000</v>
      </c>
      <c r="S123">
        <f t="shared" si="7"/>
        <v>86000</v>
      </c>
    </row>
    <row r="124" spans="1:19" x14ac:dyDescent="0.25">
      <c r="A124" t="s">
        <v>745</v>
      </c>
      <c r="B124">
        <v>307000</v>
      </c>
      <c r="C124">
        <f t="shared" si="4"/>
        <v>307000</v>
      </c>
      <c r="D124">
        <v>3484000</v>
      </c>
      <c r="E124">
        <f t="shared" si="5"/>
        <v>3484000</v>
      </c>
      <c r="F124">
        <v>1180000</v>
      </c>
      <c r="G124">
        <v>22000</v>
      </c>
      <c r="H124">
        <v>266000</v>
      </c>
      <c r="I124">
        <v>2015000</v>
      </c>
      <c r="J124" t="s">
        <v>2887</v>
      </c>
      <c r="K124">
        <v>92000</v>
      </c>
      <c r="L124" t="s">
        <v>2887</v>
      </c>
      <c r="M124">
        <v>215000</v>
      </c>
      <c r="N124" t="s">
        <v>2887</v>
      </c>
      <c r="O124">
        <v>4253000</v>
      </c>
      <c r="P124">
        <v>22209000</v>
      </c>
      <c r="R124">
        <f t="shared" si="6"/>
        <v>3483000</v>
      </c>
      <c r="S124">
        <f t="shared" si="7"/>
        <v>307000</v>
      </c>
    </row>
    <row r="125" spans="1:19" x14ac:dyDescent="0.25">
      <c r="A125" t="s">
        <v>746</v>
      </c>
      <c r="B125">
        <v>143000</v>
      </c>
      <c r="C125">
        <f t="shared" si="4"/>
        <v>143000</v>
      </c>
      <c r="D125">
        <v>15073000</v>
      </c>
      <c r="E125">
        <f t="shared" si="5"/>
        <v>15073000</v>
      </c>
      <c r="F125">
        <v>534000</v>
      </c>
      <c r="G125">
        <v>14133000</v>
      </c>
      <c r="H125" t="s">
        <v>2887</v>
      </c>
      <c r="I125">
        <v>388000</v>
      </c>
      <c r="J125" t="s">
        <v>2887</v>
      </c>
      <c r="K125">
        <v>72000</v>
      </c>
      <c r="L125" t="s">
        <v>2887</v>
      </c>
      <c r="M125">
        <v>71000</v>
      </c>
      <c r="N125" t="s">
        <v>2887</v>
      </c>
      <c r="O125">
        <v>151000</v>
      </c>
      <c r="P125">
        <v>1770000</v>
      </c>
      <c r="R125">
        <f t="shared" si="6"/>
        <v>15055000</v>
      </c>
      <c r="S125">
        <f t="shared" si="7"/>
        <v>143000</v>
      </c>
    </row>
    <row r="126" spans="1:19" x14ac:dyDescent="0.25">
      <c r="A126" t="s">
        <v>747</v>
      </c>
      <c r="B126">
        <v>2881000</v>
      </c>
      <c r="C126">
        <f t="shared" si="4"/>
        <v>2881000</v>
      </c>
      <c r="D126">
        <v>26284000</v>
      </c>
      <c r="E126">
        <f t="shared" si="5"/>
        <v>26284000</v>
      </c>
      <c r="F126">
        <v>1042000</v>
      </c>
      <c r="G126">
        <v>990000</v>
      </c>
      <c r="H126">
        <v>15000</v>
      </c>
      <c r="I126">
        <v>24236000</v>
      </c>
      <c r="J126" t="s">
        <v>2887</v>
      </c>
      <c r="K126">
        <v>81000</v>
      </c>
      <c r="L126" t="s">
        <v>2887</v>
      </c>
      <c r="M126">
        <v>2795000</v>
      </c>
      <c r="N126" t="s">
        <v>2887</v>
      </c>
      <c r="O126">
        <v>1169000</v>
      </c>
      <c r="P126">
        <v>2382000</v>
      </c>
      <c r="R126">
        <f t="shared" si="6"/>
        <v>26283000</v>
      </c>
      <c r="S126">
        <f t="shared" si="7"/>
        <v>2876000</v>
      </c>
    </row>
    <row r="127" spans="1:19" x14ac:dyDescent="0.25">
      <c r="A127" t="s">
        <v>748</v>
      </c>
      <c r="B127" t="s">
        <v>2887</v>
      </c>
      <c r="C127">
        <f t="shared" si="4"/>
        <v>106167000</v>
      </c>
      <c r="D127">
        <v>106837000</v>
      </c>
      <c r="E127">
        <f t="shared" si="5"/>
        <v>106837000</v>
      </c>
      <c r="F127">
        <v>2423000</v>
      </c>
      <c r="G127">
        <v>25334000</v>
      </c>
      <c r="H127">
        <v>143000</v>
      </c>
      <c r="I127">
        <v>78267000</v>
      </c>
      <c r="J127" t="s">
        <v>2887</v>
      </c>
      <c r="K127">
        <v>337000</v>
      </c>
      <c r="L127" t="s">
        <v>2887</v>
      </c>
      <c r="M127">
        <v>14566000</v>
      </c>
      <c r="N127" t="s">
        <v>2887</v>
      </c>
      <c r="O127">
        <v>1155000</v>
      </c>
      <c r="P127">
        <v>9374000</v>
      </c>
      <c r="R127">
        <f t="shared" si="6"/>
        <v>106167000</v>
      </c>
      <c r="S127">
        <f t="shared" si="7"/>
        <v>14903000</v>
      </c>
    </row>
    <row r="128" spans="1:19" x14ac:dyDescent="0.25">
      <c r="A128" t="s">
        <v>750</v>
      </c>
      <c r="B128">
        <v>7815000</v>
      </c>
      <c r="C128">
        <f t="shared" si="4"/>
        <v>7815000</v>
      </c>
      <c r="D128">
        <v>42648000</v>
      </c>
      <c r="E128">
        <f t="shared" si="5"/>
        <v>42648000</v>
      </c>
      <c r="F128">
        <v>2793000</v>
      </c>
      <c r="G128">
        <v>858000</v>
      </c>
      <c r="H128" t="s">
        <v>2887</v>
      </c>
      <c r="I128">
        <v>38756000</v>
      </c>
      <c r="J128" t="s">
        <v>2887</v>
      </c>
      <c r="K128">
        <v>301000</v>
      </c>
      <c r="L128" t="s">
        <v>2887</v>
      </c>
      <c r="M128">
        <v>7423000</v>
      </c>
      <c r="N128" t="s">
        <v>2887</v>
      </c>
      <c r="O128">
        <v>26239000</v>
      </c>
      <c r="P128">
        <v>24884000</v>
      </c>
      <c r="R128">
        <f t="shared" si="6"/>
        <v>42407000</v>
      </c>
      <c r="S128">
        <f t="shared" si="7"/>
        <v>7724000</v>
      </c>
    </row>
    <row r="129" spans="1:19" x14ac:dyDescent="0.25">
      <c r="A129" t="s">
        <v>751</v>
      </c>
      <c r="B129">
        <v>16616000</v>
      </c>
      <c r="C129">
        <f t="shared" si="4"/>
        <v>16616000</v>
      </c>
      <c r="D129">
        <v>128420000</v>
      </c>
      <c r="E129">
        <f t="shared" si="5"/>
        <v>128420000</v>
      </c>
      <c r="F129">
        <v>1388000</v>
      </c>
      <c r="G129">
        <v>14397000</v>
      </c>
      <c r="H129">
        <v>7352000</v>
      </c>
      <c r="I129">
        <v>101908000</v>
      </c>
      <c r="J129" t="s">
        <v>2887</v>
      </c>
      <c r="K129">
        <v>224000</v>
      </c>
      <c r="L129">
        <v>177000</v>
      </c>
      <c r="M129">
        <v>14300000</v>
      </c>
      <c r="N129" t="s">
        <v>2887</v>
      </c>
      <c r="O129">
        <v>29000</v>
      </c>
      <c r="P129">
        <v>815000</v>
      </c>
      <c r="R129">
        <f t="shared" si="6"/>
        <v>125045000</v>
      </c>
      <c r="S129">
        <f t="shared" si="7"/>
        <v>14701000</v>
      </c>
    </row>
    <row r="130" spans="1:19" x14ac:dyDescent="0.25">
      <c r="A130" t="s">
        <v>752</v>
      </c>
      <c r="B130">
        <v>313000</v>
      </c>
      <c r="C130">
        <f t="shared" si="4"/>
        <v>313000</v>
      </c>
      <c r="D130">
        <v>9031000</v>
      </c>
      <c r="E130">
        <f t="shared" si="5"/>
        <v>9031000</v>
      </c>
      <c r="F130">
        <v>874000</v>
      </c>
      <c r="G130">
        <v>3504000</v>
      </c>
      <c r="H130" t="s">
        <v>2887</v>
      </c>
      <c r="I130">
        <v>4591000</v>
      </c>
      <c r="J130" t="s">
        <v>2887</v>
      </c>
      <c r="K130">
        <v>89000</v>
      </c>
      <c r="L130" t="s">
        <v>2887</v>
      </c>
      <c r="M130">
        <v>224000</v>
      </c>
      <c r="N130" t="s">
        <v>2887</v>
      </c>
      <c r="O130">
        <v>521000</v>
      </c>
      <c r="P130">
        <v>9628000</v>
      </c>
      <c r="R130">
        <f t="shared" si="6"/>
        <v>8969000</v>
      </c>
      <c r="S130">
        <f t="shared" si="7"/>
        <v>313000</v>
      </c>
    </row>
    <row r="131" spans="1:19" x14ac:dyDescent="0.25">
      <c r="A131" t="s">
        <v>753</v>
      </c>
      <c r="B131">
        <v>139000</v>
      </c>
      <c r="C131">
        <f t="shared" ref="C131:C194" si="8">IF(B131="?",R131,B131)</f>
        <v>139000</v>
      </c>
      <c r="D131">
        <v>2641000</v>
      </c>
      <c r="E131">
        <f t="shared" ref="E131:E194" si="9">IF(D131="?",S131,D131)</f>
        <v>2641000</v>
      </c>
      <c r="F131">
        <v>641000</v>
      </c>
      <c r="G131">
        <v>387000</v>
      </c>
      <c r="H131">
        <v>344000</v>
      </c>
      <c r="I131">
        <v>1268000</v>
      </c>
      <c r="J131" t="s">
        <v>2887</v>
      </c>
      <c r="K131">
        <v>66000</v>
      </c>
      <c r="L131" t="s">
        <v>2887</v>
      </c>
      <c r="M131">
        <v>70000</v>
      </c>
      <c r="N131" t="s">
        <v>2887</v>
      </c>
      <c r="O131">
        <v>118000</v>
      </c>
      <c r="P131">
        <v>1393000</v>
      </c>
      <c r="R131">
        <f t="shared" ref="R131:R194" si="10">SUM(F131:J131)</f>
        <v>2640000</v>
      </c>
      <c r="S131">
        <f t="shared" ref="S131:S194" si="11">SUM(K131:N131)</f>
        <v>136000</v>
      </c>
    </row>
    <row r="132" spans="1:19" x14ac:dyDescent="0.25">
      <c r="A132" t="s">
        <v>755</v>
      </c>
      <c r="B132">
        <v>10757000</v>
      </c>
      <c r="C132">
        <f t="shared" si="8"/>
        <v>10757000</v>
      </c>
      <c r="D132">
        <v>97472000</v>
      </c>
      <c r="E132">
        <f t="shared" si="9"/>
        <v>97472000</v>
      </c>
      <c r="F132">
        <v>3598000</v>
      </c>
      <c r="G132" t="s">
        <v>2887</v>
      </c>
      <c r="H132" t="s">
        <v>2887</v>
      </c>
      <c r="I132">
        <v>90197000</v>
      </c>
      <c r="J132">
        <v>23000</v>
      </c>
      <c r="K132">
        <v>150000</v>
      </c>
      <c r="L132" t="s">
        <v>2887</v>
      </c>
      <c r="M132">
        <v>10606000</v>
      </c>
      <c r="N132" t="s">
        <v>2887</v>
      </c>
      <c r="O132">
        <v>1367000</v>
      </c>
      <c r="P132">
        <v>10391000</v>
      </c>
      <c r="R132">
        <f t="shared" si="10"/>
        <v>93818000</v>
      </c>
      <c r="S132">
        <f t="shared" si="11"/>
        <v>10756000</v>
      </c>
    </row>
    <row r="133" spans="1:19" x14ac:dyDescent="0.25">
      <c r="A133" t="s">
        <v>756</v>
      </c>
      <c r="B133" t="s">
        <v>2887</v>
      </c>
      <c r="C133">
        <f t="shared" si="8"/>
        <v>47831000</v>
      </c>
      <c r="D133">
        <v>47831000</v>
      </c>
      <c r="E133">
        <f t="shared" si="9"/>
        <v>47831000</v>
      </c>
      <c r="F133">
        <v>747000</v>
      </c>
      <c r="G133">
        <v>2870000</v>
      </c>
      <c r="H133">
        <v>224000</v>
      </c>
      <c r="I133">
        <v>43990000</v>
      </c>
      <c r="J133" t="s">
        <v>2887</v>
      </c>
      <c r="K133">
        <v>69000</v>
      </c>
      <c r="L133">
        <v>7000</v>
      </c>
      <c r="M133" t="s">
        <v>2887</v>
      </c>
      <c r="N133" t="s">
        <v>2887</v>
      </c>
      <c r="O133" t="s">
        <v>2887</v>
      </c>
      <c r="P133">
        <v>1790000</v>
      </c>
      <c r="R133">
        <f t="shared" si="10"/>
        <v>47831000</v>
      </c>
      <c r="S133">
        <f t="shared" si="11"/>
        <v>76000</v>
      </c>
    </row>
    <row r="134" spans="1:19" x14ac:dyDescent="0.25">
      <c r="A134" t="s">
        <v>757</v>
      </c>
      <c r="B134">
        <v>36388000</v>
      </c>
      <c r="C134">
        <f t="shared" si="8"/>
        <v>36388000</v>
      </c>
      <c r="D134">
        <v>262413000</v>
      </c>
      <c r="E134">
        <f t="shared" si="9"/>
        <v>262413000</v>
      </c>
      <c r="F134">
        <v>3589000</v>
      </c>
      <c r="G134">
        <v>4693000</v>
      </c>
      <c r="H134">
        <v>2763000</v>
      </c>
      <c r="I134">
        <v>251345000</v>
      </c>
      <c r="J134">
        <v>23000</v>
      </c>
      <c r="K134">
        <v>453000</v>
      </c>
      <c r="L134">
        <v>67000</v>
      </c>
      <c r="M134">
        <v>35851000</v>
      </c>
      <c r="N134" t="s">
        <v>2887</v>
      </c>
      <c r="O134" t="s">
        <v>2887</v>
      </c>
      <c r="P134">
        <v>3975000</v>
      </c>
      <c r="R134">
        <f t="shared" si="10"/>
        <v>262413000</v>
      </c>
      <c r="S134">
        <f t="shared" si="11"/>
        <v>36371000</v>
      </c>
    </row>
    <row r="135" spans="1:19" x14ac:dyDescent="0.25">
      <c r="A135" t="s">
        <v>758</v>
      </c>
      <c r="B135">
        <v>902000</v>
      </c>
      <c r="C135">
        <f t="shared" si="8"/>
        <v>902000</v>
      </c>
      <c r="D135">
        <v>7869000</v>
      </c>
      <c r="E135">
        <f t="shared" si="9"/>
        <v>7869000</v>
      </c>
      <c r="F135">
        <v>724000</v>
      </c>
      <c r="G135">
        <v>184000</v>
      </c>
      <c r="H135" t="s">
        <v>2887</v>
      </c>
      <c r="I135">
        <v>6757000</v>
      </c>
      <c r="J135" t="s">
        <v>2887</v>
      </c>
      <c r="K135">
        <v>37000</v>
      </c>
      <c r="L135" t="s">
        <v>2887</v>
      </c>
      <c r="M135">
        <v>847000</v>
      </c>
      <c r="N135" t="s">
        <v>2887</v>
      </c>
      <c r="O135" t="s">
        <v>2887</v>
      </c>
      <c r="P135">
        <v>6353000</v>
      </c>
      <c r="R135">
        <f t="shared" si="10"/>
        <v>7665000</v>
      </c>
      <c r="S135">
        <f t="shared" si="11"/>
        <v>884000</v>
      </c>
    </row>
    <row r="136" spans="1:19" x14ac:dyDescent="0.25">
      <c r="A136" t="s">
        <v>2891</v>
      </c>
      <c r="B136" t="s">
        <v>2887</v>
      </c>
      <c r="C136">
        <f t="shared" si="8"/>
        <v>97061000</v>
      </c>
      <c r="D136">
        <v>97061000</v>
      </c>
      <c r="E136">
        <f t="shared" si="9"/>
        <v>97061000</v>
      </c>
      <c r="F136">
        <v>2817000</v>
      </c>
      <c r="G136">
        <v>9930000</v>
      </c>
      <c r="H136">
        <v>4245000</v>
      </c>
      <c r="I136">
        <v>80032000</v>
      </c>
      <c r="J136">
        <v>37000</v>
      </c>
      <c r="K136">
        <v>297000</v>
      </c>
      <c r="L136" t="s">
        <v>2887</v>
      </c>
      <c r="M136" t="s">
        <v>2887</v>
      </c>
      <c r="N136" t="s">
        <v>2887</v>
      </c>
      <c r="O136">
        <v>339000</v>
      </c>
      <c r="P136">
        <v>2429000</v>
      </c>
      <c r="R136">
        <f t="shared" si="10"/>
        <v>97061000</v>
      </c>
      <c r="S136">
        <f t="shared" si="11"/>
        <v>297000</v>
      </c>
    </row>
    <row r="137" spans="1:19" x14ac:dyDescent="0.25">
      <c r="A137" t="s">
        <v>770</v>
      </c>
      <c r="B137" t="s">
        <v>2887</v>
      </c>
      <c r="C137">
        <f t="shared" si="8"/>
        <v>261272000</v>
      </c>
      <c r="D137" t="s">
        <v>2887</v>
      </c>
      <c r="E137">
        <f t="shared" si="9"/>
        <v>197000</v>
      </c>
      <c r="F137">
        <v>1659000</v>
      </c>
      <c r="G137">
        <v>12824000</v>
      </c>
      <c r="H137">
        <v>129167000</v>
      </c>
      <c r="I137">
        <v>117622000</v>
      </c>
      <c r="J137" t="s">
        <v>2887</v>
      </c>
      <c r="K137">
        <v>197000</v>
      </c>
      <c r="L137" t="s">
        <v>2887</v>
      </c>
      <c r="M137" t="s">
        <v>2887</v>
      </c>
      <c r="N137" t="s">
        <v>2887</v>
      </c>
      <c r="O137">
        <v>2903000</v>
      </c>
      <c r="P137">
        <v>29455000</v>
      </c>
      <c r="R137">
        <f t="shared" si="10"/>
        <v>261272000</v>
      </c>
      <c r="S137">
        <f t="shared" si="11"/>
        <v>197000</v>
      </c>
    </row>
    <row r="138" spans="1:19" x14ac:dyDescent="0.25">
      <c r="A138" t="s">
        <v>762</v>
      </c>
      <c r="B138">
        <v>266000</v>
      </c>
      <c r="C138">
        <f t="shared" si="8"/>
        <v>266000</v>
      </c>
      <c r="D138">
        <v>5147000</v>
      </c>
      <c r="E138">
        <f t="shared" si="9"/>
        <v>5147000</v>
      </c>
      <c r="F138">
        <v>442000</v>
      </c>
      <c r="G138">
        <v>429000</v>
      </c>
      <c r="H138" t="s">
        <v>2887</v>
      </c>
      <c r="I138">
        <v>4053000</v>
      </c>
      <c r="J138" t="s">
        <v>2887</v>
      </c>
      <c r="K138">
        <v>71000</v>
      </c>
      <c r="L138" t="s">
        <v>2887</v>
      </c>
      <c r="M138">
        <v>193000</v>
      </c>
      <c r="N138" t="s">
        <v>2887</v>
      </c>
      <c r="O138">
        <v>284000</v>
      </c>
      <c r="P138">
        <v>3020000</v>
      </c>
      <c r="R138">
        <f t="shared" si="10"/>
        <v>4924000</v>
      </c>
      <c r="S138">
        <f t="shared" si="11"/>
        <v>264000</v>
      </c>
    </row>
    <row r="139" spans="1:19" x14ac:dyDescent="0.25">
      <c r="A139" t="s">
        <v>763</v>
      </c>
      <c r="B139">
        <v>16976000</v>
      </c>
      <c r="C139">
        <f t="shared" si="8"/>
        <v>16976000</v>
      </c>
      <c r="D139">
        <v>56342000</v>
      </c>
      <c r="E139">
        <f t="shared" si="9"/>
        <v>56342000</v>
      </c>
      <c r="F139">
        <v>3351000</v>
      </c>
      <c r="G139">
        <v>1800000</v>
      </c>
      <c r="H139">
        <v>19000</v>
      </c>
      <c r="I139">
        <v>51038000</v>
      </c>
      <c r="J139" t="s">
        <v>2887</v>
      </c>
      <c r="K139">
        <v>314000</v>
      </c>
      <c r="L139">
        <v>14000</v>
      </c>
      <c r="M139">
        <v>16647000</v>
      </c>
      <c r="N139" t="s">
        <v>2887</v>
      </c>
      <c r="O139">
        <v>35389000</v>
      </c>
      <c r="P139">
        <v>27198000</v>
      </c>
      <c r="R139">
        <f t="shared" si="10"/>
        <v>56208000</v>
      </c>
      <c r="S139">
        <f t="shared" si="11"/>
        <v>16975000</v>
      </c>
    </row>
    <row r="140" spans="1:19" x14ac:dyDescent="0.25">
      <c r="A140" t="s">
        <v>764</v>
      </c>
      <c r="B140">
        <v>1931000</v>
      </c>
      <c r="C140">
        <f t="shared" si="8"/>
        <v>1931000</v>
      </c>
      <c r="D140">
        <v>16491000</v>
      </c>
      <c r="E140">
        <f t="shared" si="9"/>
        <v>16491000</v>
      </c>
      <c r="F140">
        <v>621000</v>
      </c>
      <c r="G140">
        <v>543000</v>
      </c>
      <c r="H140" t="s">
        <v>2887</v>
      </c>
      <c r="I140">
        <v>15324000</v>
      </c>
      <c r="J140" t="s">
        <v>2887</v>
      </c>
      <c r="K140">
        <v>94000</v>
      </c>
      <c r="L140" t="s">
        <v>2887</v>
      </c>
      <c r="M140">
        <v>1809000</v>
      </c>
      <c r="N140" t="s">
        <v>2887</v>
      </c>
      <c r="O140">
        <v>2021000</v>
      </c>
      <c r="P140">
        <v>13705000</v>
      </c>
      <c r="R140">
        <f t="shared" si="10"/>
        <v>16488000</v>
      </c>
      <c r="S140">
        <f t="shared" si="11"/>
        <v>1903000</v>
      </c>
    </row>
    <row r="141" spans="1:19" x14ac:dyDescent="0.25">
      <c r="A141" t="s">
        <v>765</v>
      </c>
      <c r="B141">
        <v>379000</v>
      </c>
      <c r="C141">
        <f t="shared" si="8"/>
        <v>379000</v>
      </c>
      <c r="D141">
        <v>5788000</v>
      </c>
      <c r="E141">
        <f t="shared" si="9"/>
        <v>5788000</v>
      </c>
      <c r="F141">
        <v>1508000</v>
      </c>
      <c r="G141">
        <v>1849000</v>
      </c>
      <c r="H141" t="s">
        <v>2887</v>
      </c>
      <c r="I141">
        <v>2286000</v>
      </c>
      <c r="J141" t="s">
        <v>2887</v>
      </c>
      <c r="K141">
        <v>170000</v>
      </c>
      <c r="L141" t="s">
        <v>2887</v>
      </c>
      <c r="M141">
        <v>193000</v>
      </c>
      <c r="N141" t="s">
        <v>2887</v>
      </c>
      <c r="O141">
        <v>973000</v>
      </c>
      <c r="P141">
        <v>14145000</v>
      </c>
      <c r="R141">
        <f t="shared" si="10"/>
        <v>5643000</v>
      </c>
      <c r="S141">
        <f t="shared" si="11"/>
        <v>363000</v>
      </c>
    </row>
    <row r="142" spans="1:19" x14ac:dyDescent="0.25">
      <c r="A142" t="s">
        <v>766</v>
      </c>
      <c r="B142">
        <v>1369000</v>
      </c>
      <c r="C142">
        <f t="shared" si="8"/>
        <v>1369000</v>
      </c>
      <c r="D142">
        <v>24537000</v>
      </c>
      <c r="E142">
        <f t="shared" si="9"/>
        <v>24537000</v>
      </c>
      <c r="F142">
        <v>2626000</v>
      </c>
      <c r="G142">
        <v>2409000</v>
      </c>
      <c r="H142">
        <v>563000</v>
      </c>
      <c r="I142">
        <v>18932000</v>
      </c>
      <c r="J142" t="s">
        <v>2887</v>
      </c>
      <c r="K142">
        <v>270000</v>
      </c>
      <c r="L142">
        <v>37000</v>
      </c>
      <c r="M142">
        <v>1062000</v>
      </c>
      <c r="N142" t="s">
        <v>2887</v>
      </c>
      <c r="O142">
        <v>49000</v>
      </c>
      <c r="P142">
        <v>707000</v>
      </c>
      <c r="R142">
        <f t="shared" si="10"/>
        <v>24530000</v>
      </c>
      <c r="S142">
        <f t="shared" si="11"/>
        <v>1369000</v>
      </c>
    </row>
    <row r="143" spans="1:19" x14ac:dyDescent="0.25">
      <c r="A143" t="s">
        <v>767</v>
      </c>
      <c r="B143">
        <v>9428000</v>
      </c>
      <c r="C143">
        <f t="shared" si="8"/>
        <v>9428000</v>
      </c>
      <c r="D143">
        <v>81808000</v>
      </c>
      <c r="E143">
        <f t="shared" si="9"/>
        <v>81808000</v>
      </c>
      <c r="F143">
        <v>4286000</v>
      </c>
      <c r="G143">
        <v>3040000</v>
      </c>
      <c r="H143">
        <v>503000</v>
      </c>
      <c r="I143">
        <v>73756000</v>
      </c>
      <c r="J143">
        <v>223000</v>
      </c>
      <c r="K143">
        <v>476000</v>
      </c>
      <c r="L143">
        <v>56000</v>
      </c>
      <c r="M143">
        <v>8885000</v>
      </c>
      <c r="N143" t="s">
        <v>2887</v>
      </c>
      <c r="O143">
        <v>11176000</v>
      </c>
      <c r="P143">
        <v>20478000</v>
      </c>
      <c r="R143">
        <f t="shared" si="10"/>
        <v>81808000</v>
      </c>
      <c r="S143">
        <f t="shared" si="11"/>
        <v>9417000</v>
      </c>
    </row>
    <row r="144" spans="1:19" x14ac:dyDescent="0.25">
      <c r="A144" t="s">
        <v>768</v>
      </c>
      <c r="B144" t="s">
        <v>2887</v>
      </c>
      <c r="C144">
        <f t="shared" si="8"/>
        <v>71633000</v>
      </c>
      <c r="D144">
        <v>71633000</v>
      </c>
      <c r="E144">
        <f t="shared" si="9"/>
        <v>71633000</v>
      </c>
      <c r="F144">
        <v>2133000</v>
      </c>
      <c r="G144">
        <v>5144000</v>
      </c>
      <c r="H144" t="s">
        <v>2887</v>
      </c>
      <c r="I144">
        <v>64356000</v>
      </c>
      <c r="J144" t="s">
        <v>2887</v>
      </c>
      <c r="K144">
        <v>341000</v>
      </c>
      <c r="L144" t="s">
        <v>2887</v>
      </c>
      <c r="M144" t="s">
        <v>2887</v>
      </c>
      <c r="N144" t="s">
        <v>2887</v>
      </c>
      <c r="O144">
        <v>3426000</v>
      </c>
      <c r="P144">
        <v>22781000</v>
      </c>
      <c r="R144">
        <f t="shared" si="10"/>
        <v>71633000</v>
      </c>
      <c r="S144">
        <f t="shared" si="11"/>
        <v>341000</v>
      </c>
    </row>
    <row r="145" spans="1:19" x14ac:dyDescent="0.25">
      <c r="A145" t="s">
        <v>771</v>
      </c>
      <c r="B145" t="s">
        <v>2887</v>
      </c>
      <c r="C145">
        <f t="shared" si="8"/>
        <v>65349000</v>
      </c>
      <c r="D145" t="s">
        <v>2887</v>
      </c>
      <c r="E145">
        <f t="shared" si="9"/>
        <v>339000</v>
      </c>
      <c r="F145">
        <v>4600000</v>
      </c>
      <c r="G145">
        <v>6666000</v>
      </c>
      <c r="H145">
        <v>6683000</v>
      </c>
      <c r="I145">
        <v>47400000</v>
      </c>
      <c r="J145" t="s">
        <v>2887</v>
      </c>
      <c r="K145">
        <v>326000</v>
      </c>
      <c r="L145" t="s">
        <v>2887</v>
      </c>
      <c r="M145" t="s">
        <v>2887</v>
      </c>
      <c r="N145">
        <v>13000</v>
      </c>
      <c r="O145" t="s">
        <v>2887</v>
      </c>
      <c r="P145">
        <v>908249000</v>
      </c>
      <c r="R145">
        <f t="shared" si="10"/>
        <v>65349000</v>
      </c>
      <c r="S145">
        <f t="shared" si="11"/>
        <v>339000</v>
      </c>
    </row>
    <row r="146" spans="1:19" x14ac:dyDescent="0.25">
      <c r="A146" t="s">
        <v>773</v>
      </c>
      <c r="B146">
        <v>37054000</v>
      </c>
      <c r="C146">
        <f t="shared" si="8"/>
        <v>37054000</v>
      </c>
      <c r="D146" t="s">
        <v>2887</v>
      </c>
      <c r="E146">
        <f t="shared" si="9"/>
        <v>37005000</v>
      </c>
      <c r="F146">
        <v>1956000</v>
      </c>
      <c r="G146">
        <v>6870000</v>
      </c>
      <c r="H146">
        <v>926000</v>
      </c>
      <c r="I146" t="s">
        <v>2887</v>
      </c>
      <c r="J146" t="s">
        <v>2887</v>
      </c>
      <c r="K146">
        <v>355000</v>
      </c>
      <c r="L146" t="s">
        <v>2887</v>
      </c>
      <c r="M146">
        <v>36650000</v>
      </c>
      <c r="N146" t="s">
        <v>2887</v>
      </c>
      <c r="O146">
        <v>1235000</v>
      </c>
      <c r="P146">
        <v>7892000</v>
      </c>
      <c r="R146">
        <f t="shared" si="10"/>
        <v>9752000</v>
      </c>
      <c r="S146">
        <f t="shared" si="11"/>
        <v>37005000</v>
      </c>
    </row>
    <row r="147" spans="1:19" x14ac:dyDescent="0.25">
      <c r="A147" t="s">
        <v>774</v>
      </c>
      <c r="B147">
        <v>4686000</v>
      </c>
      <c r="C147">
        <f t="shared" si="8"/>
        <v>4686000</v>
      </c>
      <c r="D147">
        <v>45051000</v>
      </c>
      <c r="E147">
        <f t="shared" si="9"/>
        <v>45051000</v>
      </c>
      <c r="F147">
        <v>3079000</v>
      </c>
      <c r="G147">
        <v>3670000</v>
      </c>
      <c r="H147">
        <v>171000</v>
      </c>
      <c r="I147">
        <v>38131000</v>
      </c>
      <c r="J147" t="s">
        <v>2887</v>
      </c>
      <c r="K147">
        <v>223000</v>
      </c>
      <c r="L147" t="s">
        <v>2887</v>
      </c>
      <c r="M147">
        <v>4461000</v>
      </c>
      <c r="N147" t="s">
        <v>2887</v>
      </c>
      <c r="O147">
        <v>273000</v>
      </c>
      <c r="P147">
        <v>699000</v>
      </c>
      <c r="R147">
        <f t="shared" si="10"/>
        <v>45051000</v>
      </c>
      <c r="S147">
        <f t="shared" si="11"/>
        <v>4684000</v>
      </c>
    </row>
    <row r="148" spans="1:19" x14ac:dyDescent="0.25">
      <c r="A148" t="s">
        <v>775</v>
      </c>
      <c r="B148">
        <v>6824000</v>
      </c>
      <c r="C148">
        <f t="shared" si="8"/>
        <v>6824000</v>
      </c>
      <c r="D148">
        <v>60804000</v>
      </c>
      <c r="E148">
        <f t="shared" si="9"/>
        <v>60804000</v>
      </c>
      <c r="F148">
        <v>2299000</v>
      </c>
      <c r="G148">
        <v>7048000</v>
      </c>
      <c r="H148">
        <v>193000</v>
      </c>
      <c r="I148">
        <v>48368000</v>
      </c>
      <c r="J148">
        <v>2896000</v>
      </c>
      <c r="K148">
        <v>248000</v>
      </c>
      <c r="L148">
        <v>9000</v>
      </c>
      <c r="M148">
        <v>6554000</v>
      </c>
      <c r="N148" t="s">
        <v>2887</v>
      </c>
      <c r="O148">
        <v>106313000</v>
      </c>
      <c r="P148">
        <v>98499000</v>
      </c>
      <c r="R148">
        <f t="shared" si="10"/>
        <v>60804000</v>
      </c>
      <c r="S148">
        <f t="shared" si="11"/>
        <v>6811000</v>
      </c>
    </row>
    <row r="149" spans="1:19" x14ac:dyDescent="0.25">
      <c r="A149" t="s">
        <v>777</v>
      </c>
      <c r="B149">
        <v>828000</v>
      </c>
      <c r="C149">
        <f t="shared" si="8"/>
        <v>828000</v>
      </c>
      <c r="D149">
        <v>20538000</v>
      </c>
      <c r="E149">
        <f t="shared" si="9"/>
        <v>20538000</v>
      </c>
      <c r="F149">
        <v>4201000</v>
      </c>
      <c r="G149">
        <v>4974000</v>
      </c>
      <c r="H149">
        <v>1759000</v>
      </c>
      <c r="I149">
        <v>9604000</v>
      </c>
      <c r="J149" t="s">
        <v>2887</v>
      </c>
      <c r="K149">
        <v>275000</v>
      </c>
      <c r="L149" t="s">
        <v>2887</v>
      </c>
      <c r="M149">
        <v>467000</v>
      </c>
      <c r="N149" t="s">
        <v>2887</v>
      </c>
      <c r="O149">
        <v>8330000</v>
      </c>
      <c r="P149">
        <v>10169000</v>
      </c>
      <c r="R149">
        <f t="shared" si="10"/>
        <v>20538000</v>
      </c>
      <c r="S149">
        <f t="shared" si="11"/>
        <v>742000</v>
      </c>
    </row>
    <row r="150" spans="1:19" x14ac:dyDescent="0.25">
      <c r="A150" t="s">
        <v>778</v>
      </c>
      <c r="B150">
        <v>2786000</v>
      </c>
      <c r="C150">
        <f t="shared" si="8"/>
        <v>2786000</v>
      </c>
      <c r="D150">
        <v>13299000</v>
      </c>
      <c r="E150">
        <f t="shared" si="9"/>
        <v>13299000</v>
      </c>
      <c r="F150">
        <v>1852000</v>
      </c>
      <c r="G150">
        <v>1571000</v>
      </c>
      <c r="H150" t="s">
        <v>2887</v>
      </c>
      <c r="I150">
        <v>9876000</v>
      </c>
      <c r="J150" t="s">
        <v>2887</v>
      </c>
      <c r="K150">
        <v>174000</v>
      </c>
      <c r="L150" t="s">
        <v>2887</v>
      </c>
      <c r="M150">
        <v>2612000</v>
      </c>
      <c r="N150" t="s">
        <v>2887</v>
      </c>
      <c r="O150">
        <v>23000</v>
      </c>
      <c r="P150">
        <v>330000</v>
      </c>
      <c r="R150">
        <f t="shared" si="10"/>
        <v>13299000</v>
      </c>
      <c r="S150">
        <f t="shared" si="11"/>
        <v>2786000</v>
      </c>
    </row>
    <row r="151" spans="1:19" x14ac:dyDescent="0.25">
      <c r="A151" t="s">
        <v>779</v>
      </c>
      <c r="B151">
        <v>2431000</v>
      </c>
      <c r="C151">
        <f t="shared" si="8"/>
        <v>2431000</v>
      </c>
      <c r="D151">
        <v>17171000</v>
      </c>
      <c r="E151">
        <f t="shared" si="9"/>
        <v>17171000</v>
      </c>
      <c r="F151">
        <v>965000</v>
      </c>
      <c r="G151">
        <v>4989000</v>
      </c>
      <c r="H151">
        <v>384000</v>
      </c>
      <c r="I151">
        <v>10825000</v>
      </c>
      <c r="J151">
        <v>8000</v>
      </c>
      <c r="K151">
        <v>72000</v>
      </c>
      <c r="L151">
        <v>20000</v>
      </c>
      <c r="M151">
        <v>2339000</v>
      </c>
      <c r="N151" t="s">
        <v>2887</v>
      </c>
      <c r="O151">
        <v>413000</v>
      </c>
      <c r="P151">
        <v>9315000</v>
      </c>
      <c r="R151">
        <f t="shared" si="10"/>
        <v>17171000</v>
      </c>
      <c r="S151">
        <f t="shared" si="11"/>
        <v>2431000</v>
      </c>
    </row>
    <row r="152" spans="1:19" x14ac:dyDescent="0.25">
      <c r="A152" t="s">
        <v>781</v>
      </c>
      <c r="B152">
        <v>2955000</v>
      </c>
      <c r="C152">
        <f t="shared" si="8"/>
        <v>2955000</v>
      </c>
      <c r="D152">
        <v>21265000</v>
      </c>
      <c r="E152">
        <f t="shared" si="9"/>
        <v>21265000</v>
      </c>
      <c r="F152">
        <v>1308000</v>
      </c>
      <c r="G152">
        <v>569000</v>
      </c>
      <c r="H152" t="s">
        <v>2887</v>
      </c>
      <c r="I152">
        <v>19277000</v>
      </c>
      <c r="J152" t="s">
        <v>2887</v>
      </c>
      <c r="K152">
        <v>121000</v>
      </c>
      <c r="L152" t="s">
        <v>2887</v>
      </c>
      <c r="M152">
        <v>2834000</v>
      </c>
      <c r="N152" t="s">
        <v>2887</v>
      </c>
      <c r="O152">
        <v>100000</v>
      </c>
      <c r="P152">
        <v>1236000</v>
      </c>
      <c r="R152">
        <f t="shared" si="10"/>
        <v>21154000</v>
      </c>
      <c r="S152">
        <f t="shared" si="11"/>
        <v>2955000</v>
      </c>
    </row>
    <row r="153" spans="1:19" x14ac:dyDescent="0.25">
      <c r="A153" t="s">
        <v>782</v>
      </c>
      <c r="B153" t="s">
        <v>2887</v>
      </c>
      <c r="C153">
        <f t="shared" si="8"/>
        <v>8848000</v>
      </c>
      <c r="D153">
        <v>8848000</v>
      </c>
      <c r="E153">
        <f t="shared" si="9"/>
        <v>8848000</v>
      </c>
      <c r="F153">
        <v>1881000</v>
      </c>
      <c r="G153">
        <v>1624000</v>
      </c>
      <c r="H153">
        <v>76000</v>
      </c>
      <c r="I153">
        <v>5267000</v>
      </c>
      <c r="J153" t="s">
        <v>2887</v>
      </c>
      <c r="K153">
        <v>101000</v>
      </c>
      <c r="L153" t="s">
        <v>2887</v>
      </c>
      <c r="M153" t="s">
        <v>2887</v>
      </c>
      <c r="N153" t="s">
        <v>2887</v>
      </c>
      <c r="O153">
        <v>17983000</v>
      </c>
      <c r="P153">
        <v>30172000</v>
      </c>
      <c r="R153">
        <f t="shared" si="10"/>
        <v>8848000</v>
      </c>
      <c r="S153">
        <f t="shared" si="11"/>
        <v>101000</v>
      </c>
    </row>
    <row r="154" spans="1:19" x14ac:dyDescent="0.25">
      <c r="A154" t="s">
        <v>784</v>
      </c>
      <c r="B154">
        <v>13641000</v>
      </c>
      <c r="C154">
        <f t="shared" si="8"/>
        <v>13641000</v>
      </c>
      <c r="D154">
        <v>59112000</v>
      </c>
      <c r="E154">
        <f t="shared" si="9"/>
        <v>59112000</v>
      </c>
      <c r="F154">
        <v>3855000</v>
      </c>
      <c r="G154">
        <v>1923000</v>
      </c>
      <c r="H154">
        <v>494000</v>
      </c>
      <c r="I154">
        <v>52113000</v>
      </c>
      <c r="J154" t="s">
        <v>2887</v>
      </c>
      <c r="K154">
        <v>337000</v>
      </c>
      <c r="L154">
        <v>27000</v>
      </c>
      <c r="M154">
        <v>13274000</v>
      </c>
      <c r="N154" t="s">
        <v>2887</v>
      </c>
      <c r="O154">
        <v>38928000</v>
      </c>
      <c r="P154">
        <v>28774000</v>
      </c>
      <c r="R154">
        <f t="shared" si="10"/>
        <v>58385000</v>
      </c>
      <c r="S154">
        <f t="shared" si="11"/>
        <v>13638000</v>
      </c>
    </row>
    <row r="155" spans="1:19" x14ac:dyDescent="0.25">
      <c r="A155" t="s">
        <v>785</v>
      </c>
      <c r="B155" t="s">
        <v>2887</v>
      </c>
      <c r="C155">
        <f t="shared" si="8"/>
        <v>19279000</v>
      </c>
      <c r="D155" t="s">
        <v>2887</v>
      </c>
      <c r="E155">
        <f t="shared" si="9"/>
        <v>50000</v>
      </c>
      <c r="F155">
        <v>1003000</v>
      </c>
      <c r="G155" t="s">
        <v>2887</v>
      </c>
      <c r="H155">
        <v>101000</v>
      </c>
      <c r="I155">
        <v>18175000</v>
      </c>
      <c r="J155" t="s">
        <v>2887</v>
      </c>
      <c r="K155">
        <v>50000</v>
      </c>
      <c r="L155" t="s">
        <v>2887</v>
      </c>
      <c r="M155" t="s">
        <v>2887</v>
      </c>
      <c r="N155" t="s">
        <v>2887</v>
      </c>
      <c r="O155" t="s">
        <v>2887</v>
      </c>
      <c r="P155">
        <v>7284000</v>
      </c>
      <c r="R155">
        <f t="shared" si="10"/>
        <v>19279000</v>
      </c>
      <c r="S155">
        <f t="shared" si="11"/>
        <v>50000</v>
      </c>
    </row>
    <row r="156" spans="1:19" x14ac:dyDescent="0.25">
      <c r="A156" t="s">
        <v>786</v>
      </c>
      <c r="B156">
        <v>3857000</v>
      </c>
      <c r="C156">
        <f t="shared" si="8"/>
        <v>3857000</v>
      </c>
      <c r="D156">
        <v>54977000</v>
      </c>
      <c r="E156">
        <f t="shared" si="9"/>
        <v>54977000</v>
      </c>
      <c r="F156">
        <v>4104000</v>
      </c>
      <c r="G156">
        <v>9612000</v>
      </c>
      <c r="H156">
        <v>134000</v>
      </c>
      <c r="I156">
        <v>41063000</v>
      </c>
      <c r="J156" t="s">
        <v>2887</v>
      </c>
      <c r="K156">
        <v>242000</v>
      </c>
      <c r="L156" t="s">
        <v>2887</v>
      </c>
      <c r="M156">
        <v>3586000</v>
      </c>
      <c r="N156" t="s">
        <v>2887</v>
      </c>
      <c r="O156">
        <v>17564000</v>
      </c>
      <c r="P156">
        <v>18286000</v>
      </c>
      <c r="R156">
        <f t="shared" si="10"/>
        <v>54913000</v>
      </c>
      <c r="S156">
        <f t="shared" si="11"/>
        <v>3828000</v>
      </c>
    </row>
    <row r="157" spans="1:19" x14ac:dyDescent="0.25">
      <c r="A157" t="s">
        <v>788</v>
      </c>
      <c r="B157">
        <v>24347000</v>
      </c>
      <c r="C157">
        <f t="shared" si="8"/>
        <v>24347000</v>
      </c>
      <c r="D157">
        <v>124708000</v>
      </c>
      <c r="E157">
        <f t="shared" si="9"/>
        <v>124708000</v>
      </c>
      <c r="F157">
        <v>634000</v>
      </c>
      <c r="G157" t="s">
        <v>2887</v>
      </c>
      <c r="H157">
        <v>20000</v>
      </c>
      <c r="I157">
        <v>120725000</v>
      </c>
      <c r="J157" t="s">
        <v>2887</v>
      </c>
      <c r="K157">
        <v>129000</v>
      </c>
      <c r="L157" t="s">
        <v>2887</v>
      </c>
      <c r="M157">
        <v>24191000</v>
      </c>
      <c r="N157" t="s">
        <v>2887</v>
      </c>
      <c r="O157">
        <v>34000</v>
      </c>
      <c r="P157">
        <v>266000</v>
      </c>
      <c r="R157">
        <f t="shared" si="10"/>
        <v>121379000</v>
      </c>
      <c r="S157">
        <f t="shared" si="11"/>
        <v>24320000</v>
      </c>
    </row>
    <row r="158" spans="1:19" x14ac:dyDescent="0.25">
      <c r="A158" t="s">
        <v>789</v>
      </c>
      <c r="B158">
        <v>2856000</v>
      </c>
      <c r="C158">
        <f t="shared" si="8"/>
        <v>2856000</v>
      </c>
      <c r="D158">
        <v>16279000</v>
      </c>
      <c r="E158">
        <f t="shared" si="9"/>
        <v>16279000</v>
      </c>
      <c r="F158">
        <v>2870000</v>
      </c>
      <c r="G158">
        <v>1830000</v>
      </c>
      <c r="H158">
        <v>31000</v>
      </c>
      <c r="I158">
        <v>11528000</v>
      </c>
      <c r="J158" t="s">
        <v>2887</v>
      </c>
      <c r="K158">
        <v>170000</v>
      </c>
      <c r="L158" t="s">
        <v>2887</v>
      </c>
      <c r="M158">
        <v>2669000</v>
      </c>
      <c r="N158" t="s">
        <v>2887</v>
      </c>
      <c r="O158">
        <v>19984000</v>
      </c>
      <c r="P158">
        <v>33264000</v>
      </c>
      <c r="R158">
        <f t="shared" si="10"/>
        <v>16259000</v>
      </c>
      <c r="S158">
        <f t="shared" si="11"/>
        <v>2839000</v>
      </c>
    </row>
    <row r="159" spans="1:19" x14ac:dyDescent="0.25">
      <c r="A159" t="s">
        <v>791</v>
      </c>
      <c r="B159">
        <v>1441000</v>
      </c>
      <c r="C159">
        <f t="shared" si="8"/>
        <v>1441000</v>
      </c>
      <c r="D159" t="s">
        <v>2887</v>
      </c>
      <c r="E159">
        <f t="shared" si="9"/>
        <v>1439000</v>
      </c>
      <c r="F159">
        <v>714000</v>
      </c>
      <c r="G159">
        <v>584000</v>
      </c>
      <c r="H159" t="s">
        <v>2887</v>
      </c>
      <c r="I159">
        <v>15597000</v>
      </c>
      <c r="J159" t="s">
        <v>2887</v>
      </c>
      <c r="K159">
        <v>69000</v>
      </c>
      <c r="L159" t="s">
        <v>2887</v>
      </c>
      <c r="M159">
        <v>1370000</v>
      </c>
      <c r="N159" t="s">
        <v>2887</v>
      </c>
      <c r="O159" t="s">
        <v>2887</v>
      </c>
      <c r="P159">
        <v>217000</v>
      </c>
      <c r="R159">
        <f t="shared" si="10"/>
        <v>16895000</v>
      </c>
      <c r="S159">
        <f t="shared" si="11"/>
        <v>1439000</v>
      </c>
    </row>
    <row r="160" spans="1:19" x14ac:dyDescent="0.25">
      <c r="A160" t="s">
        <v>792</v>
      </c>
      <c r="B160">
        <v>2963000</v>
      </c>
      <c r="C160">
        <f t="shared" si="8"/>
        <v>2963000</v>
      </c>
      <c r="D160">
        <v>48622000</v>
      </c>
      <c r="E160">
        <f t="shared" si="9"/>
        <v>48622000</v>
      </c>
      <c r="F160">
        <v>4360000</v>
      </c>
      <c r="G160">
        <v>23813000</v>
      </c>
      <c r="H160">
        <v>161000</v>
      </c>
      <c r="I160">
        <v>20237000</v>
      </c>
      <c r="J160" t="s">
        <v>2887</v>
      </c>
      <c r="K160">
        <v>439000</v>
      </c>
      <c r="L160">
        <v>49000</v>
      </c>
      <c r="M160">
        <v>2473000</v>
      </c>
      <c r="N160" t="s">
        <v>2887</v>
      </c>
      <c r="O160">
        <v>853000</v>
      </c>
      <c r="P160">
        <v>8420000</v>
      </c>
      <c r="R160">
        <f t="shared" si="10"/>
        <v>48571000</v>
      </c>
      <c r="S160">
        <f t="shared" si="11"/>
        <v>2961000</v>
      </c>
    </row>
    <row r="161" spans="1:19" x14ac:dyDescent="0.25">
      <c r="A161" t="s">
        <v>794</v>
      </c>
      <c r="B161">
        <v>25992000</v>
      </c>
      <c r="C161">
        <f t="shared" si="8"/>
        <v>25992000</v>
      </c>
      <c r="D161">
        <v>43940000</v>
      </c>
      <c r="E161">
        <f t="shared" si="9"/>
        <v>43940000</v>
      </c>
      <c r="F161">
        <v>1530000</v>
      </c>
      <c r="G161">
        <v>9431000</v>
      </c>
      <c r="H161">
        <v>9000</v>
      </c>
      <c r="I161">
        <v>32956000</v>
      </c>
      <c r="J161">
        <v>14000</v>
      </c>
      <c r="K161">
        <v>216000</v>
      </c>
      <c r="L161" t="s">
        <v>2887</v>
      </c>
      <c r="M161">
        <v>25776000</v>
      </c>
      <c r="N161" t="s">
        <v>2887</v>
      </c>
      <c r="O161">
        <v>14824000</v>
      </c>
      <c r="P161">
        <v>36409000</v>
      </c>
      <c r="R161">
        <f t="shared" si="10"/>
        <v>43940000</v>
      </c>
      <c r="S161">
        <f t="shared" si="11"/>
        <v>25992000</v>
      </c>
    </row>
    <row r="162" spans="1:19" x14ac:dyDescent="0.25">
      <c r="A162" t="s">
        <v>795</v>
      </c>
      <c r="B162">
        <v>666000</v>
      </c>
      <c r="C162">
        <f t="shared" si="8"/>
        <v>666000</v>
      </c>
      <c r="D162">
        <v>4834000</v>
      </c>
      <c r="E162">
        <f t="shared" si="9"/>
        <v>4834000</v>
      </c>
      <c r="F162">
        <v>1954000</v>
      </c>
      <c r="G162">
        <v>362000</v>
      </c>
      <c r="H162" t="s">
        <v>2887</v>
      </c>
      <c r="I162">
        <v>2326000</v>
      </c>
      <c r="J162" t="s">
        <v>2887</v>
      </c>
      <c r="K162">
        <v>227000</v>
      </c>
      <c r="L162" t="s">
        <v>2887</v>
      </c>
      <c r="M162">
        <v>439000</v>
      </c>
      <c r="N162" t="s">
        <v>2887</v>
      </c>
      <c r="O162">
        <v>795000</v>
      </c>
      <c r="P162">
        <v>11727000</v>
      </c>
      <c r="R162">
        <f t="shared" si="10"/>
        <v>4642000</v>
      </c>
      <c r="S162">
        <f t="shared" si="11"/>
        <v>666000</v>
      </c>
    </row>
    <row r="163" spans="1:19" x14ac:dyDescent="0.25">
      <c r="A163" t="s">
        <v>796</v>
      </c>
      <c r="B163">
        <v>3882000</v>
      </c>
      <c r="C163">
        <f t="shared" si="8"/>
        <v>3882000</v>
      </c>
      <c r="D163">
        <v>17940000</v>
      </c>
      <c r="E163">
        <f t="shared" si="9"/>
        <v>17940000</v>
      </c>
      <c r="F163">
        <v>631000</v>
      </c>
      <c r="G163">
        <v>1873000</v>
      </c>
      <c r="H163" t="s">
        <v>2887</v>
      </c>
      <c r="I163">
        <v>15414000</v>
      </c>
      <c r="J163" t="s">
        <v>2887</v>
      </c>
      <c r="K163">
        <v>143000</v>
      </c>
      <c r="L163" t="s">
        <v>2887</v>
      </c>
      <c r="M163">
        <v>3736000</v>
      </c>
      <c r="N163" t="s">
        <v>2887</v>
      </c>
      <c r="O163">
        <v>74000</v>
      </c>
      <c r="P163">
        <v>478000</v>
      </c>
      <c r="R163">
        <f t="shared" si="10"/>
        <v>17918000</v>
      </c>
      <c r="S163">
        <f t="shared" si="11"/>
        <v>3879000</v>
      </c>
    </row>
    <row r="164" spans="1:19" x14ac:dyDescent="0.25">
      <c r="A164" t="s">
        <v>798</v>
      </c>
      <c r="B164" t="s">
        <v>2887</v>
      </c>
      <c r="C164">
        <f t="shared" si="8"/>
        <v>3785000</v>
      </c>
      <c r="D164">
        <v>3788000</v>
      </c>
      <c r="E164">
        <f t="shared" si="9"/>
        <v>3788000</v>
      </c>
      <c r="F164">
        <v>223000</v>
      </c>
      <c r="G164">
        <v>305000</v>
      </c>
      <c r="H164" t="s">
        <v>2887</v>
      </c>
      <c r="I164">
        <v>3257000</v>
      </c>
      <c r="J164" t="s">
        <v>2887</v>
      </c>
      <c r="K164">
        <v>55000</v>
      </c>
      <c r="L164" t="s">
        <v>2887</v>
      </c>
      <c r="M164" t="s">
        <v>2887</v>
      </c>
      <c r="N164" t="s">
        <v>2887</v>
      </c>
      <c r="O164">
        <v>88000</v>
      </c>
      <c r="P164">
        <v>800000</v>
      </c>
      <c r="R164">
        <f t="shared" si="10"/>
        <v>3785000</v>
      </c>
      <c r="S164">
        <f t="shared" si="11"/>
        <v>55000</v>
      </c>
    </row>
    <row r="165" spans="1:19" x14ac:dyDescent="0.25">
      <c r="A165" t="s">
        <v>800</v>
      </c>
      <c r="B165">
        <v>9132000</v>
      </c>
      <c r="C165">
        <f t="shared" si="8"/>
        <v>9132000</v>
      </c>
      <c r="D165">
        <v>25797000</v>
      </c>
      <c r="E165">
        <f t="shared" si="9"/>
        <v>25797000</v>
      </c>
      <c r="F165">
        <v>1100000</v>
      </c>
      <c r="G165">
        <v>426000</v>
      </c>
      <c r="H165">
        <v>170000</v>
      </c>
      <c r="I165">
        <v>24099000</v>
      </c>
      <c r="J165" t="s">
        <v>2887</v>
      </c>
      <c r="K165">
        <v>125000</v>
      </c>
      <c r="L165" t="s">
        <v>2887</v>
      </c>
      <c r="M165">
        <v>8988000</v>
      </c>
      <c r="N165" t="s">
        <v>2887</v>
      </c>
      <c r="O165">
        <v>307000</v>
      </c>
      <c r="P165">
        <v>3886000</v>
      </c>
      <c r="R165">
        <f t="shared" si="10"/>
        <v>25795000</v>
      </c>
      <c r="S165">
        <f t="shared" si="11"/>
        <v>9113000</v>
      </c>
    </row>
    <row r="166" spans="1:19" x14ac:dyDescent="0.25">
      <c r="A166" t="s">
        <v>802</v>
      </c>
      <c r="B166" t="s">
        <v>2887</v>
      </c>
      <c r="C166">
        <f t="shared" si="8"/>
        <v>22133000</v>
      </c>
      <c r="D166">
        <v>22133000</v>
      </c>
      <c r="E166">
        <f t="shared" si="9"/>
        <v>22133000</v>
      </c>
      <c r="F166">
        <v>4603000</v>
      </c>
      <c r="G166">
        <v>2084000</v>
      </c>
      <c r="H166">
        <v>3145000</v>
      </c>
      <c r="I166">
        <v>12271000</v>
      </c>
      <c r="J166">
        <v>30000</v>
      </c>
      <c r="K166">
        <v>430000</v>
      </c>
      <c r="L166" t="s">
        <v>2887</v>
      </c>
      <c r="M166" t="s">
        <v>2887</v>
      </c>
      <c r="N166" t="s">
        <v>2887</v>
      </c>
      <c r="O166">
        <v>255712000</v>
      </c>
      <c r="P166">
        <v>233479000</v>
      </c>
      <c r="R166">
        <f t="shared" si="10"/>
        <v>22133000</v>
      </c>
      <c r="S166">
        <f t="shared" si="11"/>
        <v>430000</v>
      </c>
    </row>
    <row r="167" spans="1:19" x14ac:dyDescent="0.25">
      <c r="A167" t="s">
        <v>2892</v>
      </c>
      <c r="B167">
        <v>126000</v>
      </c>
      <c r="C167">
        <f t="shared" si="8"/>
        <v>126000</v>
      </c>
      <c r="D167">
        <v>3946000</v>
      </c>
      <c r="E167">
        <f t="shared" si="9"/>
        <v>3946000</v>
      </c>
      <c r="F167">
        <v>404000</v>
      </c>
      <c r="G167">
        <v>2908000</v>
      </c>
      <c r="H167" t="s">
        <v>2887</v>
      </c>
      <c r="I167">
        <v>404000</v>
      </c>
      <c r="J167" t="s">
        <v>2887</v>
      </c>
      <c r="K167">
        <v>39000</v>
      </c>
      <c r="L167" t="s">
        <v>2887</v>
      </c>
      <c r="M167">
        <v>87000</v>
      </c>
      <c r="N167" t="s">
        <v>2887</v>
      </c>
      <c r="O167">
        <v>70000</v>
      </c>
      <c r="P167">
        <v>946000</v>
      </c>
      <c r="R167">
        <f t="shared" si="10"/>
        <v>3716000</v>
      </c>
      <c r="S167">
        <f t="shared" si="11"/>
        <v>126000</v>
      </c>
    </row>
    <row r="168" spans="1:19" x14ac:dyDescent="0.25">
      <c r="A168" t="s">
        <v>804</v>
      </c>
      <c r="B168">
        <v>50813000</v>
      </c>
      <c r="C168">
        <f t="shared" si="8"/>
        <v>50813000</v>
      </c>
      <c r="D168">
        <v>104591000</v>
      </c>
      <c r="E168">
        <f t="shared" si="9"/>
        <v>104591000</v>
      </c>
      <c r="F168">
        <v>6153000</v>
      </c>
      <c r="G168">
        <v>7343000</v>
      </c>
      <c r="H168">
        <v>5919000</v>
      </c>
      <c r="I168">
        <v>84944000</v>
      </c>
      <c r="J168">
        <v>232000</v>
      </c>
      <c r="K168">
        <v>436000</v>
      </c>
      <c r="L168">
        <v>301000</v>
      </c>
      <c r="M168">
        <v>50019000</v>
      </c>
      <c r="N168" t="s">
        <v>2887</v>
      </c>
      <c r="O168">
        <v>880000</v>
      </c>
      <c r="P168">
        <v>12509000</v>
      </c>
      <c r="R168">
        <f t="shared" si="10"/>
        <v>104591000</v>
      </c>
      <c r="S168">
        <f t="shared" si="11"/>
        <v>50756000</v>
      </c>
    </row>
    <row r="169" spans="1:19" x14ac:dyDescent="0.25">
      <c r="A169" t="s">
        <v>806</v>
      </c>
      <c r="B169">
        <v>5424000</v>
      </c>
      <c r="C169">
        <f t="shared" si="8"/>
        <v>5424000</v>
      </c>
      <c r="D169">
        <v>55571000</v>
      </c>
      <c r="E169">
        <f t="shared" si="9"/>
        <v>55571000</v>
      </c>
      <c r="F169">
        <v>4829000</v>
      </c>
      <c r="G169">
        <v>5655000</v>
      </c>
      <c r="H169">
        <v>3537000</v>
      </c>
      <c r="I169">
        <v>41303000</v>
      </c>
      <c r="J169" t="s">
        <v>2887</v>
      </c>
      <c r="K169">
        <v>277000</v>
      </c>
      <c r="L169" t="s">
        <v>2887</v>
      </c>
      <c r="M169">
        <v>5147000</v>
      </c>
      <c r="N169" t="s">
        <v>2887</v>
      </c>
      <c r="O169">
        <v>66000</v>
      </c>
      <c r="P169">
        <v>726000</v>
      </c>
      <c r="R169">
        <f t="shared" si="10"/>
        <v>55324000</v>
      </c>
      <c r="S169">
        <f t="shared" si="11"/>
        <v>5424000</v>
      </c>
    </row>
    <row r="170" spans="1:19" x14ac:dyDescent="0.25">
      <c r="A170" t="s">
        <v>807</v>
      </c>
      <c r="B170">
        <v>168000</v>
      </c>
      <c r="C170">
        <f t="shared" si="8"/>
        <v>168000</v>
      </c>
      <c r="D170">
        <v>1419000</v>
      </c>
      <c r="E170">
        <f t="shared" si="9"/>
        <v>1419000</v>
      </c>
      <c r="F170">
        <v>663000</v>
      </c>
      <c r="G170">
        <v>240000</v>
      </c>
      <c r="H170">
        <v>53000</v>
      </c>
      <c r="I170">
        <v>463000</v>
      </c>
      <c r="J170" t="s">
        <v>2887</v>
      </c>
      <c r="K170">
        <v>68000</v>
      </c>
      <c r="L170" t="s">
        <v>2887</v>
      </c>
      <c r="M170">
        <v>100000</v>
      </c>
      <c r="N170" t="s">
        <v>2887</v>
      </c>
      <c r="O170">
        <v>30000</v>
      </c>
      <c r="P170">
        <v>377000</v>
      </c>
      <c r="R170">
        <f t="shared" si="10"/>
        <v>1419000</v>
      </c>
      <c r="S170">
        <f t="shared" si="11"/>
        <v>168000</v>
      </c>
    </row>
    <row r="171" spans="1:19" x14ac:dyDescent="0.25">
      <c r="A171" t="s">
        <v>808</v>
      </c>
      <c r="B171">
        <v>356000</v>
      </c>
      <c r="C171">
        <f t="shared" si="8"/>
        <v>356000</v>
      </c>
      <c r="D171">
        <v>5221000</v>
      </c>
      <c r="E171">
        <f t="shared" si="9"/>
        <v>5221000</v>
      </c>
      <c r="F171">
        <v>2126000</v>
      </c>
      <c r="G171">
        <v>779000</v>
      </c>
      <c r="H171">
        <v>712000</v>
      </c>
      <c r="I171">
        <v>1029000</v>
      </c>
      <c r="J171" t="s">
        <v>2887</v>
      </c>
      <c r="K171">
        <v>187000</v>
      </c>
      <c r="L171" t="s">
        <v>2887</v>
      </c>
      <c r="M171">
        <v>166000</v>
      </c>
      <c r="N171" t="s">
        <v>2887</v>
      </c>
      <c r="O171">
        <v>6493000</v>
      </c>
      <c r="P171">
        <v>6825000</v>
      </c>
      <c r="R171">
        <f t="shared" si="10"/>
        <v>4646000</v>
      </c>
      <c r="S171">
        <f t="shared" si="11"/>
        <v>353000</v>
      </c>
    </row>
    <row r="172" spans="1:19" x14ac:dyDescent="0.25">
      <c r="A172" t="s">
        <v>810</v>
      </c>
      <c r="B172">
        <v>17454000</v>
      </c>
      <c r="C172">
        <f t="shared" si="8"/>
        <v>17454000</v>
      </c>
      <c r="D172">
        <v>92328000</v>
      </c>
      <c r="E172">
        <f t="shared" si="9"/>
        <v>92328000</v>
      </c>
      <c r="F172">
        <v>3501000</v>
      </c>
      <c r="G172">
        <v>6480000</v>
      </c>
      <c r="H172">
        <v>5590000</v>
      </c>
      <c r="I172">
        <v>76756000</v>
      </c>
      <c r="J172" t="s">
        <v>2887</v>
      </c>
      <c r="K172">
        <v>295000</v>
      </c>
      <c r="L172">
        <v>59000</v>
      </c>
      <c r="M172">
        <v>17100000</v>
      </c>
      <c r="N172" t="s">
        <v>2887</v>
      </c>
      <c r="O172">
        <v>329000</v>
      </c>
      <c r="P172">
        <v>7372000</v>
      </c>
      <c r="R172">
        <f t="shared" si="10"/>
        <v>92327000</v>
      </c>
      <c r="S172">
        <f t="shared" si="11"/>
        <v>17454000</v>
      </c>
    </row>
    <row r="173" spans="1:19" x14ac:dyDescent="0.25">
      <c r="A173" t="s">
        <v>812</v>
      </c>
      <c r="B173">
        <v>5114000</v>
      </c>
      <c r="C173">
        <f t="shared" si="8"/>
        <v>5114000</v>
      </c>
      <c r="D173">
        <v>31427000</v>
      </c>
      <c r="E173">
        <f t="shared" si="9"/>
        <v>31427000</v>
      </c>
      <c r="F173">
        <v>1612000</v>
      </c>
      <c r="G173">
        <v>1961000</v>
      </c>
      <c r="H173">
        <v>25000</v>
      </c>
      <c r="I173">
        <v>27475000</v>
      </c>
      <c r="J173" t="s">
        <v>2887</v>
      </c>
      <c r="K173">
        <v>232000</v>
      </c>
      <c r="L173">
        <v>36000</v>
      </c>
      <c r="M173">
        <v>4846000</v>
      </c>
      <c r="N173" t="s">
        <v>2887</v>
      </c>
      <c r="O173">
        <v>8051000</v>
      </c>
      <c r="P173">
        <v>34969000</v>
      </c>
      <c r="R173">
        <f t="shared" si="10"/>
        <v>31073000</v>
      </c>
      <c r="S173">
        <f t="shared" si="11"/>
        <v>5114000</v>
      </c>
    </row>
    <row r="174" spans="1:19" x14ac:dyDescent="0.25">
      <c r="A174" t="s">
        <v>813</v>
      </c>
      <c r="B174">
        <v>498000</v>
      </c>
      <c r="C174">
        <f t="shared" si="8"/>
        <v>498000</v>
      </c>
      <c r="D174">
        <v>9560000</v>
      </c>
      <c r="E174">
        <f t="shared" si="9"/>
        <v>9560000</v>
      </c>
      <c r="F174">
        <v>849000</v>
      </c>
      <c r="G174">
        <v>338000</v>
      </c>
      <c r="H174" t="s">
        <v>2887</v>
      </c>
      <c r="I174">
        <v>8342000</v>
      </c>
      <c r="J174" t="s">
        <v>2887</v>
      </c>
      <c r="K174">
        <v>105000</v>
      </c>
      <c r="L174" t="s">
        <v>2887</v>
      </c>
      <c r="M174">
        <v>393000</v>
      </c>
      <c r="N174" t="s">
        <v>2887</v>
      </c>
      <c r="O174">
        <v>276000</v>
      </c>
      <c r="P174">
        <v>3945000</v>
      </c>
      <c r="R174">
        <f t="shared" si="10"/>
        <v>9529000</v>
      </c>
      <c r="S174">
        <f t="shared" si="11"/>
        <v>498000</v>
      </c>
    </row>
    <row r="175" spans="1:19" x14ac:dyDescent="0.25">
      <c r="A175" t="s">
        <v>814</v>
      </c>
      <c r="B175">
        <v>21431000</v>
      </c>
      <c r="C175">
        <f t="shared" si="8"/>
        <v>21431000</v>
      </c>
      <c r="D175">
        <v>28555000</v>
      </c>
      <c r="E175">
        <f t="shared" si="9"/>
        <v>28555000</v>
      </c>
      <c r="F175">
        <v>1741000</v>
      </c>
      <c r="G175">
        <v>2112000</v>
      </c>
      <c r="H175">
        <v>51000</v>
      </c>
      <c r="I175">
        <v>20809000</v>
      </c>
      <c r="J175" t="s">
        <v>2887</v>
      </c>
      <c r="K175">
        <v>280000</v>
      </c>
      <c r="L175" t="s">
        <v>2887</v>
      </c>
      <c r="M175">
        <v>20986000</v>
      </c>
      <c r="N175" t="s">
        <v>2887</v>
      </c>
      <c r="O175">
        <v>32162000</v>
      </c>
      <c r="P175">
        <v>19644000</v>
      </c>
      <c r="R175">
        <f t="shared" si="10"/>
        <v>24713000</v>
      </c>
      <c r="S175">
        <f t="shared" si="11"/>
        <v>21266000</v>
      </c>
    </row>
    <row r="176" spans="1:19" x14ac:dyDescent="0.25">
      <c r="A176" t="s">
        <v>816</v>
      </c>
      <c r="B176">
        <v>856000</v>
      </c>
      <c r="C176">
        <f t="shared" si="8"/>
        <v>856000</v>
      </c>
      <c r="D176">
        <v>10212000</v>
      </c>
      <c r="E176">
        <f t="shared" si="9"/>
        <v>10212000</v>
      </c>
      <c r="F176">
        <v>1127000</v>
      </c>
      <c r="G176">
        <v>1418000</v>
      </c>
      <c r="H176">
        <v>182000</v>
      </c>
      <c r="I176">
        <v>7485000</v>
      </c>
      <c r="J176" t="s">
        <v>2887</v>
      </c>
      <c r="K176">
        <v>133000</v>
      </c>
      <c r="L176" t="s">
        <v>2887</v>
      </c>
      <c r="M176">
        <v>722000</v>
      </c>
      <c r="N176" t="s">
        <v>2887</v>
      </c>
      <c r="O176">
        <v>1367000</v>
      </c>
      <c r="P176">
        <v>7150000</v>
      </c>
      <c r="R176">
        <f t="shared" si="10"/>
        <v>10212000</v>
      </c>
      <c r="S176">
        <f t="shared" si="11"/>
        <v>855000</v>
      </c>
    </row>
    <row r="177" spans="1:19" x14ac:dyDescent="0.25">
      <c r="A177" t="s">
        <v>817</v>
      </c>
      <c r="B177">
        <v>20728000</v>
      </c>
      <c r="C177">
        <f t="shared" si="8"/>
        <v>20728000</v>
      </c>
      <c r="D177">
        <v>81838000</v>
      </c>
      <c r="E177">
        <f t="shared" si="9"/>
        <v>81838000</v>
      </c>
      <c r="F177">
        <v>1098000</v>
      </c>
      <c r="G177">
        <v>878000</v>
      </c>
      <c r="H177">
        <v>148000</v>
      </c>
      <c r="I177">
        <v>79685000</v>
      </c>
      <c r="J177">
        <v>29000</v>
      </c>
      <c r="K177">
        <v>206000</v>
      </c>
      <c r="L177" t="s">
        <v>2887</v>
      </c>
      <c r="M177">
        <v>20519000</v>
      </c>
      <c r="N177" t="s">
        <v>2887</v>
      </c>
      <c r="O177">
        <v>2107000</v>
      </c>
      <c r="P177">
        <v>16129000</v>
      </c>
      <c r="R177">
        <f t="shared" si="10"/>
        <v>81838000</v>
      </c>
      <c r="S177">
        <f t="shared" si="11"/>
        <v>20725000</v>
      </c>
    </row>
    <row r="178" spans="1:19" x14ac:dyDescent="0.25">
      <c r="A178" t="s">
        <v>818</v>
      </c>
      <c r="B178">
        <v>520000</v>
      </c>
      <c r="C178">
        <f t="shared" si="8"/>
        <v>520000</v>
      </c>
      <c r="D178">
        <v>7109000</v>
      </c>
      <c r="E178">
        <f t="shared" si="9"/>
        <v>7109000</v>
      </c>
      <c r="F178">
        <v>1412000</v>
      </c>
      <c r="G178">
        <v>1975000</v>
      </c>
      <c r="H178">
        <v>55000</v>
      </c>
      <c r="I178">
        <v>3314000</v>
      </c>
      <c r="J178" t="s">
        <v>2887</v>
      </c>
      <c r="K178">
        <v>142000</v>
      </c>
      <c r="L178" t="s">
        <v>2887</v>
      </c>
      <c r="M178">
        <v>378000</v>
      </c>
      <c r="N178" t="s">
        <v>2887</v>
      </c>
      <c r="O178">
        <v>281000</v>
      </c>
      <c r="P178">
        <v>2959000</v>
      </c>
      <c r="R178">
        <f t="shared" si="10"/>
        <v>6756000</v>
      </c>
      <c r="S178">
        <f t="shared" si="11"/>
        <v>520000</v>
      </c>
    </row>
    <row r="179" spans="1:19" x14ac:dyDescent="0.25">
      <c r="A179" t="s">
        <v>819</v>
      </c>
      <c r="B179">
        <v>1274000</v>
      </c>
      <c r="C179">
        <f t="shared" si="8"/>
        <v>1274000</v>
      </c>
      <c r="D179">
        <v>10435000</v>
      </c>
      <c r="E179">
        <f t="shared" si="9"/>
        <v>10435000</v>
      </c>
      <c r="F179">
        <v>1076000</v>
      </c>
      <c r="G179">
        <v>1422000</v>
      </c>
      <c r="H179" t="s">
        <v>2887</v>
      </c>
      <c r="I179">
        <v>7883000</v>
      </c>
      <c r="J179" t="s">
        <v>2887</v>
      </c>
      <c r="K179">
        <v>132000</v>
      </c>
      <c r="L179" t="s">
        <v>2887</v>
      </c>
      <c r="M179">
        <v>1142000</v>
      </c>
      <c r="N179" t="s">
        <v>2887</v>
      </c>
      <c r="O179">
        <v>701000</v>
      </c>
      <c r="P179">
        <v>6412000</v>
      </c>
      <c r="R179">
        <f t="shared" si="10"/>
        <v>10381000</v>
      </c>
      <c r="S179">
        <f t="shared" si="11"/>
        <v>1274000</v>
      </c>
    </row>
    <row r="180" spans="1:19" x14ac:dyDescent="0.25">
      <c r="A180" t="s">
        <v>821</v>
      </c>
      <c r="B180">
        <v>2754000</v>
      </c>
      <c r="C180">
        <f t="shared" si="8"/>
        <v>2754000</v>
      </c>
      <c r="D180">
        <v>23250000</v>
      </c>
      <c r="E180">
        <f t="shared" si="9"/>
        <v>23250000</v>
      </c>
      <c r="F180">
        <v>759000</v>
      </c>
      <c r="G180">
        <v>2032000</v>
      </c>
      <c r="H180" t="s">
        <v>2887</v>
      </c>
      <c r="I180">
        <v>20402000</v>
      </c>
      <c r="J180" t="s">
        <v>2887</v>
      </c>
      <c r="K180">
        <v>69000</v>
      </c>
      <c r="L180" t="s">
        <v>2887</v>
      </c>
      <c r="M180">
        <v>2671000</v>
      </c>
      <c r="N180" t="s">
        <v>2887</v>
      </c>
      <c r="O180">
        <v>896000</v>
      </c>
      <c r="P180">
        <v>5711000</v>
      </c>
      <c r="R180">
        <f t="shared" si="10"/>
        <v>23193000</v>
      </c>
      <c r="S180">
        <f t="shared" si="11"/>
        <v>2740000</v>
      </c>
    </row>
    <row r="181" spans="1:19" x14ac:dyDescent="0.25">
      <c r="A181" t="s">
        <v>822</v>
      </c>
      <c r="B181">
        <v>12110000</v>
      </c>
      <c r="C181">
        <f t="shared" si="8"/>
        <v>12110000</v>
      </c>
      <c r="D181">
        <v>44269000</v>
      </c>
      <c r="E181">
        <f t="shared" si="9"/>
        <v>44269000</v>
      </c>
      <c r="F181">
        <v>1985000</v>
      </c>
      <c r="G181">
        <v>15383000</v>
      </c>
      <c r="H181">
        <v>81000</v>
      </c>
      <c r="I181">
        <v>26819000</v>
      </c>
      <c r="J181" t="s">
        <v>2887</v>
      </c>
      <c r="K181">
        <v>284000</v>
      </c>
      <c r="L181" t="s">
        <v>2887</v>
      </c>
      <c r="M181">
        <v>11628000</v>
      </c>
      <c r="N181" t="s">
        <v>2887</v>
      </c>
      <c r="O181">
        <v>11717000</v>
      </c>
      <c r="P181">
        <v>47198000</v>
      </c>
      <c r="R181">
        <f t="shared" si="10"/>
        <v>44268000</v>
      </c>
      <c r="S181">
        <f t="shared" si="11"/>
        <v>11912000</v>
      </c>
    </row>
    <row r="182" spans="1:19" x14ac:dyDescent="0.25">
      <c r="A182" t="s">
        <v>824</v>
      </c>
      <c r="B182">
        <v>8852000</v>
      </c>
      <c r="C182">
        <f t="shared" si="8"/>
        <v>8852000</v>
      </c>
      <c r="D182">
        <v>69720000</v>
      </c>
      <c r="E182">
        <f t="shared" si="9"/>
        <v>69720000</v>
      </c>
      <c r="F182">
        <v>1204000</v>
      </c>
      <c r="G182">
        <v>9098000</v>
      </c>
      <c r="H182">
        <v>27463000</v>
      </c>
      <c r="I182">
        <v>30458000</v>
      </c>
      <c r="J182" t="s">
        <v>2887</v>
      </c>
      <c r="K182">
        <v>187000</v>
      </c>
      <c r="L182">
        <v>131000</v>
      </c>
      <c r="M182">
        <v>8517000</v>
      </c>
      <c r="N182" t="s">
        <v>2887</v>
      </c>
      <c r="O182">
        <v>291000</v>
      </c>
      <c r="P182">
        <v>1256000</v>
      </c>
      <c r="R182">
        <f t="shared" si="10"/>
        <v>68223000</v>
      </c>
      <c r="S182">
        <f t="shared" si="11"/>
        <v>8835000</v>
      </c>
    </row>
    <row r="183" spans="1:19" x14ac:dyDescent="0.25">
      <c r="A183" t="s">
        <v>825</v>
      </c>
      <c r="B183">
        <v>425000</v>
      </c>
      <c r="C183">
        <f t="shared" si="8"/>
        <v>425000</v>
      </c>
      <c r="D183">
        <v>3933000</v>
      </c>
      <c r="E183">
        <f t="shared" si="9"/>
        <v>3933000</v>
      </c>
      <c r="F183">
        <v>996000</v>
      </c>
      <c r="G183">
        <v>231000</v>
      </c>
      <c r="H183">
        <v>610000</v>
      </c>
      <c r="I183">
        <v>2096000</v>
      </c>
      <c r="J183" t="s">
        <v>2887</v>
      </c>
      <c r="K183">
        <v>62000</v>
      </c>
      <c r="L183" t="s">
        <v>2887</v>
      </c>
      <c r="M183">
        <v>359000</v>
      </c>
      <c r="N183" t="s">
        <v>2887</v>
      </c>
      <c r="O183">
        <v>218000</v>
      </c>
      <c r="P183">
        <v>3761000</v>
      </c>
      <c r="R183">
        <f t="shared" si="10"/>
        <v>3933000</v>
      </c>
      <c r="S183">
        <f t="shared" si="11"/>
        <v>421000</v>
      </c>
    </row>
    <row r="184" spans="1:19" x14ac:dyDescent="0.25">
      <c r="A184" t="s">
        <v>826</v>
      </c>
      <c r="B184" t="s">
        <v>2887</v>
      </c>
      <c r="C184">
        <f t="shared" si="8"/>
        <v>247480000</v>
      </c>
      <c r="D184">
        <v>252395000</v>
      </c>
      <c r="E184">
        <f t="shared" si="9"/>
        <v>252395000</v>
      </c>
      <c r="F184">
        <v>3079000</v>
      </c>
      <c r="G184">
        <v>25776000</v>
      </c>
      <c r="H184">
        <v>8049000</v>
      </c>
      <c r="I184">
        <v>210576000</v>
      </c>
      <c r="J184" t="s">
        <v>2887</v>
      </c>
      <c r="K184">
        <v>350000</v>
      </c>
      <c r="L184">
        <v>204000</v>
      </c>
      <c r="M184" t="s">
        <v>2887</v>
      </c>
      <c r="N184" t="s">
        <v>2887</v>
      </c>
      <c r="O184">
        <v>85000</v>
      </c>
      <c r="P184">
        <v>932000</v>
      </c>
      <c r="R184">
        <f t="shared" si="10"/>
        <v>247480000</v>
      </c>
      <c r="S184">
        <f t="shared" si="11"/>
        <v>554000</v>
      </c>
    </row>
    <row r="185" spans="1:19" x14ac:dyDescent="0.25">
      <c r="A185" t="s">
        <v>827</v>
      </c>
      <c r="B185">
        <v>4827000</v>
      </c>
      <c r="C185">
        <f t="shared" si="8"/>
        <v>4827000</v>
      </c>
      <c r="D185">
        <v>53255000</v>
      </c>
      <c r="E185">
        <f t="shared" si="9"/>
        <v>53255000</v>
      </c>
      <c r="F185">
        <v>2542000</v>
      </c>
      <c r="G185">
        <v>35152000</v>
      </c>
      <c r="H185">
        <v>1103000</v>
      </c>
      <c r="I185">
        <v>14275000</v>
      </c>
      <c r="J185" t="s">
        <v>2887</v>
      </c>
      <c r="K185">
        <v>409000</v>
      </c>
      <c r="L185">
        <v>324000</v>
      </c>
      <c r="M185">
        <v>4075000</v>
      </c>
      <c r="N185" t="s">
        <v>2887</v>
      </c>
      <c r="O185">
        <v>54311000</v>
      </c>
      <c r="P185">
        <v>85208000</v>
      </c>
      <c r="R185">
        <f t="shared" si="10"/>
        <v>53072000</v>
      </c>
      <c r="S185">
        <f t="shared" si="11"/>
        <v>4808000</v>
      </c>
    </row>
    <row r="186" spans="1:19" x14ac:dyDescent="0.25">
      <c r="A186" t="s">
        <v>829</v>
      </c>
      <c r="B186">
        <v>1822000</v>
      </c>
      <c r="C186">
        <f t="shared" si="8"/>
        <v>1822000</v>
      </c>
      <c r="D186">
        <v>14274000</v>
      </c>
      <c r="E186">
        <f t="shared" si="9"/>
        <v>14274000</v>
      </c>
      <c r="F186">
        <v>201000</v>
      </c>
      <c r="G186">
        <v>7367000</v>
      </c>
      <c r="H186" t="s">
        <v>2887</v>
      </c>
      <c r="I186">
        <v>6697000</v>
      </c>
      <c r="J186" t="s">
        <v>2887</v>
      </c>
      <c r="K186">
        <v>42000</v>
      </c>
      <c r="L186" t="s">
        <v>2887</v>
      </c>
      <c r="M186">
        <v>1772000</v>
      </c>
      <c r="N186" t="s">
        <v>2887</v>
      </c>
      <c r="O186">
        <v>145000</v>
      </c>
      <c r="P186">
        <v>1251000</v>
      </c>
      <c r="R186">
        <f t="shared" si="10"/>
        <v>14265000</v>
      </c>
      <c r="S186">
        <f t="shared" si="11"/>
        <v>1814000</v>
      </c>
    </row>
    <row r="187" spans="1:19" x14ac:dyDescent="0.25">
      <c r="A187" t="s">
        <v>830</v>
      </c>
      <c r="B187">
        <v>65635000</v>
      </c>
      <c r="C187">
        <f t="shared" si="8"/>
        <v>65635000</v>
      </c>
      <c r="D187">
        <v>339427000</v>
      </c>
      <c r="E187">
        <f t="shared" si="9"/>
        <v>339427000</v>
      </c>
      <c r="F187">
        <v>9553000</v>
      </c>
      <c r="G187">
        <v>16015000</v>
      </c>
      <c r="H187">
        <v>214000</v>
      </c>
      <c r="I187">
        <v>313619000</v>
      </c>
      <c r="J187">
        <v>26000</v>
      </c>
      <c r="K187">
        <v>913000</v>
      </c>
      <c r="L187">
        <v>101000</v>
      </c>
      <c r="M187">
        <v>64621000</v>
      </c>
      <c r="N187" t="s">
        <v>2887</v>
      </c>
      <c r="O187">
        <v>7062000</v>
      </c>
      <c r="P187">
        <v>43323000</v>
      </c>
      <c r="R187">
        <f t="shared" si="10"/>
        <v>339427000</v>
      </c>
      <c r="S187">
        <f t="shared" si="11"/>
        <v>65635000</v>
      </c>
    </row>
    <row r="188" spans="1:19" x14ac:dyDescent="0.25">
      <c r="A188" t="s">
        <v>832</v>
      </c>
      <c r="B188">
        <v>20900000</v>
      </c>
      <c r="C188">
        <f t="shared" si="8"/>
        <v>20900000</v>
      </c>
      <c r="D188">
        <v>88821000</v>
      </c>
      <c r="E188">
        <f t="shared" si="9"/>
        <v>88821000</v>
      </c>
      <c r="F188">
        <v>1283000</v>
      </c>
      <c r="G188">
        <v>2783000</v>
      </c>
      <c r="H188">
        <v>131000</v>
      </c>
      <c r="I188">
        <v>83868000</v>
      </c>
      <c r="J188" t="s">
        <v>2887</v>
      </c>
      <c r="K188">
        <v>166000</v>
      </c>
      <c r="L188" t="s">
        <v>2887</v>
      </c>
      <c r="M188">
        <v>20680000</v>
      </c>
      <c r="N188" t="s">
        <v>2887</v>
      </c>
      <c r="O188">
        <v>342000</v>
      </c>
      <c r="P188">
        <v>2742000</v>
      </c>
      <c r="R188">
        <f t="shared" si="10"/>
        <v>88065000</v>
      </c>
      <c r="S188">
        <f t="shared" si="11"/>
        <v>20846000</v>
      </c>
    </row>
    <row r="189" spans="1:19" x14ac:dyDescent="0.25">
      <c r="A189" t="s">
        <v>2893</v>
      </c>
      <c r="B189" t="s">
        <v>2887</v>
      </c>
      <c r="C189">
        <f t="shared" si="8"/>
        <v>51212000</v>
      </c>
      <c r="D189">
        <v>51290000</v>
      </c>
      <c r="E189">
        <f t="shared" si="9"/>
        <v>51290000</v>
      </c>
      <c r="F189">
        <v>2447000</v>
      </c>
      <c r="G189">
        <v>340000</v>
      </c>
      <c r="H189">
        <v>924000</v>
      </c>
      <c r="I189">
        <v>47501000</v>
      </c>
      <c r="J189" t="s">
        <v>2887</v>
      </c>
      <c r="K189">
        <v>122000</v>
      </c>
      <c r="L189" t="s">
        <v>2887</v>
      </c>
      <c r="M189" t="s">
        <v>2887</v>
      </c>
      <c r="N189" t="s">
        <v>2887</v>
      </c>
      <c r="O189">
        <v>824000</v>
      </c>
      <c r="P189">
        <v>3805000</v>
      </c>
      <c r="R189">
        <f t="shared" si="10"/>
        <v>51212000</v>
      </c>
      <c r="S189">
        <f t="shared" si="11"/>
        <v>122000</v>
      </c>
    </row>
    <row r="190" spans="1:19" x14ac:dyDescent="0.25">
      <c r="A190" t="s">
        <v>834</v>
      </c>
      <c r="B190">
        <v>456000</v>
      </c>
      <c r="C190">
        <f t="shared" si="8"/>
        <v>456000</v>
      </c>
      <c r="D190" t="s">
        <v>2887</v>
      </c>
      <c r="E190">
        <f t="shared" si="9"/>
        <v>455000</v>
      </c>
      <c r="F190">
        <v>1280000</v>
      </c>
      <c r="G190" t="s">
        <v>2887</v>
      </c>
      <c r="H190" t="s">
        <v>2887</v>
      </c>
      <c r="I190">
        <v>3723000</v>
      </c>
      <c r="J190" t="s">
        <v>2887</v>
      </c>
      <c r="K190">
        <v>137000</v>
      </c>
      <c r="L190" t="s">
        <v>2887</v>
      </c>
      <c r="M190">
        <v>318000</v>
      </c>
      <c r="N190" t="s">
        <v>2887</v>
      </c>
      <c r="O190">
        <v>77281000</v>
      </c>
      <c r="P190" t="s">
        <v>2887</v>
      </c>
      <c r="R190">
        <f t="shared" si="10"/>
        <v>5003000</v>
      </c>
      <c r="S190">
        <f t="shared" si="11"/>
        <v>455000</v>
      </c>
    </row>
    <row r="191" spans="1:19" x14ac:dyDescent="0.25">
      <c r="A191" t="s">
        <v>835</v>
      </c>
      <c r="B191">
        <v>33045000</v>
      </c>
      <c r="C191">
        <f t="shared" si="8"/>
        <v>33045000</v>
      </c>
      <c r="D191">
        <v>36674000</v>
      </c>
      <c r="E191">
        <f t="shared" si="9"/>
        <v>36674000</v>
      </c>
      <c r="F191">
        <v>1067000</v>
      </c>
      <c r="G191">
        <v>3070000</v>
      </c>
      <c r="H191">
        <v>693000</v>
      </c>
      <c r="I191">
        <v>31779000</v>
      </c>
      <c r="J191">
        <v>65000</v>
      </c>
      <c r="K191">
        <v>203000</v>
      </c>
      <c r="L191">
        <v>636000</v>
      </c>
      <c r="M191">
        <v>32206000</v>
      </c>
      <c r="N191" t="s">
        <v>2887</v>
      </c>
      <c r="O191">
        <v>2953000</v>
      </c>
      <c r="P191">
        <v>24233000</v>
      </c>
      <c r="R191">
        <f t="shared" si="10"/>
        <v>36674000</v>
      </c>
      <c r="S191">
        <f t="shared" si="11"/>
        <v>33045000</v>
      </c>
    </row>
    <row r="192" spans="1:19" x14ac:dyDescent="0.25">
      <c r="A192" t="s">
        <v>837</v>
      </c>
      <c r="B192">
        <v>76859000</v>
      </c>
      <c r="C192">
        <f t="shared" si="8"/>
        <v>76859000</v>
      </c>
      <c r="D192">
        <v>422466000</v>
      </c>
      <c r="E192">
        <f t="shared" si="9"/>
        <v>422466000</v>
      </c>
      <c r="F192">
        <v>1281000</v>
      </c>
      <c r="G192">
        <v>3689000</v>
      </c>
      <c r="H192" t="s">
        <v>2887</v>
      </c>
      <c r="I192">
        <v>251100000</v>
      </c>
      <c r="J192">
        <v>112557000</v>
      </c>
      <c r="K192">
        <v>283000</v>
      </c>
      <c r="L192">
        <v>31000</v>
      </c>
      <c r="M192">
        <v>76543000</v>
      </c>
      <c r="N192" t="s">
        <v>2887</v>
      </c>
      <c r="O192">
        <v>23521000</v>
      </c>
      <c r="P192">
        <v>12855000</v>
      </c>
      <c r="R192">
        <f t="shared" si="10"/>
        <v>368627000</v>
      </c>
      <c r="S192">
        <f t="shared" si="11"/>
        <v>76857000</v>
      </c>
    </row>
    <row r="193" spans="1:19" x14ac:dyDescent="0.25">
      <c r="A193" t="s">
        <v>839</v>
      </c>
      <c r="B193">
        <v>1130000</v>
      </c>
      <c r="C193">
        <f t="shared" si="8"/>
        <v>1130000</v>
      </c>
      <c r="D193">
        <v>7024000</v>
      </c>
      <c r="E193">
        <f t="shared" si="9"/>
        <v>7024000</v>
      </c>
      <c r="F193">
        <v>1941000</v>
      </c>
      <c r="G193">
        <v>271000</v>
      </c>
      <c r="H193" t="s">
        <v>2887</v>
      </c>
      <c r="I193">
        <v>4780000</v>
      </c>
      <c r="J193" t="s">
        <v>2887</v>
      </c>
      <c r="K193">
        <v>91000</v>
      </c>
      <c r="L193" t="s">
        <v>2887</v>
      </c>
      <c r="M193">
        <v>1037000</v>
      </c>
      <c r="N193" t="s">
        <v>2887</v>
      </c>
      <c r="O193">
        <v>3210000</v>
      </c>
      <c r="P193">
        <v>9706000</v>
      </c>
      <c r="R193">
        <f t="shared" si="10"/>
        <v>6992000</v>
      </c>
      <c r="S193">
        <f t="shared" si="11"/>
        <v>1128000</v>
      </c>
    </row>
    <row r="194" spans="1:19" x14ac:dyDescent="0.25">
      <c r="A194" t="s">
        <v>840</v>
      </c>
      <c r="B194" t="s">
        <v>2887</v>
      </c>
      <c r="C194">
        <f t="shared" si="8"/>
        <v>780953000</v>
      </c>
      <c r="D194">
        <v>780953000</v>
      </c>
      <c r="E194">
        <f t="shared" si="9"/>
        <v>780953000</v>
      </c>
      <c r="F194">
        <v>5528000</v>
      </c>
      <c r="G194">
        <v>74460000</v>
      </c>
      <c r="H194">
        <v>25421000</v>
      </c>
      <c r="I194">
        <v>675166000</v>
      </c>
      <c r="J194">
        <v>378000</v>
      </c>
      <c r="K194">
        <v>434000</v>
      </c>
      <c r="L194">
        <v>7937000</v>
      </c>
      <c r="M194" t="s">
        <v>2887</v>
      </c>
      <c r="N194" t="s">
        <v>2887</v>
      </c>
      <c r="O194">
        <v>16403000</v>
      </c>
      <c r="P194">
        <v>30326000</v>
      </c>
      <c r="R194">
        <f t="shared" si="10"/>
        <v>780953000</v>
      </c>
      <c r="S194">
        <f t="shared" si="11"/>
        <v>8371000</v>
      </c>
    </row>
    <row r="195" spans="1:19" x14ac:dyDescent="0.25">
      <c r="A195" t="s">
        <v>842</v>
      </c>
      <c r="B195">
        <v>8664000</v>
      </c>
      <c r="C195">
        <f t="shared" ref="C195:C258" si="12">IF(B195="?",R195,B195)</f>
        <v>8664000</v>
      </c>
      <c r="D195" t="s">
        <v>2887</v>
      </c>
      <c r="E195">
        <f t="shared" ref="E195:E258" si="13">IF(D195="?",S195,D195)</f>
        <v>8617000</v>
      </c>
      <c r="F195">
        <v>3075000</v>
      </c>
      <c r="G195">
        <v>8782000</v>
      </c>
      <c r="H195">
        <v>445000</v>
      </c>
      <c r="I195">
        <v>60377000</v>
      </c>
      <c r="J195" t="s">
        <v>2887</v>
      </c>
      <c r="K195">
        <v>325000</v>
      </c>
      <c r="L195" t="s">
        <v>2887</v>
      </c>
      <c r="M195">
        <v>8292000</v>
      </c>
      <c r="N195" t="s">
        <v>2887</v>
      </c>
      <c r="O195">
        <v>962000</v>
      </c>
      <c r="P195">
        <v>13973000</v>
      </c>
      <c r="R195">
        <f t="shared" ref="R195:R258" si="14">SUM(F195:J195)</f>
        <v>72679000</v>
      </c>
      <c r="S195">
        <f t="shared" ref="S195:S258" si="15">SUM(K195:N195)</f>
        <v>8617000</v>
      </c>
    </row>
    <row r="196" spans="1:19" x14ac:dyDescent="0.25">
      <c r="A196" t="s">
        <v>843</v>
      </c>
      <c r="B196">
        <v>11484000</v>
      </c>
      <c r="C196">
        <f t="shared" si="12"/>
        <v>11484000</v>
      </c>
      <c r="D196">
        <v>46409000</v>
      </c>
      <c r="E196">
        <f t="shared" si="13"/>
        <v>46409000</v>
      </c>
      <c r="F196">
        <v>1645000</v>
      </c>
      <c r="G196">
        <v>1842000</v>
      </c>
      <c r="H196">
        <v>182000</v>
      </c>
      <c r="I196">
        <v>42320000</v>
      </c>
      <c r="J196" t="s">
        <v>2887</v>
      </c>
      <c r="K196">
        <v>164000</v>
      </c>
      <c r="L196" t="s">
        <v>2887</v>
      </c>
      <c r="M196">
        <v>11314000</v>
      </c>
      <c r="N196" t="s">
        <v>2887</v>
      </c>
      <c r="O196">
        <v>901000</v>
      </c>
      <c r="P196">
        <v>8651000</v>
      </c>
      <c r="R196">
        <f t="shared" si="14"/>
        <v>45989000</v>
      </c>
      <c r="S196">
        <f t="shared" si="15"/>
        <v>11478000</v>
      </c>
    </row>
    <row r="197" spans="1:19" x14ac:dyDescent="0.25">
      <c r="A197" t="s">
        <v>844</v>
      </c>
      <c r="B197">
        <v>650000</v>
      </c>
      <c r="C197">
        <f t="shared" si="12"/>
        <v>650000</v>
      </c>
      <c r="D197">
        <v>10469000</v>
      </c>
      <c r="E197">
        <f t="shared" si="13"/>
        <v>10469000</v>
      </c>
      <c r="F197">
        <v>805000</v>
      </c>
      <c r="G197">
        <v>3303000</v>
      </c>
      <c r="H197" t="s">
        <v>2887</v>
      </c>
      <c r="I197">
        <v>6335000</v>
      </c>
      <c r="J197" t="s">
        <v>2887</v>
      </c>
      <c r="K197">
        <v>118000</v>
      </c>
      <c r="L197" t="s">
        <v>2887</v>
      </c>
      <c r="M197">
        <v>532000</v>
      </c>
      <c r="N197" t="s">
        <v>2887</v>
      </c>
      <c r="O197">
        <v>327000</v>
      </c>
      <c r="P197">
        <v>3437000</v>
      </c>
      <c r="R197">
        <f t="shared" si="14"/>
        <v>10443000</v>
      </c>
      <c r="S197">
        <f t="shared" si="15"/>
        <v>650000</v>
      </c>
    </row>
    <row r="198" spans="1:19" x14ac:dyDescent="0.25">
      <c r="A198" t="s">
        <v>845</v>
      </c>
      <c r="B198">
        <v>1276000</v>
      </c>
      <c r="C198">
        <f t="shared" si="12"/>
        <v>1276000</v>
      </c>
      <c r="D198">
        <v>5738000</v>
      </c>
      <c r="E198">
        <f t="shared" si="13"/>
        <v>5738000</v>
      </c>
      <c r="F198">
        <v>291000</v>
      </c>
      <c r="G198">
        <v>584000</v>
      </c>
      <c r="H198" t="s">
        <v>2887</v>
      </c>
      <c r="I198">
        <v>4863000</v>
      </c>
      <c r="J198" t="s">
        <v>2887</v>
      </c>
      <c r="K198">
        <v>47000</v>
      </c>
      <c r="L198" t="s">
        <v>2887</v>
      </c>
      <c r="M198">
        <v>1228000</v>
      </c>
      <c r="N198" t="s">
        <v>2887</v>
      </c>
      <c r="O198">
        <v>47000</v>
      </c>
      <c r="P198">
        <v>543000</v>
      </c>
      <c r="R198">
        <f t="shared" si="14"/>
        <v>5738000</v>
      </c>
      <c r="S198">
        <f t="shared" si="15"/>
        <v>1275000</v>
      </c>
    </row>
    <row r="199" spans="1:19" x14ac:dyDescent="0.25">
      <c r="A199" t="s">
        <v>846</v>
      </c>
      <c r="B199">
        <v>13486000</v>
      </c>
      <c r="C199">
        <f t="shared" si="12"/>
        <v>13486000</v>
      </c>
      <c r="D199">
        <v>58616000</v>
      </c>
      <c r="E199">
        <f t="shared" si="13"/>
        <v>58616000</v>
      </c>
      <c r="F199">
        <v>1474000</v>
      </c>
      <c r="G199">
        <v>1204000</v>
      </c>
      <c r="H199">
        <v>560000</v>
      </c>
      <c r="I199">
        <v>52622000</v>
      </c>
      <c r="J199" t="s">
        <v>2887</v>
      </c>
      <c r="K199">
        <v>164000</v>
      </c>
      <c r="L199" t="s">
        <v>2887</v>
      </c>
      <c r="M199">
        <v>13321000</v>
      </c>
      <c r="N199" t="s">
        <v>2887</v>
      </c>
      <c r="O199">
        <v>1369000</v>
      </c>
      <c r="P199">
        <v>11292000</v>
      </c>
      <c r="R199">
        <f t="shared" si="14"/>
        <v>55860000</v>
      </c>
      <c r="S199">
        <f t="shared" si="15"/>
        <v>13485000</v>
      </c>
    </row>
    <row r="200" spans="1:19" x14ac:dyDescent="0.25">
      <c r="A200" t="s">
        <v>848</v>
      </c>
      <c r="B200">
        <v>1059000</v>
      </c>
      <c r="C200">
        <f t="shared" si="12"/>
        <v>1059000</v>
      </c>
      <c r="D200" t="s">
        <v>2887</v>
      </c>
      <c r="E200">
        <f t="shared" si="13"/>
        <v>1059000</v>
      </c>
      <c r="F200">
        <v>1221000</v>
      </c>
      <c r="G200" t="s">
        <v>2887</v>
      </c>
      <c r="H200" t="s">
        <v>2887</v>
      </c>
      <c r="I200">
        <v>18391000</v>
      </c>
      <c r="J200">
        <v>83000</v>
      </c>
      <c r="K200">
        <v>155000</v>
      </c>
      <c r="L200" t="s">
        <v>2887</v>
      </c>
      <c r="M200">
        <v>904000</v>
      </c>
      <c r="N200" t="s">
        <v>2887</v>
      </c>
      <c r="O200">
        <v>2249000</v>
      </c>
      <c r="P200">
        <v>22184000</v>
      </c>
      <c r="R200">
        <f t="shared" si="14"/>
        <v>19695000</v>
      </c>
      <c r="S200">
        <f t="shared" si="15"/>
        <v>1059000</v>
      </c>
    </row>
    <row r="201" spans="1:19" x14ac:dyDescent="0.25">
      <c r="A201" t="s">
        <v>849</v>
      </c>
      <c r="B201">
        <v>4094000</v>
      </c>
      <c r="C201">
        <f t="shared" si="12"/>
        <v>4094000</v>
      </c>
      <c r="D201">
        <v>51127000</v>
      </c>
      <c r="E201">
        <f t="shared" si="13"/>
        <v>51127000</v>
      </c>
      <c r="F201">
        <v>5658000</v>
      </c>
      <c r="G201">
        <v>24435000</v>
      </c>
      <c r="H201">
        <v>3232000</v>
      </c>
      <c r="I201">
        <v>17715000</v>
      </c>
      <c r="J201" t="s">
        <v>2887</v>
      </c>
      <c r="K201">
        <v>274000</v>
      </c>
      <c r="L201" t="s">
        <v>2887</v>
      </c>
      <c r="M201">
        <v>3785000</v>
      </c>
      <c r="N201" t="s">
        <v>2887</v>
      </c>
      <c r="O201">
        <v>46000</v>
      </c>
      <c r="P201">
        <v>1185000</v>
      </c>
      <c r="R201">
        <f t="shared" si="14"/>
        <v>51040000</v>
      </c>
      <c r="S201">
        <f t="shared" si="15"/>
        <v>4059000</v>
      </c>
    </row>
    <row r="202" spans="1:19" x14ac:dyDescent="0.25">
      <c r="A202" t="s">
        <v>851</v>
      </c>
      <c r="B202">
        <v>1498000</v>
      </c>
      <c r="C202">
        <f t="shared" si="12"/>
        <v>1498000</v>
      </c>
      <c r="D202">
        <v>23896000</v>
      </c>
      <c r="E202">
        <f t="shared" si="13"/>
        <v>23896000</v>
      </c>
      <c r="F202">
        <v>1895000</v>
      </c>
      <c r="G202">
        <v>2215000</v>
      </c>
      <c r="H202">
        <v>68000</v>
      </c>
      <c r="I202">
        <v>19718000</v>
      </c>
      <c r="J202" t="s">
        <v>2887</v>
      </c>
      <c r="K202">
        <v>231000</v>
      </c>
      <c r="L202">
        <v>15000</v>
      </c>
      <c r="M202">
        <v>1252000</v>
      </c>
      <c r="N202" t="s">
        <v>2887</v>
      </c>
      <c r="O202">
        <v>21559000</v>
      </c>
      <c r="P202">
        <v>25037000</v>
      </c>
      <c r="R202">
        <f t="shared" si="14"/>
        <v>23896000</v>
      </c>
      <c r="S202">
        <f t="shared" si="15"/>
        <v>1498000</v>
      </c>
    </row>
    <row r="203" spans="1:19" x14ac:dyDescent="0.25">
      <c r="A203" t="s">
        <v>853</v>
      </c>
      <c r="B203">
        <v>14931000</v>
      </c>
      <c r="C203">
        <f t="shared" si="12"/>
        <v>14931000</v>
      </c>
      <c r="D203">
        <v>99097000</v>
      </c>
      <c r="E203">
        <f t="shared" si="13"/>
        <v>99097000</v>
      </c>
      <c r="F203">
        <v>5795000</v>
      </c>
      <c r="G203">
        <v>3269000</v>
      </c>
      <c r="H203" t="s">
        <v>2887</v>
      </c>
      <c r="I203">
        <v>89953000</v>
      </c>
      <c r="J203" t="s">
        <v>2887</v>
      </c>
      <c r="K203">
        <v>484000</v>
      </c>
      <c r="L203" t="s">
        <v>2887</v>
      </c>
      <c r="M203">
        <v>14388000</v>
      </c>
      <c r="N203" t="s">
        <v>2887</v>
      </c>
      <c r="O203">
        <v>598000</v>
      </c>
      <c r="P203">
        <v>6018000</v>
      </c>
      <c r="R203">
        <f t="shared" si="14"/>
        <v>99017000</v>
      </c>
      <c r="S203">
        <f t="shared" si="15"/>
        <v>14872000</v>
      </c>
    </row>
    <row r="204" spans="1:19" x14ac:dyDescent="0.25">
      <c r="A204" t="s">
        <v>855</v>
      </c>
      <c r="B204">
        <v>18135000</v>
      </c>
      <c r="C204">
        <f t="shared" si="12"/>
        <v>18135000</v>
      </c>
      <c r="D204">
        <v>229630000</v>
      </c>
      <c r="E204">
        <f t="shared" si="13"/>
        <v>229630000</v>
      </c>
      <c r="F204">
        <v>4947000</v>
      </c>
      <c r="G204">
        <v>8602000</v>
      </c>
      <c r="H204">
        <v>1733000</v>
      </c>
      <c r="I204">
        <v>214222000</v>
      </c>
      <c r="J204">
        <v>126000</v>
      </c>
      <c r="K204">
        <v>356000</v>
      </c>
      <c r="L204">
        <v>31000</v>
      </c>
      <c r="M204">
        <v>17731000</v>
      </c>
      <c r="N204">
        <v>17000</v>
      </c>
      <c r="O204">
        <v>990000</v>
      </c>
      <c r="P204">
        <v>2949000</v>
      </c>
      <c r="R204">
        <f t="shared" si="14"/>
        <v>229630000</v>
      </c>
      <c r="S204">
        <f t="shared" si="15"/>
        <v>18135000</v>
      </c>
    </row>
    <row r="205" spans="1:19" x14ac:dyDescent="0.25">
      <c r="A205" t="s">
        <v>856</v>
      </c>
      <c r="B205" t="s">
        <v>2887</v>
      </c>
      <c r="C205">
        <f t="shared" si="12"/>
        <v>159647000</v>
      </c>
      <c r="D205">
        <v>159647000</v>
      </c>
      <c r="E205">
        <f t="shared" si="13"/>
        <v>159647000</v>
      </c>
      <c r="F205">
        <v>1889000</v>
      </c>
      <c r="G205">
        <v>31050000</v>
      </c>
      <c r="H205">
        <v>84000</v>
      </c>
      <c r="I205">
        <v>126547000</v>
      </c>
      <c r="J205">
        <v>77000</v>
      </c>
      <c r="K205">
        <v>233000</v>
      </c>
      <c r="L205" t="s">
        <v>2887</v>
      </c>
      <c r="M205">
        <v>1053000</v>
      </c>
      <c r="N205" t="s">
        <v>2887</v>
      </c>
      <c r="O205">
        <v>38000</v>
      </c>
      <c r="P205">
        <v>1975000</v>
      </c>
      <c r="R205">
        <f t="shared" si="14"/>
        <v>159647000</v>
      </c>
      <c r="S205">
        <f t="shared" si="15"/>
        <v>1286000</v>
      </c>
    </row>
    <row r="206" spans="1:19" x14ac:dyDescent="0.25">
      <c r="A206" t="s">
        <v>857</v>
      </c>
      <c r="B206">
        <v>7341000</v>
      </c>
      <c r="C206">
        <f t="shared" si="12"/>
        <v>7341000</v>
      </c>
      <c r="D206" t="s">
        <v>2887</v>
      </c>
      <c r="E206">
        <f t="shared" si="13"/>
        <v>7328000</v>
      </c>
      <c r="F206">
        <v>1804000</v>
      </c>
      <c r="G206">
        <v>2795000</v>
      </c>
      <c r="H206" t="s">
        <v>2887</v>
      </c>
      <c r="I206">
        <v>27255000</v>
      </c>
      <c r="J206" t="s">
        <v>2887</v>
      </c>
      <c r="K206">
        <v>276000</v>
      </c>
      <c r="L206" t="s">
        <v>2887</v>
      </c>
      <c r="M206">
        <v>7052000</v>
      </c>
      <c r="N206" t="s">
        <v>2887</v>
      </c>
      <c r="O206">
        <v>2170000</v>
      </c>
      <c r="P206">
        <v>22852000</v>
      </c>
      <c r="R206">
        <f t="shared" si="14"/>
        <v>31854000</v>
      </c>
      <c r="S206">
        <f t="shared" si="15"/>
        <v>7328000</v>
      </c>
    </row>
    <row r="207" spans="1:19" x14ac:dyDescent="0.25">
      <c r="A207" t="s">
        <v>858</v>
      </c>
      <c r="B207">
        <v>59000</v>
      </c>
      <c r="C207">
        <f t="shared" si="12"/>
        <v>59000</v>
      </c>
      <c r="D207">
        <v>6594000</v>
      </c>
      <c r="E207">
        <f t="shared" si="13"/>
        <v>6594000</v>
      </c>
      <c r="F207">
        <v>670000</v>
      </c>
      <c r="G207">
        <v>394000</v>
      </c>
      <c r="H207">
        <v>665000</v>
      </c>
      <c r="I207">
        <v>4865000</v>
      </c>
      <c r="J207" t="s">
        <v>2887</v>
      </c>
      <c r="K207">
        <v>30000</v>
      </c>
      <c r="L207" t="s">
        <v>2887</v>
      </c>
      <c r="M207">
        <v>29000</v>
      </c>
      <c r="N207" t="s">
        <v>2887</v>
      </c>
      <c r="O207">
        <v>270000</v>
      </c>
      <c r="P207">
        <v>11437000</v>
      </c>
      <c r="R207">
        <f t="shared" si="14"/>
        <v>6594000</v>
      </c>
      <c r="S207">
        <f t="shared" si="15"/>
        <v>59000</v>
      </c>
    </row>
    <row r="208" spans="1:19" x14ac:dyDescent="0.25">
      <c r="A208" t="s">
        <v>860</v>
      </c>
      <c r="B208">
        <v>1376000</v>
      </c>
      <c r="C208">
        <f t="shared" si="12"/>
        <v>1376000</v>
      </c>
      <c r="D208" t="s">
        <v>2887</v>
      </c>
      <c r="E208">
        <f t="shared" si="13"/>
        <v>1333000</v>
      </c>
      <c r="F208">
        <v>1149000</v>
      </c>
      <c r="G208" t="s">
        <v>2887</v>
      </c>
      <c r="H208">
        <v>12000</v>
      </c>
      <c r="I208" t="s">
        <v>2887</v>
      </c>
      <c r="J208" t="s">
        <v>2887</v>
      </c>
      <c r="K208">
        <v>169000</v>
      </c>
      <c r="L208" t="s">
        <v>2887</v>
      </c>
      <c r="M208">
        <v>1164000</v>
      </c>
      <c r="N208" t="s">
        <v>2887</v>
      </c>
      <c r="O208">
        <v>722000</v>
      </c>
      <c r="P208">
        <v>7070000</v>
      </c>
      <c r="R208">
        <f t="shared" si="14"/>
        <v>1161000</v>
      </c>
      <c r="S208">
        <f t="shared" si="15"/>
        <v>1333000</v>
      </c>
    </row>
    <row r="209" spans="1:19" x14ac:dyDescent="0.25">
      <c r="A209" t="s">
        <v>861</v>
      </c>
      <c r="B209">
        <v>3684000</v>
      </c>
      <c r="C209">
        <f t="shared" si="12"/>
        <v>3684000</v>
      </c>
      <c r="D209">
        <v>43188000</v>
      </c>
      <c r="E209">
        <f t="shared" si="13"/>
        <v>43188000</v>
      </c>
      <c r="F209">
        <v>9153000</v>
      </c>
      <c r="G209">
        <v>1633000</v>
      </c>
      <c r="H209">
        <v>5449000</v>
      </c>
      <c r="I209">
        <v>26916000</v>
      </c>
      <c r="J209" t="s">
        <v>2887</v>
      </c>
      <c r="K209">
        <v>208000</v>
      </c>
      <c r="L209" t="s">
        <v>2887</v>
      </c>
      <c r="M209">
        <v>3476000</v>
      </c>
      <c r="N209" t="s">
        <v>2887</v>
      </c>
      <c r="O209" t="s">
        <v>2887</v>
      </c>
      <c r="P209">
        <v>128300000</v>
      </c>
      <c r="R209">
        <f t="shared" si="14"/>
        <v>43151000</v>
      </c>
      <c r="S209">
        <f t="shared" si="15"/>
        <v>3684000</v>
      </c>
    </row>
    <row r="210" spans="1:19" x14ac:dyDescent="0.25">
      <c r="A210" t="s">
        <v>863</v>
      </c>
      <c r="B210">
        <v>973000</v>
      </c>
      <c r="C210">
        <f t="shared" si="12"/>
        <v>973000</v>
      </c>
      <c r="D210">
        <v>12320000</v>
      </c>
      <c r="E210">
        <f t="shared" si="13"/>
        <v>12320000</v>
      </c>
      <c r="F210">
        <v>2270000</v>
      </c>
      <c r="G210">
        <v>2480000</v>
      </c>
      <c r="H210">
        <v>60000</v>
      </c>
      <c r="I210">
        <v>7510000</v>
      </c>
      <c r="J210" t="s">
        <v>2887</v>
      </c>
      <c r="K210">
        <v>204000</v>
      </c>
      <c r="L210">
        <v>11000</v>
      </c>
      <c r="M210">
        <v>758000</v>
      </c>
      <c r="N210" t="s">
        <v>2887</v>
      </c>
      <c r="O210">
        <v>5463000</v>
      </c>
      <c r="P210">
        <v>28023000</v>
      </c>
      <c r="R210">
        <f t="shared" si="14"/>
        <v>12320000</v>
      </c>
      <c r="S210">
        <f t="shared" si="15"/>
        <v>973000</v>
      </c>
    </row>
    <row r="211" spans="1:19" x14ac:dyDescent="0.25">
      <c r="A211" t="s">
        <v>864</v>
      </c>
      <c r="B211">
        <v>1694000</v>
      </c>
      <c r="C211">
        <f t="shared" si="12"/>
        <v>1694000</v>
      </c>
      <c r="D211">
        <v>20221000</v>
      </c>
      <c r="E211">
        <f t="shared" si="13"/>
        <v>20221000</v>
      </c>
      <c r="F211">
        <v>1242000</v>
      </c>
      <c r="G211">
        <v>1502000</v>
      </c>
      <c r="H211" t="s">
        <v>2887</v>
      </c>
      <c r="I211">
        <v>17458000</v>
      </c>
      <c r="J211" t="s">
        <v>2887</v>
      </c>
      <c r="K211">
        <v>158000</v>
      </c>
      <c r="L211" t="s">
        <v>2887</v>
      </c>
      <c r="M211">
        <v>1536000</v>
      </c>
      <c r="N211" t="s">
        <v>2887</v>
      </c>
      <c r="O211">
        <v>373000</v>
      </c>
      <c r="P211">
        <v>3664000</v>
      </c>
      <c r="R211">
        <f t="shared" si="14"/>
        <v>20202000</v>
      </c>
      <c r="S211">
        <f t="shared" si="15"/>
        <v>1694000</v>
      </c>
    </row>
    <row r="212" spans="1:19" x14ac:dyDescent="0.25">
      <c r="A212" t="s">
        <v>865</v>
      </c>
      <c r="B212">
        <v>14655000</v>
      </c>
      <c r="C212">
        <f t="shared" si="12"/>
        <v>14655000</v>
      </c>
      <c r="D212" t="s">
        <v>2887</v>
      </c>
      <c r="E212">
        <f t="shared" si="13"/>
        <v>14655000</v>
      </c>
      <c r="F212">
        <v>1443000</v>
      </c>
      <c r="G212">
        <v>461000</v>
      </c>
      <c r="H212" t="s">
        <v>2887</v>
      </c>
      <c r="I212" t="s">
        <v>2887</v>
      </c>
      <c r="J212" t="s">
        <v>2887</v>
      </c>
      <c r="K212">
        <v>254000</v>
      </c>
      <c r="L212" t="s">
        <v>2887</v>
      </c>
      <c r="M212">
        <v>14401000</v>
      </c>
      <c r="N212" t="s">
        <v>2887</v>
      </c>
      <c r="O212">
        <v>552000</v>
      </c>
      <c r="P212">
        <v>3168000</v>
      </c>
      <c r="R212">
        <f t="shared" si="14"/>
        <v>1904000</v>
      </c>
      <c r="S212">
        <f t="shared" si="15"/>
        <v>14655000</v>
      </c>
    </row>
    <row r="213" spans="1:19" x14ac:dyDescent="0.25">
      <c r="A213" t="s">
        <v>866</v>
      </c>
      <c r="B213">
        <v>89000</v>
      </c>
      <c r="C213">
        <f t="shared" si="12"/>
        <v>89000</v>
      </c>
      <c r="D213">
        <v>7410000</v>
      </c>
      <c r="E213">
        <f t="shared" si="13"/>
        <v>7410000</v>
      </c>
      <c r="F213">
        <v>1816000</v>
      </c>
      <c r="G213">
        <v>699000</v>
      </c>
      <c r="H213">
        <v>59000</v>
      </c>
      <c r="I213">
        <v>4836000</v>
      </c>
      <c r="J213" t="s">
        <v>2887</v>
      </c>
      <c r="K213">
        <v>39000</v>
      </c>
      <c r="L213" t="s">
        <v>2887</v>
      </c>
      <c r="M213">
        <v>50000</v>
      </c>
      <c r="N213" t="s">
        <v>2887</v>
      </c>
      <c r="O213">
        <v>100000</v>
      </c>
      <c r="P213">
        <v>471000</v>
      </c>
      <c r="R213">
        <f t="shared" si="14"/>
        <v>7410000</v>
      </c>
      <c r="S213">
        <f t="shared" si="15"/>
        <v>89000</v>
      </c>
    </row>
    <row r="214" spans="1:19" x14ac:dyDescent="0.25">
      <c r="A214" t="s">
        <v>867</v>
      </c>
      <c r="B214" t="s">
        <v>2887</v>
      </c>
      <c r="C214">
        <f t="shared" si="12"/>
        <v>17190000</v>
      </c>
      <c r="D214">
        <v>17205000</v>
      </c>
      <c r="E214">
        <f t="shared" si="13"/>
        <v>17205000</v>
      </c>
      <c r="F214">
        <v>1267000</v>
      </c>
      <c r="G214">
        <v>1644000</v>
      </c>
      <c r="H214" t="s">
        <v>2887</v>
      </c>
      <c r="I214">
        <v>14279000</v>
      </c>
      <c r="J214" t="s">
        <v>2887</v>
      </c>
      <c r="K214">
        <v>133000</v>
      </c>
      <c r="L214" t="s">
        <v>2887</v>
      </c>
      <c r="M214" t="s">
        <v>2887</v>
      </c>
      <c r="N214" t="s">
        <v>2887</v>
      </c>
      <c r="O214">
        <v>7698000</v>
      </c>
      <c r="P214">
        <v>14827000</v>
      </c>
      <c r="R214">
        <f t="shared" si="14"/>
        <v>17190000</v>
      </c>
      <c r="S214">
        <f t="shared" si="15"/>
        <v>133000</v>
      </c>
    </row>
    <row r="215" spans="1:19" x14ac:dyDescent="0.25">
      <c r="A215" t="s">
        <v>868</v>
      </c>
      <c r="B215">
        <v>993200</v>
      </c>
      <c r="C215">
        <f t="shared" si="12"/>
        <v>993200</v>
      </c>
      <c r="D215">
        <v>14126761</v>
      </c>
      <c r="E215">
        <f t="shared" si="13"/>
        <v>14126761</v>
      </c>
      <c r="F215">
        <v>2342000</v>
      </c>
      <c r="G215">
        <v>2084000</v>
      </c>
      <c r="H215" t="s">
        <v>2887</v>
      </c>
      <c r="I215">
        <v>9693000</v>
      </c>
      <c r="J215" t="s">
        <v>2887</v>
      </c>
      <c r="K215">
        <v>318000</v>
      </c>
      <c r="L215" t="s">
        <v>2887</v>
      </c>
      <c r="M215">
        <v>659000</v>
      </c>
      <c r="N215" t="s">
        <v>2887</v>
      </c>
      <c r="O215">
        <v>2313000</v>
      </c>
      <c r="P215">
        <v>10639000</v>
      </c>
      <c r="R215">
        <f t="shared" si="14"/>
        <v>14119000</v>
      </c>
      <c r="S215">
        <f t="shared" si="15"/>
        <v>977000</v>
      </c>
    </row>
    <row r="216" spans="1:19" x14ac:dyDescent="0.25">
      <c r="A216" t="s">
        <v>870</v>
      </c>
      <c r="B216">
        <v>32030000</v>
      </c>
      <c r="C216">
        <f t="shared" si="12"/>
        <v>32030000</v>
      </c>
      <c r="D216">
        <v>405814000</v>
      </c>
      <c r="E216">
        <f t="shared" si="13"/>
        <v>405814000</v>
      </c>
      <c r="F216">
        <v>1435000</v>
      </c>
      <c r="G216">
        <v>1121000</v>
      </c>
      <c r="H216">
        <v>81000</v>
      </c>
      <c r="I216">
        <v>79096000</v>
      </c>
      <c r="J216">
        <v>324081000</v>
      </c>
      <c r="K216">
        <v>193000</v>
      </c>
      <c r="L216" t="s">
        <v>2887</v>
      </c>
      <c r="M216">
        <v>31812000</v>
      </c>
      <c r="N216" t="s">
        <v>2887</v>
      </c>
      <c r="O216">
        <v>899000</v>
      </c>
      <c r="P216">
        <v>8112000</v>
      </c>
      <c r="R216">
        <f t="shared" si="14"/>
        <v>405814000</v>
      </c>
      <c r="S216">
        <f t="shared" si="15"/>
        <v>32005000</v>
      </c>
    </row>
    <row r="217" spans="1:19" x14ac:dyDescent="0.25">
      <c r="A217" t="s">
        <v>872</v>
      </c>
      <c r="B217">
        <v>3281000</v>
      </c>
      <c r="C217">
        <f t="shared" si="12"/>
        <v>3281000</v>
      </c>
      <c r="D217">
        <v>23990000</v>
      </c>
      <c r="E217">
        <f t="shared" si="13"/>
        <v>23990000</v>
      </c>
      <c r="F217">
        <v>1494000</v>
      </c>
      <c r="G217">
        <v>1344000</v>
      </c>
      <c r="H217" t="s">
        <v>2887</v>
      </c>
      <c r="I217">
        <v>21022000</v>
      </c>
      <c r="J217">
        <v>19000</v>
      </c>
      <c r="K217">
        <v>170000</v>
      </c>
      <c r="L217">
        <v>17000</v>
      </c>
      <c r="M217">
        <v>3094000</v>
      </c>
      <c r="N217" t="s">
        <v>2887</v>
      </c>
      <c r="O217">
        <v>695000</v>
      </c>
      <c r="P217">
        <v>4773000</v>
      </c>
      <c r="R217">
        <f t="shared" si="14"/>
        <v>23879000</v>
      </c>
      <c r="S217">
        <f t="shared" si="15"/>
        <v>3281000</v>
      </c>
    </row>
    <row r="218" spans="1:19" x14ac:dyDescent="0.25">
      <c r="A218" t="s">
        <v>873</v>
      </c>
      <c r="B218">
        <v>6427000</v>
      </c>
      <c r="C218">
        <f t="shared" si="12"/>
        <v>6427000</v>
      </c>
      <c r="D218">
        <v>71069000</v>
      </c>
      <c r="E218">
        <f t="shared" si="13"/>
        <v>71069000</v>
      </c>
      <c r="F218">
        <v>1223000</v>
      </c>
      <c r="G218">
        <v>1673000</v>
      </c>
      <c r="H218" t="s">
        <v>2887</v>
      </c>
      <c r="I218">
        <v>67419000</v>
      </c>
      <c r="J218">
        <v>754000</v>
      </c>
      <c r="K218">
        <v>134000</v>
      </c>
      <c r="L218" t="s">
        <v>2887</v>
      </c>
      <c r="M218">
        <v>6207000</v>
      </c>
      <c r="N218" t="s">
        <v>2887</v>
      </c>
      <c r="O218">
        <v>98000</v>
      </c>
      <c r="P218">
        <v>586000</v>
      </c>
      <c r="R218">
        <f t="shared" si="14"/>
        <v>71069000</v>
      </c>
      <c r="S218">
        <f t="shared" si="15"/>
        <v>6341000</v>
      </c>
    </row>
    <row r="219" spans="1:19" x14ac:dyDescent="0.25">
      <c r="A219" t="s">
        <v>874</v>
      </c>
      <c r="B219">
        <v>2181000</v>
      </c>
      <c r="C219">
        <f t="shared" si="12"/>
        <v>2181000</v>
      </c>
      <c r="D219">
        <v>14648000</v>
      </c>
      <c r="E219">
        <f t="shared" si="13"/>
        <v>14648000</v>
      </c>
      <c r="F219">
        <v>604000</v>
      </c>
      <c r="G219">
        <v>1524000</v>
      </c>
      <c r="H219">
        <v>17000</v>
      </c>
      <c r="I219">
        <v>12273000</v>
      </c>
      <c r="J219" t="s">
        <v>2887</v>
      </c>
      <c r="K219">
        <v>56000</v>
      </c>
      <c r="L219" t="s">
        <v>2887</v>
      </c>
      <c r="M219">
        <v>2118000</v>
      </c>
      <c r="N219" t="s">
        <v>2887</v>
      </c>
      <c r="O219">
        <v>1082000</v>
      </c>
      <c r="P219">
        <v>10186000</v>
      </c>
      <c r="R219">
        <f t="shared" si="14"/>
        <v>14418000</v>
      </c>
      <c r="S219">
        <f t="shared" si="15"/>
        <v>2174000</v>
      </c>
    </row>
    <row r="220" spans="1:19" x14ac:dyDescent="0.25">
      <c r="A220" t="s">
        <v>876</v>
      </c>
      <c r="B220">
        <v>3361000</v>
      </c>
      <c r="C220">
        <f t="shared" si="12"/>
        <v>3361000</v>
      </c>
      <c r="D220" t="s">
        <v>2887</v>
      </c>
      <c r="E220">
        <f t="shared" si="13"/>
        <v>3359000</v>
      </c>
      <c r="F220">
        <v>1217000</v>
      </c>
      <c r="G220" t="s">
        <v>2887</v>
      </c>
      <c r="H220">
        <v>42000</v>
      </c>
      <c r="I220">
        <v>10872000</v>
      </c>
      <c r="J220" t="s">
        <v>2887</v>
      </c>
      <c r="K220">
        <v>1073000</v>
      </c>
      <c r="L220" t="s">
        <v>2887</v>
      </c>
      <c r="M220">
        <v>2286000</v>
      </c>
      <c r="N220" t="s">
        <v>2887</v>
      </c>
      <c r="O220">
        <v>1659000</v>
      </c>
      <c r="P220" t="s">
        <v>2887</v>
      </c>
      <c r="R220">
        <f t="shared" si="14"/>
        <v>12131000</v>
      </c>
      <c r="S220">
        <f t="shared" si="15"/>
        <v>3359000</v>
      </c>
    </row>
    <row r="221" spans="1:19" x14ac:dyDescent="0.25">
      <c r="A221" t="s">
        <v>878</v>
      </c>
      <c r="B221">
        <v>5803000</v>
      </c>
      <c r="C221">
        <f t="shared" si="12"/>
        <v>5803000</v>
      </c>
      <c r="D221">
        <v>63519000</v>
      </c>
      <c r="E221">
        <f t="shared" si="13"/>
        <v>63519000</v>
      </c>
      <c r="F221">
        <v>2900000</v>
      </c>
      <c r="G221">
        <v>20936000</v>
      </c>
      <c r="H221">
        <v>28000</v>
      </c>
      <c r="I221">
        <v>39311000</v>
      </c>
      <c r="J221" t="s">
        <v>2887</v>
      </c>
      <c r="K221">
        <v>287000</v>
      </c>
      <c r="L221">
        <v>599000</v>
      </c>
      <c r="M221">
        <v>4897000</v>
      </c>
      <c r="N221" t="s">
        <v>2887</v>
      </c>
      <c r="O221">
        <v>1758000</v>
      </c>
      <c r="P221">
        <v>20152000</v>
      </c>
      <c r="R221">
        <f t="shared" si="14"/>
        <v>63175000</v>
      </c>
      <c r="S221">
        <f t="shared" si="15"/>
        <v>5783000</v>
      </c>
    </row>
    <row r="222" spans="1:19" x14ac:dyDescent="0.25">
      <c r="A222" t="s">
        <v>880</v>
      </c>
      <c r="B222" t="s">
        <v>2887</v>
      </c>
      <c r="C222">
        <f t="shared" si="12"/>
        <v>162228000</v>
      </c>
      <c r="D222">
        <v>167128000</v>
      </c>
      <c r="E222">
        <f t="shared" si="13"/>
        <v>167128000</v>
      </c>
      <c r="F222">
        <v>2433000</v>
      </c>
      <c r="G222">
        <v>16608000</v>
      </c>
      <c r="H222" t="s">
        <v>2887</v>
      </c>
      <c r="I222">
        <v>143173000</v>
      </c>
      <c r="J222">
        <v>14000</v>
      </c>
      <c r="K222">
        <v>196000</v>
      </c>
      <c r="L222">
        <v>25000</v>
      </c>
      <c r="M222" t="s">
        <v>2887</v>
      </c>
      <c r="N222" t="s">
        <v>2887</v>
      </c>
      <c r="O222" t="s">
        <v>2887</v>
      </c>
      <c r="P222" t="s">
        <v>2887</v>
      </c>
      <c r="R222">
        <f t="shared" si="14"/>
        <v>162228000</v>
      </c>
      <c r="S222">
        <f t="shared" si="15"/>
        <v>221000</v>
      </c>
    </row>
    <row r="223" spans="1:19" x14ac:dyDescent="0.25">
      <c r="A223" t="s">
        <v>881</v>
      </c>
      <c r="B223">
        <v>4420000</v>
      </c>
      <c r="C223">
        <f t="shared" si="12"/>
        <v>4420000</v>
      </c>
      <c r="D223">
        <v>45185000</v>
      </c>
      <c r="E223">
        <f t="shared" si="13"/>
        <v>45185000</v>
      </c>
      <c r="F223">
        <v>1172000</v>
      </c>
      <c r="G223">
        <v>4212000</v>
      </c>
      <c r="H223">
        <v>236000</v>
      </c>
      <c r="I223">
        <v>39478000</v>
      </c>
      <c r="J223" t="s">
        <v>2887</v>
      </c>
      <c r="K223">
        <v>137000</v>
      </c>
      <c r="L223" t="s">
        <v>2887</v>
      </c>
      <c r="M223">
        <v>4272000</v>
      </c>
      <c r="N223" t="s">
        <v>2887</v>
      </c>
      <c r="O223">
        <v>1532000</v>
      </c>
      <c r="P223">
        <v>13206000</v>
      </c>
      <c r="R223">
        <f t="shared" si="14"/>
        <v>45098000</v>
      </c>
      <c r="S223">
        <f t="shared" si="15"/>
        <v>4409000</v>
      </c>
    </row>
    <row r="224" spans="1:19" x14ac:dyDescent="0.25">
      <c r="A224" t="s">
        <v>882</v>
      </c>
      <c r="B224">
        <v>995000</v>
      </c>
      <c r="C224">
        <f t="shared" si="12"/>
        <v>995000</v>
      </c>
      <c r="D224">
        <v>6769000</v>
      </c>
      <c r="E224">
        <f t="shared" si="13"/>
        <v>6769000</v>
      </c>
      <c r="F224">
        <v>448000</v>
      </c>
      <c r="G224">
        <v>206000</v>
      </c>
      <c r="H224">
        <v>262000</v>
      </c>
      <c r="I224">
        <v>5853000</v>
      </c>
      <c r="J224" t="s">
        <v>2887</v>
      </c>
      <c r="K224">
        <v>34000</v>
      </c>
      <c r="L224" t="s">
        <v>2887</v>
      </c>
      <c r="M224">
        <v>961000</v>
      </c>
      <c r="N224" t="s">
        <v>2887</v>
      </c>
      <c r="O224">
        <v>34000</v>
      </c>
      <c r="P224">
        <v>222000</v>
      </c>
      <c r="R224">
        <f t="shared" si="14"/>
        <v>6769000</v>
      </c>
      <c r="S224">
        <f t="shared" si="15"/>
        <v>995000</v>
      </c>
    </row>
    <row r="225" spans="1:19" x14ac:dyDescent="0.25">
      <c r="A225" t="s">
        <v>883</v>
      </c>
      <c r="B225">
        <v>1001000</v>
      </c>
      <c r="C225">
        <f t="shared" si="12"/>
        <v>1001000</v>
      </c>
      <c r="D225">
        <v>10424000</v>
      </c>
      <c r="E225">
        <f t="shared" si="13"/>
        <v>10424000</v>
      </c>
      <c r="F225">
        <v>1079000</v>
      </c>
      <c r="G225">
        <v>52000</v>
      </c>
      <c r="H225" t="s">
        <v>2887</v>
      </c>
      <c r="I225">
        <v>9227000</v>
      </c>
      <c r="J225" t="s">
        <v>2887</v>
      </c>
      <c r="K225">
        <v>157000</v>
      </c>
      <c r="L225" t="s">
        <v>2887</v>
      </c>
      <c r="M225">
        <v>843000</v>
      </c>
      <c r="N225" t="s">
        <v>2887</v>
      </c>
      <c r="O225">
        <v>1946000</v>
      </c>
      <c r="P225">
        <v>5453000</v>
      </c>
      <c r="R225">
        <f t="shared" si="14"/>
        <v>10358000</v>
      </c>
      <c r="S225">
        <f t="shared" si="15"/>
        <v>1000000</v>
      </c>
    </row>
    <row r="226" spans="1:19" x14ac:dyDescent="0.25">
      <c r="A226" t="s">
        <v>884</v>
      </c>
      <c r="B226">
        <v>1450000</v>
      </c>
      <c r="C226">
        <f t="shared" si="12"/>
        <v>1450000</v>
      </c>
      <c r="D226" t="s">
        <v>2887</v>
      </c>
      <c r="E226">
        <f t="shared" si="13"/>
        <v>1286000</v>
      </c>
      <c r="F226">
        <v>1330000</v>
      </c>
      <c r="G226">
        <v>1798000</v>
      </c>
      <c r="H226">
        <v>57000</v>
      </c>
      <c r="I226">
        <v>9081000</v>
      </c>
      <c r="J226" t="s">
        <v>2887</v>
      </c>
      <c r="K226">
        <v>264000</v>
      </c>
      <c r="L226" t="s">
        <v>2887</v>
      </c>
      <c r="M226">
        <v>1022000</v>
      </c>
      <c r="N226" t="s">
        <v>2887</v>
      </c>
      <c r="O226">
        <v>1491000</v>
      </c>
      <c r="P226">
        <v>11828000</v>
      </c>
      <c r="R226">
        <f t="shared" si="14"/>
        <v>12266000</v>
      </c>
      <c r="S226">
        <f t="shared" si="15"/>
        <v>1286000</v>
      </c>
    </row>
    <row r="227" spans="1:19" x14ac:dyDescent="0.25">
      <c r="A227" t="s">
        <v>885</v>
      </c>
      <c r="B227">
        <v>37238000</v>
      </c>
      <c r="C227">
        <f t="shared" si="12"/>
        <v>37238000</v>
      </c>
      <c r="D227">
        <v>287703000</v>
      </c>
      <c r="E227">
        <f t="shared" si="13"/>
        <v>287703000</v>
      </c>
      <c r="F227">
        <v>6803000</v>
      </c>
      <c r="G227">
        <v>9637000</v>
      </c>
      <c r="H227" t="s">
        <v>2887</v>
      </c>
      <c r="I227">
        <v>269075000</v>
      </c>
      <c r="J227" t="s">
        <v>2887</v>
      </c>
      <c r="K227">
        <v>783000</v>
      </c>
      <c r="L227">
        <v>43000</v>
      </c>
      <c r="M227">
        <v>36405000</v>
      </c>
      <c r="N227" t="s">
        <v>2887</v>
      </c>
      <c r="O227">
        <v>3228000</v>
      </c>
      <c r="P227">
        <v>18050000</v>
      </c>
      <c r="R227">
        <f t="shared" si="14"/>
        <v>285515000</v>
      </c>
      <c r="S227">
        <f t="shared" si="15"/>
        <v>37231000</v>
      </c>
    </row>
    <row r="228" spans="1:19" x14ac:dyDescent="0.25">
      <c r="A228" t="s">
        <v>887</v>
      </c>
      <c r="B228">
        <v>5000000</v>
      </c>
      <c r="C228">
        <f t="shared" si="12"/>
        <v>5000000</v>
      </c>
      <c r="D228">
        <v>61130000</v>
      </c>
      <c r="E228">
        <f t="shared" si="13"/>
        <v>61130000</v>
      </c>
      <c r="F228">
        <v>1718000</v>
      </c>
      <c r="G228">
        <v>3816000</v>
      </c>
      <c r="H228">
        <v>56000</v>
      </c>
      <c r="I228">
        <v>53303000</v>
      </c>
      <c r="J228" t="s">
        <v>2887</v>
      </c>
      <c r="K228">
        <v>252000</v>
      </c>
      <c r="L228" t="s">
        <v>2887</v>
      </c>
      <c r="M228">
        <v>4725000</v>
      </c>
      <c r="N228" t="s">
        <v>2887</v>
      </c>
      <c r="O228">
        <v>1500000</v>
      </c>
      <c r="P228">
        <v>12425000</v>
      </c>
      <c r="R228">
        <f t="shared" si="14"/>
        <v>58893000</v>
      </c>
      <c r="S228">
        <f t="shared" si="15"/>
        <v>4977000</v>
      </c>
    </row>
    <row r="229" spans="1:19" x14ac:dyDescent="0.25">
      <c r="A229" t="s">
        <v>888</v>
      </c>
      <c r="B229">
        <v>212000</v>
      </c>
      <c r="C229">
        <f t="shared" si="12"/>
        <v>212000</v>
      </c>
      <c r="D229">
        <v>12711000</v>
      </c>
      <c r="E229">
        <f t="shared" si="13"/>
        <v>12711000</v>
      </c>
      <c r="F229">
        <v>2025000</v>
      </c>
      <c r="G229">
        <v>1305000</v>
      </c>
      <c r="H229">
        <v>185000</v>
      </c>
      <c r="I229">
        <v>9196000</v>
      </c>
      <c r="J229" t="s">
        <v>2887</v>
      </c>
      <c r="K229">
        <v>212000</v>
      </c>
      <c r="L229" t="s">
        <v>2887</v>
      </c>
      <c r="M229" t="s">
        <v>2887</v>
      </c>
      <c r="N229" t="s">
        <v>2887</v>
      </c>
      <c r="O229">
        <v>99000</v>
      </c>
      <c r="P229">
        <v>1053000</v>
      </c>
      <c r="R229">
        <f t="shared" si="14"/>
        <v>12711000</v>
      </c>
      <c r="S229">
        <f t="shared" si="15"/>
        <v>212000</v>
      </c>
    </row>
    <row r="230" spans="1:19" x14ac:dyDescent="0.25">
      <c r="A230" t="s">
        <v>889</v>
      </c>
      <c r="B230">
        <v>673000</v>
      </c>
      <c r="C230">
        <f t="shared" si="12"/>
        <v>673000</v>
      </c>
      <c r="D230">
        <v>7599000</v>
      </c>
      <c r="E230">
        <f t="shared" si="13"/>
        <v>7599000</v>
      </c>
      <c r="F230">
        <v>1137000</v>
      </c>
      <c r="G230">
        <v>673000</v>
      </c>
      <c r="H230" t="s">
        <v>2887</v>
      </c>
      <c r="I230">
        <v>5757000</v>
      </c>
      <c r="J230" t="s">
        <v>2887</v>
      </c>
      <c r="K230">
        <v>89000</v>
      </c>
      <c r="L230" t="s">
        <v>2887</v>
      </c>
      <c r="M230">
        <v>584000</v>
      </c>
      <c r="N230" t="s">
        <v>2887</v>
      </c>
      <c r="O230">
        <v>278000</v>
      </c>
      <c r="P230">
        <v>3404000</v>
      </c>
      <c r="R230">
        <f t="shared" si="14"/>
        <v>7567000</v>
      </c>
      <c r="S230">
        <f t="shared" si="15"/>
        <v>673000</v>
      </c>
    </row>
    <row r="231" spans="1:19" x14ac:dyDescent="0.25">
      <c r="A231" t="s">
        <v>891</v>
      </c>
      <c r="B231">
        <v>10881000</v>
      </c>
      <c r="C231">
        <f t="shared" si="12"/>
        <v>10881000</v>
      </c>
      <c r="D231" t="s">
        <v>2887</v>
      </c>
      <c r="E231">
        <f t="shared" si="13"/>
        <v>10841000</v>
      </c>
      <c r="F231">
        <v>2215000</v>
      </c>
      <c r="G231">
        <v>8232000</v>
      </c>
      <c r="H231">
        <v>129000</v>
      </c>
      <c r="I231" t="s">
        <v>2887</v>
      </c>
      <c r="J231" t="s">
        <v>2887</v>
      </c>
      <c r="K231">
        <v>263000</v>
      </c>
      <c r="L231" t="s">
        <v>2887</v>
      </c>
      <c r="M231">
        <v>10578000</v>
      </c>
      <c r="N231" t="s">
        <v>2887</v>
      </c>
      <c r="O231">
        <v>4091000</v>
      </c>
      <c r="P231">
        <v>11407000</v>
      </c>
      <c r="R231">
        <f t="shared" si="14"/>
        <v>10576000</v>
      </c>
      <c r="S231">
        <f t="shared" si="15"/>
        <v>10841000</v>
      </c>
    </row>
    <row r="232" spans="1:19" x14ac:dyDescent="0.25">
      <c r="A232" t="s">
        <v>892</v>
      </c>
      <c r="B232">
        <v>3289000</v>
      </c>
      <c r="C232">
        <f t="shared" si="12"/>
        <v>3289000</v>
      </c>
      <c r="D232">
        <v>29413000</v>
      </c>
      <c r="E232">
        <f t="shared" si="13"/>
        <v>29413000</v>
      </c>
      <c r="F232">
        <v>7391000</v>
      </c>
      <c r="G232">
        <v>1987000</v>
      </c>
      <c r="H232">
        <v>421000</v>
      </c>
      <c r="I232">
        <v>19529000</v>
      </c>
      <c r="J232" t="s">
        <v>2887</v>
      </c>
      <c r="K232">
        <v>396000</v>
      </c>
      <c r="L232" t="s">
        <v>2887</v>
      </c>
      <c r="M232">
        <v>2543000</v>
      </c>
      <c r="N232" t="s">
        <v>2887</v>
      </c>
      <c r="O232" t="s">
        <v>2887</v>
      </c>
      <c r="P232">
        <v>701000</v>
      </c>
      <c r="R232">
        <f t="shared" si="14"/>
        <v>29328000</v>
      </c>
      <c r="S232">
        <f t="shared" si="15"/>
        <v>2939000</v>
      </c>
    </row>
    <row r="233" spans="1:19" x14ac:dyDescent="0.25">
      <c r="A233" t="s">
        <v>893</v>
      </c>
      <c r="B233" t="s">
        <v>2887</v>
      </c>
      <c r="C233">
        <f t="shared" si="12"/>
        <v>46753000</v>
      </c>
      <c r="D233">
        <v>46781000</v>
      </c>
      <c r="E233">
        <f t="shared" si="13"/>
        <v>46781000</v>
      </c>
      <c r="F233">
        <v>2314000</v>
      </c>
      <c r="G233">
        <v>1330000</v>
      </c>
      <c r="H233">
        <v>130000</v>
      </c>
      <c r="I233">
        <v>42979000</v>
      </c>
      <c r="J233" t="s">
        <v>2887</v>
      </c>
      <c r="K233">
        <v>266000</v>
      </c>
      <c r="L233" t="s">
        <v>2887</v>
      </c>
      <c r="M233">
        <v>15757000</v>
      </c>
      <c r="N233" t="s">
        <v>2887</v>
      </c>
      <c r="O233" t="s">
        <v>2887</v>
      </c>
      <c r="P233">
        <v>88742000</v>
      </c>
      <c r="R233">
        <f t="shared" si="14"/>
        <v>46753000</v>
      </c>
      <c r="S233">
        <f t="shared" si="15"/>
        <v>16023000</v>
      </c>
    </row>
    <row r="234" spans="1:19" x14ac:dyDescent="0.25">
      <c r="A234" t="s">
        <v>894</v>
      </c>
      <c r="B234">
        <v>10977000</v>
      </c>
      <c r="C234">
        <f t="shared" si="12"/>
        <v>10977000</v>
      </c>
      <c r="D234">
        <v>26041000</v>
      </c>
      <c r="E234">
        <f t="shared" si="13"/>
        <v>26041000</v>
      </c>
      <c r="F234">
        <v>149000</v>
      </c>
      <c r="G234">
        <v>1015000</v>
      </c>
      <c r="H234">
        <v>22000</v>
      </c>
      <c r="I234">
        <v>24848000</v>
      </c>
      <c r="J234" t="s">
        <v>2887</v>
      </c>
      <c r="K234">
        <v>33000</v>
      </c>
      <c r="L234" t="s">
        <v>2887</v>
      </c>
      <c r="M234">
        <v>10940000</v>
      </c>
      <c r="N234" t="s">
        <v>2887</v>
      </c>
      <c r="O234">
        <v>169000</v>
      </c>
      <c r="P234">
        <v>1457000</v>
      </c>
      <c r="R234">
        <f t="shared" si="14"/>
        <v>26034000</v>
      </c>
      <c r="S234">
        <f t="shared" si="15"/>
        <v>10973000</v>
      </c>
    </row>
    <row r="235" spans="1:19" x14ac:dyDescent="0.25">
      <c r="A235" t="s">
        <v>896</v>
      </c>
      <c r="B235">
        <v>508000</v>
      </c>
      <c r="C235">
        <f t="shared" si="12"/>
        <v>508000</v>
      </c>
      <c r="D235">
        <v>8253000</v>
      </c>
      <c r="E235">
        <f t="shared" si="13"/>
        <v>8253000</v>
      </c>
      <c r="F235">
        <v>2497000</v>
      </c>
      <c r="G235">
        <v>658000</v>
      </c>
      <c r="H235">
        <v>258000</v>
      </c>
      <c r="I235">
        <v>3264000</v>
      </c>
      <c r="J235" t="s">
        <v>2887</v>
      </c>
      <c r="K235">
        <v>178000</v>
      </c>
      <c r="L235" t="s">
        <v>2887</v>
      </c>
      <c r="M235">
        <v>329000</v>
      </c>
      <c r="N235" t="s">
        <v>2887</v>
      </c>
      <c r="O235">
        <v>108682000</v>
      </c>
      <c r="P235">
        <v>198252000</v>
      </c>
      <c r="R235">
        <f t="shared" si="14"/>
        <v>6677000</v>
      </c>
      <c r="S235">
        <f t="shared" si="15"/>
        <v>507000</v>
      </c>
    </row>
    <row r="236" spans="1:19" x14ac:dyDescent="0.25">
      <c r="A236" t="s">
        <v>897</v>
      </c>
      <c r="B236" t="s">
        <v>2887</v>
      </c>
      <c r="C236">
        <f t="shared" si="12"/>
        <v>14501000</v>
      </c>
      <c r="D236">
        <v>14501000</v>
      </c>
      <c r="E236">
        <f t="shared" si="13"/>
        <v>14501000</v>
      </c>
      <c r="F236">
        <v>2084000</v>
      </c>
      <c r="G236">
        <v>2912000</v>
      </c>
      <c r="H236">
        <v>1077000</v>
      </c>
      <c r="I236">
        <v>8428000</v>
      </c>
      <c r="J236" t="s">
        <v>2887</v>
      </c>
      <c r="K236">
        <v>40000</v>
      </c>
      <c r="L236" t="s">
        <v>2887</v>
      </c>
      <c r="M236" t="s">
        <v>2887</v>
      </c>
      <c r="N236" t="s">
        <v>2887</v>
      </c>
      <c r="O236" t="s">
        <v>2887</v>
      </c>
      <c r="P236">
        <v>330000</v>
      </c>
      <c r="R236">
        <f t="shared" si="14"/>
        <v>14501000</v>
      </c>
      <c r="S236">
        <f t="shared" si="15"/>
        <v>40000</v>
      </c>
    </row>
    <row r="237" spans="1:19" x14ac:dyDescent="0.25">
      <c r="A237" t="s">
        <v>899</v>
      </c>
      <c r="B237">
        <v>5087000</v>
      </c>
      <c r="C237">
        <f t="shared" si="12"/>
        <v>5087000</v>
      </c>
      <c r="D237">
        <v>46441000</v>
      </c>
      <c r="E237">
        <f t="shared" si="13"/>
        <v>46441000</v>
      </c>
      <c r="F237">
        <v>2595000</v>
      </c>
      <c r="G237" t="s">
        <v>2887</v>
      </c>
      <c r="H237" t="s">
        <v>2887</v>
      </c>
      <c r="I237">
        <v>42568000</v>
      </c>
      <c r="J237" t="s">
        <v>2887</v>
      </c>
      <c r="K237">
        <v>323000</v>
      </c>
      <c r="L237" t="s">
        <v>2887</v>
      </c>
      <c r="M237">
        <v>4747000</v>
      </c>
      <c r="N237" t="s">
        <v>2887</v>
      </c>
      <c r="O237">
        <v>1199000</v>
      </c>
      <c r="P237">
        <v>8399000</v>
      </c>
      <c r="R237">
        <f t="shared" si="14"/>
        <v>45163000</v>
      </c>
      <c r="S237">
        <f t="shared" si="15"/>
        <v>5070000</v>
      </c>
    </row>
    <row r="238" spans="1:19" x14ac:dyDescent="0.25">
      <c r="A238" t="s">
        <v>900</v>
      </c>
      <c r="B238">
        <v>7108000</v>
      </c>
      <c r="C238">
        <f t="shared" si="12"/>
        <v>7108000</v>
      </c>
      <c r="D238">
        <v>50292000</v>
      </c>
      <c r="E238">
        <f t="shared" si="13"/>
        <v>50292000</v>
      </c>
      <c r="F238">
        <v>2456000</v>
      </c>
      <c r="G238">
        <v>1704000</v>
      </c>
      <c r="H238">
        <v>760000</v>
      </c>
      <c r="I238">
        <v>45322000</v>
      </c>
      <c r="J238">
        <v>50000</v>
      </c>
      <c r="K238">
        <v>256000</v>
      </c>
      <c r="L238" t="s">
        <v>2887</v>
      </c>
      <c r="M238">
        <v>6844000</v>
      </c>
      <c r="N238" t="s">
        <v>2887</v>
      </c>
      <c r="O238">
        <v>2462000</v>
      </c>
      <c r="P238">
        <v>20687000</v>
      </c>
      <c r="R238">
        <f t="shared" si="14"/>
        <v>50292000</v>
      </c>
      <c r="S238">
        <f t="shared" si="15"/>
        <v>7100000</v>
      </c>
    </row>
    <row r="239" spans="1:19" x14ac:dyDescent="0.25">
      <c r="A239" t="s">
        <v>901</v>
      </c>
      <c r="B239" t="s">
        <v>2887</v>
      </c>
      <c r="C239">
        <f t="shared" si="12"/>
        <v>102849000</v>
      </c>
      <c r="D239">
        <v>102849000</v>
      </c>
      <c r="E239">
        <f t="shared" si="13"/>
        <v>102849000</v>
      </c>
      <c r="F239">
        <v>1173000</v>
      </c>
      <c r="G239">
        <v>6344000</v>
      </c>
      <c r="H239">
        <v>834000</v>
      </c>
      <c r="I239">
        <v>94392000</v>
      </c>
      <c r="J239">
        <v>106000</v>
      </c>
      <c r="K239">
        <v>57000</v>
      </c>
      <c r="L239" t="s">
        <v>2887</v>
      </c>
      <c r="M239" t="s">
        <v>2887</v>
      </c>
      <c r="N239" t="s">
        <v>2887</v>
      </c>
      <c r="O239" t="s">
        <v>2887</v>
      </c>
      <c r="P239">
        <v>83698000</v>
      </c>
      <c r="R239">
        <f t="shared" si="14"/>
        <v>102849000</v>
      </c>
      <c r="S239">
        <f t="shared" si="15"/>
        <v>57000</v>
      </c>
    </row>
    <row r="240" spans="1:19" x14ac:dyDescent="0.25">
      <c r="A240" t="s">
        <v>903</v>
      </c>
      <c r="B240" t="s">
        <v>2887</v>
      </c>
      <c r="C240">
        <f t="shared" si="12"/>
        <v>2424000</v>
      </c>
      <c r="D240" t="s">
        <v>2887</v>
      </c>
      <c r="E240">
        <f t="shared" si="13"/>
        <v>97000</v>
      </c>
      <c r="F240">
        <v>486000</v>
      </c>
      <c r="G240">
        <v>1925000</v>
      </c>
      <c r="H240">
        <v>13000</v>
      </c>
      <c r="I240" t="s">
        <v>2887</v>
      </c>
      <c r="J240" t="s">
        <v>2887</v>
      </c>
      <c r="K240">
        <v>97000</v>
      </c>
      <c r="L240" t="s">
        <v>2887</v>
      </c>
      <c r="M240" t="s">
        <v>2887</v>
      </c>
      <c r="N240" t="s">
        <v>2887</v>
      </c>
      <c r="O240">
        <v>161000</v>
      </c>
      <c r="P240">
        <v>1307000</v>
      </c>
      <c r="R240">
        <f t="shared" si="14"/>
        <v>2424000</v>
      </c>
      <c r="S240">
        <f t="shared" si="15"/>
        <v>97000</v>
      </c>
    </row>
    <row r="241" spans="1:19" x14ac:dyDescent="0.25">
      <c r="A241" t="s">
        <v>904</v>
      </c>
      <c r="B241">
        <v>425000</v>
      </c>
      <c r="C241">
        <f t="shared" si="12"/>
        <v>425000</v>
      </c>
      <c r="D241">
        <v>6537000</v>
      </c>
      <c r="E241">
        <f t="shared" si="13"/>
        <v>6537000</v>
      </c>
      <c r="F241">
        <v>978000</v>
      </c>
      <c r="G241">
        <v>111000</v>
      </c>
      <c r="H241" t="s">
        <v>2887</v>
      </c>
      <c r="I241">
        <v>5448000</v>
      </c>
      <c r="J241" t="s">
        <v>2887</v>
      </c>
      <c r="K241">
        <v>82000</v>
      </c>
      <c r="L241" t="s">
        <v>2887</v>
      </c>
      <c r="M241">
        <v>342000</v>
      </c>
      <c r="N241" t="s">
        <v>2887</v>
      </c>
      <c r="O241">
        <v>281000</v>
      </c>
      <c r="P241">
        <v>3097000</v>
      </c>
      <c r="R241">
        <f t="shared" si="14"/>
        <v>6537000</v>
      </c>
      <c r="S241">
        <f t="shared" si="15"/>
        <v>424000</v>
      </c>
    </row>
    <row r="242" spans="1:19" x14ac:dyDescent="0.25">
      <c r="A242" t="s">
        <v>905</v>
      </c>
      <c r="B242">
        <v>347000</v>
      </c>
      <c r="C242">
        <f t="shared" si="12"/>
        <v>347000</v>
      </c>
      <c r="D242">
        <v>6151000</v>
      </c>
      <c r="E242">
        <f t="shared" si="13"/>
        <v>6151000</v>
      </c>
      <c r="F242">
        <v>971000</v>
      </c>
      <c r="G242">
        <v>299000</v>
      </c>
      <c r="H242" t="s">
        <v>2887</v>
      </c>
      <c r="I242">
        <v>4624000</v>
      </c>
      <c r="J242" t="s">
        <v>2887</v>
      </c>
      <c r="K242">
        <v>121000</v>
      </c>
      <c r="L242" t="s">
        <v>2887</v>
      </c>
      <c r="M242">
        <v>226000</v>
      </c>
      <c r="N242" t="s">
        <v>2887</v>
      </c>
      <c r="O242">
        <v>1680000</v>
      </c>
      <c r="P242">
        <v>16559000</v>
      </c>
      <c r="R242">
        <f t="shared" si="14"/>
        <v>5894000</v>
      </c>
      <c r="S242">
        <f t="shared" si="15"/>
        <v>347000</v>
      </c>
    </row>
    <row r="243" spans="1:19" x14ac:dyDescent="0.25">
      <c r="A243" t="s">
        <v>906</v>
      </c>
      <c r="B243">
        <v>2726000</v>
      </c>
      <c r="C243">
        <f t="shared" si="12"/>
        <v>2726000</v>
      </c>
      <c r="D243">
        <v>20745000</v>
      </c>
      <c r="E243">
        <f t="shared" si="13"/>
        <v>20745000</v>
      </c>
      <c r="F243" t="s">
        <v>2887</v>
      </c>
      <c r="G243">
        <v>2848000</v>
      </c>
      <c r="H243">
        <v>38000</v>
      </c>
      <c r="I243">
        <v>16533000</v>
      </c>
      <c r="J243" t="s">
        <v>2887</v>
      </c>
      <c r="K243">
        <v>96000</v>
      </c>
      <c r="L243" t="s">
        <v>2887</v>
      </c>
      <c r="M243">
        <v>2614000</v>
      </c>
      <c r="N243" t="s">
        <v>2887</v>
      </c>
      <c r="O243">
        <v>185000</v>
      </c>
      <c r="P243">
        <v>1462000</v>
      </c>
      <c r="R243">
        <f t="shared" si="14"/>
        <v>19419000</v>
      </c>
      <c r="S243">
        <f t="shared" si="15"/>
        <v>2710000</v>
      </c>
    </row>
    <row r="244" spans="1:19" x14ac:dyDescent="0.25">
      <c r="A244" t="s">
        <v>907</v>
      </c>
      <c r="B244">
        <v>4647000</v>
      </c>
      <c r="C244">
        <f t="shared" si="12"/>
        <v>4647000</v>
      </c>
      <c r="D244">
        <v>9281000</v>
      </c>
      <c r="E244">
        <f t="shared" si="13"/>
        <v>9281000</v>
      </c>
      <c r="F244">
        <v>1048000</v>
      </c>
      <c r="G244">
        <v>2322000</v>
      </c>
      <c r="H244">
        <v>63000</v>
      </c>
      <c r="I244">
        <v>5848000</v>
      </c>
      <c r="J244" t="s">
        <v>2887</v>
      </c>
      <c r="K244">
        <v>127000</v>
      </c>
      <c r="L244" t="s">
        <v>2887</v>
      </c>
      <c r="M244">
        <v>4519000</v>
      </c>
      <c r="N244" t="s">
        <v>2887</v>
      </c>
      <c r="O244">
        <v>224000</v>
      </c>
      <c r="P244">
        <v>2893000</v>
      </c>
      <c r="R244">
        <f t="shared" si="14"/>
        <v>9281000</v>
      </c>
      <c r="S244">
        <f t="shared" si="15"/>
        <v>4646000</v>
      </c>
    </row>
    <row r="245" spans="1:19" x14ac:dyDescent="0.25">
      <c r="A245" t="s">
        <v>908</v>
      </c>
      <c r="B245">
        <v>2321000</v>
      </c>
      <c r="C245">
        <f t="shared" si="12"/>
        <v>2321000</v>
      </c>
      <c r="D245">
        <v>24575000</v>
      </c>
      <c r="E245">
        <f t="shared" si="13"/>
        <v>24575000</v>
      </c>
      <c r="F245">
        <v>2384000</v>
      </c>
      <c r="G245">
        <v>4592000</v>
      </c>
      <c r="H245">
        <v>85000</v>
      </c>
      <c r="I245">
        <v>17278000</v>
      </c>
      <c r="J245" t="s">
        <v>2887</v>
      </c>
      <c r="K245">
        <v>354000</v>
      </c>
      <c r="L245">
        <v>52000</v>
      </c>
      <c r="M245">
        <v>1913000</v>
      </c>
      <c r="N245" t="s">
        <v>2887</v>
      </c>
      <c r="O245">
        <v>9338000</v>
      </c>
      <c r="P245">
        <v>10267000</v>
      </c>
      <c r="R245">
        <f t="shared" si="14"/>
        <v>24339000</v>
      </c>
      <c r="S245">
        <f t="shared" si="15"/>
        <v>2319000</v>
      </c>
    </row>
    <row r="246" spans="1:19" x14ac:dyDescent="0.25">
      <c r="A246" t="s">
        <v>909</v>
      </c>
      <c r="B246">
        <v>5058000</v>
      </c>
      <c r="C246">
        <f t="shared" si="12"/>
        <v>5058000</v>
      </c>
      <c r="D246">
        <v>52422000</v>
      </c>
      <c r="E246">
        <f t="shared" si="13"/>
        <v>52422000</v>
      </c>
      <c r="F246">
        <v>5397000</v>
      </c>
      <c r="G246">
        <v>4859000</v>
      </c>
      <c r="H246" t="s">
        <v>2887</v>
      </c>
      <c r="I246">
        <v>42151000</v>
      </c>
      <c r="J246" t="s">
        <v>2887</v>
      </c>
      <c r="K246">
        <v>721000</v>
      </c>
      <c r="L246" t="s">
        <v>2887</v>
      </c>
      <c r="M246">
        <v>4268000</v>
      </c>
      <c r="N246" t="s">
        <v>2887</v>
      </c>
      <c r="O246">
        <v>1117000</v>
      </c>
      <c r="P246">
        <v>6887000</v>
      </c>
      <c r="R246">
        <f t="shared" si="14"/>
        <v>52407000</v>
      </c>
      <c r="S246">
        <f t="shared" si="15"/>
        <v>4989000</v>
      </c>
    </row>
    <row r="247" spans="1:19" x14ac:dyDescent="0.25">
      <c r="A247" t="s">
        <v>2894</v>
      </c>
      <c r="B247">
        <v>1881000</v>
      </c>
      <c r="C247">
        <f t="shared" si="12"/>
        <v>1881000</v>
      </c>
      <c r="D247">
        <v>18833000</v>
      </c>
      <c r="E247">
        <f t="shared" si="13"/>
        <v>18833000</v>
      </c>
      <c r="F247">
        <v>4861000</v>
      </c>
      <c r="G247">
        <v>199000</v>
      </c>
      <c r="H247">
        <v>987000</v>
      </c>
      <c r="I247">
        <v>12108000</v>
      </c>
      <c r="J247">
        <v>678000</v>
      </c>
      <c r="K247">
        <v>254000</v>
      </c>
      <c r="L247">
        <v>5000</v>
      </c>
      <c r="M247">
        <v>1521000</v>
      </c>
      <c r="N247">
        <v>101000</v>
      </c>
      <c r="O247">
        <v>451000</v>
      </c>
      <c r="P247">
        <v>222000</v>
      </c>
      <c r="R247">
        <f t="shared" si="14"/>
        <v>18833000</v>
      </c>
      <c r="S247">
        <f t="shared" si="15"/>
        <v>1881000</v>
      </c>
    </row>
    <row r="248" spans="1:19" x14ac:dyDescent="0.25">
      <c r="A248" t="s">
        <v>912</v>
      </c>
      <c r="B248" t="s">
        <v>2887</v>
      </c>
      <c r="C248">
        <f t="shared" si="12"/>
        <v>11794000</v>
      </c>
      <c r="D248">
        <v>12522000</v>
      </c>
      <c r="E248">
        <f t="shared" si="13"/>
        <v>12522000</v>
      </c>
      <c r="F248">
        <v>360000</v>
      </c>
      <c r="G248">
        <v>550000</v>
      </c>
      <c r="H248">
        <v>10000</v>
      </c>
      <c r="I248">
        <v>10874000</v>
      </c>
      <c r="J248" t="s">
        <v>2887</v>
      </c>
      <c r="K248">
        <v>66000</v>
      </c>
      <c r="L248" t="s">
        <v>2887</v>
      </c>
      <c r="M248" t="s">
        <v>2887</v>
      </c>
      <c r="N248" t="s">
        <v>2887</v>
      </c>
      <c r="O248">
        <v>634000</v>
      </c>
      <c r="P248">
        <v>4662000</v>
      </c>
      <c r="R248">
        <f t="shared" si="14"/>
        <v>11794000</v>
      </c>
      <c r="S248">
        <f t="shared" si="15"/>
        <v>66000</v>
      </c>
    </row>
    <row r="249" spans="1:19" x14ac:dyDescent="0.25">
      <c r="A249" t="s">
        <v>914</v>
      </c>
      <c r="B249">
        <v>132593000</v>
      </c>
      <c r="C249">
        <f t="shared" si="12"/>
        <v>132593000</v>
      </c>
      <c r="D249">
        <v>317722000</v>
      </c>
      <c r="E249">
        <f t="shared" si="13"/>
        <v>317722000</v>
      </c>
      <c r="F249">
        <v>3437000</v>
      </c>
      <c r="G249">
        <v>6337000</v>
      </c>
      <c r="H249">
        <v>551000</v>
      </c>
      <c r="I249">
        <v>306224000</v>
      </c>
      <c r="J249" t="s">
        <v>2887</v>
      </c>
      <c r="K249">
        <v>1576000</v>
      </c>
      <c r="L249">
        <v>744000</v>
      </c>
      <c r="M249">
        <v>130273000</v>
      </c>
      <c r="N249" t="s">
        <v>2887</v>
      </c>
      <c r="O249">
        <v>244000</v>
      </c>
      <c r="P249">
        <v>1979000</v>
      </c>
      <c r="R249">
        <f t="shared" si="14"/>
        <v>316549000</v>
      </c>
      <c r="S249">
        <f t="shared" si="15"/>
        <v>132593000</v>
      </c>
    </row>
    <row r="250" spans="1:19" x14ac:dyDescent="0.25">
      <c r="A250" t="s">
        <v>918</v>
      </c>
      <c r="B250">
        <v>17590000</v>
      </c>
      <c r="C250">
        <f t="shared" si="12"/>
        <v>17590000</v>
      </c>
      <c r="D250">
        <v>97867000</v>
      </c>
      <c r="E250">
        <f t="shared" si="13"/>
        <v>97867000</v>
      </c>
      <c r="F250">
        <v>2445000</v>
      </c>
      <c r="G250">
        <v>13974000</v>
      </c>
      <c r="H250">
        <v>986000</v>
      </c>
      <c r="I250">
        <v>80361000</v>
      </c>
      <c r="J250" t="s">
        <v>2887</v>
      </c>
      <c r="K250">
        <v>1435000</v>
      </c>
      <c r="L250" t="s">
        <v>2887</v>
      </c>
      <c r="M250">
        <v>16052000</v>
      </c>
      <c r="N250" t="s">
        <v>2887</v>
      </c>
      <c r="O250">
        <v>13034000</v>
      </c>
      <c r="P250">
        <v>15574000</v>
      </c>
      <c r="R250">
        <f t="shared" si="14"/>
        <v>97766000</v>
      </c>
      <c r="S250">
        <f t="shared" si="15"/>
        <v>17487000</v>
      </c>
    </row>
    <row r="251" spans="1:19" x14ac:dyDescent="0.25">
      <c r="A251" t="s">
        <v>919</v>
      </c>
      <c r="B251">
        <v>3747278000</v>
      </c>
      <c r="C251">
        <f t="shared" si="12"/>
        <v>3747278000</v>
      </c>
      <c r="D251">
        <v>3925703000</v>
      </c>
      <c r="E251">
        <f t="shared" si="13"/>
        <v>3925703000</v>
      </c>
      <c r="F251">
        <v>26659000</v>
      </c>
      <c r="G251">
        <v>66192000</v>
      </c>
      <c r="H251">
        <v>301847000</v>
      </c>
      <c r="I251">
        <v>3481866000</v>
      </c>
      <c r="J251">
        <v>49139000</v>
      </c>
      <c r="K251">
        <v>1676000</v>
      </c>
      <c r="L251">
        <v>53565000</v>
      </c>
      <c r="M251">
        <v>3692015000</v>
      </c>
      <c r="N251">
        <v>22000</v>
      </c>
      <c r="O251">
        <v>29330000</v>
      </c>
      <c r="P251">
        <v>19248000</v>
      </c>
      <c r="R251">
        <f t="shared" si="14"/>
        <v>3925703000</v>
      </c>
      <c r="S251">
        <f t="shared" si="15"/>
        <v>3747278000</v>
      </c>
    </row>
    <row r="252" spans="1:19" x14ac:dyDescent="0.25">
      <c r="A252" t="s">
        <v>920</v>
      </c>
      <c r="B252" t="s">
        <v>2887</v>
      </c>
      <c r="C252">
        <f t="shared" si="12"/>
        <v>0</v>
      </c>
      <c r="D252" t="s">
        <v>2887</v>
      </c>
      <c r="E252">
        <f t="shared" si="13"/>
        <v>0</v>
      </c>
      <c r="F252" t="s">
        <v>2887</v>
      </c>
      <c r="G252" t="s">
        <v>2887</v>
      </c>
      <c r="H252" t="s">
        <v>2887</v>
      </c>
      <c r="I252" t="s">
        <v>2887</v>
      </c>
      <c r="J252" t="s">
        <v>2887</v>
      </c>
      <c r="K252" t="s">
        <v>2887</v>
      </c>
      <c r="L252" t="s">
        <v>2887</v>
      </c>
      <c r="M252" t="s">
        <v>2887</v>
      </c>
      <c r="N252" t="s">
        <v>2887</v>
      </c>
      <c r="O252" t="s">
        <v>2887</v>
      </c>
      <c r="P252" t="s">
        <v>2887</v>
      </c>
      <c r="R252">
        <f t="shared" si="14"/>
        <v>0</v>
      </c>
      <c r="S252">
        <f t="shared" si="15"/>
        <v>0</v>
      </c>
    </row>
    <row r="253" spans="1:19" x14ac:dyDescent="0.25">
      <c r="A253" t="s">
        <v>921</v>
      </c>
      <c r="B253">
        <v>2483000</v>
      </c>
      <c r="C253">
        <f t="shared" si="12"/>
        <v>2483000</v>
      </c>
      <c r="D253">
        <v>20356000</v>
      </c>
      <c r="E253">
        <f t="shared" si="13"/>
        <v>20356000</v>
      </c>
      <c r="F253">
        <v>1233000</v>
      </c>
      <c r="G253">
        <v>801000</v>
      </c>
      <c r="H253" t="s">
        <v>2887</v>
      </c>
      <c r="I253">
        <v>18290000</v>
      </c>
      <c r="J253">
        <v>23000</v>
      </c>
      <c r="K253">
        <v>157000</v>
      </c>
      <c r="L253" t="s">
        <v>2887</v>
      </c>
      <c r="M253">
        <v>2326000</v>
      </c>
      <c r="N253" t="s">
        <v>2887</v>
      </c>
      <c r="O253">
        <v>1535000</v>
      </c>
      <c r="P253">
        <v>7865000</v>
      </c>
      <c r="R253">
        <f t="shared" si="14"/>
        <v>20347000</v>
      </c>
      <c r="S253">
        <f t="shared" si="15"/>
        <v>2483000</v>
      </c>
    </row>
    <row r="254" spans="1:19" x14ac:dyDescent="0.25">
      <c r="A254" t="s">
        <v>922</v>
      </c>
      <c r="B254" t="s">
        <v>2887</v>
      </c>
      <c r="C254">
        <f t="shared" si="12"/>
        <v>51694000</v>
      </c>
      <c r="D254">
        <v>52292000</v>
      </c>
      <c r="E254">
        <f t="shared" si="13"/>
        <v>52292000</v>
      </c>
      <c r="F254">
        <v>3332000</v>
      </c>
      <c r="G254">
        <v>9090000</v>
      </c>
      <c r="H254">
        <v>422000</v>
      </c>
      <c r="I254">
        <v>38850000</v>
      </c>
      <c r="J254" t="s">
        <v>2887</v>
      </c>
      <c r="K254">
        <v>612000</v>
      </c>
      <c r="L254">
        <v>21000</v>
      </c>
      <c r="M254" t="s">
        <v>2887</v>
      </c>
      <c r="N254">
        <v>11000</v>
      </c>
      <c r="O254" t="s">
        <v>2887</v>
      </c>
      <c r="P254">
        <v>60157000</v>
      </c>
      <c r="R254">
        <f t="shared" si="14"/>
        <v>51694000</v>
      </c>
      <c r="S254">
        <f t="shared" si="15"/>
        <v>644000</v>
      </c>
    </row>
    <row r="255" spans="1:19" x14ac:dyDescent="0.25">
      <c r="A255" t="s">
        <v>924</v>
      </c>
      <c r="B255">
        <v>2404000</v>
      </c>
      <c r="C255">
        <f t="shared" si="12"/>
        <v>2404000</v>
      </c>
      <c r="D255">
        <v>40769000</v>
      </c>
      <c r="E255">
        <f t="shared" si="13"/>
        <v>40769000</v>
      </c>
      <c r="F255">
        <v>632000</v>
      </c>
      <c r="G255">
        <v>130000</v>
      </c>
      <c r="H255" t="s">
        <v>2887</v>
      </c>
      <c r="I255">
        <v>39973000</v>
      </c>
      <c r="J255" t="s">
        <v>2887</v>
      </c>
      <c r="K255">
        <v>64000</v>
      </c>
      <c r="L255" t="s">
        <v>2887</v>
      </c>
      <c r="M255">
        <v>2340000</v>
      </c>
      <c r="N255" t="s">
        <v>2887</v>
      </c>
      <c r="O255">
        <v>47000</v>
      </c>
      <c r="P255">
        <v>2874000</v>
      </c>
      <c r="R255">
        <f t="shared" si="14"/>
        <v>40735000</v>
      </c>
      <c r="S255">
        <f t="shared" si="15"/>
        <v>2404000</v>
      </c>
    </row>
    <row r="256" spans="1:19" x14ac:dyDescent="0.25">
      <c r="A256" t="s">
        <v>925</v>
      </c>
      <c r="B256">
        <v>4170000</v>
      </c>
      <c r="C256">
        <f t="shared" si="12"/>
        <v>4170000</v>
      </c>
      <c r="D256">
        <v>45190000</v>
      </c>
      <c r="E256">
        <f t="shared" si="13"/>
        <v>45190000</v>
      </c>
      <c r="F256">
        <v>4923000</v>
      </c>
      <c r="G256">
        <v>1931000</v>
      </c>
      <c r="H256">
        <v>495000</v>
      </c>
      <c r="I256">
        <v>37841000</v>
      </c>
      <c r="J256" t="s">
        <v>2887</v>
      </c>
      <c r="K256">
        <v>323000</v>
      </c>
      <c r="L256">
        <v>106000</v>
      </c>
      <c r="M256">
        <v>3741000</v>
      </c>
      <c r="N256" t="s">
        <v>2887</v>
      </c>
      <c r="O256">
        <v>19000</v>
      </c>
      <c r="P256">
        <v>505000</v>
      </c>
      <c r="R256">
        <f t="shared" si="14"/>
        <v>45190000</v>
      </c>
      <c r="S256">
        <f t="shared" si="15"/>
        <v>4170000</v>
      </c>
    </row>
    <row r="257" spans="1:19" x14ac:dyDescent="0.25">
      <c r="A257" t="s">
        <v>926</v>
      </c>
      <c r="B257" t="s">
        <v>2887</v>
      </c>
      <c r="C257">
        <f t="shared" si="12"/>
        <v>471000</v>
      </c>
      <c r="D257">
        <v>472000</v>
      </c>
      <c r="E257">
        <f t="shared" si="13"/>
        <v>472000</v>
      </c>
      <c r="F257">
        <v>48000</v>
      </c>
      <c r="G257">
        <v>356000</v>
      </c>
      <c r="H257" t="s">
        <v>2887</v>
      </c>
      <c r="I257">
        <v>67000</v>
      </c>
      <c r="J257" t="s">
        <v>2887</v>
      </c>
      <c r="K257">
        <v>18000</v>
      </c>
      <c r="L257" t="s">
        <v>2887</v>
      </c>
      <c r="M257" t="s">
        <v>2887</v>
      </c>
      <c r="N257" t="s">
        <v>2887</v>
      </c>
      <c r="O257">
        <v>86000</v>
      </c>
      <c r="P257">
        <v>304000</v>
      </c>
      <c r="R257">
        <f t="shared" si="14"/>
        <v>471000</v>
      </c>
      <c r="S257">
        <f t="shared" si="15"/>
        <v>18000</v>
      </c>
    </row>
    <row r="258" spans="1:19" x14ac:dyDescent="0.25">
      <c r="A258" t="s">
        <v>927</v>
      </c>
      <c r="B258">
        <v>1071000</v>
      </c>
      <c r="C258">
        <f t="shared" si="12"/>
        <v>1071000</v>
      </c>
      <c r="D258">
        <v>20354000</v>
      </c>
      <c r="E258">
        <f t="shared" si="13"/>
        <v>20354000</v>
      </c>
      <c r="F258">
        <v>2342000</v>
      </c>
      <c r="G258">
        <v>3429000</v>
      </c>
      <c r="H258">
        <v>638000</v>
      </c>
      <c r="I258">
        <v>13945000</v>
      </c>
      <c r="J258" t="s">
        <v>2887</v>
      </c>
      <c r="K258">
        <v>207000</v>
      </c>
      <c r="L258" t="s">
        <v>2887</v>
      </c>
      <c r="M258">
        <v>864000</v>
      </c>
      <c r="N258" t="s">
        <v>2887</v>
      </c>
      <c r="O258">
        <v>6997000</v>
      </c>
      <c r="P258">
        <v>13914000</v>
      </c>
      <c r="R258">
        <f t="shared" si="14"/>
        <v>20354000</v>
      </c>
      <c r="S258">
        <f t="shared" si="15"/>
        <v>1071000</v>
      </c>
    </row>
    <row r="259" spans="1:19" x14ac:dyDescent="0.25">
      <c r="A259" t="s">
        <v>760</v>
      </c>
      <c r="B259">
        <v>16934000</v>
      </c>
      <c r="C259">
        <f t="shared" ref="C259:C322" si="16">IF(B259="?",R259,B259)</f>
        <v>16934000</v>
      </c>
      <c r="D259">
        <v>127040000</v>
      </c>
      <c r="E259">
        <f t="shared" ref="E259:E322" si="17">IF(D259="?",S259,D259)</f>
        <v>127040000</v>
      </c>
      <c r="F259">
        <v>11708000</v>
      </c>
      <c r="G259">
        <v>13742000</v>
      </c>
      <c r="H259">
        <v>5373000</v>
      </c>
      <c r="I259">
        <v>96188000</v>
      </c>
      <c r="J259">
        <v>29000</v>
      </c>
      <c r="K259">
        <v>4203000</v>
      </c>
      <c r="L259">
        <v>160000</v>
      </c>
      <c r="M259">
        <v>12569000</v>
      </c>
      <c r="N259" t="s">
        <v>2887</v>
      </c>
      <c r="O259">
        <v>745000</v>
      </c>
      <c r="P259">
        <v>8187000</v>
      </c>
      <c r="R259">
        <f t="shared" ref="R259:R322" si="18">SUM(F259:J259)</f>
        <v>127040000</v>
      </c>
      <c r="S259">
        <f t="shared" ref="S259:S322" si="19">SUM(K259:N259)</f>
        <v>16932000</v>
      </c>
    </row>
    <row r="260" spans="1:19" x14ac:dyDescent="0.25">
      <c r="A260" t="s">
        <v>928</v>
      </c>
      <c r="B260">
        <v>95000</v>
      </c>
      <c r="C260">
        <f t="shared" si="16"/>
        <v>95000</v>
      </c>
      <c r="D260">
        <v>1487000</v>
      </c>
      <c r="E260">
        <f t="shared" si="17"/>
        <v>1487000</v>
      </c>
      <c r="F260">
        <v>108000</v>
      </c>
      <c r="G260">
        <v>874000</v>
      </c>
      <c r="H260" t="s">
        <v>2887</v>
      </c>
      <c r="I260">
        <v>358000</v>
      </c>
      <c r="J260" t="s">
        <v>2887</v>
      </c>
      <c r="K260">
        <v>49000</v>
      </c>
      <c r="L260" t="s">
        <v>2887</v>
      </c>
      <c r="M260">
        <v>45000</v>
      </c>
      <c r="N260" t="s">
        <v>2887</v>
      </c>
      <c r="O260">
        <v>68000</v>
      </c>
      <c r="P260">
        <v>800000</v>
      </c>
      <c r="R260">
        <f t="shared" si="18"/>
        <v>1340000</v>
      </c>
      <c r="S260">
        <f t="shared" si="19"/>
        <v>94000</v>
      </c>
    </row>
    <row r="261" spans="1:19" x14ac:dyDescent="0.25">
      <c r="A261" t="s">
        <v>929</v>
      </c>
      <c r="B261">
        <v>274000</v>
      </c>
      <c r="C261">
        <f t="shared" si="16"/>
        <v>274000</v>
      </c>
      <c r="D261">
        <v>4126000</v>
      </c>
      <c r="E261">
        <f t="shared" si="17"/>
        <v>4126000</v>
      </c>
      <c r="F261">
        <v>644000</v>
      </c>
      <c r="G261">
        <v>331000</v>
      </c>
      <c r="H261" t="s">
        <v>2887</v>
      </c>
      <c r="I261">
        <v>3129000</v>
      </c>
      <c r="J261" t="s">
        <v>2887</v>
      </c>
      <c r="K261">
        <v>63000</v>
      </c>
      <c r="L261" t="s">
        <v>2887</v>
      </c>
      <c r="M261">
        <v>210000</v>
      </c>
      <c r="N261" t="s">
        <v>2887</v>
      </c>
      <c r="O261">
        <v>2309000</v>
      </c>
      <c r="P261">
        <v>29410000</v>
      </c>
      <c r="R261">
        <f t="shared" si="18"/>
        <v>4104000</v>
      </c>
      <c r="S261">
        <f t="shared" si="19"/>
        <v>273000</v>
      </c>
    </row>
    <row r="262" spans="1:19" x14ac:dyDescent="0.25">
      <c r="A262" t="s">
        <v>931</v>
      </c>
      <c r="B262">
        <v>386000</v>
      </c>
      <c r="C262">
        <f t="shared" si="16"/>
        <v>386000</v>
      </c>
      <c r="D262">
        <v>4030000</v>
      </c>
      <c r="E262">
        <f t="shared" si="17"/>
        <v>4030000</v>
      </c>
      <c r="F262">
        <v>2345000</v>
      </c>
      <c r="G262">
        <v>577000</v>
      </c>
      <c r="H262" t="s">
        <v>2887</v>
      </c>
      <c r="I262">
        <v>1029000</v>
      </c>
      <c r="J262">
        <v>26000</v>
      </c>
      <c r="K262">
        <v>207000</v>
      </c>
      <c r="L262" t="s">
        <v>2887</v>
      </c>
      <c r="M262">
        <v>177000</v>
      </c>
      <c r="N262" t="s">
        <v>2887</v>
      </c>
      <c r="O262">
        <v>699000</v>
      </c>
      <c r="P262">
        <v>7085000</v>
      </c>
      <c r="R262">
        <f t="shared" si="18"/>
        <v>3977000</v>
      </c>
      <c r="S262">
        <f t="shared" si="19"/>
        <v>384000</v>
      </c>
    </row>
    <row r="263" spans="1:19" x14ac:dyDescent="0.25">
      <c r="A263" t="s">
        <v>933</v>
      </c>
      <c r="B263" t="s">
        <v>2887</v>
      </c>
      <c r="C263">
        <f t="shared" si="16"/>
        <v>18976000</v>
      </c>
      <c r="D263" t="s">
        <v>2887</v>
      </c>
      <c r="E263">
        <f t="shared" si="17"/>
        <v>459000</v>
      </c>
      <c r="F263">
        <v>13720000</v>
      </c>
      <c r="G263">
        <v>5256000</v>
      </c>
      <c r="H263" t="s">
        <v>2887</v>
      </c>
      <c r="I263" t="s">
        <v>2887</v>
      </c>
      <c r="J263" t="s">
        <v>2887</v>
      </c>
      <c r="K263">
        <v>328000</v>
      </c>
      <c r="L263">
        <v>131000</v>
      </c>
      <c r="M263" t="s">
        <v>2887</v>
      </c>
      <c r="N263" t="s">
        <v>2887</v>
      </c>
      <c r="O263">
        <v>321000</v>
      </c>
      <c r="P263">
        <v>1886000</v>
      </c>
      <c r="R263">
        <f t="shared" si="18"/>
        <v>18976000</v>
      </c>
      <c r="S263">
        <f t="shared" si="19"/>
        <v>459000</v>
      </c>
    </row>
    <row r="264" spans="1:19" x14ac:dyDescent="0.25">
      <c r="A264" t="s">
        <v>934</v>
      </c>
      <c r="B264">
        <v>4579000</v>
      </c>
      <c r="C264">
        <f t="shared" si="16"/>
        <v>4579000</v>
      </c>
      <c r="D264">
        <v>30395000</v>
      </c>
      <c r="E264">
        <f t="shared" si="17"/>
        <v>30395000</v>
      </c>
      <c r="F264">
        <v>1555000</v>
      </c>
      <c r="G264">
        <v>821000</v>
      </c>
      <c r="H264" t="s">
        <v>2887</v>
      </c>
      <c r="I264">
        <v>27986000</v>
      </c>
      <c r="J264" t="s">
        <v>2887</v>
      </c>
      <c r="K264">
        <v>201000</v>
      </c>
      <c r="L264" t="s">
        <v>2887</v>
      </c>
      <c r="M264">
        <v>4378000</v>
      </c>
      <c r="N264" t="s">
        <v>2887</v>
      </c>
      <c r="O264" t="s">
        <v>2887</v>
      </c>
      <c r="P264">
        <v>198000</v>
      </c>
      <c r="R264">
        <f t="shared" si="18"/>
        <v>30362000</v>
      </c>
      <c r="S264">
        <f t="shared" si="19"/>
        <v>4579000</v>
      </c>
    </row>
    <row r="265" spans="1:19" x14ac:dyDescent="0.25">
      <c r="A265" t="s">
        <v>935</v>
      </c>
      <c r="B265">
        <v>871000</v>
      </c>
      <c r="C265">
        <f t="shared" si="16"/>
        <v>871000</v>
      </c>
      <c r="D265">
        <v>9498000</v>
      </c>
      <c r="E265">
        <f t="shared" si="17"/>
        <v>9498000</v>
      </c>
      <c r="F265">
        <v>1173000</v>
      </c>
      <c r="G265">
        <v>1491000</v>
      </c>
      <c r="H265">
        <v>440000</v>
      </c>
      <c r="I265">
        <v>6392000</v>
      </c>
      <c r="J265" t="s">
        <v>2887</v>
      </c>
      <c r="K265">
        <v>109000</v>
      </c>
      <c r="L265" t="s">
        <v>2887</v>
      </c>
      <c r="M265">
        <v>762000</v>
      </c>
      <c r="N265" t="s">
        <v>2887</v>
      </c>
      <c r="O265">
        <v>473000</v>
      </c>
      <c r="P265">
        <v>10078000</v>
      </c>
      <c r="R265">
        <f t="shared" si="18"/>
        <v>9496000</v>
      </c>
      <c r="S265">
        <f t="shared" si="19"/>
        <v>871000</v>
      </c>
    </row>
    <row r="266" spans="1:19" x14ac:dyDescent="0.25">
      <c r="A266" t="s">
        <v>936</v>
      </c>
      <c r="B266">
        <v>8005000</v>
      </c>
      <c r="C266">
        <f t="shared" si="16"/>
        <v>8005000</v>
      </c>
      <c r="D266">
        <v>91684000</v>
      </c>
      <c r="E266">
        <f t="shared" si="17"/>
        <v>91684000</v>
      </c>
      <c r="F266">
        <v>1716000</v>
      </c>
      <c r="G266">
        <v>3832000</v>
      </c>
      <c r="H266">
        <v>607000</v>
      </c>
      <c r="I266">
        <v>84672000</v>
      </c>
      <c r="J266">
        <v>857000</v>
      </c>
      <c r="K266">
        <v>273000</v>
      </c>
      <c r="L266" t="s">
        <v>2887</v>
      </c>
      <c r="M266">
        <v>7665000</v>
      </c>
      <c r="N266" t="s">
        <v>2887</v>
      </c>
      <c r="O266">
        <v>922000</v>
      </c>
      <c r="P266">
        <v>5118000</v>
      </c>
      <c r="R266">
        <f t="shared" si="18"/>
        <v>91684000</v>
      </c>
      <c r="S266">
        <f t="shared" si="19"/>
        <v>7938000</v>
      </c>
    </row>
    <row r="267" spans="1:19" x14ac:dyDescent="0.25">
      <c r="A267" t="s">
        <v>937</v>
      </c>
      <c r="B267">
        <v>3477000</v>
      </c>
      <c r="C267">
        <f t="shared" si="16"/>
        <v>3477000</v>
      </c>
      <c r="D267">
        <v>26016000</v>
      </c>
      <c r="E267">
        <f t="shared" si="17"/>
        <v>26016000</v>
      </c>
      <c r="F267">
        <v>3129000</v>
      </c>
      <c r="G267">
        <v>5493000</v>
      </c>
      <c r="H267">
        <v>52000</v>
      </c>
      <c r="I267">
        <v>17341000</v>
      </c>
      <c r="J267" t="s">
        <v>2887</v>
      </c>
      <c r="K267">
        <v>183000</v>
      </c>
      <c r="L267">
        <v>84000</v>
      </c>
      <c r="M267">
        <v>3205000</v>
      </c>
      <c r="N267" t="s">
        <v>2887</v>
      </c>
      <c r="O267">
        <v>145000</v>
      </c>
      <c r="P267">
        <v>1619000</v>
      </c>
      <c r="R267">
        <f t="shared" si="18"/>
        <v>26015000</v>
      </c>
      <c r="S267">
        <f t="shared" si="19"/>
        <v>3472000</v>
      </c>
    </row>
    <row r="268" spans="1:19" x14ac:dyDescent="0.25">
      <c r="A268" t="s">
        <v>938</v>
      </c>
      <c r="B268">
        <v>2058000</v>
      </c>
      <c r="C268">
        <f t="shared" si="16"/>
        <v>2058000</v>
      </c>
      <c r="D268">
        <v>27203000</v>
      </c>
      <c r="E268">
        <f t="shared" si="17"/>
        <v>27203000</v>
      </c>
      <c r="F268">
        <v>1750000</v>
      </c>
      <c r="G268">
        <v>1798000</v>
      </c>
      <c r="H268" t="s">
        <v>2887</v>
      </c>
      <c r="I268">
        <v>23452000</v>
      </c>
      <c r="J268" t="s">
        <v>2887</v>
      </c>
      <c r="K268">
        <v>186000</v>
      </c>
      <c r="L268" t="s">
        <v>2887</v>
      </c>
      <c r="M268">
        <v>1872000</v>
      </c>
      <c r="N268" t="s">
        <v>2887</v>
      </c>
      <c r="O268">
        <v>48239000</v>
      </c>
      <c r="P268">
        <v>65208000</v>
      </c>
      <c r="R268">
        <f t="shared" si="18"/>
        <v>27000000</v>
      </c>
      <c r="S268">
        <f t="shared" si="19"/>
        <v>2058000</v>
      </c>
    </row>
    <row r="269" spans="1:19" x14ac:dyDescent="0.25">
      <c r="A269" t="s">
        <v>939</v>
      </c>
      <c r="B269" t="s">
        <v>2887</v>
      </c>
      <c r="C269">
        <f t="shared" si="16"/>
        <v>77427000</v>
      </c>
      <c r="D269">
        <v>77427000</v>
      </c>
      <c r="E269">
        <f t="shared" si="17"/>
        <v>77427000</v>
      </c>
      <c r="F269">
        <v>2578000</v>
      </c>
      <c r="G269">
        <v>10280000</v>
      </c>
      <c r="H269">
        <v>31000</v>
      </c>
      <c r="I269">
        <v>64538000</v>
      </c>
      <c r="J269" t="s">
        <v>2887</v>
      </c>
      <c r="K269">
        <v>238000</v>
      </c>
      <c r="L269" t="s">
        <v>2887</v>
      </c>
      <c r="M269" t="s">
        <v>2887</v>
      </c>
      <c r="N269" t="s">
        <v>2887</v>
      </c>
      <c r="O269">
        <v>318000</v>
      </c>
      <c r="P269">
        <v>3223000</v>
      </c>
      <c r="R269">
        <f t="shared" si="18"/>
        <v>77427000</v>
      </c>
      <c r="S269">
        <f t="shared" si="19"/>
        <v>238000</v>
      </c>
    </row>
    <row r="270" spans="1:19" x14ac:dyDescent="0.25">
      <c r="A270" t="s">
        <v>940</v>
      </c>
      <c r="B270">
        <v>1778000</v>
      </c>
      <c r="C270">
        <f t="shared" si="16"/>
        <v>1778000</v>
      </c>
      <c r="D270">
        <v>15930000</v>
      </c>
      <c r="E270">
        <f t="shared" si="17"/>
        <v>15930000</v>
      </c>
      <c r="F270">
        <v>813000</v>
      </c>
      <c r="G270">
        <v>1098000</v>
      </c>
      <c r="H270">
        <v>102000</v>
      </c>
      <c r="I270">
        <v>13911000</v>
      </c>
      <c r="J270">
        <v>6000</v>
      </c>
      <c r="K270">
        <v>111000</v>
      </c>
      <c r="L270" t="s">
        <v>2887</v>
      </c>
      <c r="M270">
        <v>1648000</v>
      </c>
      <c r="N270" t="s">
        <v>2887</v>
      </c>
      <c r="O270">
        <v>569000</v>
      </c>
      <c r="P270">
        <v>4063000</v>
      </c>
      <c r="R270">
        <f t="shared" si="18"/>
        <v>15930000</v>
      </c>
      <c r="S270">
        <f t="shared" si="19"/>
        <v>1759000</v>
      </c>
    </row>
    <row r="271" spans="1:19" x14ac:dyDescent="0.25">
      <c r="A271" t="s">
        <v>942</v>
      </c>
      <c r="B271">
        <v>5722000</v>
      </c>
      <c r="C271">
        <f t="shared" si="16"/>
        <v>5722000</v>
      </c>
      <c r="D271">
        <v>32974000</v>
      </c>
      <c r="E271">
        <f t="shared" si="17"/>
        <v>32974000</v>
      </c>
      <c r="F271">
        <v>1655000</v>
      </c>
      <c r="G271">
        <v>500000</v>
      </c>
      <c r="H271" t="s">
        <v>2887</v>
      </c>
      <c r="I271">
        <v>30712000</v>
      </c>
      <c r="J271" t="s">
        <v>2887</v>
      </c>
      <c r="K271">
        <v>2256000</v>
      </c>
      <c r="L271" t="s">
        <v>2887</v>
      </c>
      <c r="M271">
        <v>3466000</v>
      </c>
      <c r="N271" t="s">
        <v>2887</v>
      </c>
      <c r="O271">
        <v>1255000</v>
      </c>
      <c r="P271">
        <v>9856000</v>
      </c>
      <c r="R271">
        <f t="shared" si="18"/>
        <v>32867000</v>
      </c>
      <c r="S271">
        <f t="shared" si="19"/>
        <v>5722000</v>
      </c>
    </row>
    <row r="272" spans="1:19" x14ac:dyDescent="0.25">
      <c r="A272" t="s">
        <v>943</v>
      </c>
      <c r="B272">
        <v>184000</v>
      </c>
      <c r="C272">
        <f t="shared" si="16"/>
        <v>184000</v>
      </c>
      <c r="D272">
        <v>4655000</v>
      </c>
      <c r="E272">
        <f t="shared" si="17"/>
        <v>4655000</v>
      </c>
      <c r="F272">
        <v>623000</v>
      </c>
      <c r="G272">
        <v>359000</v>
      </c>
      <c r="H272" t="s">
        <v>2887</v>
      </c>
      <c r="I272">
        <v>3645000</v>
      </c>
      <c r="J272" t="s">
        <v>2887</v>
      </c>
      <c r="K272">
        <v>95000</v>
      </c>
      <c r="L272" t="s">
        <v>2887</v>
      </c>
      <c r="M272">
        <v>87000</v>
      </c>
      <c r="N272" t="s">
        <v>2887</v>
      </c>
      <c r="O272">
        <v>4823000</v>
      </c>
      <c r="P272">
        <v>28139000</v>
      </c>
      <c r="R272">
        <f t="shared" si="18"/>
        <v>4627000</v>
      </c>
      <c r="S272">
        <f t="shared" si="19"/>
        <v>182000</v>
      </c>
    </row>
    <row r="273" spans="1:19" x14ac:dyDescent="0.25">
      <c r="A273" t="s">
        <v>945</v>
      </c>
      <c r="B273" t="s">
        <v>2887</v>
      </c>
      <c r="C273">
        <f t="shared" si="16"/>
        <v>32313000</v>
      </c>
      <c r="D273">
        <v>32313000</v>
      </c>
      <c r="E273">
        <f t="shared" si="17"/>
        <v>32313000</v>
      </c>
      <c r="F273">
        <v>945000</v>
      </c>
      <c r="G273">
        <v>803000</v>
      </c>
      <c r="H273">
        <v>235000</v>
      </c>
      <c r="I273">
        <v>30330000</v>
      </c>
      <c r="J273" t="s">
        <v>2887</v>
      </c>
      <c r="K273">
        <v>89000</v>
      </c>
      <c r="L273">
        <v>24000</v>
      </c>
      <c r="M273" t="s">
        <v>2887</v>
      </c>
      <c r="N273" t="s">
        <v>2887</v>
      </c>
      <c r="O273" t="s">
        <v>2887</v>
      </c>
      <c r="P273">
        <v>105977000</v>
      </c>
      <c r="R273">
        <f t="shared" si="18"/>
        <v>32313000</v>
      </c>
      <c r="S273">
        <f t="shared" si="19"/>
        <v>113000</v>
      </c>
    </row>
    <row r="274" spans="1:19" x14ac:dyDescent="0.25">
      <c r="A274" t="s">
        <v>947</v>
      </c>
      <c r="B274">
        <v>2030000</v>
      </c>
      <c r="C274">
        <f t="shared" si="16"/>
        <v>2030000</v>
      </c>
      <c r="D274">
        <v>48434000</v>
      </c>
      <c r="E274">
        <f t="shared" si="17"/>
        <v>48434000</v>
      </c>
      <c r="F274">
        <v>1410000</v>
      </c>
      <c r="G274">
        <v>5296000</v>
      </c>
      <c r="H274" t="s">
        <v>2887</v>
      </c>
      <c r="I274">
        <v>40514000</v>
      </c>
      <c r="J274">
        <v>145000</v>
      </c>
      <c r="K274">
        <v>266000</v>
      </c>
      <c r="L274" t="s">
        <v>2887</v>
      </c>
      <c r="M274">
        <v>1751000</v>
      </c>
      <c r="N274" t="s">
        <v>2887</v>
      </c>
      <c r="O274">
        <v>1684000</v>
      </c>
      <c r="P274">
        <v>14528000</v>
      </c>
      <c r="R274">
        <f t="shared" si="18"/>
        <v>47365000</v>
      </c>
      <c r="S274">
        <f t="shared" si="19"/>
        <v>2017000</v>
      </c>
    </row>
    <row r="275" spans="1:19" x14ac:dyDescent="0.25">
      <c r="A275" t="s">
        <v>2895</v>
      </c>
      <c r="B275" t="s">
        <v>2887</v>
      </c>
      <c r="C275">
        <f t="shared" si="16"/>
        <v>1253000</v>
      </c>
      <c r="D275">
        <v>1253000</v>
      </c>
      <c r="E275">
        <f t="shared" si="17"/>
        <v>1253000</v>
      </c>
      <c r="F275">
        <v>438000</v>
      </c>
      <c r="G275">
        <v>415000</v>
      </c>
      <c r="H275">
        <v>400000</v>
      </c>
      <c r="I275" t="s">
        <v>2887</v>
      </c>
      <c r="J275" t="s">
        <v>2887</v>
      </c>
      <c r="K275">
        <v>87000</v>
      </c>
      <c r="L275" t="s">
        <v>2887</v>
      </c>
      <c r="M275" t="s">
        <v>2887</v>
      </c>
      <c r="N275" t="s">
        <v>2887</v>
      </c>
      <c r="O275">
        <v>39000</v>
      </c>
      <c r="P275">
        <v>676000</v>
      </c>
      <c r="R275">
        <f t="shared" si="18"/>
        <v>1253000</v>
      </c>
      <c r="S275">
        <f t="shared" si="19"/>
        <v>87000</v>
      </c>
    </row>
    <row r="276" spans="1:19" x14ac:dyDescent="0.25">
      <c r="A276" t="s">
        <v>949</v>
      </c>
      <c r="B276">
        <v>2346000</v>
      </c>
      <c r="C276">
        <f t="shared" si="16"/>
        <v>2346000</v>
      </c>
      <c r="D276">
        <v>20024000</v>
      </c>
      <c r="E276">
        <f t="shared" si="17"/>
        <v>20024000</v>
      </c>
      <c r="F276">
        <v>4208000</v>
      </c>
      <c r="G276">
        <v>3576000</v>
      </c>
      <c r="H276">
        <v>235000</v>
      </c>
      <c r="I276">
        <v>11991000</v>
      </c>
      <c r="J276" t="s">
        <v>2887</v>
      </c>
      <c r="K276">
        <v>267000</v>
      </c>
      <c r="L276">
        <v>20000</v>
      </c>
      <c r="M276">
        <v>2057000</v>
      </c>
      <c r="N276" t="s">
        <v>2887</v>
      </c>
      <c r="O276">
        <v>3219000</v>
      </c>
      <c r="P276">
        <v>6970000</v>
      </c>
      <c r="R276">
        <f t="shared" si="18"/>
        <v>20010000</v>
      </c>
      <c r="S276">
        <f t="shared" si="19"/>
        <v>2344000</v>
      </c>
    </row>
    <row r="277" spans="1:19" x14ac:dyDescent="0.25">
      <c r="A277" t="s">
        <v>950</v>
      </c>
      <c r="B277">
        <v>28540000</v>
      </c>
      <c r="C277">
        <f t="shared" si="16"/>
        <v>28540000</v>
      </c>
      <c r="D277">
        <v>131872000</v>
      </c>
      <c r="E277">
        <f t="shared" si="17"/>
        <v>131872000</v>
      </c>
      <c r="F277">
        <v>3474000</v>
      </c>
      <c r="G277">
        <v>5092000</v>
      </c>
      <c r="H277">
        <v>820000</v>
      </c>
      <c r="I277">
        <v>122365000</v>
      </c>
      <c r="J277">
        <v>121000</v>
      </c>
      <c r="K277">
        <v>575000</v>
      </c>
      <c r="L277" t="s">
        <v>2887</v>
      </c>
      <c r="M277">
        <v>27934000</v>
      </c>
      <c r="N277" t="s">
        <v>2887</v>
      </c>
      <c r="O277">
        <v>3666000</v>
      </c>
      <c r="P277">
        <v>34131000</v>
      </c>
      <c r="R277">
        <f t="shared" si="18"/>
        <v>131872000</v>
      </c>
      <c r="S277">
        <f t="shared" si="19"/>
        <v>28509000</v>
      </c>
    </row>
    <row r="278" spans="1:19" x14ac:dyDescent="0.25">
      <c r="A278" t="s">
        <v>952</v>
      </c>
      <c r="B278" t="s">
        <v>2887</v>
      </c>
      <c r="C278">
        <f t="shared" si="16"/>
        <v>622498000</v>
      </c>
      <c r="D278">
        <v>622498000</v>
      </c>
      <c r="E278">
        <f t="shared" si="17"/>
        <v>622498000</v>
      </c>
      <c r="F278">
        <v>17287000</v>
      </c>
      <c r="G278">
        <v>34377000</v>
      </c>
      <c r="H278">
        <v>1328000</v>
      </c>
      <c r="I278">
        <v>569484000</v>
      </c>
      <c r="J278">
        <v>22000</v>
      </c>
      <c r="K278">
        <v>1031000</v>
      </c>
      <c r="L278">
        <v>42000</v>
      </c>
      <c r="M278" t="s">
        <v>2887</v>
      </c>
      <c r="N278" t="s">
        <v>2887</v>
      </c>
      <c r="O278">
        <v>491000</v>
      </c>
      <c r="P278">
        <v>44191000</v>
      </c>
      <c r="R278">
        <f t="shared" si="18"/>
        <v>622498000</v>
      </c>
      <c r="S278">
        <f t="shared" si="19"/>
        <v>1073000</v>
      </c>
    </row>
    <row r="279" spans="1:19" x14ac:dyDescent="0.25">
      <c r="A279" t="s">
        <v>953</v>
      </c>
      <c r="B279">
        <v>85000</v>
      </c>
      <c r="C279">
        <f t="shared" si="16"/>
        <v>85000</v>
      </c>
      <c r="D279">
        <v>1247000</v>
      </c>
      <c r="E279">
        <f t="shared" si="17"/>
        <v>1247000</v>
      </c>
      <c r="F279">
        <v>240000</v>
      </c>
      <c r="G279">
        <v>851000</v>
      </c>
      <c r="H279" t="s">
        <v>2887</v>
      </c>
      <c r="I279">
        <v>154000</v>
      </c>
      <c r="J279" t="s">
        <v>2887</v>
      </c>
      <c r="K279">
        <v>36000</v>
      </c>
      <c r="L279" t="s">
        <v>2887</v>
      </c>
      <c r="M279">
        <v>44000</v>
      </c>
      <c r="N279" t="s">
        <v>2887</v>
      </c>
      <c r="O279">
        <v>130000</v>
      </c>
      <c r="P279">
        <v>616000</v>
      </c>
      <c r="R279">
        <f t="shared" si="18"/>
        <v>1245000</v>
      </c>
      <c r="S279">
        <f t="shared" si="19"/>
        <v>80000</v>
      </c>
    </row>
    <row r="280" spans="1:19" x14ac:dyDescent="0.25">
      <c r="A280" t="s">
        <v>955</v>
      </c>
      <c r="B280" t="s">
        <v>2887</v>
      </c>
      <c r="C280">
        <f t="shared" si="16"/>
        <v>3155000</v>
      </c>
      <c r="D280">
        <v>3680000</v>
      </c>
      <c r="E280">
        <f t="shared" si="17"/>
        <v>3680000</v>
      </c>
      <c r="F280">
        <v>603000</v>
      </c>
      <c r="G280">
        <v>843000</v>
      </c>
      <c r="H280">
        <v>55000</v>
      </c>
      <c r="I280">
        <v>1654000</v>
      </c>
      <c r="J280" t="s">
        <v>2887</v>
      </c>
      <c r="K280">
        <v>132000</v>
      </c>
      <c r="L280" t="s">
        <v>2887</v>
      </c>
      <c r="M280">
        <v>326000</v>
      </c>
      <c r="N280" t="s">
        <v>2887</v>
      </c>
      <c r="O280">
        <v>630000</v>
      </c>
      <c r="P280">
        <v>5891000</v>
      </c>
      <c r="R280">
        <f t="shared" si="18"/>
        <v>3155000</v>
      </c>
      <c r="S280">
        <f t="shared" si="19"/>
        <v>458000</v>
      </c>
    </row>
    <row r="281" spans="1:19" x14ac:dyDescent="0.25">
      <c r="A281" t="s">
        <v>956</v>
      </c>
      <c r="B281">
        <v>4114000</v>
      </c>
      <c r="C281">
        <f t="shared" si="16"/>
        <v>4114000</v>
      </c>
      <c r="D281">
        <v>38714000</v>
      </c>
      <c r="E281">
        <f t="shared" si="17"/>
        <v>38714000</v>
      </c>
      <c r="F281">
        <v>1281000</v>
      </c>
      <c r="G281">
        <v>749000</v>
      </c>
      <c r="H281">
        <v>1799000</v>
      </c>
      <c r="I281">
        <v>34885000</v>
      </c>
      <c r="J281" t="s">
        <v>2887</v>
      </c>
      <c r="K281">
        <v>148000</v>
      </c>
      <c r="L281" t="s">
        <v>2887</v>
      </c>
      <c r="M281">
        <v>3965000</v>
      </c>
      <c r="N281" t="s">
        <v>2887</v>
      </c>
      <c r="O281" t="s">
        <v>2887</v>
      </c>
      <c r="P281">
        <v>14250000</v>
      </c>
      <c r="R281">
        <f t="shared" si="18"/>
        <v>38714000</v>
      </c>
      <c r="S281">
        <f t="shared" si="19"/>
        <v>4113000</v>
      </c>
    </row>
    <row r="282" spans="1:19" x14ac:dyDescent="0.25">
      <c r="A282" t="s">
        <v>958</v>
      </c>
      <c r="B282">
        <v>1346000</v>
      </c>
      <c r="C282">
        <f t="shared" si="16"/>
        <v>1346000</v>
      </c>
      <c r="D282">
        <v>18508000</v>
      </c>
      <c r="E282">
        <f t="shared" si="17"/>
        <v>18508000</v>
      </c>
      <c r="F282">
        <v>1232000</v>
      </c>
      <c r="G282">
        <v>3555000</v>
      </c>
      <c r="H282">
        <v>261000</v>
      </c>
      <c r="I282">
        <v>13460000</v>
      </c>
      <c r="J282" t="s">
        <v>2887</v>
      </c>
      <c r="K282">
        <v>185000</v>
      </c>
      <c r="L282" t="s">
        <v>2887</v>
      </c>
      <c r="M282">
        <v>1161000</v>
      </c>
      <c r="N282" t="s">
        <v>2887</v>
      </c>
      <c r="O282">
        <v>7407000</v>
      </c>
      <c r="P282">
        <v>14325000</v>
      </c>
      <c r="R282">
        <f t="shared" si="18"/>
        <v>18508000</v>
      </c>
      <c r="S282">
        <f t="shared" si="19"/>
        <v>1346000</v>
      </c>
    </row>
    <row r="283" spans="1:19" x14ac:dyDescent="0.25">
      <c r="A283" t="s">
        <v>960</v>
      </c>
      <c r="B283">
        <v>23244000</v>
      </c>
      <c r="C283">
        <f t="shared" si="16"/>
        <v>23244000</v>
      </c>
      <c r="D283">
        <v>60470000</v>
      </c>
      <c r="E283">
        <f t="shared" si="17"/>
        <v>60470000</v>
      </c>
      <c r="F283">
        <v>1468000</v>
      </c>
      <c r="G283">
        <v>10036000</v>
      </c>
      <c r="H283">
        <v>323000</v>
      </c>
      <c r="I283">
        <v>48643000</v>
      </c>
      <c r="J283" t="s">
        <v>2887</v>
      </c>
      <c r="K283">
        <v>311000</v>
      </c>
      <c r="L283" t="s">
        <v>2887</v>
      </c>
      <c r="M283">
        <v>22895000</v>
      </c>
      <c r="N283" t="s">
        <v>2887</v>
      </c>
      <c r="O283">
        <v>124000</v>
      </c>
      <c r="P283">
        <v>2516000</v>
      </c>
      <c r="R283">
        <f t="shared" si="18"/>
        <v>60470000</v>
      </c>
      <c r="S283">
        <f t="shared" si="19"/>
        <v>23206000</v>
      </c>
    </row>
    <row r="284" spans="1:19" x14ac:dyDescent="0.25">
      <c r="A284" t="s">
        <v>961</v>
      </c>
      <c r="B284">
        <v>51147067</v>
      </c>
      <c r="C284">
        <f t="shared" si="16"/>
        <v>51147067</v>
      </c>
      <c r="D284">
        <v>395978397</v>
      </c>
      <c r="E284">
        <f t="shared" si="17"/>
        <v>395978397</v>
      </c>
      <c r="F284">
        <v>7021000</v>
      </c>
      <c r="G284">
        <v>17235000</v>
      </c>
      <c r="H284" t="s">
        <v>2887</v>
      </c>
      <c r="I284">
        <v>366716000</v>
      </c>
      <c r="J284" t="s">
        <v>2887</v>
      </c>
      <c r="K284">
        <v>588000</v>
      </c>
      <c r="L284" t="s">
        <v>2887</v>
      </c>
      <c r="M284">
        <v>50143000</v>
      </c>
      <c r="N284" t="s">
        <v>2887</v>
      </c>
      <c r="O284">
        <v>752000</v>
      </c>
      <c r="P284">
        <v>4819000</v>
      </c>
      <c r="R284">
        <f t="shared" si="18"/>
        <v>390972000</v>
      </c>
      <c r="S284">
        <f t="shared" si="19"/>
        <v>50731000</v>
      </c>
    </row>
    <row r="285" spans="1:19" x14ac:dyDescent="0.25">
      <c r="A285" t="s">
        <v>962</v>
      </c>
      <c r="B285">
        <v>1539000</v>
      </c>
      <c r="C285">
        <f t="shared" si="16"/>
        <v>1539000</v>
      </c>
      <c r="D285">
        <v>13063000</v>
      </c>
      <c r="E285">
        <f t="shared" si="17"/>
        <v>13063000</v>
      </c>
      <c r="F285">
        <v>3555000</v>
      </c>
      <c r="G285" t="s">
        <v>2887</v>
      </c>
      <c r="H285">
        <v>7000</v>
      </c>
      <c r="I285">
        <v>7634000</v>
      </c>
      <c r="J285" t="s">
        <v>2887</v>
      </c>
      <c r="K285">
        <v>362000</v>
      </c>
      <c r="L285" t="s">
        <v>2887</v>
      </c>
      <c r="M285">
        <v>1171000</v>
      </c>
      <c r="N285" t="s">
        <v>2887</v>
      </c>
      <c r="O285">
        <v>2288000</v>
      </c>
      <c r="P285">
        <v>17981000</v>
      </c>
      <c r="R285">
        <f t="shared" si="18"/>
        <v>11196000</v>
      </c>
      <c r="S285">
        <f t="shared" si="19"/>
        <v>1533000</v>
      </c>
    </row>
    <row r="286" spans="1:19" x14ac:dyDescent="0.25">
      <c r="A286" t="s">
        <v>963</v>
      </c>
      <c r="B286">
        <v>5040000</v>
      </c>
      <c r="C286">
        <f t="shared" si="16"/>
        <v>5040000</v>
      </c>
      <c r="D286">
        <v>59168000</v>
      </c>
      <c r="E286">
        <f t="shared" si="17"/>
        <v>59168000</v>
      </c>
      <c r="F286">
        <v>1535000</v>
      </c>
      <c r="G286">
        <v>17558000</v>
      </c>
      <c r="H286">
        <v>395000</v>
      </c>
      <c r="I286">
        <v>38060000</v>
      </c>
      <c r="J286">
        <v>1620000</v>
      </c>
      <c r="K286">
        <v>221000</v>
      </c>
      <c r="L286" t="s">
        <v>2887</v>
      </c>
      <c r="M286">
        <v>4717000</v>
      </c>
      <c r="N286" t="s">
        <v>2887</v>
      </c>
      <c r="O286">
        <v>1126000</v>
      </c>
      <c r="P286">
        <v>8355000</v>
      </c>
      <c r="R286">
        <f t="shared" si="18"/>
        <v>59168000</v>
      </c>
      <c r="S286">
        <f t="shared" si="19"/>
        <v>4938000</v>
      </c>
    </row>
    <row r="287" spans="1:19" x14ac:dyDescent="0.25">
      <c r="A287" t="s">
        <v>964</v>
      </c>
      <c r="B287">
        <v>539000</v>
      </c>
      <c r="C287">
        <f t="shared" si="16"/>
        <v>539000</v>
      </c>
      <c r="D287" t="s">
        <v>2887</v>
      </c>
      <c r="E287">
        <f t="shared" si="17"/>
        <v>451000</v>
      </c>
      <c r="F287">
        <v>1089000</v>
      </c>
      <c r="G287">
        <v>4770000</v>
      </c>
      <c r="H287">
        <v>292000</v>
      </c>
      <c r="I287">
        <v>1162000</v>
      </c>
      <c r="J287" t="s">
        <v>2887</v>
      </c>
      <c r="K287">
        <v>244000</v>
      </c>
      <c r="L287" t="s">
        <v>2887</v>
      </c>
      <c r="M287">
        <v>207000</v>
      </c>
      <c r="N287" t="s">
        <v>2887</v>
      </c>
      <c r="O287">
        <v>1189000</v>
      </c>
      <c r="P287">
        <v>5759000</v>
      </c>
      <c r="R287">
        <f t="shared" si="18"/>
        <v>7313000</v>
      </c>
      <c r="S287">
        <f t="shared" si="19"/>
        <v>451000</v>
      </c>
    </row>
    <row r="288" spans="1:19" x14ac:dyDescent="0.25">
      <c r="A288" t="s">
        <v>966</v>
      </c>
      <c r="B288">
        <v>24925000</v>
      </c>
      <c r="C288">
        <f t="shared" si="16"/>
        <v>24925000</v>
      </c>
      <c r="D288" t="s">
        <v>2887</v>
      </c>
      <c r="E288">
        <f t="shared" si="17"/>
        <v>24193000</v>
      </c>
      <c r="F288">
        <v>593000</v>
      </c>
      <c r="G288">
        <v>7659000</v>
      </c>
      <c r="H288">
        <v>5243000</v>
      </c>
      <c r="I288">
        <v>57151000</v>
      </c>
      <c r="J288" t="s">
        <v>2887</v>
      </c>
      <c r="K288">
        <v>141000</v>
      </c>
      <c r="L288" t="s">
        <v>2887</v>
      </c>
      <c r="M288">
        <v>24052000</v>
      </c>
      <c r="N288" t="s">
        <v>2887</v>
      </c>
      <c r="O288">
        <v>968000</v>
      </c>
      <c r="P288">
        <v>7223000</v>
      </c>
      <c r="R288">
        <f t="shared" si="18"/>
        <v>70646000</v>
      </c>
      <c r="S288">
        <f t="shared" si="19"/>
        <v>24193000</v>
      </c>
    </row>
    <row r="289" spans="1:19" x14ac:dyDescent="0.25">
      <c r="A289" t="s">
        <v>968</v>
      </c>
      <c r="B289">
        <v>7634000</v>
      </c>
      <c r="C289">
        <f t="shared" si="16"/>
        <v>7634000</v>
      </c>
      <c r="D289">
        <v>91349000</v>
      </c>
      <c r="E289">
        <f t="shared" si="17"/>
        <v>91349000</v>
      </c>
      <c r="F289">
        <v>4161000</v>
      </c>
      <c r="G289">
        <v>2630000</v>
      </c>
      <c r="H289">
        <v>108000</v>
      </c>
      <c r="I289">
        <v>83911000</v>
      </c>
      <c r="J289" t="s">
        <v>2887</v>
      </c>
      <c r="K289">
        <v>379000</v>
      </c>
      <c r="L289" t="s">
        <v>2887</v>
      </c>
      <c r="M289">
        <v>7245000</v>
      </c>
      <c r="N289" t="s">
        <v>2887</v>
      </c>
      <c r="O289">
        <v>3654000</v>
      </c>
      <c r="P289">
        <v>22989000</v>
      </c>
      <c r="R289">
        <f t="shared" si="18"/>
        <v>90810000</v>
      </c>
      <c r="S289">
        <f t="shared" si="19"/>
        <v>7624000</v>
      </c>
    </row>
    <row r="290" spans="1:19" x14ac:dyDescent="0.25">
      <c r="A290" t="s">
        <v>969</v>
      </c>
      <c r="B290">
        <v>281000</v>
      </c>
      <c r="C290">
        <f t="shared" si="16"/>
        <v>281000</v>
      </c>
      <c r="D290">
        <v>2681000</v>
      </c>
      <c r="E290">
        <f t="shared" si="17"/>
        <v>2681000</v>
      </c>
      <c r="F290">
        <v>696000</v>
      </c>
      <c r="G290">
        <v>143000</v>
      </c>
      <c r="H290" t="s">
        <v>2887</v>
      </c>
      <c r="I290">
        <v>1713000</v>
      </c>
      <c r="J290" t="s">
        <v>2887</v>
      </c>
      <c r="K290">
        <v>101000</v>
      </c>
      <c r="L290" t="s">
        <v>2887</v>
      </c>
      <c r="M290">
        <v>179000</v>
      </c>
      <c r="N290" t="s">
        <v>2887</v>
      </c>
      <c r="O290">
        <v>84000</v>
      </c>
      <c r="P290">
        <v>897000</v>
      </c>
      <c r="R290">
        <f t="shared" si="18"/>
        <v>2552000</v>
      </c>
      <c r="S290">
        <f t="shared" si="19"/>
        <v>280000</v>
      </c>
    </row>
    <row r="291" spans="1:19" x14ac:dyDescent="0.25">
      <c r="A291" t="s">
        <v>970</v>
      </c>
      <c r="B291">
        <v>2207000</v>
      </c>
      <c r="C291">
        <f t="shared" si="16"/>
        <v>2207000</v>
      </c>
      <c r="D291">
        <v>15847000</v>
      </c>
      <c r="E291">
        <f t="shared" si="17"/>
        <v>15847000</v>
      </c>
      <c r="F291">
        <v>1170000</v>
      </c>
      <c r="G291">
        <v>1716000</v>
      </c>
      <c r="H291">
        <v>370000</v>
      </c>
      <c r="I291">
        <v>12591000</v>
      </c>
      <c r="J291" t="s">
        <v>2887</v>
      </c>
      <c r="K291">
        <v>228000</v>
      </c>
      <c r="L291" t="s">
        <v>2887</v>
      </c>
      <c r="M291">
        <v>1979000</v>
      </c>
      <c r="N291" t="s">
        <v>2887</v>
      </c>
      <c r="O291" t="s">
        <v>2887</v>
      </c>
      <c r="P291">
        <v>44582000</v>
      </c>
      <c r="R291">
        <f t="shared" si="18"/>
        <v>15847000</v>
      </c>
      <c r="S291">
        <f t="shared" si="19"/>
        <v>2207000</v>
      </c>
    </row>
    <row r="292" spans="1:19" x14ac:dyDescent="0.25">
      <c r="A292" t="s">
        <v>971</v>
      </c>
      <c r="B292">
        <v>1523000</v>
      </c>
      <c r="C292">
        <f t="shared" si="16"/>
        <v>1523000</v>
      </c>
      <c r="D292">
        <v>36434000</v>
      </c>
      <c r="E292">
        <f t="shared" si="17"/>
        <v>36434000</v>
      </c>
      <c r="F292">
        <v>1163000</v>
      </c>
      <c r="G292">
        <v>4846000</v>
      </c>
      <c r="H292" t="s">
        <v>2887</v>
      </c>
      <c r="I292">
        <v>30368000</v>
      </c>
      <c r="J292" t="s">
        <v>2887</v>
      </c>
      <c r="K292">
        <v>116000</v>
      </c>
      <c r="L292" t="s">
        <v>2887</v>
      </c>
      <c r="M292">
        <v>1407000</v>
      </c>
      <c r="N292" t="s">
        <v>2887</v>
      </c>
      <c r="O292">
        <v>104000</v>
      </c>
      <c r="P292">
        <v>1123000</v>
      </c>
      <c r="R292">
        <f t="shared" si="18"/>
        <v>36377000</v>
      </c>
      <c r="S292">
        <f t="shared" si="19"/>
        <v>1523000</v>
      </c>
    </row>
    <row r="293" spans="1:19" x14ac:dyDescent="0.25">
      <c r="A293" t="s">
        <v>2896</v>
      </c>
      <c r="B293">
        <v>15422000</v>
      </c>
      <c r="C293">
        <f t="shared" si="16"/>
        <v>15422000</v>
      </c>
      <c r="D293">
        <v>193008000</v>
      </c>
      <c r="E293">
        <f t="shared" si="17"/>
        <v>193008000</v>
      </c>
      <c r="F293">
        <v>23337000</v>
      </c>
      <c r="G293">
        <v>26961000</v>
      </c>
      <c r="H293">
        <v>38383000</v>
      </c>
      <c r="I293">
        <v>104290000</v>
      </c>
      <c r="J293">
        <v>37000</v>
      </c>
      <c r="K293">
        <v>1145000</v>
      </c>
      <c r="L293">
        <v>267000</v>
      </c>
      <c r="M293">
        <v>13999000</v>
      </c>
      <c r="N293">
        <v>11000</v>
      </c>
      <c r="O293">
        <v>199000</v>
      </c>
      <c r="P293">
        <v>3585000</v>
      </c>
      <c r="R293">
        <f t="shared" si="18"/>
        <v>193008000</v>
      </c>
      <c r="S293">
        <f t="shared" si="19"/>
        <v>15422000</v>
      </c>
    </row>
    <row r="294" spans="1:19" x14ac:dyDescent="0.25">
      <c r="A294" t="s">
        <v>974</v>
      </c>
      <c r="B294">
        <v>613000</v>
      </c>
      <c r="C294">
        <f t="shared" si="16"/>
        <v>613000</v>
      </c>
      <c r="D294">
        <v>8118000</v>
      </c>
      <c r="E294">
        <f t="shared" si="17"/>
        <v>8118000</v>
      </c>
      <c r="F294">
        <v>1291000</v>
      </c>
      <c r="G294">
        <v>4503000</v>
      </c>
      <c r="H294">
        <v>355000</v>
      </c>
      <c r="I294">
        <v>1969000</v>
      </c>
      <c r="J294" t="s">
        <v>2887</v>
      </c>
      <c r="K294">
        <v>236000</v>
      </c>
      <c r="L294" t="s">
        <v>2887</v>
      </c>
      <c r="M294">
        <v>372000</v>
      </c>
      <c r="N294" t="s">
        <v>2887</v>
      </c>
      <c r="O294">
        <v>608000</v>
      </c>
      <c r="P294">
        <v>5532000</v>
      </c>
      <c r="R294">
        <f t="shared" si="18"/>
        <v>8118000</v>
      </c>
      <c r="S294">
        <f t="shared" si="19"/>
        <v>608000</v>
      </c>
    </row>
    <row r="295" spans="1:19" x14ac:dyDescent="0.25">
      <c r="A295" t="s">
        <v>975</v>
      </c>
      <c r="B295">
        <v>187000</v>
      </c>
      <c r="C295">
        <f t="shared" si="16"/>
        <v>187000</v>
      </c>
      <c r="D295">
        <v>972000</v>
      </c>
      <c r="E295">
        <f t="shared" si="17"/>
        <v>972000</v>
      </c>
      <c r="F295">
        <v>47000</v>
      </c>
      <c r="G295">
        <v>65000</v>
      </c>
      <c r="H295" t="s">
        <v>2887</v>
      </c>
      <c r="I295">
        <v>843000</v>
      </c>
      <c r="J295" t="s">
        <v>2887</v>
      </c>
      <c r="K295">
        <v>6000</v>
      </c>
      <c r="L295" t="s">
        <v>2887</v>
      </c>
      <c r="M295">
        <v>180000</v>
      </c>
      <c r="N295" t="s">
        <v>2887</v>
      </c>
      <c r="O295">
        <v>55000</v>
      </c>
      <c r="P295">
        <v>916000</v>
      </c>
      <c r="R295">
        <f t="shared" si="18"/>
        <v>955000</v>
      </c>
      <c r="S295">
        <f t="shared" si="19"/>
        <v>186000</v>
      </c>
    </row>
    <row r="296" spans="1:19" x14ac:dyDescent="0.25">
      <c r="A296" t="s">
        <v>976</v>
      </c>
      <c r="B296">
        <v>214000</v>
      </c>
      <c r="C296">
        <f t="shared" si="16"/>
        <v>214000</v>
      </c>
      <c r="D296">
        <v>1568000</v>
      </c>
      <c r="E296">
        <f t="shared" si="17"/>
        <v>1568000</v>
      </c>
      <c r="F296">
        <v>456000</v>
      </c>
      <c r="G296">
        <v>7000</v>
      </c>
      <c r="H296">
        <v>4000</v>
      </c>
      <c r="I296">
        <v>1004000</v>
      </c>
      <c r="J296" t="s">
        <v>2887</v>
      </c>
      <c r="K296">
        <v>76000</v>
      </c>
      <c r="L296" t="s">
        <v>2887</v>
      </c>
      <c r="M296">
        <v>138000</v>
      </c>
      <c r="N296" t="s">
        <v>2887</v>
      </c>
      <c r="O296">
        <v>179000</v>
      </c>
      <c r="P296">
        <v>1689000</v>
      </c>
      <c r="R296">
        <f t="shared" si="18"/>
        <v>1471000</v>
      </c>
      <c r="S296">
        <f t="shared" si="19"/>
        <v>214000</v>
      </c>
    </row>
    <row r="297" spans="1:19" x14ac:dyDescent="0.25">
      <c r="A297" t="s">
        <v>977</v>
      </c>
      <c r="B297">
        <v>4329000</v>
      </c>
      <c r="C297">
        <f t="shared" si="16"/>
        <v>4329000</v>
      </c>
      <c r="D297">
        <v>31199000</v>
      </c>
      <c r="E297">
        <f t="shared" si="17"/>
        <v>31199000</v>
      </c>
      <c r="F297">
        <v>1048000</v>
      </c>
      <c r="G297">
        <v>148000</v>
      </c>
      <c r="H297">
        <v>138000</v>
      </c>
      <c r="I297">
        <v>29865000</v>
      </c>
      <c r="J297" t="s">
        <v>2887</v>
      </c>
      <c r="K297">
        <v>118000</v>
      </c>
      <c r="L297" t="s">
        <v>2887</v>
      </c>
      <c r="M297">
        <v>4211000</v>
      </c>
      <c r="N297" t="s">
        <v>2887</v>
      </c>
      <c r="O297">
        <v>200000</v>
      </c>
      <c r="P297">
        <v>3022000</v>
      </c>
      <c r="R297">
        <f t="shared" si="18"/>
        <v>31199000</v>
      </c>
      <c r="S297">
        <f t="shared" si="19"/>
        <v>4329000</v>
      </c>
    </row>
    <row r="298" spans="1:19" x14ac:dyDescent="0.25">
      <c r="A298" t="s">
        <v>978</v>
      </c>
      <c r="B298" t="s">
        <v>2887</v>
      </c>
      <c r="C298">
        <f t="shared" si="16"/>
        <v>176551000</v>
      </c>
      <c r="D298">
        <v>176551000</v>
      </c>
      <c r="E298">
        <f t="shared" si="17"/>
        <v>176551000</v>
      </c>
      <c r="F298">
        <v>473000</v>
      </c>
      <c r="G298">
        <v>3214000</v>
      </c>
      <c r="H298">
        <v>8926000</v>
      </c>
      <c r="I298">
        <v>41742000</v>
      </c>
      <c r="J298">
        <v>122196000</v>
      </c>
      <c r="K298">
        <v>107000</v>
      </c>
      <c r="L298" t="s">
        <v>2887</v>
      </c>
      <c r="M298" t="s">
        <v>2887</v>
      </c>
      <c r="N298" t="s">
        <v>2887</v>
      </c>
      <c r="O298">
        <v>397000</v>
      </c>
      <c r="P298">
        <v>3081000</v>
      </c>
      <c r="R298">
        <f t="shared" si="18"/>
        <v>176551000</v>
      </c>
      <c r="S298">
        <f t="shared" si="19"/>
        <v>107000</v>
      </c>
    </row>
    <row r="299" spans="1:19" x14ac:dyDescent="0.25">
      <c r="A299" t="s">
        <v>979</v>
      </c>
      <c r="B299">
        <v>7782000</v>
      </c>
      <c r="C299">
        <f t="shared" si="16"/>
        <v>7782000</v>
      </c>
      <c r="D299">
        <v>72020000</v>
      </c>
      <c r="E299">
        <f t="shared" si="17"/>
        <v>72020000</v>
      </c>
      <c r="F299">
        <v>6370000</v>
      </c>
      <c r="G299">
        <v>1472000</v>
      </c>
      <c r="H299" t="s">
        <v>2887</v>
      </c>
      <c r="I299">
        <v>63076000</v>
      </c>
      <c r="J299" t="s">
        <v>2887</v>
      </c>
      <c r="K299">
        <v>329000</v>
      </c>
      <c r="L299" t="s">
        <v>2887</v>
      </c>
      <c r="M299">
        <v>7421000</v>
      </c>
      <c r="N299" t="s">
        <v>2887</v>
      </c>
      <c r="O299">
        <v>94000</v>
      </c>
      <c r="P299">
        <v>1102000</v>
      </c>
      <c r="R299">
        <f t="shared" si="18"/>
        <v>70918000</v>
      </c>
      <c r="S299">
        <f t="shared" si="19"/>
        <v>7750000</v>
      </c>
    </row>
    <row r="300" spans="1:19" x14ac:dyDescent="0.25">
      <c r="A300" t="s">
        <v>980</v>
      </c>
      <c r="B300">
        <v>250000</v>
      </c>
      <c r="C300">
        <f t="shared" si="16"/>
        <v>250000</v>
      </c>
      <c r="D300">
        <v>2834000</v>
      </c>
      <c r="E300">
        <f t="shared" si="17"/>
        <v>2834000</v>
      </c>
      <c r="F300">
        <v>1037000</v>
      </c>
      <c r="G300">
        <v>195000</v>
      </c>
      <c r="H300">
        <v>217000</v>
      </c>
      <c r="I300">
        <v>1385000</v>
      </c>
      <c r="J300" t="s">
        <v>2887</v>
      </c>
      <c r="K300">
        <v>84000</v>
      </c>
      <c r="L300" t="s">
        <v>2887</v>
      </c>
      <c r="M300">
        <v>166000</v>
      </c>
      <c r="N300" t="s">
        <v>2887</v>
      </c>
      <c r="O300">
        <v>1084000</v>
      </c>
      <c r="P300">
        <v>7552000</v>
      </c>
      <c r="R300">
        <f t="shared" si="18"/>
        <v>2834000</v>
      </c>
      <c r="S300">
        <f t="shared" si="19"/>
        <v>250000</v>
      </c>
    </row>
    <row r="301" spans="1:19" x14ac:dyDescent="0.25">
      <c r="A301" t="s">
        <v>981</v>
      </c>
      <c r="B301">
        <v>7467000</v>
      </c>
      <c r="C301">
        <f t="shared" si="16"/>
        <v>7467000</v>
      </c>
      <c r="D301">
        <v>240507000</v>
      </c>
      <c r="E301">
        <f t="shared" si="17"/>
        <v>240507000</v>
      </c>
      <c r="F301">
        <v>3401000</v>
      </c>
      <c r="G301">
        <v>646000</v>
      </c>
      <c r="H301">
        <v>750000</v>
      </c>
      <c r="I301">
        <v>235683000</v>
      </c>
      <c r="J301" t="s">
        <v>2887</v>
      </c>
      <c r="K301">
        <v>390000</v>
      </c>
      <c r="L301" t="s">
        <v>2887</v>
      </c>
      <c r="M301">
        <v>7075000</v>
      </c>
      <c r="N301" t="s">
        <v>2887</v>
      </c>
      <c r="O301">
        <v>953000</v>
      </c>
      <c r="P301">
        <v>3847000</v>
      </c>
      <c r="R301">
        <f t="shared" si="18"/>
        <v>240480000</v>
      </c>
      <c r="S301">
        <f t="shared" si="19"/>
        <v>7465000</v>
      </c>
    </row>
    <row r="302" spans="1:19" x14ac:dyDescent="0.25">
      <c r="A302" t="s">
        <v>983</v>
      </c>
      <c r="B302" t="s">
        <v>2887</v>
      </c>
      <c r="C302">
        <f t="shared" si="16"/>
        <v>5524000</v>
      </c>
      <c r="D302" t="s">
        <v>2887</v>
      </c>
      <c r="E302">
        <f t="shared" si="17"/>
        <v>533000</v>
      </c>
      <c r="F302">
        <v>1948000</v>
      </c>
      <c r="G302">
        <v>3483000</v>
      </c>
      <c r="H302" t="s">
        <v>2887</v>
      </c>
      <c r="I302" t="s">
        <v>2887</v>
      </c>
      <c r="J302">
        <v>93000</v>
      </c>
      <c r="K302">
        <v>363000</v>
      </c>
      <c r="L302">
        <v>170000</v>
      </c>
      <c r="M302" t="s">
        <v>2887</v>
      </c>
      <c r="N302" t="s">
        <v>2887</v>
      </c>
      <c r="O302">
        <v>167000</v>
      </c>
      <c r="P302">
        <v>4242000</v>
      </c>
      <c r="R302">
        <f t="shared" si="18"/>
        <v>5524000</v>
      </c>
      <c r="S302">
        <f t="shared" si="19"/>
        <v>533000</v>
      </c>
    </row>
    <row r="303" spans="1:19" x14ac:dyDescent="0.25">
      <c r="A303" t="s">
        <v>984</v>
      </c>
      <c r="B303">
        <v>45282000</v>
      </c>
      <c r="C303">
        <f t="shared" si="16"/>
        <v>45282000</v>
      </c>
      <c r="D303">
        <v>262228000</v>
      </c>
      <c r="E303">
        <f t="shared" si="17"/>
        <v>262228000</v>
      </c>
      <c r="F303">
        <v>5471000</v>
      </c>
      <c r="G303">
        <v>15944000</v>
      </c>
      <c r="H303">
        <v>492000</v>
      </c>
      <c r="I303">
        <v>240147000</v>
      </c>
      <c r="J303" t="s">
        <v>2887</v>
      </c>
      <c r="K303">
        <v>486000</v>
      </c>
      <c r="L303">
        <v>158000</v>
      </c>
      <c r="M303">
        <v>44638000</v>
      </c>
      <c r="N303" t="s">
        <v>2887</v>
      </c>
      <c r="O303">
        <v>58055000</v>
      </c>
      <c r="P303">
        <v>30836000</v>
      </c>
      <c r="R303">
        <f t="shared" si="18"/>
        <v>262054000</v>
      </c>
      <c r="S303">
        <f t="shared" si="19"/>
        <v>45282000</v>
      </c>
    </row>
    <row r="304" spans="1:19" x14ac:dyDescent="0.25">
      <c r="A304" t="s">
        <v>986</v>
      </c>
      <c r="B304">
        <v>27021000</v>
      </c>
      <c r="C304">
        <f t="shared" si="16"/>
        <v>27021000</v>
      </c>
      <c r="D304">
        <v>92493000</v>
      </c>
      <c r="E304">
        <f t="shared" si="17"/>
        <v>92493000</v>
      </c>
      <c r="F304">
        <v>2183000</v>
      </c>
      <c r="G304">
        <v>3138000</v>
      </c>
      <c r="H304">
        <v>6100000</v>
      </c>
      <c r="I304">
        <v>81055000</v>
      </c>
      <c r="J304">
        <v>17000</v>
      </c>
      <c r="K304">
        <v>236000</v>
      </c>
      <c r="L304" t="s">
        <v>2887</v>
      </c>
      <c r="M304">
        <v>26785000</v>
      </c>
      <c r="N304" t="s">
        <v>2887</v>
      </c>
      <c r="O304">
        <v>10644000</v>
      </c>
      <c r="P304">
        <v>66006000</v>
      </c>
      <c r="R304">
        <f t="shared" si="18"/>
        <v>92493000</v>
      </c>
      <c r="S304">
        <f t="shared" si="19"/>
        <v>27021000</v>
      </c>
    </row>
    <row r="305" spans="1:19" x14ac:dyDescent="0.25">
      <c r="A305" t="s">
        <v>987</v>
      </c>
      <c r="B305">
        <v>47439000</v>
      </c>
      <c r="C305">
        <f t="shared" si="16"/>
        <v>47439000</v>
      </c>
      <c r="D305">
        <v>162430000</v>
      </c>
      <c r="E305">
        <f t="shared" si="17"/>
        <v>162430000</v>
      </c>
      <c r="F305">
        <v>4977000</v>
      </c>
      <c r="G305">
        <v>8710000</v>
      </c>
      <c r="H305">
        <v>279000</v>
      </c>
      <c r="I305">
        <v>148464000</v>
      </c>
      <c r="J305" t="s">
        <v>2887</v>
      </c>
      <c r="K305">
        <v>501000</v>
      </c>
      <c r="L305">
        <v>38000</v>
      </c>
      <c r="M305">
        <v>46897000</v>
      </c>
      <c r="N305" t="s">
        <v>2887</v>
      </c>
      <c r="O305">
        <v>802000</v>
      </c>
      <c r="P305">
        <v>10834000</v>
      </c>
      <c r="R305">
        <f t="shared" si="18"/>
        <v>162430000</v>
      </c>
      <c r="S305">
        <f t="shared" si="19"/>
        <v>47436000</v>
      </c>
    </row>
    <row r="306" spans="1:19" x14ac:dyDescent="0.25">
      <c r="A306" t="s">
        <v>989</v>
      </c>
      <c r="B306">
        <v>3827000</v>
      </c>
      <c r="C306">
        <f t="shared" si="16"/>
        <v>3827000</v>
      </c>
      <c r="D306">
        <v>33876000</v>
      </c>
      <c r="E306">
        <f t="shared" si="17"/>
        <v>33876000</v>
      </c>
      <c r="F306">
        <v>2781000</v>
      </c>
      <c r="G306">
        <v>7690000</v>
      </c>
      <c r="H306">
        <v>67000</v>
      </c>
      <c r="I306">
        <v>23304000</v>
      </c>
      <c r="J306">
        <v>34000</v>
      </c>
      <c r="K306">
        <v>306000</v>
      </c>
      <c r="L306" t="s">
        <v>2887</v>
      </c>
      <c r="M306">
        <v>3145000</v>
      </c>
      <c r="N306" t="s">
        <v>2887</v>
      </c>
      <c r="O306">
        <v>48000</v>
      </c>
      <c r="P306">
        <v>186000</v>
      </c>
      <c r="R306">
        <f t="shared" si="18"/>
        <v>33876000</v>
      </c>
      <c r="S306">
        <f t="shared" si="19"/>
        <v>3451000</v>
      </c>
    </row>
    <row r="307" spans="1:19" x14ac:dyDescent="0.25">
      <c r="A307" t="s">
        <v>990</v>
      </c>
      <c r="B307" t="s">
        <v>2887</v>
      </c>
      <c r="C307">
        <f t="shared" si="16"/>
        <v>588000</v>
      </c>
      <c r="D307">
        <v>588000</v>
      </c>
      <c r="E307">
        <f t="shared" si="17"/>
        <v>588000</v>
      </c>
      <c r="F307">
        <v>123000</v>
      </c>
      <c r="G307">
        <v>396000</v>
      </c>
      <c r="H307" t="s">
        <v>2887</v>
      </c>
      <c r="I307">
        <v>69000</v>
      </c>
      <c r="J307" t="s">
        <v>2887</v>
      </c>
      <c r="K307" t="s">
        <v>2887</v>
      </c>
      <c r="L307" t="s">
        <v>2887</v>
      </c>
      <c r="M307" t="s">
        <v>2887</v>
      </c>
      <c r="N307" t="s">
        <v>2887</v>
      </c>
      <c r="O307" t="s">
        <v>2887</v>
      </c>
      <c r="P307" t="s">
        <v>2887</v>
      </c>
      <c r="R307">
        <f t="shared" si="18"/>
        <v>588000</v>
      </c>
      <c r="S307">
        <f t="shared" si="19"/>
        <v>0</v>
      </c>
    </row>
    <row r="308" spans="1:19" x14ac:dyDescent="0.25">
      <c r="A308" t="s">
        <v>991</v>
      </c>
      <c r="B308" t="s">
        <v>2887</v>
      </c>
      <c r="C308">
        <f t="shared" si="16"/>
        <v>115831000</v>
      </c>
      <c r="D308">
        <v>116339000</v>
      </c>
      <c r="E308">
        <f t="shared" si="17"/>
        <v>116339000</v>
      </c>
      <c r="F308">
        <v>1748000</v>
      </c>
      <c r="G308" t="s">
        <v>2887</v>
      </c>
      <c r="H308">
        <v>16037000</v>
      </c>
      <c r="I308">
        <v>98046000</v>
      </c>
      <c r="J308" t="s">
        <v>2887</v>
      </c>
      <c r="K308">
        <v>144000</v>
      </c>
      <c r="L308" t="s">
        <v>2887</v>
      </c>
      <c r="M308" t="s">
        <v>2887</v>
      </c>
      <c r="N308" t="s">
        <v>2887</v>
      </c>
      <c r="O308">
        <v>37000</v>
      </c>
      <c r="P308">
        <v>794000</v>
      </c>
      <c r="R308">
        <f t="shared" si="18"/>
        <v>115831000</v>
      </c>
      <c r="S308">
        <f t="shared" si="19"/>
        <v>144000</v>
      </c>
    </row>
    <row r="309" spans="1:19" x14ac:dyDescent="0.25">
      <c r="A309" t="s">
        <v>992</v>
      </c>
      <c r="B309">
        <v>148000</v>
      </c>
      <c r="C309">
        <f t="shared" si="16"/>
        <v>148000</v>
      </c>
      <c r="D309" t="s">
        <v>2887</v>
      </c>
      <c r="E309">
        <f t="shared" si="17"/>
        <v>148000</v>
      </c>
      <c r="F309">
        <v>241000</v>
      </c>
      <c r="G309" t="s">
        <v>2887</v>
      </c>
      <c r="H309" t="s">
        <v>2887</v>
      </c>
      <c r="I309">
        <v>701000</v>
      </c>
      <c r="J309" t="s">
        <v>2887</v>
      </c>
      <c r="K309">
        <v>53000</v>
      </c>
      <c r="L309" t="s">
        <v>2887</v>
      </c>
      <c r="M309">
        <v>95000</v>
      </c>
      <c r="N309" t="s">
        <v>2887</v>
      </c>
      <c r="O309">
        <v>142000</v>
      </c>
      <c r="P309">
        <v>1713000</v>
      </c>
      <c r="R309">
        <f t="shared" si="18"/>
        <v>942000</v>
      </c>
      <c r="S309">
        <f t="shared" si="19"/>
        <v>148000</v>
      </c>
    </row>
    <row r="310" spans="1:19" x14ac:dyDescent="0.25">
      <c r="A310" t="s">
        <v>993</v>
      </c>
      <c r="B310">
        <v>127000</v>
      </c>
      <c r="C310">
        <f t="shared" si="16"/>
        <v>127000</v>
      </c>
      <c r="D310">
        <v>2154000</v>
      </c>
      <c r="E310">
        <f t="shared" si="17"/>
        <v>2154000</v>
      </c>
      <c r="F310">
        <v>649000</v>
      </c>
      <c r="G310">
        <v>165000</v>
      </c>
      <c r="H310" t="s">
        <v>2887</v>
      </c>
      <c r="I310">
        <v>1340000</v>
      </c>
      <c r="J310" t="s">
        <v>2887</v>
      </c>
      <c r="K310">
        <v>58000</v>
      </c>
      <c r="L310" t="s">
        <v>2887</v>
      </c>
      <c r="M310">
        <v>68000</v>
      </c>
      <c r="N310" t="s">
        <v>2887</v>
      </c>
      <c r="O310" t="s">
        <v>2887</v>
      </c>
      <c r="P310">
        <v>1018000</v>
      </c>
      <c r="R310">
        <f t="shared" si="18"/>
        <v>2154000</v>
      </c>
      <c r="S310">
        <f t="shared" si="19"/>
        <v>126000</v>
      </c>
    </row>
    <row r="311" spans="1:19" x14ac:dyDescent="0.25">
      <c r="A311" t="s">
        <v>994</v>
      </c>
      <c r="B311">
        <v>1161000</v>
      </c>
      <c r="C311">
        <f t="shared" si="16"/>
        <v>1161000</v>
      </c>
      <c r="D311">
        <v>12599000</v>
      </c>
      <c r="E311">
        <f t="shared" si="17"/>
        <v>12599000</v>
      </c>
      <c r="F311">
        <v>3144000</v>
      </c>
      <c r="G311">
        <v>2999000</v>
      </c>
      <c r="H311">
        <v>164000</v>
      </c>
      <c r="I311">
        <v>6292000</v>
      </c>
      <c r="J311" t="s">
        <v>2887</v>
      </c>
      <c r="K311">
        <v>716000</v>
      </c>
      <c r="L311" t="s">
        <v>2887</v>
      </c>
      <c r="M311">
        <v>437000</v>
      </c>
      <c r="N311" t="s">
        <v>2887</v>
      </c>
      <c r="O311">
        <v>2366000</v>
      </c>
      <c r="P311">
        <v>9808000</v>
      </c>
      <c r="R311">
        <f t="shared" si="18"/>
        <v>12599000</v>
      </c>
      <c r="S311">
        <f t="shared" si="19"/>
        <v>1153000</v>
      </c>
    </row>
    <row r="312" spans="1:19" x14ac:dyDescent="0.25">
      <c r="A312" t="s">
        <v>995</v>
      </c>
      <c r="B312">
        <v>408667</v>
      </c>
      <c r="C312">
        <f t="shared" si="16"/>
        <v>408667</v>
      </c>
      <c r="D312">
        <v>5022692</v>
      </c>
      <c r="E312">
        <f t="shared" si="17"/>
        <v>5022692</v>
      </c>
      <c r="F312">
        <v>1519000</v>
      </c>
      <c r="G312">
        <v>1981000</v>
      </c>
      <c r="H312" t="s">
        <v>2887</v>
      </c>
      <c r="I312">
        <v>1516000</v>
      </c>
      <c r="J312" t="s">
        <v>2887</v>
      </c>
      <c r="K312">
        <v>210000</v>
      </c>
      <c r="L312" t="s">
        <v>2887</v>
      </c>
      <c r="M312">
        <v>195000</v>
      </c>
      <c r="N312" t="s">
        <v>2887</v>
      </c>
      <c r="O312">
        <v>1329000</v>
      </c>
      <c r="P312">
        <v>4388000</v>
      </c>
      <c r="R312">
        <f t="shared" si="18"/>
        <v>5016000</v>
      </c>
      <c r="S312">
        <f t="shared" si="19"/>
        <v>405000</v>
      </c>
    </row>
    <row r="313" spans="1:19" x14ac:dyDescent="0.25">
      <c r="A313" t="s">
        <v>997</v>
      </c>
      <c r="B313">
        <v>21463000</v>
      </c>
      <c r="C313">
        <f t="shared" si="16"/>
        <v>21463000</v>
      </c>
      <c r="D313">
        <v>66533000</v>
      </c>
      <c r="E313">
        <f t="shared" si="17"/>
        <v>66533000</v>
      </c>
      <c r="F313">
        <v>1416000</v>
      </c>
      <c r="G313">
        <v>4681000</v>
      </c>
      <c r="H313" t="s">
        <v>2887</v>
      </c>
      <c r="I313">
        <v>54551000</v>
      </c>
      <c r="J313">
        <v>20000</v>
      </c>
      <c r="K313">
        <v>238000</v>
      </c>
      <c r="L313" t="s">
        <v>2887</v>
      </c>
      <c r="M313">
        <v>21140000</v>
      </c>
      <c r="N313" t="s">
        <v>2887</v>
      </c>
      <c r="O313" t="s">
        <v>2887</v>
      </c>
      <c r="P313">
        <v>27392000</v>
      </c>
      <c r="R313">
        <f t="shared" si="18"/>
        <v>60668000</v>
      </c>
      <c r="S313">
        <f t="shared" si="19"/>
        <v>21378000</v>
      </c>
    </row>
    <row r="314" spans="1:19" x14ac:dyDescent="0.25">
      <c r="A314" t="s">
        <v>998</v>
      </c>
      <c r="B314">
        <v>266000</v>
      </c>
      <c r="C314">
        <f t="shared" si="16"/>
        <v>266000</v>
      </c>
      <c r="D314">
        <v>3630000</v>
      </c>
      <c r="E314">
        <f t="shared" si="17"/>
        <v>3630000</v>
      </c>
      <c r="F314">
        <v>661000</v>
      </c>
      <c r="G314">
        <v>87000</v>
      </c>
      <c r="H314" t="s">
        <v>2887</v>
      </c>
      <c r="I314">
        <v>2536000</v>
      </c>
      <c r="J314" t="s">
        <v>2887</v>
      </c>
      <c r="K314">
        <v>51000</v>
      </c>
      <c r="L314" t="s">
        <v>2887</v>
      </c>
      <c r="M314">
        <v>215000</v>
      </c>
      <c r="N314" t="s">
        <v>2887</v>
      </c>
      <c r="O314">
        <v>104000</v>
      </c>
      <c r="P314">
        <v>1103000</v>
      </c>
      <c r="R314">
        <f t="shared" si="18"/>
        <v>3284000</v>
      </c>
      <c r="S314">
        <f t="shared" si="19"/>
        <v>266000</v>
      </c>
    </row>
    <row r="315" spans="1:19" x14ac:dyDescent="0.25">
      <c r="A315" t="s">
        <v>999</v>
      </c>
      <c r="B315">
        <v>13931000</v>
      </c>
      <c r="C315">
        <f t="shared" si="16"/>
        <v>13931000</v>
      </c>
      <c r="D315">
        <v>138645000</v>
      </c>
      <c r="E315">
        <f t="shared" si="17"/>
        <v>138645000</v>
      </c>
      <c r="F315">
        <v>4763000</v>
      </c>
      <c r="G315">
        <v>2208000</v>
      </c>
      <c r="H315">
        <v>134000</v>
      </c>
      <c r="I315">
        <v>130565000</v>
      </c>
      <c r="J315" t="s">
        <v>2887</v>
      </c>
      <c r="K315">
        <v>378000</v>
      </c>
      <c r="L315">
        <v>48000</v>
      </c>
      <c r="M315">
        <v>13505000</v>
      </c>
      <c r="N315" t="s">
        <v>2887</v>
      </c>
      <c r="O315">
        <v>760000</v>
      </c>
      <c r="P315">
        <v>4093000</v>
      </c>
      <c r="R315">
        <f t="shared" si="18"/>
        <v>137670000</v>
      </c>
      <c r="S315">
        <f t="shared" si="19"/>
        <v>13931000</v>
      </c>
    </row>
    <row r="316" spans="1:19" x14ac:dyDescent="0.25">
      <c r="A316" t="s">
        <v>1000</v>
      </c>
      <c r="B316">
        <v>1431000</v>
      </c>
      <c r="C316">
        <f t="shared" si="16"/>
        <v>1431000</v>
      </c>
      <c r="D316">
        <v>13110000</v>
      </c>
      <c r="E316">
        <f t="shared" si="17"/>
        <v>13110000</v>
      </c>
      <c r="F316">
        <v>3535000</v>
      </c>
      <c r="G316">
        <v>1624000</v>
      </c>
      <c r="H316">
        <v>152000</v>
      </c>
      <c r="I316">
        <v>7748000</v>
      </c>
      <c r="J316" t="s">
        <v>2887</v>
      </c>
      <c r="K316">
        <v>365000</v>
      </c>
      <c r="L316" t="s">
        <v>2887</v>
      </c>
      <c r="M316">
        <v>1037000</v>
      </c>
      <c r="N316" t="s">
        <v>2887</v>
      </c>
      <c r="O316">
        <v>43892000</v>
      </c>
      <c r="P316">
        <v>83136000</v>
      </c>
      <c r="R316">
        <f t="shared" si="18"/>
        <v>13059000</v>
      </c>
      <c r="S316">
        <f t="shared" si="19"/>
        <v>1402000</v>
      </c>
    </row>
    <row r="317" spans="1:19" x14ac:dyDescent="0.25">
      <c r="A317" t="s">
        <v>1002</v>
      </c>
      <c r="B317">
        <v>945000</v>
      </c>
      <c r="C317">
        <f t="shared" si="16"/>
        <v>945000</v>
      </c>
      <c r="D317">
        <v>22152000</v>
      </c>
      <c r="E317">
        <f t="shared" si="17"/>
        <v>22152000</v>
      </c>
      <c r="F317">
        <v>2409000</v>
      </c>
      <c r="G317">
        <v>1223000</v>
      </c>
      <c r="H317">
        <v>245000</v>
      </c>
      <c r="I317">
        <v>18275000</v>
      </c>
      <c r="J317" t="s">
        <v>2887</v>
      </c>
      <c r="K317">
        <v>103000</v>
      </c>
      <c r="L317">
        <v>49000</v>
      </c>
      <c r="M317">
        <v>793000</v>
      </c>
      <c r="N317" t="s">
        <v>2887</v>
      </c>
      <c r="O317">
        <v>1627000</v>
      </c>
      <c r="P317">
        <v>5498000</v>
      </c>
      <c r="R317">
        <f t="shared" si="18"/>
        <v>22152000</v>
      </c>
      <c r="S317">
        <f t="shared" si="19"/>
        <v>945000</v>
      </c>
    </row>
    <row r="318" spans="1:19" x14ac:dyDescent="0.25">
      <c r="A318" t="s">
        <v>1003</v>
      </c>
      <c r="B318">
        <v>221000</v>
      </c>
      <c r="C318">
        <f t="shared" si="16"/>
        <v>221000</v>
      </c>
      <c r="D318">
        <v>3184000</v>
      </c>
      <c r="E318">
        <f t="shared" si="17"/>
        <v>3184000</v>
      </c>
      <c r="F318">
        <v>642000</v>
      </c>
      <c r="G318">
        <v>503000</v>
      </c>
      <c r="H318">
        <v>74000</v>
      </c>
      <c r="I318">
        <v>1965000</v>
      </c>
      <c r="J318" t="s">
        <v>2887</v>
      </c>
      <c r="K318">
        <v>81000</v>
      </c>
      <c r="L318">
        <v>32000</v>
      </c>
      <c r="M318">
        <v>108000</v>
      </c>
      <c r="N318" t="s">
        <v>2887</v>
      </c>
      <c r="O318">
        <v>281000</v>
      </c>
      <c r="P318">
        <v>2271000</v>
      </c>
      <c r="R318">
        <f t="shared" si="18"/>
        <v>3184000</v>
      </c>
      <c r="S318">
        <f t="shared" si="19"/>
        <v>221000</v>
      </c>
    </row>
    <row r="319" spans="1:19" x14ac:dyDescent="0.25">
      <c r="A319" t="s">
        <v>1004</v>
      </c>
      <c r="B319">
        <v>401000</v>
      </c>
      <c r="C319">
        <f t="shared" si="16"/>
        <v>401000</v>
      </c>
      <c r="D319">
        <v>5575000</v>
      </c>
      <c r="E319">
        <f t="shared" si="17"/>
        <v>5575000</v>
      </c>
      <c r="F319">
        <v>337000</v>
      </c>
      <c r="G319">
        <v>3049000</v>
      </c>
      <c r="H319">
        <v>15000</v>
      </c>
      <c r="I319">
        <v>2174000</v>
      </c>
      <c r="J319" t="s">
        <v>2887</v>
      </c>
      <c r="K319">
        <v>70000</v>
      </c>
      <c r="L319" t="s">
        <v>2887</v>
      </c>
      <c r="M319">
        <v>329000</v>
      </c>
      <c r="N319" t="s">
        <v>2887</v>
      </c>
      <c r="O319">
        <v>221000</v>
      </c>
      <c r="P319">
        <v>2822000</v>
      </c>
      <c r="R319">
        <f t="shared" si="18"/>
        <v>5575000</v>
      </c>
      <c r="S319">
        <f t="shared" si="19"/>
        <v>399000</v>
      </c>
    </row>
    <row r="320" spans="1:19" x14ac:dyDescent="0.25">
      <c r="A320" t="s">
        <v>1006</v>
      </c>
      <c r="B320">
        <v>322000</v>
      </c>
      <c r="C320">
        <f t="shared" si="16"/>
        <v>322000</v>
      </c>
      <c r="D320">
        <v>110534000</v>
      </c>
      <c r="E320">
        <f t="shared" si="17"/>
        <v>110534000</v>
      </c>
      <c r="F320">
        <v>2230000</v>
      </c>
      <c r="G320">
        <v>2861000</v>
      </c>
      <c r="H320">
        <v>1229000</v>
      </c>
      <c r="I320">
        <v>102738000</v>
      </c>
      <c r="J320" t="s">
        <v>2887</v>
      </c>
      <c r="K320">
        <v>279000</v>
      </c>
      <c r="L320">
        <v>42000</v>
      </c>
      <c r="M320" t="s">
        <v>2887</v>
      </c>
      <c r="N320" t="s">
        <v>2887</v>
      </c>
      <c r="O320">
        <v>1946000</v>
      </c>
      <c r="P320">
        <v>12449000</v>
      </c>
      <c r="R320">
        <f t="shared" si="18"/>
        <v>109058000</v>
      </c>
      <c r="S320">
        <f t="shared" si="19"/>
        <v>321000</v>
      </c>
    </row>
    <row r="321" spans="1:19" x14ac:dyDescent="0.25">
      <c r="A321" t="s">
        <v>1008</v>
      </c>
      <c r="B321">
        <v>7615000</v>
      </c>
      <c r="C321">
        <f t="shared" si="16"/>
        <v>7615000</v>
      </c>
      <c r="D321">
        <v>55610000</v>
      </c>
      <c r="E321">
        <f t="shared" si="17"/>
        <v>55610000</v>
      </c>
      <c r="F321">
        <v>927000</v>
      </c>
      <c r="G321">
        <v>1065000</v>
      </c>
      <c r="H321">
        <v>114000</v>
      </c>
      <c r="I321">
        <v>53504000</v>
      </c>
      <c r="J321" t="s">
        <v>2887</v>
      </c>
      <c r="K321">
        <v>33000</v>
      </c>
      <c r="L321" t="s">
        <v>2887</v>
      </c>
      <c r="M321">
        <v>7573000</v>
      </c>
      <c r="N321" t="s">
        <v>2887</v>
      </c>
      <c r="O321">
        <v>18000</v>
      </c>
      <c r="P321">
        <v>1003000</v>
      </c>
      <c r="R321">
        <f t="shared" si="18"/>
        <v>55610000</v>
      </c>
      <c r="S321">
        <f t="shared" si="19"/>
        <v>7606000</v>
      </c>
    </row>
    <row r="322" spans="1:19" x14ac:dyDescent="0.25">
      <c r="A322" t="s">
        <v>1009</v>
      </c>
      <c r="B322">
        <v>34028000</v>
      </c>
      <c r="C322">
        <f t="shared" si="16"/>
        <v>34028000</v>
      </c>
      <c r="D322">
        <v>75327000</v>
      </c>
      <c r="E322">
        <f t="shared" si="17"/>
        <v>75327000</v>
      </c>
      <c r="F322">
        <v>4067000</v>
      </c>
      <c r="G322">
        <v>5012000</v>
      </c>
      <c r="H322">
        <v>267000</v>
      </c>
      <c r="I322">
        <v>65342000</v>
      </c>
      <c r="J322" t="s">
        <v>2887</v>
      </c>
      <c r="K322">
        <v>359000</v>
      </c>
      <c r="L322" t="s">
        <v>2887</v>
      </c>
      <c r="M322">
        <v>33652000</v>
      </c>
      <c r="N322" t="s">
        <v>2887</v>
      </c>
      <c r="O322">
        <v>40608000</v>
      </c>
      <c r="P322">
        <v>47994000</v>
      </c>
      <c r="R322">
        <f t="shared" si="18"/>
        <v>74688000</v>
      </c>
      <c r="S322">
        <f t="shared" si="19"/>
        <v>34011000</v>
      </c>
    </row>
    <row r="323" spans="1:19" x14ac:dyDescent="0.25">
      <c r="A323" t="s">
        <v>1010</v>
      </c>
      <c r="B323">
        <v>666000</v>
      </c>
      <c r="C323">
        <f t="shared" ref="C323:C354" si="20">IF(B323="?",R323,B323)</f>
        <v>666000</v>
      </c>
      <c r="D323">
        <v>6916000</v>
      </c>
      <c r="E323">
        <f t="shared" ref="E323:E354" si="21">IF(D323="?",S323,D323)</f>
        <v>6916000</v>
      </c>
      <c r="F323">
        <v>1484000</v>
      </c>
      <c r="G323">
        <v>1112000</v>
      </c>
      <c r="H323">
        <v>115000</v>
      </c>
      <c r="I323">
        <v>4204000</v>
      </c>
      <c r="J323" t="s">
        <v>2887</v>
      </c>
      <c r="K323">
        <v>170000</v>
      </c>
      <c r="L323" t="s">
        <v>2887</v>
      </c>
      <c r="M323">
        <v>496000</v>
      </c>
      <c r="N323" t="s">
        <v>2887</v>
      </c>
      <c r="O323">
        <v>831000</v>
      </c>
      <c r="P323">
        <v>8542000</v>
      </c>
      <c r="R323">
        <f t="shared" ref="R323:R353" si="22">SUM(F323:J323)</f>
        <v>6915000</v>
      </c>
      <c r="S323">
        <f t="shared" ref="S323:S353" si="23">SUM(K323:N323)</f>
        <v>666000</v>
      </c>
    </row>
    <row r="324" spans="1:19" x14ac:dyDescent="0.25">
      <c r="A324" t="s">
        <v>1012</v>
      </c>
      <c r="B324">
        <v>11590000</v>
      </c>
      <c r="C324">
        <f t="shared" si="20"/>
        <v>11590000</v>
      </c>
      <c r="D324" t="s">
        <v>2887</v>
      </c>
      <c r="E324">
        <f t="shared" si="21"/>
        <v>11590000</v>
      </c>
      <c r="F324">
        <v>2149000</v>
      </c>
      <c r="G324">
        <v>2323000</v>
      </c>
      <c r="H324">
        <v>423000</v>
      </c>
      <c r="I324">
        <v>87071000</v>
      </c>
      <c r="J324" t="s">
        <v>2887</v>
      </c>
      <c r="K324">
        <v>425000</v>
      </c>
      <c r="L324">
        <v>13000</v>
      </c>
      <c r="M324">
        <v>11152000</v>
      </c>
      <c r="N324" t="s">
        <v>2887</v>
      </c>
      <c r="O324">
        <v>3630000</v>
      </c>
      <c r="P324">
        <v>22802000</v>
      </c>
      <c r="R324">
        <f t="shared" si="22"/>
        <v>91966000</v>
      </c>
      <c r="S324">
        <f t="shared" si="23"/>
        <v>11590000</v>
      </c>
    </row>
    <row r="325" spans="1:19" x14ac:dyDescent="0.25">
      <c r="A325" t="s">
        <v>1013</v>
      </c>
      <c r="B325">
        <v>280000</v>
      </c>
      <c r="C325">
        <f t="shared" si="20"/>
        <v>280000</v>
      </c>
      <c r="D325">
        <v>5842000</v>
      </c>
      <c r="E325">
        <f t="shared" si="21"/>
        <v>5842000</v>
      </c>
      <c r="F325">
        <v>768000</v>
      </c>
      <c r="G325">
        <v>3634000</v>
      </c>
      <c r="H325" t="s">
        <v>2887</v>
      </c>
      <c r="I325">
        <v>928000</v>
      </c>
      <c r="J325" t="s">
        <v>2887</v>
      </c>
      <c r="K325">
        <v>138000</v>
      </c>
      <c r="L325">
        <v>14000</v>
      </c>
      <c r="M325">
        <v>122000</v>
      </c>
      <c r="N325" t="s">
        <v>2887</v>
      </c>
      <c r="O325">
        <v>1132000</v>
      </c>
      <c r="P325">
        <v>9240000</v>
      </c>
      <c r="R325">
        <f t="shared" si="22"/>
        <v>5330000</v>
      </c>
      <c r="S325">
        <f t="shared" si="23"/>
        <v>274000</v>
      </c>
    </row>
    <row r="326" spans="1:19" x14ac:dyDescent="0.25">
      <c r="A326" t="s">
        <v>1014</v>
      </c>
      <c r="B326">
        <v>229000</v>
      </c>
      <c r="C326">
        <f t="shared" si="20"/>
        <v>229000</v>
      </c>
      <c r="D326" t="s">
        <v>2887</v>
      </c>
      <c r="E326">
        <f t="shared" si="21"/>
        <v>198000</v>
      </c>
      <c r="F326">
        <v>282000</v>
      </c>
      <c r="G326" t="s">
        <v>2887</v>
      </c>
      <c r="H326">
        <v>205000</v>
      </c>
      <c r="I326">
        <v>1096000</v>
      </c>
      <c r="J326" t="s">
        <v>2887</v>
      </c>
      <c r="K326">
        <v>17000</v>
      </c>
      <c r="L326" t="s">
        <v>2887</v>
      </c>
      <c r="M326">
        <v>181000</v>
      </c>
      <c r="N326" t="s">
        <v>2887</v>
      </c>
      <c r="O326">
        <v>10000</v>
      </c>
      <c r="P326">
        <v>63000</v>
      </c>
      <c r="R326">
        <f t="shared" si="22"/>
        <v>1583000</v>
      </c>
      <c r="S326">
        <f t="shared" si="23"/>
        <v>198000</v>
      </c>
    </row>
    <row r="327" spans="1:19" x14ac:dyDescent="0.25">
      <c r="A327" t="s">
        <v>1015</v>
      </c>
      <c r="B327" t="s">
        <v>2887</v>
      </c>
      <c r="C327">
        <f t="shared" si="20"/>
        <v>9489000</v>
      </c>
      <c r="D327" t="s">
        <v>2887</v>
      </c>
      <c r="E327">
        <f t="shared" si="21"/>
        <v>118000</v>
      </c>
      <c r="F327">
        <v>620000</v>
      </c>
      <c r="G327">
        <v>2094000</v>
      </c>
      <c r="H327" t="s">
        <v>2887</v>
      </c>
      <c r="I327">
        <v>6775000</v>
      </c>
      <c r="J327" t="s">
        <v>2887</v>
      </c>
      <c r="K327">
        <v>118000</v>
      </c>
      <c r="L327" t="s">
        <v>2887</v>
      </c>
      <c r="M327" t="s">
        <v>2887</v>
      </c>
      <c r="N327" t="s">
        <v>2887</v>
      </c>
      <c r="O327" t="s">
        <v>2887</v>
      </c>
      <c r="P327">
        <v>10182000</v>
      </c>
      <c r="R327">
        <f t="shared" si="22"/>
        <v>9489000</v>
      </c>
      <c r="S327">
        <f t="shared" si="23"/>
        <v>118000</v>
      </c>
    </row>
    <row r="328" spans="1:19" x14ac:dyDescent="0.25">
      <c r="A328" t="s">
        <v>1016</v>
      </c>
      <c r="B328">
        <v>9542000</v>
      </c>
      <c r="C328">
        <f t="shared" si="20"/>
        <v>9542000</v>
      </c>
      <c r="D328" t="s">
        <v>2887</v>
      </c>
      <c r="E328">
        <f t="shared" si="21"/>
        <v>9540000</v>
      </c>
      <c r="F328">
        <v>8982000</v>
      </c>
      <c r="G328">
        <v>12254000</v>
      </c>
      <c r="H328">
        <v>7927000</v>
      </c>
      <c r="I328">
        <v>50715000</v>
      </c>
      <c r="J328" t="s">
        <v>2887</v>
      </c>
      <c r="K328">
        <v>1075000</v>
      </c>
      <c r="L328">
        <v>35000</v>
      </c>
      <c r="M328">
        <v>8430000</v>
      </c>
      <c r="N328" t="s">
        <v>2887</v>
      </c>
      <c r="O328">
        <v>823286000</v>
      </c>
      <c r="P328">
        <v>896725000</v>
      </c>
      <c r="R328">
        <f t="shared" si="22"/>
        <v>79878000</v>
      </c>
      <c r="S328">
        <f t="shared" si="23"/>
        <v>9540000</v>
      </c>
    </row>
    <row r="329" spans="1:19" x14ac:dyDescent="0.25">
      <c r="A329" t="s">
        <v>1017</v>
      </c>
      <c r="B329">
        <v>2582000</v>
      </c>
      <c r="C329">
        <f t="shared" si="20"/>
        <v>2582000</v>
      </c>
      <c r="D329">
        <v>31826000</v>
      </c>
      <c r="E329">
        <f t="shared" si="21"/>
        <v>31826000</v>
      </c>
      <c r="F329">
        <v>1946000</v>
      </c>
      <c r="G329">
        <v>4153000</v>
      </c>
      <c r="H329">
        <v>105000</v>
      </c>
      <c r="I329">
        <v>21373000</v>
      </c>
      <c r="J329" t="s">
        <v>2887</v>
      </c>
      <c r="K329">
        <v>113000</v>
      </c>
      <c r="L329" t="s">
        <v>2887</v>
      </c>
      <c r="M329">
        <v>2441000</v>
      </c>
      <c r="N329" t="s">
        <v>2887</v>
      </c>
      <c r="O329">
        <v>1503000</v>
      </c>
      <c r="P329">
        <v>13450000</v>
      </c>
      <c r="R329">
        <f t="shared" si="22"/>
        <v>27577000</v>
      </c>
      <c r="S329">
        <f t="shared" si="23"/>
        <v>2554000</v>
      </c>
    </row>
    <row r="330" spans="1:19" x14ac:dyDescent="0.25">
      <c r="A330" t="s">
        <v>1018</v>
      </c>
      <c r="B330">
        <v>126000</v>
      </c>
      <c r="C330">
        <f t="shared" si="20"/>
        <v>126000</v>
      </c>
      <c r="D330">
        <v>3909000</v>
      </c>
      <c r="E330">
        <f t="shared" si="21"/>
        <v>3909000</v>
      </c>
      <c r="F330">
        <v>568000</v>
      </c>
      <c r="G330">
        <v>2326000</v>
      </c>
      <c r="H330">
        <v>104000</v>
      </c>
      <c r="I330">
        <v>911000</v>
      </c>
      <c r="J330" t="s">
        <v>2887</v>
      </c>
      <c r="K330">
        <v>42000</v>
      </c>
      <c r="L330" t="s">
        <v>2887</v>
      </c>
      <c r="M330">
        <v>79000</v>
      </c>
      <c r="N330" t="s">
        <v>2887</v>
      </c>
      <c r="O330">
        <v>55587000</v>
      </c>
      <c r="P330">
        <v>37703000</v>
      </c>
      <c r="R330">
        <f t="shared" si="22"/>
        <v>3909000</v>
      </c>
      <c r="S330">
        <f t="shared" si="23"/>
        <v>121000</v>
      </c>
    </row>
    <row r="331" spans="1:19" x14ac:dyDescent="0.25">
      <c r="A331" t="s">
        <v>1019</v>
      </c>
      <c r="B331">
        <v>5689000</v>
      </c>
      <c r="C331">
        <f t="shared" si="20"/>
        <v>5689000</v>
      </c>
      <c r="D331">
        <v>20227000</v>
      </c>
      <c r="E331">
        <f t="shared" si="21"/>
        <v>20227000</v>
      </c>
      <c r="F331">
        <v>1447000</v>
      </c>
      <c r="G331">
        <v>4651000</v>
      </c>
      <c r="H331">
        <v>15000</v>
      </c>
      <c r="I331">
        <v>14113000</v>
      </c>
      <c r="J331" t="s">
        <v>2887</v>
      </c>
      <c r="K331">
        <v>166000</v>
      </c>
      <c r="L331" t="s">
        <v>2887</v>
      </c>
      <c r="M331">
        <v>5498000</v>
      </c>
      <c r="N331" t="s">
        <v>2887</v>
      </c>
      <c r="O331">
        <v>1024000</v>
      </c>
      <c r="P331">
        <v>9379000</v>
      </c>
      <c r="R331">
        <f t="shared" si="22"/>
        <v>20226000</v>
      </c>
      <c r="S331">
        <f t="shared" si="23"/>
        <v>5664000</v>
      </c>
    </row>
    <row r="332" spans="1:19" x14ac:dyDescent="0.25">
      <c r="A332" t="s">
        <v>1020</v>
      </c>
      <c r="B332">
        <v>16539000</v>
      </c>
      <c r="C332">
        <f t="shared" si="20"/>
        <v>16539000</v>
      </c>
      <c r="D332">
        <v>55268000</v>
      </c>
      <c r="E332">
        <f t="shared" si="21"/>
        <v>55268000</v>
      </c>
      <c r="F332">
        <v>3605000</v>
      </c>
      <c r="G332">
        <v>754000</v>
      </c>
      <c r="H332">
        <v>162000</v>
      </c>
      <c r="I332">
        <v>50704000</v>
      </c>
      <c r="J332" t="s">
        <v>2887</v>
      </c>
      <c r="K332">
        <v>438000</v>
      </c>
      <c r="L332">
        <v>13000</v>
      </c>
      <c r="M332">
        <v>16088000</v>
      </c>
      <c r="N332" t="s">
        <v>2887</v>
      </c>
      <c r="O332">
        <v>473000</v>
      </c>
      <c r="P332">
        <v>6643000</v>
      </c>
      <c r="R332">
        <f t="shared" si="22"/>
        <v>55225000</v>
      </c>
      <c r="S332">
        <f t="shared" si="23"/>
        <v>16539000</v>
      </c>
    </row>
    <row r="333" spans="1:19" x14ac:dyDescent="0.25">
      <c r="A333" t="s">
        <v>1021</v>
      </c>
      <c r="B333">
        <v>575000</v>
      </c>
      <c r="C333">
        <f t="shared" si="20"/>
        <v>575000</v>
      </c>
      <c r="D333">
        <v>7477000</v>
      </c>
      <c r="E333">
        <f t="shared" si="21"/>
        <v>7477000</v>
      </c>
      <c r="F333">
        <v>934000</v>
      </c>
      <c r="G333">
        <v>3466000</v>
      </c>
      <c r="H333">
        <v>179000</v>
      </c>
      <c r="I333">
        <v>2898000</v>
      </c>
      <c r="J333" t="s">
        <v>2887</v>
      </c>
      <c r="K333">
        <v>125000</v>
      </c>
      <c r="L333">
        <v>22000</v>
      </c>
      <c r="M333">
        <v>428000</v>
      </c>
      <c r="N333" t="s">
        <v>2887</v>
      </c>
      <c r="O333">
        <v>401000</v>
      </c>
      <c r="P333">
        <v>2364000</v>
      </c>
      <c r="R333">
        <f t="shared" si="22"/>
        <v>7477000</v>
      </c>
      <c r="S333">
        <f t="shared" si="23"/>
        <v>575000</v>
      </c>
    </row>
    <row r="334" spans="1:19" x14ac:dyDescent="0.25">
      <c r="A334" t="s">
        <v>1022</v>
      </c>
      <c r="B334">
        <v>431000</v>
      </c>
      <c r="C334">
        <f t="shared" si="20"/>
        <v>431000</v>
      </c>
      <c r="D334">
        <v>6691000</v>
      </c>
      <c r="E334">
        <f t="shared" si="21"/>
        <v>6691000</v>
      </c>
      <c r="F334">
        <v>752000</v>
      </c>
      <c r="G334">
        <v>1934000</v>
      </c>
      <c r="H334" t="s">
        <v>2887</v>
      </c>
      <c r="I334">
        <v>3924000</v>
      </c>
      <c r="J334" t="s">
        <v>2887</v>
      </c>
      <c r="K334">
        <v>144000</v>
      </c>
      <c r="L334" t="s">
        <v>2887</v>
      </c>
      <c r="M334">
        <v>287000</v>
      </c>
      <c r="N334" t="s">
        <v>2887</v>
      </c>
      <c r="O334">
        <v>273000</v>
      </c>
      <c r="P334">
        <v>3970000</v>
      </c>
      <c r="R334">
        <f t="shared" si="22"/>
        <v>6610000</v>
      </c>
      <c r="S334">
        <f t="shared" si="23"/>
        <v>431000</v>
      </c>
    </row>
    <row r="335" spans="1:19" x14ac:dyDescent="0.25">
      <c r="A335" t="s">
        <v>1023</v>
      </c>
      <c r="B335">
        <v>4657000</v>
      </c>
      <c r="C335">
        <f t="shared" si="20"/>
        <v>4657000</v>
      </c>
      <c r="D335" t="s">
        <v>2887</v>
      </c>
      <c r="E335">
        <f t="shared" si="21"/>
        <v>4603000</v>
      </c>
      <c r="F335">
        <v>1440000</v>
      </c>
      <c r="G335">
        <v>3687000</v>
      </c>
      <c r="H335">
        <v>32000</v>
      </c>
      <c r="I335">
        <v>20299000</v>
      </c>
      <c r="J335" t="s">
        <v>2887</v>
      </c>
      <c r="K335">
        <v>187000</v>
      </c>
      <c r="L335" t="s">
        <v>2887</v>
      </c>
      <c r="M335">
        <v>4416000</v>
      </c>
      <c r="N335" t="s">
        <v>2887</v>
      </c>
      <c r="O335">
        <v>1106000</v>
      </c>
      <c r="P335">
        <v>8939000</v>
      </c>
      <c r="R335">
        <f t="shared" si="22"/>
        <v>25458000</v>
      </c>
      <c r="S335">
        <f t="shared" si="23"/>
        <v>4603000</v>
      </c>
    </row>
    <row r="336" spans="1:19" x14ac:dyDescent="0.25">
      <c r="A336" t="s">
        <v>1024</v>
      </c>
      <c r="B336" t="s">
        <v>2887</v>
      </c>
      <c r="C336">
        <f t="shared" si="20"/>
        <v>38648000</v>
      </c>
      <c r="D336">
        <v>38648000</v>
      </c>
      <c r="E336">
        <f t="shared" si="21"/>
        <v>38648000</v>
      </c>
      <c r="F336">
        <v>1074000</v>
      </c>
      <c r="G336">
        <v>5826000</v>
      </c>
      <c r="H336" t="s">
        <v>2887</v>
      </c>
      <c r="I336">
        <v>31717000</v>
      </c>
      <c r="J336">
        <v>31000</v>
      </c>
      <c r="K336">
        <v>143000</v>
      </c>
      <c r="L336" t="s">
        <v>2887</v>
      </c>
      <c r="M336">
        <v>3459000</v>
      </c>
      <c r="N336" t="s">
        <v>2887</v>
      </c>
      <c r="O336">
        <v>1788000</v>
      </c>
      <c r="P336">
        <v>6739000</v>
      </c>
      <c r="R336">
        <f t="shared" si="22"/>
        <v>38648000</v>
      </c>
      <c r="S336">
        <f t="shared" si="23"/>
        <v>3602000</v>
      </c>
    </row>
    <row r="337" spans="1:19" x14ac:dyDescent="0.25">
      <c r="A337" t="s">
        <v>1025</v>
      </c>
      <c r="B337">
        <v>9459000</v>
      </c>
      <c r="C337">
        <f t="shared" si="20"/>
        <v>9459000</v>
      </c>
      <c r="D337">
        <v>35116000</v>
      </c>
      <c r="E337">
        <f t="shared" si="21"/>
        <v>35116000</v>
      </c>
      <c r="F337">
        <v>2893000</v>
      </c>
      <c r="G337">
        <v>4607000</v>
      </c>
      <c r="H337">
        <v>610000</v>
      </c>
      <c r="I337">
        <v>26979000</v>
      </c>
      <c r="J337" t="s">
        <v>2887</v>
      </c>
      <c r="K337">
        <v>324000</v>
      </c>
      <c r="L337" t="s">
        <v>2887</v>
      </c>
      <c r="M337">
        <v>9111000</v>
      </c>
      <c r="N337" t="s">
        <v>2887</v>
      </c>
      <c r="O337">
        <v>28423000</v>
      </c>
      <c r="P337">
        <v>8058000</v>
      </c>
      <c r="R337">
        <f t="shared" si="22"/>
        <v>35089000</v>
      </c>
      <c r="S337">
        <f t="shared" si="23"/>
        <v>9435000</v>
      </c>
    </row>
    <row r="338" spans="1:19" x14ac:dyDescent="0.25">
      <c r="A338" t="s">
        <v>1028</v>
      </c>
      <c r="B338">
        <v>10353000</v>
      </c>
      <c r="C338">
        <f t="shared" si="20"/>
        <v>10353000</v>
      </c>
      <c r="D338">
        <v>72583000</v>
      </c>
      <c r="E338">
        <f t="shared" si="21"/>
        <v>72583000</v>
      </c>
      <c r="F338">
        <v>578000</v>
      </c>
      <c r="G338">
        <v>320000</v>
      </c>
      <c r="H338" t="s">
        <v>2887</v>
      </c>
      <c r="I338">
        <v>71644000</v>
      </c>
      <c r="J338" t="s">
        <v>2887</v>
      </c>
      <c r="K338">
        <v>76000</v>
      </c>
      <c r="L338" t="s">
        <v>2887</v>
      </c>
      <c r="M338">
        <v>10277000</v>
      </c>
      <c r="N338" t="s">
        <v>2887</v>
      </c>
      <c r="O338">
        <v>257000</v>
      </c>
      <c r="P338">
        <v>2646000</v>
      </c>
      <c r="R338">
        <f t="shared" si="22"/>
        <v>72542000</v>
      </c>
      <c r="S338">
        <f t="shared" si="23"/>
        <v>10353000</v>
      </c>
    </row>
    <row r="339" spans="1:19" x14ac:dyDescent="0.25">
      <c r="A339" t="s">
        <v>1029</v>
      </c>
      <c r="B339">
        <v>274000</v>
      </c>
      <c r="C339">
        <f t="shared" si="20"/>
        <v>274000</v>
      </c>
      <c r="D339">
        <v>4834000</v>
      </c>
      <c r="E339">
        <f t="shared" si="21"/>
        <v>4834000</v>
      </c>
      <c r="F339">
        <v>1538000</v>
      </c>
      <c r="G339">
        <v>2050000</v>
      </c>
      <c r="H339" t="s">
        <v>2887</v>
      </c>
      <c r="I339">
        <v>1244000</v>
      </c>
      <c r="J339" t="s">
        <v>2887</v>
      </c>
      <c r="K339">
        <v>141000</v>
      </c>
      <c r="L339" t="s">
        <v>2887</v>
      </c>
      <c r="M339">
        <v>113000</v>
      </c>
      <c r="N339" t="s">
        <v>2887</v>
      </c>
      <c r="O339">
        <v>1912000</v>
      </c>
      <c r="P339">
        <v>4392000</v>
      </c>
      <c r="R339">
        <f t="shared" si="22"/>
        <v>4832000</v>
      </c>
      <c r="S339">
        <f t="shared" si="23"/>
        <v>254000</v>
      </c>
    </row>
    <row r="340" spans="1:19" x14ac:dyDescent="0.25">
      <c r="A340" t="s">
        <v>1030</v>
      </c>
      <c r="B340">
        <v>102079000</v>
      </c>
      <c r="C340">
        <f t="shared" si="20"/>
        <v>102079000</v>
      </c>
      <c r="D340">
        <v>284750000</v>
      </c>
      <c r="E340">
        <f t="shared" si="21"/>
        <v>284750000</v>
      </c>
      <c r="F340">
        <v>5380000</v>
      </c>
      <c r="G340">
        <v>13620000</v>
      </c>
      <c r="H340">
        <v>837000</v>
      </c>
      <c r="I340">
        <v>264870000</v>
      </c>
      <c r="J340">
        <v>43000</v>
      </c>
      <c r="K340">
        <v>809000</v>
      </c>
      <c r="L340">
        <v>123000</v>
      </c>
      <c r="M340">
        <v>101124000</v>
      </c>
      <c r="N340" t="s">
        <v>2887</v>
      </c>
      <c r="O340">
        <v>2728000</v>
      </c>
      <c r="P340">
        <v>7084000</v>
      </c>
      <c r="R340">
        <f t="shared" si="22"/>
        <v>284750000</v>
      </c>
      <c r="S340">
        <f t="shared" si="23"/>
        <v>102056000</v>
      </c>
    </row>
    <row r="341" spans="1:19" x14ac:dyDescent="0.25">
      <c r="A341" t="s">
        <v>1032</v>
      </c>
      <c r="B341">
        <v>16125000</v>
      </c>
      <c r="C341">
        <f t="shared" si="20"/>
        <v>16125000</v>
      </c>
      <c r="D341">
        <v>51291000</v>
      </c>
      <c r="E341">
        <f t="shared" si="21"/>
        <v>51291000</v>
      </c>
      <c r="F341">
        <v>1954000</v>
      </c>
      <c r="G341">
        <v>14240000</v>
      </c>
      <c r="H341">
        <v>45000</v>
      </c>
      <c r="I341">
        <v>33829000</v>
      </c>
      <c r="J341" t="s">
        <v>2887</v>
      </c>
      <c r="K341">
        <v>182000</v>
      </c>
      <c r="L341" t="s">
        <v>2887</v>
      </c>
      <c r="M341">
        <v>15935000</v>
      </c>
      <c r="N341" t="s">
        <v>2887</v>
      </c>
      <c r="O341">
        <v>162564000</v>
      </c>
      <c r="P341">
        <v>250244000</v>
      </c>
      <c r="R341">
        <f t="shared" si="22"/>
        <v>50068000</v>
      </c>
      <c r="S341">
        <f t="shared" si="23"/>
        <v>16117000</v>
      </c>
    </row>
    <row r="342" spans="1:19" x14ac:dyDescent="0.25">
      <c r="A342" t="s">
        <v>1033</v>
      </c>
      <c r="B342">
        <v>86000</v>
      </c>
      <c r="C342">
        <f t="shared" si="20"/>
        <v>86000</v>
      </c>
      <c r="D342">
        <v>1410000</v>
      </c>
      <c r="E342">
        <f t="shared" si="21"/>
        <v>1410000</v>
      </c>
      <c r="F342">
        <v>286000</v>
      </c>
      <c r="G342">
        <v>307000</v>
      </c>
      <c r="H342">
        <v>313000</v>
      </c>
      <c r="I342">
        <v>498000</v>
      </c>
      <c r="J342" t="s">
        <v>2887</v>
      </c>
      <c r="K342">
        <v>26000</v>
      </c>
      <c r="L342" t="s">
        <v>2887</v>
      </c>
      <c r="M342">
        <v>60000</v>
      </c>
      <c r="N342" t="s">
        <v>2887</v>
      </c>
      <c r="O342" t="s">
        <v>2887</v>
      </c>
      <c r="P342">
        <v>197000</v>
      </c>
      <c r="R342">
        <f t="shared" si="22"/>
        <v>1404000</v>
      </c>
      <c r="S342">
        <f t="shared" si="23"/>
        <v>86000</v>
      </c>
    </row>
    <row r="343" spans="1:19" x14ac:dyDescent="0.25">
      <c r="A343" t="s">
        <v>1034</v>
      </c>
      <c r="B343">
        <v>2073000</v>
      </c>
      <c r="C343">
        <f t="shared" si="20"/>
        <v>2073000</v>
      </c>
      <c r="D343">
        <v>73341000</v>
      </c>
      <c r="E343">
        <f t="shared" si="21"/>
        <v>73341000</v>
      </c>
      <c r="F343">
        <v>1667000</v>
      </c>
      <c r="G343">
        <v>44125000</v>
      </c>
      <c r="H343">
        <v>1107000</v>
      </c>
      <c r="I343">
        <v>26442000</v>
      </c>
      <c r="J343" t="s">
        <v>2887</v>
      </c>
      <c r="K343">
        <v>102000</v>
      </c>
      <c r="L343" t="s">
        <v>2887</v>
      </c>
      <c r="M343">
        <v>1568000</v>
      </c>
      <c r="N343" t="s">
        <v>2887</v>
      </c>
      <c r="O343">
        <v>1273000</v>
      </c>
      <c r="P343">
        <v>24440000</v>
      </c>
      <c r="R343">
        <f t="shared" si="22"/>
        <v>73341000</v>
      </c>
      <c r="S343">
        <f t="shared" si="23"/>
        <v>1670000</v>
      </c>
    </row>
    <row r="344" spans="1:19" x14ac:dyDescent="0.25">
      <c r="A344" t="s">
        <v>1035</v>
      </c>
      <c r="B344">
        <v>3550000</v>
      </c>
      <c r="C344">
        <f t="shared" si="20"/>
        <v>3550000</v>
      </c>
      <c r="D344">
        <v>20323000</v>
      </c>
      <c r="E344">
        <f t="shared" si="21"/>
        <v>20323000</v>
      </c>
      <c r="F344">
        <v>1758000</v>
      </c>
      <c r="G344">
        <v>4022000</v>
      </c>
      <c r="H344">
        <v>180000</v>
      </c>
      <c r="I344">
        <v>14363000</v>
      </c>
      <c r="J344" t="s">
        <v>2887</v>
      </c>
      <c r="K344">
        <v>182000</v>
      </c>
      <c r="L344">
        <v>28000</v>
      </c>
      <c r="M344">
        <v>3340000</v>
      </c>
      <c r="N344" t="s">
        <v>2887</v>
      </c>
      <c r="O344">
        <v>74000</v>
      </c>
      <c r="P344">
        <v>1868000</v>
      </c>
      <c r="R344">
        <f t="shared" si="22"/>
        <v>20323000</v>
      </c>
      <c r="S344">
        <f t="shared" si="23"/>
        <v>3550000</v>
      </c>
    </row>
    <row r="345" spans="1:19" x14ac:dyDescent="0.25">
      <c r="A345" t="s">
        <v>1036</v>
      </c>
      <c r="B345">
        <v>46387000</v>
      </c>
      <c r="C345">
        <f t="shared" si="20"/>
        <v>46387000</v>
      </c>
      <c r="D345">
        <v>84279000</v>
      </c>
      <c r="E345">
        <f t="shared" si="21"/>
        <v>84279000</v>
      </c>
      <c r="F345">
        <v>2046000</v>
      </c>
      <c r="G345">
        <v>12298000</v>
      </c>
      <c r="H345">
        <v>159000</v>
      </c>
      <c r="I345">
        <v>67634000</v>
      </c>
      <c r="J345">
        <v>2142000</v>
      </c>
      <c r="K345">
        <v>160000</v>
      </c>
      <c r="L345" t="s">
        <v>2887</v>
      </c>
      <c r="M345">
        <v>45073000</v>
      </c>
      <c r="N345" t="s">
        <v>2887</v>
      </c>
      <c r="O345">
        <v>622000</v>
      </c>
      <c r="P345">
        <v>5579000</v>
      </c>
      <c r="R345">
        <f t="shared" si="22"/>
        <v>84279000</v>
      </c>
      <c r="S345">
        <f t="shared" si="23"/>
        <v>45233000</v>
      </c>
    </row>
    <row r="346" spans="1:19" x14ac:dyDescent="0.25">
      <c r="A346" t="s">
        <v>1038</v>
      </c>
      <c r="B346">
        <v>7930000</v>
      </c>
      <c r="C346">
        <f t="shared" si="20"/>
        <v>7930000</v>
      </c>
      <c r="D346" t="s">
        <v>2887</v>
      </c>
      <c r="E346">
        <f t="shared" si="21"/>
        <v>7903000</v>
      </c>
      <c r="F346">
        <v>2750000</v>
      </c>
      <c r="G346">
        <v>2101000</v>
      </c>
      <c r="H346">
        <v>1014000</v>
      </c>
      <c r="I346">
        <v>57592000</v>
      </c>
      <c r="J346" t="s">
        <v>2887</v>
      </c>
      <c r="K346">
        <v>233000</v>
      </c>
      <c r="L346">
        <v>88000</v>
      </c>
      <c r="M346">
        <v>7582000</v>
      </c>
      <c r="N346" t="s">
        <v>2887</v>
      </c>
      <c r="O346">
        <v>186000</v>
      </c>
      <c r="P346" t="s">
        <v>2887</v>
      </c>
      <c r="R346">
        <f t="shared" si="22"/>
        <v>63457000</v>
      </c>
      <c r="S346">
        <f t="shared" si="23"/>
        <v>7903000</v>
      </c>
    </row>
    <row r="347" spans="1:19" x14ac:dyDescent="0.25">
      <c r="A347" t="s">
        <v>1039</v>
      </c>
      <c r="B347" t="s">
        <v>2887</v>
      </c>
      <c r="C347">
        <f t="shared" si="20"/>
        <v>28413000</v>
      </c>
      <c r="D347">
        <v>28584000</v>
      </c>
      <c r="E347">
        <f t="shared" si="21"/>
        <v>28584000</v>
      </c>
      <c r="F347">
        <v>944000</v>
      </c>
      <c r="G347">
        <v>438000</v>
      </c>
      <c r="H347" t="s">
        <v>2887</v>
      </c>
      <c r="I347">
        <v>27031000</v>
      </c>
      <c r="J347" t="s">
        <v>2887</v>
      </c>
      <c r="K347">
        <v>76000</v>
      </c>
      <c r="L347" t="s">
        <v>2887</v>
      </c>
      <c r="M347" t="s">
        <v>2887</v>
      </c>
      <c r="N347" t="s">
        <v>2887</v>
      </c>
      <c r="O347">
        <v>195000</v>
      </c>
      <c r="P347">
        <v>1536000</v>
      </c>
      <c r="R347">
        <f t="shared" si="22"/>
        <v>28413000</v>
      </c>
      <c r="S347">
        <f t="shared" si="23"/>
        <v>76000</v>
      </c>
    </row>
    <row r="348" spans="1:19" x14ac:dyDescent="0.25">
      <c r="A348" t="s">
        <v>1040</v>
      </c>
      <c r="B348">
        <v>4089000</v>
      </c>
      <c r="C348">
        <f t="shared" si="20"/>
        <v>4089000</v>
      </c>
      <c r="D348">
        <v>50152000</v>
      </c>
      <c r="E348">
        <f t="shared" si="21"/>
        <v>50152000</v>
      </c>
      <c r="F348">
        <v>5292000</v>
      </c>
      <c r="G348">
        <v>5685000</v>
      </c>
      <c r="H348">
        <v>444000</v>
      </c>
      <c r="I348">
        <v>38711000</v>
      </c>
      <c r="J348">
        <v>20000</v>
      </c>
      <c r="K348">
        <v>413000</v>
      </c>
      <c r="L348" t="s">
        <v>2887</v>
      </c>
      <c r="M348">
        <v>3663000</v>
      </c>
      <c r="N348" t="s">
        <v>2887</v>
      </c>
      <c r="O348">
        <v>99670000</v>
      </c>
      <c r="P348">
        <v>49595000</v>
      </c>
      <c r="R348">
        <f t="shared" si="22"/>
        <v>50152000</v>
      </c>
      <c r="S348">
        <f t="shared" si="23"/>
        <v>4076000</v>
      </c>
    </row>
    <row r="349" spans="1:19" x14ac:dyDescent="0.25">
      <c r="A349" t="s">
        <v>1041</v>
      </c>
      <c r="B349">
        <v>1588000</v>
      </c>
      <c r="C349">
        <f t="shared" si="20"/>
        <v>1588000</v>
      </c>
      <c r="D349">
        <v>21292000</v>
      </c>
      <c r="E349">
        <f t="shared" si="21"/>
        <v>21292000</v>
      </c>
      <c r="F349">
        <v>1125000</v>
      </c>
      <c r="G349">
        <v>462000</v>
      </c>
      <c r="H349">
        <v>20000</v>
      </c>
      <c r="I349">
        <v>19619000</v>
      </c>
      <c r="J349" t="s">
        <v>2887</v>
      </c>
      <c r="K349">
        <v>145000</v>
      </c>
      <c r="L349" t="s">
        <v>2887</v>
      </c>
      <c r="M349">
        <v>1443000</v>
      </c>
      <c r="N349" t="s">
        <v>2887</v>
      </c>
      <c r="O349">
        <v>9536000</v>
      </c>
      <c r="P349">
        <v>20164000</v>
      </c>
      <c r="R349">
        <f t="shared" si="22"/>
        <v>21226000</v>
      </c>
      <c r="S349">
        <f t="shared" si="23"/>
        <v>1588000</v>
      </c>
    </row>
    <row r="350" spans="1:19" x14ac:dyDescent="0.25">
      <c r="A350" t="s">
        <v>1042</v>
      </c>
      <c r="B350">
        <v>3582000</v>
      </c>
      <c r="C350">
        <f t="shared" si="20"/>
        <v>3582000</v>
      </c>
      <c r="D350">
        <v>95357000</v>
      </c>
      <c r="E350">
        <f t="shared" si="21"/>
        <v>95357000</v>
      </c>
      <c r="F350">
        <v>11501000</v>
      </c>
      <c r="G350">
        <v>9574000</v>
      </c>
      <c r="H350">
        <v>385000</v>
      </c>
      <c r="I350">
        <v>73890000</v>
      </c>
      <c r="J350">
        <v>7000</v>
      </c>
      <c r="K350">
        <v>210000</v>
      </c>
      <c r="L350" t="s">
        <v>2887</v>
      </c>
      <c r="M350">
        <v>3339000</v>
      </c>
      <c r="N350" t="s">
        <v>2887</v>
      </c>
      <c r="O350">
        <v>1695000</v>
      </c>
      <c r="P350">
        <v>2288000</v>
      </c>
      <c r="R350">
        <f t="shared" si="22"/>
        <v>95357000</v>
      </c>
      <c r="S350">
        <f t="shared" si="23"/>
        <v>3549000</v>
      </c>
    </row>
    <row r="351" spans="1:19" x14ac:dyDescent="0.25">
      <c r="A351" t="s">
        <v>1043</v>
      </c>
      <c r="B351">
        <v>19691000</v>
      </c>
      <c r="C351">
        <f t="shared" si="20"/>
        <v>19691000</v>
      </c>
      <c r="D351">
        <v>128243000</v>
      </c>
      <c r="E351">
        <f t="shared" si="21"/>
        <v>128243000</v>
      </c>
      <c r="F351">
        <v>1801000</v>
      </c>
      <c r="G351">
        <v>3362000</v>
      </c>
      <c r="H351">
        <v>9000</v>
      </c>
      <c r="I351">
        <v>123071000</v>
      </c>
      <c r="J351" t="s">
        <v>2887</v>
      </c>
      <c r="K351">
        <v>2069000</v>
      </c>
      <c r="L351" t="s">
        <v>2887</v>
      </c>
      <c r="M351">
        <v>17608000</v>
      </c>
      <c r="N351" t="s">
        <v>2887</v>
      </c>
      <c r="O351">
        <v>624000</v>
      </c>
      <c r="P351">
        <v>5309000</v>
      </c>
      <c r="R351">
        <f t="shared" si="22"/>
        <v>128243000</v>
      </c>
      <c r="S351">
        <f t="shared" si="23"/>
        <v>19677000</v>
      </c>
    </row>
    <row r="352" spans="1:19" x14ac:dyDescent="0.25">
      <c r="A352" t="s">
        <v>1044</v>
      </c>
      <c r="B352">
        <v>39046000</v>
      </c>
      <c r="C352">
        <f t="shared" si="20"/>
        <v>39046000</v>
      </c>
      <c r="D352">
        <v>55139000</v>
      </c>
      <c r="E352">
        <f t="shared" si="21"/>
        <v>55139000</v>
      </c>
      <c r="F352">
        <v>3442000</v>
      </c>
      <c r="G352">
        <v>3776000</v>
      </c>
      <c r="H352">
        <v>295000</v>
      </c>
      <c r="I352">
        <v>47626000</v>
      </c>
      <c r="J352" t="s">
        <v>2887</v>
      </c>
      <c r="K352">
        <v>976000</v>
      </c>
      <c r="L352" t="s">
        <v>2887</v>
      </c>
      <c r="M352">
        <v>38068000</v>
      </c>
      <c r="N352" t="s">
        <v>2887</v>
      </c>
      <c r="O352" t="s">
        <v>2887</v>
      </c>
      <c r="P352">
        <v>474000</v>
      </c>
      <c r="R352">
        <f t="shared" si="22"/>
        <v>55139000</v>
      </c>
      <c r="S352">
        <f t="shared" si="23"/>
        <v>39044000</v>
      </c>
    </row>
    <row r="353" spans="1:19" x14ac:dyDescent="0.25">
      <c r="A353" t="s">
        <v>1045</v>
      </c>
      <c r="B353">
        <v>23280000</v>
      </c>
      <c r="C353">
        <f t="shared" si="20"/>
        <v>23280000</v>
      </c>
      <c r="D353">
        <v>140274000</v>
      </c>
      <c r="E353">
        <f t="shared" si="21"/>
        <v>140274000</v>
      </c>
      <c r="F353">
        <v>8086000</v>
      </c>
      <c r="G353">
        <v>13582000</v>
      </c>
      <c r="H353">
        <v>4200000</v>
      </c>
      <c r="I353">
        <v>105904000</v>
      </c>
      <c r="J353" t="s">
        <v>2887</v>
      </c>
      <c r="K353">
        <v>509000</v>
      </c>
      <c r="L353">
        <v>141000</v>
      </c>
      <c r="M353">
        <v>22627000</v>
      </c>
      <c r="N353" t="s">
        <v>2887</v>
      </c>
      <c r="O353">
        <v>874000</v>
      </c>
      <c r="P353">
        <v>5049000</v>
      </c>
      <c r="R353">
        <f t="shared" si="22"/>
        <v>131772000</v>
      </c>
      <c r="S353">
        <f t="shared" si="23"/>
        <v>23277000</v>
      </c>
    </row>
    <row r="354" spans="1:19" x14ac:dyDescent="0.25">
      <c r="A354" t="s">
        <v>2897</v>
      </c>
      <c r="C354">
        <f t="shared" si="20"/>
        <v>0</v>
      </c>
      <c r="E354">
        <f t="shared" si="21"/>
        <v>0</v>
      </c>
    </row>
    <row r="357" spans="1:19" x14ac:dyDescent="0.25">
      <c r="B357">
        <v>1254867000</v>
      </c>
      <c r="C357">
        <v>6862037000</v>
      </c>
      <c r="D357">
        <v>168802000</v>
      </c>
      <c r="E357">
        <v>355693000</v>
      </c>
      <c r="F357">
        <v>103724000</v>
      </c>
      <c r="G357">
        <v>6210859000</v>
      </c>
      <c r="H357">
        <v>22959000</v>
      </c>
      <c r="I357">
        <v>26307000</v>
      </c>
      <c r="J357">
        <v>12254000</v>
      </c>
      <c r="K357">
        <v>1215176000</v>
      </c>
      <c r="L357">
        <v>1130000</v>
      </c>
      <c r="M357" t="s">
        <v>2887</v>
      </c>
      <c r="N357">
        <v>946994000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FE1B-841B-45FC-B2C3-D2283849F03E}">
  <dimension ref="A1:U358"/>
  <sheetViews>
    <sheetView workbookViewId="0">
      <selection activeCell="Q4" sqref="Q4"/>
    </sheetView>
  </sheetViews>
  <sheetFormatPr defaultRowHeight="15" x14ac:dyDescent="0.25"/>
  <cols>
    <col min="10" max="10" width="24.28515625" customWidth="1"/>
  </cols>
  <sheetData>
    <row r="1" spans="1:21" x14ac:dyDescent="0.25">
      <c r="A1" t="s">
        <v>2</v>
      </c>
      <c r="B1" t="s">
        <v>0</v>
      </c>
      <c r="C1" t="s">
        <v>1</v>
      </c>
      <c r="D1" t="s">
        <v>2</v>
      </c>
      <c r="E1" t="s">
        <v>3</v>
      </c>
      <c r="F1" t="s">
        <v>4</v>
      </c>
      <c r="G1" t="s">
        <v>5</v>
      </c>
      <c r="I1" t="s">
        <v>0</v>
      </c>
      <c r="J1" t="s">
        <v>1</v>
      </c>
      <c r="K1" t="s">
        <v>2</v>
      </c>
      <c r="L1" t="s">
        <v>3</v>
      </c>
      <c r="M1" t="s">
        <v>4</v>
      </c>
      <c r="N1" t="s">
        <v>5</v>
      </c>
      <c r="P1" t="s">
        <v>1</v>
      </c>
      <c r="Q1" t="s">
        <v>2</v>
      </c>
      <c r="R1" t="s">
        <v>3</v>
      </c>
      <c r="S1" t="s">
        <v>4</v>
      </c>
      <c r="T1" t="s">
        <v>5</v>
      </c>
    </row>
    <row r="2" spans="1:21" x14ac:dyDescent="0.25">
      <c r="A2" t="s">
        <v>384</v>
      </c>
      <c r="B2">
        <v>7846</v>
      </c>
      <c r="C2" t="s">
        <v>535</v>
      </c>
      <c r="D2" t="s">
        <v>384</v>
      </c>
      <c r="E2" t="s">
        <v>9</v>
      </c>
      <c r="F2">
        <v>398</v>
      </c>
      <c r="G2">
        <v>833</v>
      </c>
      <c r="I2">
        <v>10534</v>
      </c>
      <c r="J2" t="s">
        <v>540</v>
      </c>
      <c r="K2" t="s">
        <v>384</v>
      </c>
      <c r="L2" t="s">
        <v>9</v>
      </c>
      <c r="P2">
        <v>11878</v>
      </c>
      <c r="Q2" t="s">
        <v>542</v>
      </c>
      <c r="R2" t="s">
        <v>384</v>
      </c>
      <c r="S2" t="s">
        <v>9</v>
      </c>
    </row>
    <row r="3" spans="1:21" x14ac:dyDescent="0.25">
      <c r="A3" t="s">
        <v>45</v>
      </c>
      <c r="B3">
        <v>6829</v>
      </c>
      <c r="C3" t="s">
        <v>535</v>
      </c>
      <c r="D3" t="s">
        <v>45</v>
      </c>
      <c r="E3" t="s">
        <v>9</v>
      </c>
      <c r="F3">
        <v>1596</v>
      </c>
      <c r="G3">
        <v>5542</v>
      </c>
      <c r="I3">
        <v>9517</v>
      </c>
      <c r="J3" t="s">
        <v>540</v>
      </c>
      <c r="K3" t="s">
        <v>45</v>
      </c>
      <c r="L3" t="s">
        <v>9</v>
      </c>
      <c r="P3">
        <v>10861</v>
      </c>
      <c r="Q3" t="s">
        <v>542</v>
      </c>
      <c r="R3" t="s">
        <v>45</v>
      </c>
      <c r="S3" t="s">
        <v>9</v>
      </c>
      <c r="T3">
        <v>17</v>
      </c>
      <c r="U3">
        <v>1665</v>
      </c>
    </row>
    <row r="4" spans="1:21" x14ac:dyDescent="0.25">
      <c r="A4" t="s">
        <v>95</v>
      </c>
      <c r="B4">
        <v>6979</v>
      </c>
      <c r="C4" t="s">
        <v>535</v>
      </c>
      <c r="D4" t="s">
        <v>95</v>
      </c>
      <c r="E4" t="s">
        <v>9</v>
      </c>
      <c r="F4">
        <v>3210</v>
      </c>
      <c r="G4">
        <v>10999</v>
      </c>
      <c r="I4">
        <v>9667</v>
      </c>
      <c r="J4" t="s">
        <v>540</v>
      </c>
      <c r="K4" t="s">
        <v>95</v>
      </c>
      <c r="L4" t="s">
        <v>9</v>
      </c>
      <c r="M4">
        <v>3</v>
      </c>
      <c r="N4">
        <v>43870</v>
      </c>
      <c r="P4">
        <v>11011</v>
      </c>
      <c r="Q4" t="s">
        <v>542</v>
      </c>
      <c r="R4" t="s">
        <v>95</v>
      </c>
      <c r="S4" t="s">
        <v>9</v>
      </c>
      <c r="T4">
        <v>74</v>
      </c>
      <c r="U4">
        <v>10648</v>
      </c>
    </row>
    <row r="5" spans="1:21" x14ac:dyDescent="0.25">
      <c r="A5" t="s">
        <v>138</v>
      </c>
      <c r="B5">
        <v>7108</v>
      </c>
      <c r="C5" t="s">
        <v>535</v>
      </c>
      <c r="D5" t="s">
        <v>138</v>
      </c>
      <c r="E5" t="s">
        <v>9</v>
      </c>
      <c r="F5">
        <v>18638</v>
      </c>
      <c r="G5">
        <v>54973</v>
      </c>
      <c r="I5">
        <v>9796</v>
      </c>
      <c r="J5" t="s">
        <v>540</v>
      </c>
      <c r="K5" t="s">
        <v>138</v>
      </c>
      <c r="L5" t="s">
        <v>9</v>
      </c>
      <c r="M5">
        <v>3</v>
      </c>
      <c r="N5">
        <v>23653</v>
      </c>
      <c r="P5">
        <v>11140</v>
      </c>
      <c r="Q5" t="s">
        <v>542</v>
      </c>
      <c r="R5" t="s">
        <v>138</v>
      </c>
      <c r="S5" t="s">
        <v>9</v>
      </c>
      <c r="T5">
        <v>312</v>
      </c>
      <c r="U5">
        <v>34874</v>
      </c>
    </row>
    <row r="6" spans="1:21" x14ac:dyDescent="0.25">
      <c r="A6" t="s">
        <v>208</v>
      </c>
      <c r="B6">
        <v>7318</v>
      </c>
      <c r="C6" t="s">
        <v>535</v>
      </c>
      <c r="D6" t="s">
        <v>208</v>
      </c>
      <c r="E6" t="s">
        <v>9</v>
      </c>
      <c r="F6">
        <v>1803</v>
      </c>
      <c r="G6">
        <v>7185</v>
      </c>
      <c r="I6">
        <v>10006</v>
      </c>
      <c r="J6" t="s">
        <v>540</v>
      </c>
      <c r="K6" t="s">
        <v>208</v>
      </c>
      <c r="L6" t="s">
        <v>9</v>
      </c>
      <c r="P6">
        <v>11350</v>
      </c>
      <c r="Q6" t="s">
        <v>542</v>
      </c>
      <c r="R6" t="s">
        <v>208</v>
      </c>
      <c r="S6" t="s">
        <v>9</v>
      </c>
      <c r="T6">
        <v>49</v>
      </c>
      <c r="U6">
        <v>3589</v>
      </c>
    </row>
    <row r="7" spans="1:21" x14ac:dyDescent="0.25">
      <c r="A7" t="s">
        <v>36</v>
      </c>
      <c r="B7">
        <v>6802</v>
      </c>
      <c r="C7" t="s">
        <v>535</v>
      </c>
      <c r="D7" t="s">
        <v>36</v>
      </c>
      <c r="E7" t="s">
        <v>9</v>
      </c>
      <c r="F7">
        <v>14850</v>
      </c>
      <c r="G7">
        <v>49361</v>
      </c>
      <c r="I7">
        <v>9490</v>
      </c>
      <c r="J7" t="s">
        <v>540</v>
      </c>
      <c r="K7" t="s">
        <v>36</v>
      </c>
      <c r="L7" t="s">
        <v>9</v>
      </c>
      <c r="P7">
        <v>10834</v>
      </c>
      <c r="Q7" t="s">
        <v>542</v>
      </c>
      <c r="R7" t="s">
        <v>36</v>
      </c>
      <c r="S7" t="s">
        <v>9</v>
      </c>
    </row>
    <row r="8" spans="1:21" x14ac:dyDescent="0.25">
      <c r="A8" t="s">
        <v>299</v>
      </c>
      <c r="B8">
        <v>7591</v>
      </c>
      <c r="C8" t="s">
        <v>535</v>
      </c>
      <c r="D8" t="s">
        <v>299</v>
      </c>
      <c r="E8" t="s">
        <v>9</v>
      </c>
      <c r="F8">
        <v>2538</v>
      </c>
      <c r="G8">
        <v>11229</v>
      </c>
      <c r="I8">
        <v>10279</v>
      </c>
      <c r="J8" t="s">
        <v>540</v>
      </c>
      <c r="K8" t="s">
        <v>299</v>
      </c>
      <c r="L8" t="s">
        <v>9</v>
      </c>
      <c r="M8">
        <v>7</v>
      </c>
      <c r="N8">
        <v>119338</v>
      </c>
      <c r="P8">
        <v>11623</v>
      </c>
      <c r="Q8" t="s">
        <v>542</v>
      </c>
      <c r="R8" t="s">
        <v>299</v>
      </c>
      <c r="S8" t="s">
        <v>9</v>
      </c>
      <c r="T8">
        <v>90</v>
      </c>
      <c r="U8">
        <v>6904</v>
      </c>
    </row>
    <row r="9" spans="1:21" x14ac:dyDescent="0.25">
      <c r="A9" t="s">
        <v>327</v>
      </c>
      <c r="B9">
        <v>7675</v>
      </c>
      <c r="C9" t="s">
        <v>535</v>
      </c>
      <c r="D9" t="s">
        <v>327</v>
      </c>
      <c r="E9" t="s">
        <v>9</v>
      </c>
      <c r="F9">
        <v>2717</v>
      </c>
      <c r="G9">
        <v>10415</v>
      </c>
      <c r="I9">
        <v>10363</v>
      </c>
      <c r="J9" t="s">
        <v>540</v>
      </c>
      <c r="K9" t="s">
        <v>327</v>
      </c>
      <c r="L9" t="s">
        <v>9</v>
      </c>
      <c r="M9">
        <v>4</v>
      </c>
      <c r="N9">
        <v>20833</v>
      </c>
      <c r="P9">
        <v>11707</v>
      </c>
      <c r="Q9" t="s">
        <v>542</v>
      </c>
      <c r="R9" t="s">
        <v>327</v>
      </c>
      <c r="S9" t="s">
        <v>9</v>
      </c>
      <c r="T9">
        <v>75</v>
      </c>
      <c r="U9">
        <v>8487</v>
      </c>
    </row>
    <row r="10" spans="1:21" x14ac:dyDescent="0.25">
      <c r="A10" t="s">
        <v>373</v>
      </c>
      <c r="B10">
        <v>7813</v>
      </c>
      <c r="C10" t="s">
        <v>535</v>
      </c>
      <c r="D10" t="s">
        <v>373</v>
      </c>
      <c r="E10" t="s">
        <v>9</v>
      </c>
      <c r="F10">
        <v>2356</v>
      </c>
      <c r="G10">
        <v>8572</v>
      </c>
      <c r="I10">
        <v>10501</v>
      </c>
      <c r="J10" t="s">
        <v>540</v>
      </c>
      <c r="K10" t="s">
        <v>373</v>
      </c>
      <c r="L10" t="s">
        <v>9</v>
      </c>
      <c r="P10">
        <v>11845</v>
      </c>
      <c r="Q10" t="s">
        <v>542</v>
      </c>
      <c r="R10" t="s">
        <v>373</v>
      </c>
      <c r="S10" t="s">
        <v>9</v>
      </c>
    </row>
    <row r="11" spans="1:21" x14ac:dyDescent="0.25">
      <c r="A11" t="s">
        <v>31</v>
      </c>
      <c r="B11">
        <v>6787</v>
      </c>
      <c r="C11" t="s">
        <v>535</v>
      </c>
      <c r="D11" t="s">
        <v>31</v>
      </c>
      <c r="E11" t="s">
        <v>9</v>
      </c>
      <c r="F11">
        <v>2465</v>
      </c>
      <c r="G11">
        <v>9899</v>
      </c>
      <c r="I11">
        <v>9475</v>
      </c>
      <c r="J11" t="s">
        <v>540</v>
      </c>
      <c r="K11" t="s">
        <v>31</v>
      </c>
      <c r="L11" t="s">
        <v>9</v>
      </c>
      <c r="P11">
        <v>10819</v>
      </c>
      <c r="Q11" t="s">
        <v>542</v>
      </c>
      <c r="R11" t="s">
        <v>31</v>
      </c>
      <c r="S11" t="s">
        <v>9</v>
      </c>
    </row>
    <row r="12" spans="1:21" x14ac:dyDescent="0.25">
      <c r="A12" t="s">
        <v>40</v>
      </c>
      <c r="B12">
        <v>6814</v>
      </c>
      <c r="C12" t="s">
        <v>535</v>
      </c>
      <c r="D12" t="s">
        <v>40</v>
      </c>
      <c r="E12" t="s">
        <v>9</v>
      </c>
      <c r="F12">
        <v>365</v>
      </c>
      <c r="G12">
        <v>1376</v>
      </c>
      <c r="I12">
        <v>9502</v>
      </c>
      <c r="J12" t="s">
        <v>540</v>
      </c>
      <c r="K12" t="s">
        <v>40</v>
      </c>
      <c r="L12" t="s">
        <v>9</v>
      </c>
      <c r="P12">
        <v>10846</v>
      </c>
      <c r="Q12" t="s">
        <v>542</v>
      </c>
      <c r="R12" t="s">
        <v>40</v>
      </c>
      <c r="S12" t="s">
        <v>9</v>
      </c>
    </row>
    <row r="13" spans="1:21" x14ac:dyDescent="0.25">
      <c r="A13" t="s">
        <v>148</v>
      </c>
      <c r="B13">
        <v>7138</v>
      </c>
      <c r="C13" t="s">
        <v>535</v>
      </c>
      <c r="D13" t="s">
        <v>148</v>
      </c>
      <c r="E13" t="s">
        <v>9</v>
      </c>
      <c r="F13">
        <v>2771</v>
      </c>
      <c r="G13">
        <v>7963</v>
      </c>
      <c r="I13">
        <v>9826</v>
      </c>
      <c r="J13" t="s">
        <v>540</v>
      </c>
      <c r="K13" t="s">
        <v>148</v>
      </c>
      <c r="L13" t="s">
        <v>9</v>
      </c>
      <c r="P13">
        <v>11170</v>
      </c>
      <c r="Q13" t="s">
        <v>542</v>
      </c>
      <c r="R13" t="s">
        <v>148</v>
      </c>
      <c r="S13" t="s">
        <v>9</v>
      </c>
    </row>
    <row r="14" spans="1:21" x14ac:dyDescent="0.25">
      <c r="A14" t="s">
        <v>153</v>
      </c>
      <c r="B14">
        <v>7153</v>
      </c>
      <c r="C14" t="s">
        <v>535</v>
      </c>
      <c r="D14" t="s">
        <v>153</v>
      </c>
      <c r="E14" t="s">
        <v>9</v>
      </c>
      <c r="F14">
        <v>5414</v>
      </c>
      <c r="G14">
        <v>19933</v>
      </c>
      <c r="I14">
        <v>9841</v>
      </c>
      <c r="J14" t="s">
        <v>540</v>
      </c>
      <c r="K14" t="s">
        <v>153</v>
      </c>
      <c r="L14" t="s">
        <v>9</v>
      </c>
      <c r="P14">
        <v>11185</v>
      </c>
      <c r="Q14" t="s">
        <v>542</v>
      </c>
      <c r="R14" t="s">
        <v>153</v>
      </c>
      <c r="S14" t="s">
        <v>9</v>
      </c>
    </row>
    <row r="15" spans="1:21" x14ac:dyDescent="0.25">
      <c r="A15" t="s">
        <v>196</v>
      </c>
      <c r="B15">
        <v>7282</v>
      </c>
      <c r="C15" t="s">
        <v>535</v>
      </c>
      <c r="D15" t="s">
        <v>196</v>
      </c>
      <c r="E15" t="s">
        <v>9</v>
      </c>
      <c r="F15">
        <v>12529</v>
      </c>
      <c r="G15">
        <v>40470</v>
      </c>
      <c r="I15">
        <v>9970</v>
      </c>
      <c r="J15" t="s">
        <v>540</v>
      </c>
      <c r="K15" t="s">
        <v>196</v>
      </c>
      <c r="L15" t="s">
        <v>9</v>
      </c>
      <c r="M15">
        <v>9</v>
      </c>
      <c r="N15">
        <v>44609</v>
      </c>
      <c r="P15">
        <v>11314</v>
      </c>
      <c r="Q15" t="s">
        <v>542</v>
      </c>
      <c r="R15" t="s">
        <v>196</v>
      </c>
      <c r="S15" t="s">
        <v>9</v>
      </c>
      <c r="T15">
        <v>316</v>
      </c>
      <c r="U15">
        <v>27843</v>
      </c>
    </row>
    <row r="16" spans="1:21" x14ac:dyDescent="0.25">
      <c r="A16" t="s">
        <v>252</v>
      </c>
      <c r="B16">
        <v>7450</v>
      </c>
      <c r="C16" t="s">
        <v>535</v>
      </c>
      <c r="D16" t="s">
        <v>252</v>
      </c>
      <c r="E16" t="s">
        <v>9</v>
      </c>
      <c r="F16">
        <v>4104</v>
      </c>
      <c r="G16">
        <v>13317</v>
      </c>
      <c r="I16">
        <v>10138</v>
      </c>
      <c r="J16" t="s">
        <v>540</v>
      </c>
      <c r="K16" t="s">
        <v>252</v>
      </c>
      <c r="L16" t="s">
        <v>9</v>
      </c>
      <c r="M16">
        <v>10</v>
      </c>
      <c r="N16">
        <v>77025</v>
      </c>
      <c r="P16">
        <v>11482</v>
      </c>
      <c r="Q16" t="s">
        <v>542</v>
      </c>
      <c r="R16" t="s">
        <v>252</v>
      </c>
      <c r="S16" t="s">
        <v>9</v>
      </c>
      <c r="T16">
        <v>109</v>
      </c>
      <c r="U16">
        <v>10907</v>
      </c>
    </row>
    <row r="17" spans="1:21" x14ac:dyDescent="0.25">
      <c r="A17" t="s">
        <v>255</v>
      </c>
      <c r="B17">
        <v>7459</v>
      </c>
      <c r="C17" t="s">
        <v>535</v>
      </c>
      <c r="D17" t="s">
        <v>255</v>
      </c>
      <c r="E17" t="s">
        <v>9</v>
      </c>
      <c r="F17">
        <v>3146</v>
      </c>
      <c r="G17">
        <v>12823</v>
      </c>
      <c r="I17">
        <v>10147</v>
      </c>
      <c r="J17" t="s">
        <v>540</v>
      </c>
      <c r="K17" t="s">
        <v>255</v>
      </c>
      <c r="L17" t="s">
        <v>9</v>
      </c>
      <c r="P17">
        <v>11491</v>
      </c>
      <c r="Q17" t="s">
        <v>542</v>
      </c>
      <c r="R17" t="s">
        <v>255</v>
      </c>
      <c r="S17" t="s">
        <v>9</v>
      </c>
    </row>
    <row r="18" spans="1:21" x14ac:dyDescent="0.25">
      <c r="A18" t="s">
        <v>287</v>
      </c>
      <c r="B18">
        <v>7555</v>
      </c>
      <c r="C18" t="s">
        <v>535</v>
      </c>
      <c r="D18" t="s">
        <v>287</v>
      </c>
      <c r="E18" t="s">
        <v>9</v>
      </c>
      <c r="F18">
        <v>140</v>
      </c>
      <c r="G18">
        <v>522</v>
      </c>
      <c r="I18">
        <v>10243</v>
      </c>
      <c r="J18" t="s">
        <v>540</v>
      </c>
      <c r="K18" t="s">
        <v>287</v>
      </c>
      <c r="L18" t="s">
        <v>9</v>
      </c>
      <c r="P18">
        <v>11587</v>
      </c>
      <c r="Q18" t="s">
        <v>542</v>
      </c>
      <c r="R18" t="s">
        <v>287</v>
      </c>
      <c r="S18" t="s">
        <v>9</v>
      </c>
      <c r="T18">
        <v>9</v>
      </c>
      <c r="U18">
        <v>1541</v>
      </c>
    </row>
    <row r="19" spans="1:21" x14ac:dyDescent="0.25">
      <c r="A19" t="s">
        <v>295</v>
      </c>
      <c r="B19">
        <v>7579</v>
      </c>
      <c r="C19" t="s">
        <v>535</v>
      </c>
      <c r="D19" t="s">
        <v>295</v>
      </c>
      <c r="E19" t="s">
        <v>9</v>
      </c>
      <c r="F19">
        <v>5408</v>
      </c>
      <c r="G19">
        <v>19345</v>
      </c>
      <c r="I19">
        <v>10267</v>
      </c>
      <c r="J19" t="s">
        <v>540</v>
      </c>
      <c r="K19" t="s">
        <v>295</v>
      </c>
      <c r="L19" t="s">
        <v>9</v>
      </c>
      <c r="P19">
        <v>11611</v>
      </c>
      <c r="Q19" t="s">
        <v>542</v>
      </c>
      <c r="R19" t="s">
        <v>295</v>
      </c>
      <c r="S19" t="s">
        <v>9</v>
      </c>
    </row>
    <row r="20" spans="1:21" x14ac:dyDescent="0.25">
      <c r="A20" t="s">
        <v>308</v>
      </c>
      <c r="B20">
        <v>7618</v>
      </c>
      <c r="C20" t="s">
        <v>535</v>
      </c>
      <c r="D20" t="s">
        <v>308</v>
      </c>
      <c r="E20" t="s">
        <v>9</v>
      </c>
      <c r="F20">
        <v>419</v>
      </c>
      <c r="G20">
        <v>1744</v>
      </c>
      <c r="I20">
        <v>10306</v>
      </c>
      <c r="J20" t="s">
        <v>540</v>
      </c>
      <c r="K20" t="s">
        <v>308</v>
      </c>
      <c r="L20" t="s">
        <v>9</v>
      </c>
      <c r="P20">
        <v>11650</v>
      </c>
      <c r="Q20" t="s">
        <v>542</v>
      </c>
      <c r="R20" t="s">
        <v>308</v>
      </c>
      <c r="S20" t="s">
        <v>9</v>
      </c>
    </row>
    <row r="21" spans="1:21" x14ac:dyDescent="0.25">
      <c r="A21" t="s">
        <v>336</v>
      </c>
      <c r="B21">
        <v>7702</v>
      </c>
      <c r="C21" t="s">
        <v>535</v>
      </c>
      <c r="D21" t="s">
        <v>336</v>
      </c>
      <c r="E21" t="s">
        <v>9</v>
      </c>
      <c r="F21">
        <v>174</v>
      </c>
      <c r="G21">
        <v>600</v>
      </c>
      <c r="I21">
        <v>10390</v>
      </c>
      <c r="J21" t="s">
        <v>540</v>
      </c>
      <c r="K21" t="s">
        <v>336</v>
      </c>
      <c r="L21" t="s">
        <v>9</v>
      </c>
      <c r="P21">
        <v>11734</v>
      </c>
      <c r="Q21" t="s">
        <v>542</v>
      </c>
      <c r="R21" t="s">
        <v>336</v>
      </c>
      <c r="S21" t="s">
        <v>9</v>
      </c>
    </row>
    <row r="22" spans="1:21" x14ac:dyDescent="0.25">
      <c r="A22" t="s">
        <v>358</v>
      </c>
      <c r="B22">
        <v>7768</v>
      </c>
      <c r="C22" t="s">
        <v>535</v>
      </c>
      <c r="D22" t="s">
        <v>358</v>
      </c>
      <c r="E22" t="s">
        <v>9</v>
      </c>
      <c r="F22">
        <v>3086</v>
      </c>
      <c r="G22">
        <v>11272</v>
      </c>
      <c r="I22">
        <v>10456</v>
      </c>
      <c r="J22" t="s">
        <v>540</v>
      </c>
      <c r="K22" t="s">
        <v>358</v>
      </c>
      <c r="L22" t="s">
        <v>9</v>
      </c>
      <c r="M22">
        <v>3</v>
      </c>
      <c r="N22">
        <v>8896</v>
      </c>
      <c r="P22">
        <v>11800</v>
      </c>
      <c r="Q22" t="s">
        <v>542</v>
      </c>
      <c r="R22" t="s">
        <v>358</v>
      </c>
      <c r="S22" t="s">
        <v>9</v>
      </c>
      <c r="T22">
        <v>114</v>
      </c>
      <c r="U22">
        <v>13358</v>
      </c>
    </row>
    <row r="23" spans="1:21" x14ac:dyDescent="0.25">
      <c r="A23" t="s">
        <v>47</v>
      </c>
      <c r="B23">
        <v>6835</v>
      </c>
      <c r="C23" t="s">
        <v>535</v>
      </c>
      <c r="D23" t="s">
        <v>47</v>
      </c>
      <c r="E23" t="s">
        <v>9</v>
      </c>
      <c r="F23">
        <v>8743</v>
      </c>
      <c r="G23">
        <v>27478</v>
      </c>
      <c r="I23">
        <v>9523</v>
      </c>
      <c r="J23" t="s">
        <v>540</v>
      </c>
      <c r="K23" t="s">
        <v>47</v>
      </c>
      <c r="L23" t="s">
        <v>9</v>
      </c>
      <c r="M23">
        <v>6</v>
      </c>
      <c r="N23">
        <v>9007</v>
      </c>
      <c r="P23">
        <v>10867</v>
      </c>
      <c r="Q23" t="s">
        <v>542</v>
      </c>
      <c r="R23" t="s">
        <v>47</v>
      </c>
      <c r="S23" t="s">
        <v>9</v>
      </c>
      <c r="T23">
        <v>125</v>
      </c>
      <c r="U23">
        <v>12707</v>
      </c>
    </row>
    <row r="24" spans="1:21" x14ac:dyDescent="0.25">
      <c r="A24" t="s">
        <v>88</v>
      </c>
      <c r="B24">
        <v>6958</v>
      </c>
      <c r="C24" t="s">
        <v>535</v>
      </c>
      <c r="D24" t="s">
        <v>88</v>
      </c>
      <c r="E24" t="s">
        <v>9</v>
      </c>
      <c r="F24">
        <v>5117</v>
      </c>
      <c r="G24">
        <v>18084</v>
      </c>
      <c r="I24">
        <v>9646</v>
      </c>
      <c r="J24" t="s">
        <v>540</v>
      </c>
      <c r="K24" t="s">
        <v>88</v>
      </c>
      <c r="L24" t="s">
        <v>9</v>
      </c>
      <c r="M24">
        <v>4</v>
      </c>
      <c r="N24">
        <v>29664</v>
      </c>
      <c r="P24">
        <v>10990</v>
      </c>
      <c r="Q24" t="s">
        <v>542</v>
      </c>
      <c r="R24" t="s">
        <v>88</v>
      </c>
      <c r="S24" t="s">
        <v>9</v>
      </c>
      <c r="T24">
        <v>168</v>
      </c>
      <c r="U24">
        <v>15421</v>
      </c>
    </row>
    <row r="25" spans="1:21" x14ac:dyDescent="0.25">
      <c r="A25" t="s">
        <v>118</v>
      </c>
      <c r="B25">
        <v>7048</v>
      </c>
      <c r="C25" t="s">
        <v>535</v>
      </c>
      <c r="D25" t="s">
        <v>118</v>
      </c>
      <c r="E25" t="s">
        <v>9</v>
      </c>
      <c r="F25">
        <v>11027</v>
      </c>
      <c r="G25">
        <v>43170</v>
      </c>
      <c r="I25">
        <v>9736</v>
      </c>
      <c r="J25" t="s">
        <v>540</v>
      </c>
      <c r="K25" t="s">
        <v>118</v>
      </c>
      <c r="L25" t="s">
        <v>9</v>
      </c>
      <c r="M25">
        <v>6</v>
      </c>
      <c r="N25">
        <v>74015</v>
      </c>
      <c r="P25">
        <v>11080</v>
      </c>
      <c r="Q25" t="s">
        <v>542</v>
      </c>
      <c r="R25" t="s">
        <v>118</v>
      </c>
      <c r="S25" t="s">
        <v>9</v>
      </c>
      <c r="T25">
        <v>308</v>
      </c>
      <c r="U25">
        <v>24339</v>
      </c>
    </row>
    <row r="26" spans="1:21" x14ac:dyDescent="0.25">
      <c r="A26" t="s">
        <v>174</v>
      </c>
      <c r="B26">
        <v>7216</v>
      </c>
      <c r="C26" t="s">
        <v>535</v>
      </c>
      <c r="D26" t="s">
        <v>174</v>
      </c>
      <c r="E26" t="s">
        <v>9</v>
      </c>
      <c r="F26">
        <v>6782</v>
      </c>
      <c r="G26">
        <v>22642</v>
      </c>
      <c r="I26">
        <v>9904</v>
      </c>
      <c r="J26" t="s">
        <v>540</v>
      </c>
      <c r="K26" t="s">
        <v>174</v>
      </c>
      <c r="L26" t="s">
        <v>9</v>
      </c>
      <c r="P26">
        <v>11248</v>
      </c>
      <c r="Q26" t="s">
        <v>542</v>
      </c>
      <c r="R26" t="s">
        <v>174</v>
      </c>
      <c r="S26" t="s">
        <v>9</v>
      </c>
    </row>
    <row r="27" spans="1:21" x14ac:dyDescent="0.25">
      <c r="A27" t="s">
        <v>217</v>
      </c>
      <c r="B27">
        <v>7345</v>
      </c>
      <c r="C27" t="s">
        <v>535</v>
      </c>
      <c r="D27" t="s">
        <v>217</v>
      </c>
      <c r="E27" t="s">
        <v>9</v>
      </c>
      <c r="F27">
        <v>3503</v>
      </c>
      <c r="G27">
        <v>12348</v>
      </c>
      <c r="I27">
        <v>10033</v>
      </c>
      <c r="J27" t="s">
        <v>540</v>
      </c>
      <c r="K27" t="s">
        <v>217</v>
      </c>
      <c r="L27" t="s">
        <v>9</v>
      </c>
      <c r="P27">
        <v>11377</v>
      </c>
      <c r="Q27" t="s">
        <v>542</v>
      </c>
      <c r="R27" t="s">
        <v>217</v>
      </c>
      <c r="S27" t="s">
        <v>9</v>
      </c>
    </row>
    <row r="28" spans="1:21" x14ac:dyDescent="0.25">
      <c r="A28" t="s">
        <v>35</v>
      </c>
      <c r="B28">
        <v>6799</v>
      </c>
      <c r="C28" t="s">
        <v>535</v>
      </c>
      <c r="D28" t="s">
        <v>35</v>
      </c>
      <c r="E28" t="s">
        <v>9</v>
      </c>
      <c r="F28">
        <v>4195</v>
      </c>
      <c r="G28">
        <v>15467</v>
      </c>
      <c r="I28">
        <v>9487</v>
      </c>
      <c r="J28" t="s">
        <v>540</v>
      </c>
      <c r="K28" t="s">
        <v>35</v>
      </c>
      <c r="L28" t="s">
        <v>9</v>
      </c>
      <c r="P28">
        <v>10831</v>
      </c>
      <c r="Q28" t="s">
        <v>542</v>
      </c>
      <c r="R28" t="s">
        <v>35</v>
      </c>
      <c r="S28" t="s">
        <v>9</v>
      </c>
    </row>
    <row r="29" spans="1:21" x14ac:dyDescent="0.25">
      <c r="A29" t="s">
        <v>74</v>
      </c>
      <c r="B29">
        <v>6916</v>
      </c>
      <c r="C29" t="s">
        <v>535</v>
      </c>
      <c r="D29" t="s">
        <v>74</v>
      </c>
      <c r="E29" t="s">
        <v>9</v>
      </c>
      <c r="F29">
        <v>2412</v>
      </c>
      <c r="G29">
        <v>8990</v>
      </c>
      <c r="I29">
        <v>9604</v>
      </c>
      <c r="J29" t="s">
        <v>540</v>
      </c>
      <c r="K29" t="s">
        <v>74</v>
      </c>
      <c r="L29" t="s">
        <v>9</v>
      </c>
      <c r="P29">
        <v>10948</v>
      </c>
      <c r="Q29" t="s">
        <v>542</v>
      </c>
      <c r="R29" t="s">
        <v>74</v>
      </c>
      <c r="S29" t="s">
        <v>9</v>
      </c>
      <c r="T29">
        <v>50</v>
      </c>
      <c r="U29">
        <v>3205</v>
      </c>
    </row>
    <row r="30" spans="1:21" x14ac:dyDescent="0.25">
      <c r="A30" t="s">
        <v>92</v>
      </c>
      <c r="B30">
        <v>6970</v>
      </c>
      <c r="C30" t="s">
        <v>535</v>
      </c>
      <c r="D30" t="s">
        <v>92</v>
      </c>
      <c r="E30" t="s">
        <v>9</v>
      </c>
      <c r="F30">
        <v>4179</v>
      </c>
      <c r="G30">
        <v>15639</v>
      </c>
      <c r="I30">
        <v>9658</v>
      </c>
      <c r="J30" t="s">
        <v>540</v>
      </c>
      <c r="K30" t="s">
        <v>92</v>
      </c>
      <c r="L30" t="s">
        <v>9</v>
      </c>
      <c r="P30">
        <v>11002</v>
      </c>
      <c r="Q30" t="s">
        <v>542</v>
      </c>
      <c r="R30" t="s">
        <v>92</v>
      </c>
      <c r="S30" t="s">
        <v>9</v>
      </c>
      <c r="T30">
        <v>219</v>
      </c>
      <c r="U30">
        <v>18137</v>
      </c>
    </row>
    <row r="31" spans="1:21" x14ac:dyDescent="0.25">
      <c r="A31" t="s">
        <v>97</v>
      </c>
      <c r="B31">
        <v>6985</v>
      </c>
      <c r="C31" t="s">
        <v>535</v>
      </c>
      <c r="D31" t="s">
        <v>97</v>
      </c>
      <c r="E31" t="s">
        <v>9</v>
      </c>
      <c r="F31">
        <v>7453</v>
      </c>
      <c r="G31">
        <v>25211</v>
      </c>
      <c r="I31">
        <v>9673</v>
      </c>
      <c r="J31" t="s">
        <v>540</v>
      </c>
      <c r="K31" t="s">
        <v>97</v>
      </c>
      <c r="L31" t="s">
        <v>9</v>
      </c>
      <c r="P31">
        <v>11017</v>
      </c>
      <c r="Q31" t="s">
        <v>542</v>
      </c>
      <c r="R31" t="s">
        <v>97</v>
      </c>
      <c r="S31" t="s">
        <v>9</v>
      </c>
      <c r="T31">
        <v>190</v>
      </c>
      <c r="U31">
        <v>19018</v>
      </c>
    </row>
    <row r="32" spans="1:21" x14ac:dyDescent="0.25">
      <c r="A32" t="s">
        <v>120</v>
      </c>
      <c r="B32">
        <v>7054</v>
      </c>
      <c r="C32" t="s">
        <v>535</v>
      </c>
      <c r="D32" t="s">
        <v>120</v>
      </c>
      <c r="E32" t="s">
        <v>9</v>
      </c>
      <c r="F32">
        <v>8961</v>
      </c>
      <c r="G32">
        <v>30728</v>
      </c>
      <c r="I32">
        <v>9742</v>
      </c>
      <c r="J32" t="s">
        <v>540</v>
      </c>
      <c r="K32" t="s">
        <v>120</v>
      </c>
      <c r="L32" t="s">
        <v>9</v>
      </c>
      <c r="P32">
        <v>11086</v>
      </c>
      <c r="Q32" t="s">
        <v>542</v>
      </c>
      <c r="R32" t="s">
        <v>120</v>
      </c>
      <c r="S32" t="s">
        <v>9</v>
      </c>
    </row>
    <row r="33" spans="1:21" x14ac:dyDescent="0.25">
      <c r="A33" t="s">
        <v>140</v>
      </c>
      <c r="B33">
        <v>7114</v>
      </c>
      <c r="C33" t="s">
        <v>535</v>
      </c>
      <c r="D33" t="s">
        <v>140</v>
      </c>
      <c r="E33" t="s">
        <v>9</v>
      </c>
      <c r="F33">
        <v>2169</v>
      </c>
      <c r="G33">
        <v>8359</v>
      </c>
      <c r="I33">
        <v>9802</v>
      </c>
      <c r="J33" t="s">
        <v>540</v>
      </c>
      <c r="K33" t="s">
        <v>140</v>
      </c>
      <c r="L33" t="s">
        <v>9</v>
      </c>
      <c r="P33">
        <v>11146</v>
      </c>
      <c r="Q33" t="s">
        <v>542</v>
      </c>
      <c r="R33" t="s">
        <v>140</v>
      </c>
      <c r="S33" t="s">
        <v>9</v>
      </c>
    </row>
    <row r="34" spans="1:21" x14ac:dyDescent="0.25">
      <c r="A34" t="s">
        <v>145</v>
      </c>
      <c r="B34">
        <v>7129</v>
      </c>
      <c r="C34" t="s">
        <v>535</v>
      </c>
      <c r="D34" t="s">
        <v>145</v>
      </c>
      <c r="E34" t="s">
        <v>9</v>
      </c>
      <c r="F34">
        <v>5478</v>
      </c>
      <c r="G34">
        <v>22567</v>
      </c>
      <c r="I34">
        <v>9817</v>
      </c>
      <c r="J34" t="s">
        <v>540</v>
      </c>
      <c r="K34" t="s">
        <v>145</v>
      </c>
      <c r="L34" t="s">
        <v>9</v>
      </c>
      <c r="P34">
        <v>11161</v>
      </c>
      <c r="Q34" t="s">
        <v>542</v>
      </c>
      <c r="R34" t="s">
        <v>145</v>
      </c>
      <c r="S34" t="s">
        <v>9</v>
      </c>
    </row>
    <row r="35" spans="1:21" x14ac:dyDescent="0.25">
      <c r="A35" t="s">
        <v>159</v>
      </c>
      <c r="B35">
        <v>7171</v>
      </c>
      <c r="C35" t="s">
        <v>535</v>
      </c>
      <c r="D35" t="s">
        <v>159</v>
      </c>
      <c r="E35" t="s">
        <v>9</v>
      </c>
      <c r="F35">
        <v>3311</v>
      </c>
      <c r="G35">
        <v>13305</v>
      </c>
      <c r="I35">
        <v>9859</v>
      </c>
      <c r="J35" t="s">
        <v>540</v>
      </c>
      <c r="K35" t="s">
        <v>159</v>
      </c>
      <c r="L35" t="s">
        <v>9</v>
      </c>
      <c r="P35">
        <v>11203</v>
      </c>
      <c r="Q35" t="s">
        <v>542</v>
      </c>
      <c r="R35" t="s">
        <v>159</v>
      </c>
      <c r="S35" t="s">
        <v>9</v>
      </c>
    </row>
    <row r="36" spans="1:21" x14ac:dyDescent="0.25">
      <c r="A36" t="s">
        <v>163</v>
      </c>
      <c r="B36">
        <v>7183</v>
      </c>
      <c r="C36" t="s">
        <v>535</v>
      </c>
      <c r="D36" t="s">
        <v>163</v>
      </c>
      <c r="E36" t="s">
        <v>9</v>
      </c>
      <c r="F36">
        <v>5050</v>
      </c>
      <c r="G36">
        <v>18839</v>
      </c>
      <c r="I36">
        <v>9871</v>
      </c>
      <c r="J36" t="s">
        <v>540</v>
      </c>
      <c r="K36" t="s">
        <v>163</v>
      </c>
      <c r="L36" t="s">
        <v>9</v>
      </c>
      <c r="M36">
        <v>3</v>
      </c>
      <c r="N36">
        <v>3352</v>
      </c>
      <c r="P36">
        <v>11215</v>
      </c>
      <c r="Q36" t="s">
        <v>542</v>
      </c>
      <c r="R36" t="s">
        <v>163</v>
      </c>
      <c r="S36" t="s">
        <v>9</v>
      </c>
      <c r="T36">
        <v>146</v>
      </c>
      <c r="U36">
        <v>13589</v>
      </c>
    </row>
    <row r="37" spans="1:21" x14ac:dyDescent="0.25">
      <c r="A37" t="s">
        <v>182</v>
      </c>
      <c r="B37">
        <v>7240</v>
      </c>
      <c r="C37" t="s">
        <v>535</v>
      </c>
      <c r="D37" t="s">
        <v>182</v>
      </c>
      <c r="E37" t="s">
        <v>9</v>
      </c>
      <c r="F37">
        <v>5022</v>
      </c>
      <c r="G37">
        <v>16217</v>
      </c>
      <c r="I37">
        <v>9928</v>
      </c>
      <c r="J37" t="s">
        <v>540</v>
      </c>
      <c r="K37" t="s">
        <v>182</v>
      </c>
      <c r="L37" t="s">
        <v>9</v>
      </c>
      <c r="P37">
        <v>11272</v>
      </c>
      <c r="Q37" t="s">
        <v>542</v>
      </c>
      <c r="R37" t="s">
        <v>182</v>
      </c>
      <c r="S37" t="s">
        <v>9</v>
      </c>
    </row>
    <row r="38" spans="1:21" x14ac:dyDescent="0.25">
      <c r="A38" t="s">
        <v>209</v>
      </c>
      <c r="B38">
        <v>7321</v>
      </c>
      <c r="C38" t="s">
        <v>535</v>
      </c>
      <c r="D38" t="s">
        <v>209</v>
      </c>
      <c r="E38" t="s">
        <v>9</v>
      </c>
      <c r="F38">
        <v>2262</v>
      </c>
      <c r="G38">
        <v>9144</v>
      </c>
      <c r="I38">
        <v>10009</v>
      </c>
      <c r="J38" t="s">
        <v>540</v>
      </c>
      <c r="K38" t="s">
        <v>209</v>
      </c>
      <c r="L38" t="s">
        <v>9</v>
      </c>
      <c r="P38">
        <v>11353</v>
      </c>
      <c r="Q38" t="s">
        <v>542</v>
      </c>
      <c r="R38" t="s">
        <v>209</v>
      </c>
      <c r="S38" t="s">
        <v>9</v>
      </c>
      <c r="T38">
        <v>93</v>
      </c>
      <c r="U38">
        <v>7285</v>
      </c>
    </row>
    <row r="39" spans="1:21" x14ac:dyDescent="0.25">
      <c r="A39" t="s">
        <v>238</v>
      </c>
      <c r="B39">
        <v>7408</v>
      </c>
      <c r="C39" t="s">
        <v>535</v>
      </c>
      <c r="D39" t="s">
        <v>238</v>
      </c>
      <c r="E39" t="s">
        <v>9</v>
      </c>
      <c r="F39">
        <v>4280</v>
      </c>
      <c r="G39">
        <v>17720</v>
      </c>
      <c r="I39">
        <v>10096</v>
      </c>
      <c r="J39" t="s">
        <v>540</v>
      </c>
      <c r="K39" t="s">
        <v>238</v>
      </c>
      <c r="L39" t="s">
        <v>9</v>
      </c>
      <c r="M39">
        <v>3</v>
      </c>
      <c r="N39">
        <v>17624</v>
      </c>
      <c r="P39">
        <v>11440</v>
      </c>
      <c r="Q39" t="s">
        <v>542</v>
      </c>
      <c r="R39" t="s">
        <v>238</v>
      </c>
      <c r="S39" t="s">
        <v>9</v>
      </c>
      <c r="T39">
        <v>491</v>
      </c>
      <c r="U39">
        <v>95824</v>
      </c>
    </row>
    <row r="40" spans="1:21" x14ac:dyDescent="0.25">
      <c r="A40" t="s">
        <v>247</v>
      </c>
      <c r="B40">
        <v>7435</v>
      </c>
      <c r="C40" t="s">
        <v>535</v>
      </c>
      <c r="D40" t="s">
        <v>247</v>
      </c>
      <c r="E40" t="s">
        <v>9</v>
      </c>
      <c r="F40">
        <v>2731</v>
      </c>
      <c r="G40">
        <v>10115</v>
      </c>
      <c r="I40">
        <v>10123</v>
      </c>
      <c r="J40" t="s">
        <v>540</v>
      </c>
      <c r="K40" t="s">
        <v>247</v>
      </c>
      <c r="L40" t="s">
        <v>9</v>
      </c>
      <c r="P40">
        <v>11467</v>
      </c>
      <c r="Q40" t="s">
        <v>542</v>
      </c>
      <c r="R40" t="s">
        <v>247</v>
      </c>
      <c r="S40" t="s">
        <v>9</v>
      </c>
    </row>
    <row r="41" spans="1:21" x14ac:dyDescent="0.25">
      <c r="A41" t="s">
        <v>249</v>
      </c>
      <c r="B41">
        <v>7441</v>
      </c>
      <c r="C41" t="s">
        <v>535</v>
      </c>
      <c r="D41" t="s">
        <v>249</v>
      </c>
      <c r="E41" t="s">
        <v>9</v>
      </c>
      <c r="F41">
        <v>1826</v>
      </c>
      <c r="G41">
        <v>7198</v>
      </c>
      <c r="I41">
        <v>10129</v>
      </c>
      <c r="J41" t="s">
        <v>540</v>
      </c>
      <c r="K41" t="s">
        <v>249</v>
      </c>
      <c r="L41" t="s">
        <v>9</v>
      </c>
      <c r="P41">
        <v>11473</v>
      </c>
      <c r="Q41" t="s">
        <v>542</v>
      </c>
      <c r="R41" t="s">
        <v>249</v>
      </c>
      <c r="S41" t="s">
        <v>9</v>
      </c>
    </row>
    <row r="42" spans="1:21" x14ac:dyDescent="0.25">
      <c r="A42" t="s">
        <v>267</v>
      </c>
      <c r="B42">
        <v>7495</v>
      </c>
      <c r="C42" t="s">
        <v>535</v>
      </c>
      <c r="D42" t="s">
        <v>267</v>
      </c>
      <c r="E42" t="s">
        <v>9</v>
      </c>
      <c r="F42">
        <v>5545</v>
      </c>
      <c r="G42">
        <v>20265</v>
      </c>
      <c r="I42">
        <v>10183</v>
      </c>
      <c r="J42" t="s">
        <v>540</v>
      </c>
      <c r="K42" t="s">
        <v>267</v>
      </c>
      <c r="L42" t="s">
        <v>9</v>
      </c>
      <c r="P42">
        <v>11527</v>
      </c>
      <c r="Q42" t="s">
        <v>542</v>
      </c>
      <c r="R42" t="s">
        <v>267</v>
      </c>
      <c r="S42" t="s">
        <v>9</v>
      </c>
    </row>
    <row r="43" spans="1:21" x14ac:dyDescent="0.25">
      <c r="A43" t="s">
        <v>300</v>
      </c>
      <c r="B43">
        <v>7594</v>
      </c>
      <c r="C43" t="s">
        <v>535</v>
      </c>
      <c r="D43" t="s">
        <v>300</v>
      </c>
      <c r="E43" t="s">
        <v>9</v>
      </c>
      <c r="F43">
        <v>1370</v>
      </c>
      <c r="G43">
        <v>5408</v>
      </c>
      <c r="I43">
        <v>10282</v>
      </c>
      <c r="J43" t="s">
        <v>540</v>
      </c>
      <c r="K43" t="s">
        <v>300</v>
      </c>
      <c r="L43" t="s">
        <v>9</v>
      </c>
      <c r="P43">
        <v>11626</v>
      </c>
      <c r="Q43" t="s">
        <v>542</v>
      </c>
      <c r="R43" t="s">
        <v>300</v>
      </c>
      <c r="S43" t="s">
        <v>9</v>
      </c>
      <c r="T43">
        <v>92</v>
      </c>
      <c r="U43">
        <v>10032</v>
      </c>
    </row>
    <row r="44" spans="1:21" x14ac:dyDescent="0.25">
      <c r="A44" t="s">
        <v>314</v>
      </c>
      <c r="B44">
        <v>7636</v>
      </c>
      <c r="C44" t="s">
        <v>535</v>
      </c>
      <c r="D44" t="s">
        <v>314</v>
      </c>
      <c r="E44" t="s">
        <v>9</v>
      </c>
      <c r="F44">
        <v>1721</v>
      </c>
      <c r="G44">
        <v>8191</v>
      </c>
      <c r="I44">
        <v>10324</v>
      </c>
      <c r="J44" t="s">
        <v>540</v>
      </c>
      <c r="K44" t="s">
        <v>314</v>
      </c>
      <c r="L44" t="s">
        <v>9</v>
      </c>
      <c r="P44">
        <v>11668</v>
      </c>
      <c r="Q44" t="s">
        <v>542</v>
      </c>
      <c r="R44" t="s">
        <v>314</v>
      </c>
      <c r="S44" t="s">
        <v>9</v>
      </c>
      <c r="T44">
        <v>168</v>
      </c>
      <c r="U44">
        <v>12432</v>
      </c>
    </row>
    <row r="45" spans="1:21" x14ac:dyDescent="0.25">
      <c r="A45" t="s">
        <v>321</v>
      </c>
      <c r="B45">
        <v>7657</v>
      </c>
      <c r="C45" t="s">
        <v>535</v>
      </c>
      <c r="D45" t="s">
        <v>321</v>
      </c>
      <c r="E45" t="s">
        <v>9</v>
      </c>
      <c r="F45">
        <v>1279</v>
      </c>
      <c r="G45">
        <v>5211</v>
      </c>
      <c r="I45">
        <v>10345</v>
      </c>
      <c r="J45" t="s">
        <v>540</v>
      </c>
      <c r="K45" t="s">
        <v>321</v>
      </c>
      <c r="L45" t="s">
        <v>9</v>
      </c>
      <c r="P45">
        <v>11689</v>
      </c>
      <c r="Q45" t="s">
        <v>542</v>
      </c>
      <c r="R45" t="s">
        <v>321</v>
      </c>
      <c r="S45" t="s">
        <v>9</v>
      </c>
      <c r="T45">
        <v>58</v>
      </c>
      <c r="U45">
        <v>5556</v>
      </c>
    </row>
    <row r="46" spans="1:21" x14ac:dyDescent="0.25">
      <c r="A46" t="s">
        <v>360</v>
      </c>
      <c r="B46">
        <v>7774</v>
      </c>
      <c r="C46" t="s">
        <v>535</v>
      </c>
      <c r="D46" t="s">
        <v>360</v>
      </c>
      <c r="E46" t="s">
        <v>9</v>
      </c>
      <c r="F46">
        <v>2341</v>
      </c>
      <c r="G46">
        <v>10044</v>
      </c>
      <c r="I46">
        <v>10462</v>
      </c>
      <c r="J46" t="s">
        <v>540</v>
      </c>
      <c r="K46" t="s">
        <v>360</v>
      </c>
      <c r="L46" t="s">
        <v>9</v>
      </c>
      <c r="P46">
        <v>11806</v>
      </c>
      <c r="Q46" t="s">
        <v>542</v>
      </c>
      <c r="R46" t="s">
        <v>360</v>
      </c>
      <c r="S46" t="s">
        <v>9</v>
      </c>
    </row>
    <row r="47" spans="1:21" x14ac:dyDescent="0.25">
      <c r="A47" t="s">
        <v>383</v>
      </c>
      <c r="B47">
        <v>7843</v>
      </c>
      <c r="C47" t="s">
        <v>535</v>
      </c>
      <c r="D47" t="s">
        <v>383</v>
      </c>
      <c r="E47" t="s">
        <v>9</v>
      </c>
      <c r="F47">
        <v>13037</v>
      </c>
      <c r="G47">
        <v>39450</v>
      </c>
      <c r="I47">
        <v>10531</v>
      </c>
      <c r="J47" t="s">
        <v>540</v>
      </c>
      <c r="K47" t="s">
        <v>383</v>
      </c>
      <c r="L47" t="s">
        <v>9</v>
      </c>
      <c r="M47">
        <v>8</v>
      </c>
      <c r="N47">
        <v>13524</v>
      </c>
      <c r="P47">
        <v>11875</v>
      </c>
      <c r="Q47" t="s">
        <v>542</v>
      </c>
      <c r="R47" t="s">
        <v>383</v>
      </c>
      <c r="S47" t="s">
        <v>9</v>
      </c>
      <c r="T47">
        <v>203</v>
      </c>
      <c r="U47">
        <v>73922</v>
      </c>
    </row>
    <row r="48" spans="1:21" x14ac:dyDescent="0.25">
      <c r="A48" t="s">
        <v>30</v>
      </c>
      <c r="B48">
        <v>6784</v>
      </c>
      <c r="C48" t="s">
        <v>535</v>
      </c>
      <c r="D48" t="s">
        <v>30</v>
      </c>
      <c r="E48" t="s">
        <v>9</v>
      </c>
      <c r="F48">
        <v>2644</v>
      </c>
      <c r="G48">
        <v>10785</v>
      </c>
      <c r="I48">
        <v>9472</v>
      </c>
      <c r="J48" t="s">
        <v>540</v>
      </c>
      <c r="K48" t="s">
        <v>30</v>
      </c>
      <c r="L48" t="s">
        <v>9</v>
      </c>
      <c r="P48">
        <v>10816</v>
      </c>
      <c r="Q48" t="s">
        <v>542</v>
      </c>
      <c r="R48" t="s">
        <v>30</v>
      </c>
      <c r="S48" t="s">
        <v>9</v>
      </c>
    </row>
    <row r="49" spans="1:21" x14ac:dyDescent="0.25">
      <c r="A49" t="s">
        <v>44</v>
      </c>
      <c r="B49">
        <v>6826</v>
      </c>
      <c r="C49" t="s">
        <v>535</v>
      </c>
      <c r="D49" t="s">
        <v>44</v>
      </c>
      <c r="E49" t="s">
        <v>9</v>
      </c>
      <c r="F49">
        <v>15055</v>
      </c>
      <c r="G49">
        <v>46280</v>
      </c>
      <c r="I49">
        <v>9514</v>
      </c>
      <c r="J49" t="s">
        <v>540</v>
      </c>
      <c r="K49" t="s">
        <v>44</v>
      </c>
      <c r="L49" t="s">
        <v>9</v>
      </c>
      <c r="P49">
        <v>10858</v>
      </c>
      <c r="Q49" t="s">
        <v>542</v>
      </c>
      <c r="R49" t="s">
        <v>44</v>
      </c>
      <c r="S49" t="s">
        <v>9</v>
      </c>
    </row>
    <row r="50" spans="1:21" x14ac:dyDescent="0.25">
      <c r="A50" t="s">
        <v>46</v>
      </c>
      <c r="B50">
        <v>6832</v>
      </c>
      <c r="C50" t="s">
        <v>535</v>
      </c>
      <c r="D50" t="s">
        <v>46</v>
      </c>
      <c r="E50" t="s">
        <v>9</v>
      </c>
      <c r="F50">
        <v>8556</v>
      </c>
      <c r="G50">
        <v>27136</v>
      </c>
      <c r="I50">
        <v>9520</v>
      </c>
      <c r="J50" t="s">
        <v>540</v>
      </c>
      <c r="K50" t="s">
        <v>46</v>
      </c>
      <c r="L50" t="s">
        <v>9</v>
      </c>
      <c r="P50">
        <v>10864</v>
      </c>
      <c r="Q50" t="s">
        <v>542</v>
      </c>
      <c r="R50" t="s">
        <v>46</v>
      </c>
      <c r="S50" t="s">
        <v>9</v>
      </c>
    </row>
    <row r="51" spans="1:21" x14ac:dyDescent="0.25">
      <c r="A51" t="s">
        <v>52</v>
      </c>
      <c r="B51">
        <v>6850</v>
      </c>
      <c r="C51" t="s">
        <v>535</v>
      </c>
      <c r="D51" t="s">
        <v>52</v>
      </c>
      <c r="E51" t="s">
        <v>9</v>
      </c>
      <c r="F51">
        <v>4855</v>
      </c>
      <c r="G51">
        <v>17726</v>
      </c>
      <c r="I51">
        <v>9538</v>
      </c>
      <c r="J51" t="s">
        <v>540</v>
      </c>
      <c r="K51" t="s">
        <v>52</v>
      </c>
      <c r="L51" t="s">
        <v>9</v>
      </c>
      <c r="P51">
        <v>10882</v>
      </c>
      <c r="Q51" t="s">
        <v>542</v>
      </c>
      <c r="R51" t="s">
        <v>52</v>
      </c>
      <c r="S51" t="s">
        <v>9</v>
      </c>
      <c r="T51">
        <v>337</v>
      </c>
      <c r="U51">
        <v>40030</v>
      </c>
    </row>
    <row r="52" spans="1:21" x14ac:dyDescent="0.25">
      <c r="A52" t="s">
        <v>65</v>
      </c>
      <c r="B52">
        <v>6889</v>
      </c>
      <c r="C52" t="s">
        <v>535</v>
      </c>
      <c r="D52" t="s">
        <v>65</v>
      </c>
      <c r="E52" t="s">
        <v>9</v>
      </c>
      <c r="F52">
        <v>2370</v>
      </c>
      <c r="G52">
        <v>9238</v>
      </c>
      <c r="I52">
        <v>9577</v>
      </c>
      <c r="J52" t="s">
        <v>540</v>
      </c>
      <c r="K52" t="s">
        <v>65</v>
      </c>
      <c r="L52" t="s">
        <v>9</v>
      </c>
      <c r="P52">
        <v>10921</v>
      </c>
      <c r="Q52" t="s">
        <v>542</v>
      </c>
      <c r="R52" t="s">
        <v>65</v>
      </c>
      <c r="S52" t="s">
        <v>9</v>
      </c>
    </row>
    <row r="53" spans="1:21" x14ac:dyDescent="0.25">
      <c r="A53" t="s">
        <v>81</v>
      </c>
      <c r="B53">
        <v>6937</v>
      </c>
      <c r="C53" t="s">
        <v>535</v>
      </c>
      <c r="D53" t="s">
        <v>81</v>
      </c>
      <c r="E53" t="s">
        <v>9</v>
      </c>
      <c r="F53">
        <v>2216</v>
      </c>
      <c r="G53">
        <v>7968</v>
      </c>
      <c r="I53">
        <v>9625</v>
      </c>
      <c r="J53" t="s">
        <v>540</v>
      </c>
      <c r="K53" t="s">
        <v>81</v>
      </c>
      <c r="L53" t="s">
        <v>9</v>
      </c>
      <c r="P53">
        <v>10969</v>
      </c>
      <c r="Q53" t="s">
        <v>542</v>
      </c>
      <c r="R53" t="s">
        <v>81</v>
      </c>
      <c r="S53" t="s">
        <v>9</v>
      </c>
    </row>
    <row r="54" spans="1:21" x14ac:dyDescent="0.25">
      <c r="A54" t="s">
        <v>85</v>
      </c>
      <c r="B54">
        <v>6949</v>
      </c>
      <c r="C54" t="s">
        <v>535</v>
      </c>
      <c r="D54" t="s">
        <v>85</v>
      </c>
      <c r="E54" t="s">
        <v>9</v>
      </c>
      <c r="F54">
        <v>2430</v>
      </c>
      <c r="G54">
        <v>9687</v>
      </c>
      <c r="I54">
        <v>9637</v>
      </c>
      <c r="J54" t="s">
        <v>540</v>
      </c>
      <c r="K54" t="s">
        <v>85</v>
      </c>
      <c r="L54" t="s">
        <v>9</v>
      </c>
      <c r="P54">
        <v>10981</v>
      </c>
      <c r="Q54" t="s">
        <v>542</v>
      </c>
      <c r="R54" t="s">
        <v>85</v>
      </c>
      <c r="S54" t="s">
        <v>9</v>
      </c>
      <c r="T54">
        <v>106</v>
      </c>
      <c r="U54">
        <v>10838</v>
      </c>
    </row>
    <row r="55" spans="1:21" x14ac:dyDescent="0.25">
      <c r="A55" t="s">
        <v>91</v>
      </c>
      <c r="B55">
        <v>6967</v>
      </c>
      <c r="C55" t="s">
        <v>535</v>
      </c>
      <c r="D55" t="s">
        <v>91</v>
      </c>
      <c r="E55" t="s">
        <v>9</v>
      </c>
      <c r="F55">
        <v>2902</v>
      </c>
      <c r="G55">
        <v>8708</v>
      </c>
      <c r="I55">
        <v>9655</v>
      </c>
      <c r="J55" t="s">
        <v>540</v>
      </c>
      <c r="K55" t="s">
        <v>91</v>
      </c>
      <c r="L55" t="s">
        <v>9</v>
      </c>
      <c r="P55">
        <v>10999</v>
      </c>
      <c r="Q55" t="s">
        <v>542</v>
      </c>
      <c r="R55" t="s">
        <v>91</v>
      </c>
      <c r="S55" t="s">
        <v>9</v>
      </c>
      <c r="T55">
        <v>61</v>
      </c>
      <c r="U55">
        <v>6037</v>
      </c>
    </row>
    <row r="56" spans="1:21" x14ac:dyDescent="0.25">
      <c r="A56" t="s">
        <v>100</v>
      </c>
      <c r="B56">
        <v>6994</v>
      </c>
      <c r="C56" t="s">
        <v>535</v>
      </c>
      <c r="D56" t="s">
        <v>100</v>
      </c>
      <c r="E56" t="s">
        <v>9</v>
      </c>
      <c r="F56">
        <v>875</v>
      </c>
      <c r="G56">
        <v>3079</v>
      </c>
      <c r="I56">
        <v>9682</v>
      </c>
      <c r="J56" t="s">
        <v>540</v>
      </c>
      <c r="K56" t="s">
        <v>100</v>
      </c>
      <c r="L56" t="s">
        <v>9</v>
      </c>
      <c r="P56">
        <v>11026</v>
      </c>
      <c r="Q56" t="s">
        <v>542</v>
      </c>
      <c r="R56" t="s">
        <v>100</v>
      </c>
      <c r="S56" t="s">
        <v>9</v>
      </c>
      <c r="T56">
        <v>13</v>
      </c>
      <c r="U56">
        <v>729</v>
      </c>
    </row>
    <row r="57" spans="1:21" x14ac:dyDescent="0.25">
      <c r="A57" t="s">
        <v>101</v>
      </c>
      <c r="B57">
        <v>6997</v>
      </c>
      <c r="C57" t="s">
        <v>535</v>
      </c>
      <c r="D57" t="s">
        <v>101</v>
      </c>
      <c r="E57" t="s">
        <v>9</v>
      </c>
      <c r="F57">
        <v>5693</v>
      </c>
      <c r="G57">
        <v>19791</v>
      </c>
      <c r="I57">
        <v>9685</v>
      </c>
      <c r="J57" t="s">
        <v>540</v>
      </c>
      <c r="K57" t="s">
        <v>101</v>
      </c>
      <c r="L57" t="s">
        <v>9</v>
      </c>
      <c r="P57">
        <v>11029</v>
      </c>
      <c r="Q57" t="s">
        <v>542</v>
      </c>
      <c r="R57" t="s">
        <v>101</v>
      </c>
      <c r="S57" t="s">
        <v>9</v>
      </c>
      <c r="T57">
        <v>109</v>
      </c>
      <c r="U57">
        <v>9601</v>
      </c>
    </row>
    <row r="58" spans="1:21" x14ac:dyDescent="0.25">
      <c r="A58" t="s">
        <v>107</v>
      </c>
      <c r="B58">
        <v>7015</v>
      </c>
      <c r="C58" t="s">
        <v>535</v>
      </c>
      <c r="D58" t="s">
        <v>107</v>
      </c>
      <c r="E58" t="s">
        <v>9</v>
      </c>
      <c r="F58">
        <v>1704</v>
      </c>
      <c r="G58">
        <v>6776</v>
      </c>
      <c r="I58">
        <v>9703</v>
      </c>
      <c r="J58" t="s">
        <v>540</v>
      </c>
      <c r="K58" t="s">
        <v>107</v>
      </c>
      <c r="L58" t="s">
        <v>9</v>
      </c>
      <c r="P58">
        <v>11047</v>
      </c>
      <c r="Q58" t="s">
        <v>542</v>
      </c>
      <c r="R58" t="s">
        <v>107</v>
      </c>
      <c r="S58" t="s">
        <v>9</v>
      </c>
      <c r="T58">
        <v>35</v>
      </c>
      <c r="U58">
        <v>5163</v>
      </c>
    </row>
    <row r="59" spans="1:21" x14ac:dyDescent="0.25">
      <c r="A59" t="s">
        <v>108</v>
      </c>
      <c r="B59">
        <v>7018</v>
      </c>
      <c r="C59" t="s">
        <v>535</v>
      </c>
      <c r="D59" t="s">
        <v>108</v>
      </c>
      <c r="E59" t="s">
        <v>9</v>
      </c>
      <c r="F59">
        <v>2061</v>
      </c>
      <c r="G59">
        <v>8037</v>
      </c>
      <c r="I59">
        <v>9706</v>
      </c>
      <c r="J59" t="s">
        <v>540</v>
      </c>
      <c r="K59" t="s">
        <v>108</v>
      </c>
      <c r="L59" t="s">
        <v>9</v>
      </c>
      <c r="P59">
        <v>11050</v>
      </c>
      <c r="Q59" t="s">
        <v>542</v>
      </c>
      <c r="R59" t="s">
        <v>108</v>
      </c>
      <c r="S59" t="s">
        <v>9</v>
      </c>
    </row>
    <row r="60" spans="1:21" x14ac:dyDescent="0.25">
      <c r="A60" t="s">
        <v>111</v>
      </c>
      <c r="B60">
        <v>7027</v>
      </c>
      <c r="C60" t="s">
        <v>535</v>
      </c>
      <c r="D60" t="s">
        <v>111</v>
      </c>
      <c r="E60" t="s">
        <v>9</v>
      </c>
      <c r="F60">
        <v>9214</v>
      </c>
      <c r="G60">
        <v>32511</v>
      </c>
      <c r="I60">
        <v>9715</v>
      </c>
      <c r="J60" t="s">
        <v>540</v>
      </c>
      <c r="K60" t="s">
        <v>111</v>
      </c>
      <c r="L60" t="s">
        <v>9</v>
      </c>
      <c r="P60">
        <v>11059</v>
      </c>
      <c r="Q60" t="s">
        <v>542</v>
      </c>
      <c r="R60" t="s">
        <v>111</v>
      </c>
      <c r="S60" t="s">
        <v>9</v>
      </c>
      <c r="T60">
        <v>359</v>
      </c>
      <c r="U60">
        <v>42520</v>
      </c>
    </row>
    <row r="61" spans="1:21" x14ac:dyDescent="0.25">
      <c r="A61" t="s">
        <v>117</v>
      </c>
      <c r="B61">
        <v>7045</v>
      </c>
      <c r="C61" t="s">
        <v>535</v>
      </c>
      <c r="D61" t="s">
        <v>117</v>
      </c>
      <c r="E61" t="s">
        <v>9</v>
      </c>
      <c r="F61">
        <v>2477</v>
      </c>
      <c r="G61">
        <v>8781</v>
      </c>
      <c r="I61">
        <v>9733</v>
      </c>
      <c r="J61" t="s">
        <v>540</v>
      </c>
      <c r="K61" t="s">
        <v>117</v>
      </c>
      <c r="L61" t="s">
        <v>9</v>
      </c>
      <c r="P61">
        <v>11077</v>
      </c>
      <c r="Q61" t="s">
        <v>542</v>
      </c>
      <c r="R61" t="s">
        <v>117</v>
      </c>
      <c r="S61" t="s">
        <v>9</v>
      </c>
      <c r="T61">
        <v>50</v>
      </c>
      <c r="U61">
        <v>5988</v>
      </c>
    </row>
    <row r="62" spans="1:21" x14ac:dyDescent="0.25">
      <c r="A62" t="s">
        <v>121</v>
      </c>
      <c r="B62">
        <v>7057</v>
      </c>
      <c r="C62" t="s">
        <v>535</v>
      </c>
      <c r="D62" t="s">
        <v>121</v>
      </c>
      <c r="E62" t="s">
        <v>9</v>
      </c>
      <c r="F62">
        <v>2513</v>
      </c>
      <c r="G62">
        <v>9976</v>
      </c>
      <c r="I62">
        <v>9745</v>
      </c>
      <c r="J62" t="s">
        <v>540</v>
      </c>
      <c r="K62" t="s">
        <v>121</v>
      </c>
      <c r="L62" t="s">
        <v>9</v>
      </c>
      <c r="P62">
        <v>11089</v>
      </c>
      <c r="Q62" t="s">
        <v>542</v>
      </c>
      <c r="R62" t="s">
        <v>121</v>
      </c>
      <c r="S62" t="s">
        <v>9</v>
      </c>
      <c r="T62">
        <v>78</v>
      </c>
      <c r="U62">
        <v>6470</v>
      </c>
    </row>
    <row r="63" spans="1:21" x14ac:dyDescent="0.25">
      <c r="A63" t="s">
        <v>122</v>
      </c>
      <c r="B63">
        <v>7060</v>
      </c>
      <c r="C63" t="s">
        <v>535</v>
      </c>
      <c r="D63" t="s">
        <v>122</v>
      </c>
      <c r="E63" t="s">
        <v>9</v>
      </c>
      <c r="F63">
        <v>2873</v>
      </c>
      <c r="G63">
        <v>10272</v>
      </c>
      <c r="I63">
        <v>9748</v>
      </c>
      <c r="J63" t="s">
        <v>540</v>
      </c>
      <c r="K63" t="s">
        <v>122</v>
      </c>
      <c r="L63" t="s">
        <v>9</v>
      </c>
      <c r="P63">
        <v>11092</v>
      </c>
      <c r="Q63" t="s">
        <v>542</v>
      </c>
      <c r="R63" t="s">
        <v>122</v>
      </c>
      <c r="S63" t="s">
        <v>9</v>
      </c>
      <c r="T63">
        <v>88</v>
      </c>
      <c r="U63">
        <v>10549</v>
      </c>
    </row>
    <row r="64" spans="1:21" x14ac:dyDescent="0.25">
      <c r="A64" t="s">
        <v>146</v>
      </c>
      <c r="B64">
        <v>7132</v>
      </c>
      <c r="C64" t="s">
        <v>535</v>
      </c>
      <c r="D64" t="s">
        <v>146</v>
      </c>
      <c r="E64" t="s">
        <v>9</v>
      </c>
      <c r="F64">
        <v>3811</v>
      </c>
      <c r="G64">
        <v>11680</v>
      </c>
      <c r="I64">
        <v>9820</v>
      </c>
      <c r="J64" t="s">
        <v>540</v>
      </c>
      <c r="K64" t="s">
        <v>146</v>
      </c>
      <c r="L64" t="s">
        <v>9</v>
      </c>
      <c r="P64">
        <v>11164</v>
      </c>
      <c r="Q64" t="s">
        <v>542</v>
      </c>
      <c r="R64" t="s">
        <v>146</v>
      </c>
      <c r="S64" t="s">
        <v>9</v>
      </c>
      <c r="T64">
        <v>85</v>
      </c>
      <c r="U64">
        <v>11525</v>
      </c>
    </row>
    <row r="65" spans="1:21" x14ac:dyDescent="0.25">
      <c r="A65" t="s">
        <v>149</v>
      </c>
      <c r="B65">
        <v>7141</v>
      </c>
      <c r="C65" t="s">
        <v>535</v>
      </c>
      <c r="D65" t="s">
        <v>149</v>
      </c>
      <c r="E65" t="s">
        <v>9</v>
      </c>
      <c r="F65">
        <v>952</v>
      </c>
      <c r="G65">
        <v>3447</v>
      </c>
      <c r="I65">
        <v>9829</v>
      </c>
      <c r="J65" t="s">
        <v>540</v>
      </c>
      <c r="K65" t="s">
        <v>149</v>
      </c>
      <c r="L65" t="s">
        <v>9</v>
      </c>
      <c r="P65">
        <v>11173</v>
      </c>
      <c r="Q65" t="s">
        <v>542</v>
      </c>
      <c r="R65" t="s">
        <v>149</v>
      </c>
      <c r="S65" t="s">
        <v>9</v>
      </c>
      <c r="T65">
        <v>22</v>
      </c>
      <c r="U65">
        <v>813</v>
      </c>
    </row>
    <row r="66" spans="1:21" x14ac:dyDescent="0.25">
      <c r="A66" t="s">
        <v>152</v>
      </c>
      <c r="B66">
        <v>7150</v>
      </c>
      <c r="C66" t="s">
        <v>535</v>
      </c>
      <c r="D66" t="s">
        <v>152</v>
      </c>
      <c r="E66" t="s">
        <v>9</v>
      </c>
      <c r="F66">
        <v>1676</v>
      </c>
      <c r="G66">
        <v>6505</v>
      </c>
      <c r="I66">
        <v>9838</v>
      </c>
      <c r="J66" t="s">
        <v>540</v>
      </c>
      <c r="K66" t="s">
        <v>152</v>
      </c>
      <c r="L66" t="s">
        <v>9</v>
      </c>
      <c r="P66">
        <v>11182</v>
      </c>
      <c r="Q66" t="s">
        <v>542</v>
      </c>
      <c r="R66" t="s">
        <v>152</v>
      </c>
      <c r="S66" t="s">
        <v>9</v>
      </c>
      <c r="T66">
        <v>41</v>
      </c>
      <c r="U66">
        <v>2280</v>
      </c>
    </row>
    <row r="67" spans="1:21" x14ac:dyDescent="0.25">
      <c r="A67" t="s">
        <v>165</v>
      </c>
      <c r="B67">
        <v>7189</v>
      </c>
      <c r="C67" t="s">
        <v>535</v>
      </c>
      <c r="D67" t="s">
        <v>165</v>
      </c>
      <c r="E67" t="s">
        <v>9</v>
      </c>
      <c r="F67">
        <v>2118</v>
      </c>
      <c r="G67">
        <v>8248</v>
      </c>
      <c r="I67">
        <v>9877</v>
      </c>
      <c r="J67" t="s">
        <v>540</v>
      </c>
      <c r="K67" t="s">
        <v>165</v>
      </c>
      <c r="L67" t="s">
        <v>9</v>
      </c>
      <c r="P67">
        <v>11221</v>
      </c>
      <c r="Q67" t="s">
        <v>542</v>
      </c>
      <c r="R67" t="s">
        <v>165</v>
      </c>
      <c r="S67" t="s">
        <v>9</v>
      </c>
      <c r="T67">
        <v>49</v>
      </c>
      <c r="U67">
        <v>2382</v>
      </c>
    </row>
    <row r="68" spans="1:21" x14ac:dyDescent="0.25">
      <c r="A68" t="s">
        <v>205</v>
      </c>
      <c r="B68">
        <v>7309</v>
      </c>
      <c r="C68" t="s">
        <v>535</v>
      </c>
      <c r="D68" t="s">
        <v>205</v>
      </c>
      <c r="E68" t="s">
        <v>9</v>
      </c>
      <c r="F68">
        <v>3627</v>
      </c>
      <c r="G68">
        <v>14328</v>
      </c>
      <c r="I68">
        <v>9997</v>
      </c>
      <c r="J68" t="s">
        <v>540</v>
      </c>
      <c r="K68" t="s">
        <v>205</v>
      </c>
      <c r="L68" t="s">
        <v>9</v>
      </c>
      <c r="P68">
        <v>11341</v>
      </c>
      <c r="Q68" t="s">
        <v>542</v>
      </c>
      <c r="R68" t="s">
        <v>205</v>
      </c>
      <c r="S68" t="s">
        <v>9</v>
      </c>
    </row>
    <row r="69" spans="1:21" x14ac:dyDescent="0.25">
      <c r="A69" t="s">
        <v>210</v>
      </c>
      <c r="B69">
        <v>7324</v>
      </c>
      <c r="C69" t="s">
        <v>535</v>
      </c>
      <c r="D69" t="s">
        <v>210</v>
      </c>
      <c r="E69" t="s">
        <v>9</v>
      </c>
      <c r="F69">
        <v>2974</v>
      </c>
      <c r="G69">
        <v>11197</v>
      </c>
      <c r="I69">
        <v>10012</v>
      </c>
      <c r="J69" t="s">
        <v>540</v>
      </c>
      <c r="K69" t="s">
        <v>210</v>
      </c>
      <c r="L69" t="s">
        <v>9</v>
      </c>
      <c r="P69">
        <v>11356</v>
      </c>
      <c r="Q69" t="s">
        <v>542</v>
      </c>
      <c r="R69" t="s">
        <v>210</v>
      </c>
      <c r="S69" t="s">
        <v>9</v>
      </c>
      <c r="T69">
        <v>111</v>
      </c>
      <c r="U69">
        <v>9797</v>
      </c>
    </row>
    <row r="70" spans="1:21" x14ac:dyDescent="0.25">
      <c r="A70" t="s">
        <v>232</v>
      </c>
      <c r="B70">
        <v>7390</v>
      </c>
      <c r="C70" t="s">
        <v>535</v>
      </c>
      <c r="D70" t="s">
        <v>232</v>
      </c>
      <c r="E70" t="s">
        <v>9</v>
      </c>
      <c r="F70">
        <v>4105</v>
      </c>
      <c r="G70">
        <v>14474</v>
      </c>
      <c r="I70">
        <v>10078</v>
      </c>
      <c r="J70" t="s">
        <v>540</v>
      </c>
      <c r="K70" t="s">
        <v>232</v>
      </c>
      <c r="L70" t="s">
        <v>9</v>
      </c>
      <c r="P70">
        <v>11422</v>
      </c>
      <c r="Q70" t="s">
        <v>542</v>
      </c>
      <c r="R70" t="s">
        <v>232</v>
      </c>
      <c r="S70" t="s">
        <v>9</v>
      </c>
      <c r="T70">
        <v>161</v>
      </c>
      <c r="U70">
        <v>16647</v>
      </c>
    </row>
    <row r="71" spans="1:21" x14ac:dyDescent="0.25">
      <c r="A71" t="s">
        <v>233</v>
      </c>
      <c r="B71">
        <v>7393</v>
      </c>
      <c r="C71" t="s">
        <v>535</v>
      </c>
      <c r="D71" t="s">
        <v>233</v>
      </c>
      <c r="E71" t="s">
        <v>9</v>
      </c>
      <c r="F71">
        <v>12298</v>
      </c>
      <c r="G71">
        <v>36400</v>
      </c>
      <c r="I71">
        <v>10081</v>
      </c>
      <c r="J71" t="s">
        <v>540</v>
      </c>
      <c r="K71" t="s">
        <v>233</v>
      </c>
      <c r="L71" t="s">
        <v>9</v>
      </c>
      <c r="P71">
        <v>11425</v>
      </c>
      <c r="Q71" t="s">
        <v>542</v>
      </c>
      <c r="R71" t="s">
        <v>233</v>
      </c>
      <c r="S71" t="s">
        <v>9</v>
      </c>
      <c r="T71">
        <v>169</v>
      </c>
      <c r="U71">
        <v>17910</v>
      </c>
    </row>
    <row r="72" spans="1:21" x14ac:dyDescent="0.25">
      <c r="A72" t="s">
        <v>246</v>
      </c>
      <c r="B72">
        <v>7432</v>
      </c>
      <c r="C72" t="s">
        <v>535</v>
      </c>
      <c r="D72" t="s">
        <v>246</v>
      </c>
      <c r="E72" t="s">
        <v>9</v>
      </c>
      <c r="F72">
        <v>2118</v>
      </c>
      <c r="G72">
        <v>8787</v>
      </c>
      <c r="I72">
        <v>10120</v>
      </c>
      <c r="J72" t="s">
        <v>540</v>
      </c>
      <c r="K72" t="s">
        <v>246</v>
      </c>
      <c r="L72" t="s">
        <v>9</v>
      </c>
      <c r="P72">
        <v>11464</v>
      </c>
      <c r="Q72" t="s">
        <v>542</v>
      </c>
      <c r="R72" t="s">
        <v>246</v>
      </c>
      <c r="S72" t="s">
        <v>9</v>
      </c>
      <c r="T72">
        <v>76</v>
      </c>
      <c r="U72">
        <v>9283</v>
      </c>
    </row>
    <row r="73" spans="1:21" x14ac:dyDescent="0.25">
      <c r="A73" t="s">
        <v>266</v>
      </c>
      <c r="B73">
        <v>7492</v>
      </c>
      <c r="C73" t="s">
        <v>535</v>
      </c>
      <c r="D73" t="s">
        <v>266</v>
      </c>
      <c r="E73" t="s">
        <v>9</v>
      </c>
      <c r="F73">
        <v>1778</v>
      </c>
      <c r="G73">
        <v>7250</v>
      </c>
      <c r="I73">
        <v>10180</v>
      </c>
      <c r="J73" t="s">
        <v>540</v>
      </c>
      <c r="K73" t="s">
        <v>266</v>
      </c>
      <c r="L73" t="s">
        <v>9</v>
      </c>
      <c r="P73">
        <v>11524</v>
      </c>
      <c r="Q73" t="s">
        <v>542</v>
      </c>
      <c r="R73" t="s">
        <v>266</v>
      </c>
      <c r="S73" t="s">
        <v>9</v>
      </c>
      <c r="T73">
        <v>115</v>
      </c>
      <c r="U73">
        <v>9050</v>
      </c>
    </row>
    <row r="74" spans="1:21" x14ac:dyDescent="0.25">
      <c r="A74" t="s">
        <v>269</v>
      </c>
      <c r="B74">
        <v>7501</v>
      </c>
      <c r="C74" t="s">
        <v>535</v>
      </c>
      <c r="D74" t="s">
        <v>269</v>
      </c>
      <c r="E74" t="s">
        <v>9</v>
      </c>
      <c r="F74">
        <v>2558</v>
      </c>
      <c r="G74">
        <v>9260</v>
      </c>
      <c r="I74">
        <v>10189</v>
      </c>
      <c r="J74" t="s">
        <v>540</v>
      </c>
      <c r="K74" t="s">
        <v>269</v>
      </c>
      <c r="L74" t="s">
        <v>9</v>
      </c>
      <c r="P74">
        <v>11533</v>
      </c>
      <c r="Q74" t="s">
        <v>542</v>
      </c>
      <c r="R74" t="s">
        <v>269</v>
      </c>
      <c r="S74" t="s">
        <v>9</v>
      </c>
      <c r="T74">
        <v>29</v>
      </c>
      <c r="U74">
        <v>1689</v>
      </c>
    </row>
    <row r="75" spans="1:21" x14ac:dyDescent="0.25">
      <c r="A75" t="s">
        <v>272</v>
      </c>
      <c r="B75">
        <v>7510</v>
      </c>
      <c r="C75" t="s">
        <v>535</v>
      </c>
      <c r="D75" t="s">
        <v>272</v>
      </c>
      <c r="E75" t="s">
        <v>9</v>
      </c>
      <c r="F75">
        <v>2677</v>
      </c>
      <c r="G75">
        <v>9504</v>
      </c>
      <c r="I75">
        <v>10198</v>
      </c>
      <c r="J75" t="s">
        <v>540</v>
      </c>
      <c r="K75" t="s">
        <v>272</v>
      </c>
      <c r="L75" t="s">
        <v>9</v>
      </c>
      <c r="P75">
        <v>11542</v>
      </c>
      <c r="Q75" t="s">
        <v>542</v>
      </c>
      <c r="R75" t="s">
        <v>272</v>
      </c>
      <c r="S75" t="s">
        <v>9</v>
      </c>
      <c r="T75">
        <v>64</v>
      </c>
      <c r="U75">
        <v>5041</v>
      </c>
    </row>
    <row r="76" spans="1:21" x14ac:dyDescent="0.25">
      <c r="A76" t="s">
        <v>282</v>
      </c>
      <c r="B76">
        <v>7540</v>
      </c>
      <c r="C76" t="s">
        <v>535</v>
      </c>
      <c r="D76" t="s">
        <v>282</v>
      </c>
      <c r="E76" t="s">
        <v>9</v>
      </c>
      <c r="F76">
        <v>237</v>
      </c>
      <c r="G76">
        <v>1118</v>
      </c>
      <c r="I76">
        <v>10228</v>
      </c>
      <c r="J76" t="s">
        <v>540</v>
      </c>
      <c r="K76" t="s">
        <v>282</v>
      </c>
      <c r="L76" t="s">
        <v>9</v>
      </c>
      <c r="P76">
        <v>11572</v>
      </c>
      <c r="Q76" t="s">
        <v>542</v>
      </c>
      <c r="R76" t="s">
        <v>282</v>
      </c>
      <c r="S76" t="s">
        <v>9</v>
      </c>
      <c r="T76">
        <v>4</v>
      </c>
      <c r="U76">
        <v>320</v>
      </c>
    </row>
    <row r="77" spans="1:21" x14ac:dyDescent="0.25">
      <c r="A77" t="s">
        <v>285</v>
      </c>
      <c r="B77">
        <v>7549</v>
      </c>
      <c r="C77" t="s">
        <v>535</v>
      </c>
      <c r="D77" t="s">
        <v>285</v>
      </c>
      <c r="E77" t="s">
        <v>9</v>
      </c>
      <c r="F77">
        <v>736</v>
      </c>
      <c r="G77">
        <v>2704</v>
      </c>
      <c r="I77">
        <v>10237</v>
      </c>
      <c r="J77" t="s">
        <v>540</v>
      </c>
      <c r="K77" t="s">
        <v>285</v>
      </c>
      <c r="L77" t="s">
        <v>9</v>
      </c>
      <c r="P77">
        <v>11581</v>
      </c>
      <c r="Q77" t="s">
        <v>542</v>
      </c>
      <c r="R77" t="s">
        <v>285</v>
      </c>
      <c r="S77" t="s">
        <v>9</v>
      </c>
      <c r="T77">
        <v>24</v>
      </c>
      <c r="U77">
        <v>2215</v>
      </c>
    </row>
    <row r="78" spans="1:21" x14ac:dyDescent="0.25">
      <c r="A78" t="s">
        <v>312</v>
      </c>
      <c r="B78">
        <v>7630</v>
      </c>
      <c r="C78" t="s">
        <v>535</v>
      </c>
      <c r="D78" t="s">
        <v>312</v>
      </c>
      <c r="E78" t="s">
        <v>9</v>
      </c>
      <c r="F78">
        <v>2624</v>
      </c>
      <c r="G78">
        <v>9042</v>
      </c>
      <c r="I78">
        <v>10318</v>
      </c>
      <c r="J78" t="s">
        <v>540</v>
      </c>
      <c r="K78" t="s">
        <v>312</v>
      </c>
      <c r="L78" t="s">
        <v>9</v>
      </c>
      <c r="P78">
        <v>11662</v>
      </c>
      <c r="Q78" t="s">
        <v>542</v>
      </c>
      <c r="R78" t="s">
        <v>312</v>
      </c>
      <c r="S78" t="s">
        <v>9</v>
      </c>
      <c r="T78">
        <v>93</v>
      </c>
      <c r="U78">
        <v>10171</v>
      </c>
    </row>
    <row r="79" spans="1:21" x14ac:dyDescent="0.25">
      <c r="A79" t="s">
        <v>340</v>
      </c>
      <c r="B79">
        <v>7714</v>
      </c>
      <c r="C79" t="s">
        <v>535</v>
      </c>
      <c r="D79" t="s">
        <v>340</v>
      </c>
      <c r="E79" t="s">
        <v>9</v>
      </c>
      <c r="F79">
        <v>2230</v>
      </c>
      <c r="G79">
        <v>9259</v>
      </c>
      <c r="I79">
        <v>10402</v>
      </c>
      <c r="J79" t="s">
        <v>540</v>
      </c>
      <c r="K79" t="s">
        <v>340</v>
      </c>
      <c r="L79" t="s">
        <v>9</v>
      </c>
      <c r="P79">
        <v>11746</v>
      </c>
      <c r="Q79" t="s">
        <v>542</v>
      </c>
      <c r="R79" t="s">
        <v>340</v>
      </c>
      <c r="S79" t="s">
        <v>9</v>
      </c>
    </row>
    <row r="80" spans="1:21" x14ac:dyDescent="0.25">
      <c r="A80" t="s">
        <v>346</v>
      </c>
      <c r="B80">
        <v>7732</v>
      </c>
      <c r="C80" t="s">
        <v>535</v>
      </c>
      <c r="D80" t="s">
        <v>346</v>
      </c>
      <c r="E80" t="s">
        <v>9</v>
      </c>
      <c r="F80">
        <v>3372</v>
      </c>
      <c r="G80">
        <v>9747</v>
      </c>
      <c r="I80">
        <v>10420</v>
      </c>
      <c r="J80" t="s">
        <v>540</v>
      </c>
      <c r="K80" t="s">
        <v>346</v>
      </c>
      <c r="L80" t="s">
        <v>9</v>
      </c>
      <c r="P80">
        <v>11764</v>
      </c>
      <c r="Q80" t="s">
        <v>542</v>
      </c>
      <c r="R80" t="s">
        <v>346</v>
      </c>
      <c r="S80" t="s">
        <v>9</v>
      </c>
      <c r="T80">
        <v>69</v>
      </c>
      <c r="U80">
        <v>5889</v>
      </c>
    </row>
    <row r="81" spans="1:21" x14ac:dyDescent="0.25">
      <c r="A81" t="s">
        <v>355</v>
      </c>
      <c r="B81">
        <v>7759</v>
      </c>
      <c r="C81" t="s">
        <v>535</v>
      </c>
      <c r="D81" t="s">
        <v>355</v>
      </c>
      <c r="E81" t="s">
        <v>9</v>
      </c>
      <c r="F81">
        <v>1127</v>
      </c>
      <c r="G81">
        <v>4089</v>
      </c>
      <c r="I81">
        <v>10447</v>
      </c>
      <c r="J81" t="s">
        <v>540</v>
      </c>
      <c r="K81" t="s">
        <v>355</v>
      </c>
      <c r="L81" t="s">
        <v>9</v>
      </c>
      <c r="P81">
        <v>11791</v>
      </c>
      <c r="Q81" t="s">
        <v>542</v>
      </c>
      <c r="R81" t="s">
        <v>355</v>
      </c>
      <c r="S81" t="s">
        <v>9</v>
      </c>
      <c r="T81">
        <v>16</v>
      </c>
      <c r="U81">
        <v>1049</v>
      </c>
    </row>
    <row r="82" spans="1:21" x14ac:dyDescent="0.25">
      <c r="A82" t="s">
        <v>364</v>
      </c>
      <c r="B82">
        <v>7786</v>
      </c>
      <c r="C82" t="s">
        <v>535</v>
      </c>
      <c r="D82" t="s">
        <v>364</v>
      </c>
      <c r="E82" t="s">
        <v>9</v>
      </c>
      <c r="F82">
        <v>2883</v>
      </c>
      <c r="G82">
        <v>11396</v>
      </c>
      <c r="I82">
        <v>10474</v>
      </c>
      <c r="J82" t="s">
        <v>540</v>
      </c>
      <c r="K82" t="s">
        <v>364</v>
      </c>
      <c r="L82" t="s">
        <v>9</v>
      </c>
      <c r="P82">
        <v>11818</v>
      </c>
      <c r="Q82" t="s">
        <v>542</v>
      </c>
      <c r="R82" t="s">
        <v>364</v>
      </c>
      <c r="S82" t="s">
        <v>9</v>
      </c>
    </row>
    <row r="83" spans="1:21" x14ac:dyDescent="0.25">
      <c r="A83" t="s">
        <v>361</v>
      </c>
      <c r="B83">
        <v>7777</v>
      </c>
      <c r="C83" t="s">
        <v>535</v>
      </c>
      <c r="D83" t="s">
        <v>361</v>
      </c>
      <c r="E83" t="s">
        <v>9</v>
      </c>
      <c r="F83">
        <v>3938</v>
      </c>
      <c r="G83">
        <v>14917</v>
      </c>
      <c r="I83">
        <v>10465</v>
      </c>
      <c r="J83" t="s">
        <v>540</v>
      </c>
      <c r="K83" t="s">
        <v>361</v>
      </c>
      <c r="L83" t="s">
        <v>9</v>
      </c>
      <c r="P83">
        <v>11809</v>
      </c>
      <c r="Q83" t="s">
        <v>542</v>
      </c>
      <c r="R83" t="s">
        <v>361</v>
      </c>
      <c r="S83" t="s">
        <v>9</v>
      </c>
      <c r="T83">
        <v>113</v>
      </c>
      <c r="U83">
        <v>10146</v>
      </c>
    </row>
    <row r="84" spans="1:21" x14ac:dyDescent="0.25">
      <c r="A84" t="s">
        <v>371</v>
      </c>
      <c r="B84">
        <v>7807</v>
      </c>
      <c r="C84" t="s">
        <v>535</v>
      </c>
      <c r="D84" t="s">
        <v>371</v>
      </c>
      <c r="E84" t="s">
        <v>9</v>
      </c>
      <c r="F84">
        <v>3108</v>
      </c>
      <c r="G84">
        <v>11466</v>
      </c>
      <c r="I84">
        <v>10495</v>
      </c>
      <c r="J84" t="s">
        <v>540</v>
      </c>
      <c r="K84" t="s">
        <v>371</v>
      </c>
      <c r="L84" t="s">
        <v>9</v>
      </c>
      <c r="P84">
        <v>11839</v>
      </c>
      <c r="Q84" t="s">
        <v>542</v>
      </c>
      <c r="R84" t="s">
        <v>371</v>
      </c>
      <c r="S84" t="s">
        <v>9</v>
      </c>
      <c r="T84">
        <v>113</v>
      </c>
      <c r="U84">
        <v>16580</v>
      </c>
    </row>
    <row r="85" spans="1:21" x14ac:dyDescent="0.25">
      <c r="A85" t="s">
        <v>375</v>
      </c>
      <c r="B85">
        <v>7819</v>
      </c>
      <c r="C85" t="s">
        <v>535</v>
      </c>
      <c r="D85" t="s">
        <v>375</v>
      </c>
      <c r="E85" t="s">
        <v>9</v>
      </c>
      <c r="F85">
        <v>4207</v>
      </c>
      <c r="G85">
        <v>15957</v>
      </c>
      <c r="I85">
        <v>10507</v>
      </c>
      <c r="J85" t="s">
        <v>540</v>
      </c>
      <c r="K85" t="s">
        <v>375</v>
      </c>
      <c r="L85" t="s">
        <v>9</v>
      </c>
      <c r="P85">
        <v>11851</v>
      </c>
      <c r="Q85" t="s">
        <v>542</v>
      </c>
      <c r="R85" t="s">
        <v>375</v>
      </c>
      <c r="S85" t="s">
        <v>9</v>
      </c>
    </row>
    <row r="86" spans="1:21" x14ac:dyDescent="0.25">
      <c r="A86" t="s">
        <v>380</v>
      </c>
      <c r="B86">
        <v>7834</v>
      </c>
      <c r="C86" t="s">
        <v>535</v>
      </c>
      <c r="D86" t="s">
        <v>380</v>
      </c>
      <c r="E86" t="s">
        <v>9</v>
      </c>
      <c r="F86">
        <v>3687</v>
      </c>
      <c r="G86">
        <v>11337</v>
      </c>
      <c r="I86">
        <v>10522</v>
      </c>
      <c r="J86" t="s">
        <v>540</v>
      </c>
      <c r="K86" t="s">
        <v>380</v>
      </c>
      <c r="L86" t="s">
        <v>9</v>
      </c>
      <c r="M86">
        <v>5</v>
      </c>
      <c r="N86">
        <v>11303</v>
      </c>
      <c r="P86">
        <v>11866</v>
      </c>
      <c r="Q86" t="s">
        <v>542</v>
      </c>
      <c r="R86" t="s">
        <v>380</v>
      </c>
      <c r="S86" t="s">
        <v>9</v>
      </c>
      <c r="T86">
        <v>63</v>
      </c>
      <c r="U86">
        <v>6093</v>
      </c>
    </row>
    <row r="87" spans="1:21" x14ac:dyDescent="0.25">
      <c r="A87" t="s">
        <v>241</v>
      </c>
      <c r="B87">
        <v>7417</v>
      </c>
      <c r="C87" t="s">
        <v>535</v>
      </c>
      <c r="D87" t="s">
        <v>241</v>
      </c>
      <c r="E87" t="s">
        <v>9</v>
      </c>
      <c r="F87">
        <v>1932</v>
      </c>
      <c r="G87">
        <v>7388</v>
      </c>
      <c r="I87">
        <v>10105</v>
      </c>
      <c r="J87" t="s">
        <v>540</v>
      </c>
      <c r="K87" t="s">
        <v>241</v>
      </c>
      <c r="L87" t="s">
        <v>9</v>
      </c>
      <c r="P87">
        <v>11449</v>
      </c>
      <c r="Q87" t="s">
        <v>542</v>
      </c>
      <c r="R87" t="s">
        <v>241</v>
      </c>
      <c r="S87" t="s">
        <v>9</v>
      </c>
      <c r="T87">
        <v>56</v>
      </c>
      <c r="U87">
        <v>3969</v>
      </c>
    </row>
    <row r="88" spans="1:21" x14ac:dyDescent="0.25">
      <c r="A88" t="s">
        <v>106</v>
      </c>
      <c r="B88">
        <v>7012</v>
      </c>
      <c r="C88" t="s">
        <v>535</v>
      </c>
      <c r="D88" t="s">
        <v>106</v>
      </c>
      <c r="E88" t="s">
        <v>9</v>
      </c>
      <c r="F88">
        <v>5180</v>
      </c>
      <c r="G88">
        <v>18517</v>
      </c>
      <c r="I88">
        <v>9700</v>
      </c>
      <c r="J88" t="s">
        <v>540</v>
      </c>
      <c r="K88" t="s">
        <v>106</v>
      </c>
      <c r="L88" t="s">
        <v>9</v>
      </c>
      <c r="M88">
        <v>4</v>
      </c>
      <c r="N88">
        <v>2095</v>
      </c>
      <c r="P88">
        <v>11044</v>
      </c>
      <c r="Q88" t="s">
        <v>542</v>
      </c>
      <c r="R88" t="s">
        <v>106</v>
      </c>
      <c r="S88" t="s">
        <v>9</v>
      </c>
      <c r="T88">
        <v>300</v>
      </c>
      <c r="U88">
        <v>33750</v>
      </c>
    </row>
    <row r="89" spans="1:21" x14ac:dyDescent="0.25">
      <c r="A89" t="s">
        <v>41</v>
      </c>
      <c r="B89">
        <v>6817</v>
      </c>
      <c r="C89" t="s">
        <v>535</v>
      </c>
      <c r="D89" t="s">
        <v>41</v>
      </c>
      <c r="E89" t="s">
        <v>9</v>
      </c>
      <c r="F89">
        <v>14193</v>
      </c>
      <c r="G89">
        <v>39404</v>
      </c>
      <c r="I89">
        <v>9505</v>
      </c>
      <c r="J89" t="s">
        <v>540</v>
      </c>
      <c r="K89" t="s">
        <v>41</v>
      </c>
      <c r="L89" t="s">
        <v>9</v>
      </c>
      <c r="P89">
        <v>10849</v>
      </c>
      <c r="Q89" t="s">
        <v>542</v>
      </c>
      <c r="R89" t="s">
        <v>41</v>
      </c>
      <c r="S89" t="s">
        <v>9</v>
      </c>
    </row>
    <row r="90" spans="1:21" x14ac:dyDescent="0.25">
      <c r="A90" t="s">
        <v>50</v>
      </c>
      <c r="B90">
        <v>6844</v>
      </c>
      <c r="C90" t="s">
        <v>535</v>
      </c>
      <c r="D90" t="s">
        <v>50</v>
      </c>
      <c r="E90" t="s">
        <v>9</v>
      </c>
      <c r="F90">
        <v>1819</v>
      </c>
      <c r="G90">
        <v>4892</v>
      </c>
      <c r="I90">
        <v>9532</v>
      </c>
      <c r="J90" t="s">
        <v>540</v>
      </c>
      <c r="K90" t="s">
        <v>50</v>
      </c>
      <c r="L90" t="s">
        <v>9</v>
      </c>
      <c r="P90">
        <v>10876</v>
      </c>
      <c r="Q90" t="s">
        <v>542</v>
      </c>
      <c r="R90" t="s">
        <v>50</v>
      </c>
      <c r="S90" t="s">
        <v>9</v>
      </c>
      <c r="T90">
        <v>34</v>
      </c>
      <c r="U90">
        <v>2906</v>
      </c>
    </row>
    <row r="91" spans="1:21" x14ac:dyDescent="0.25">
      <c r="A91" t="s">
        <v>67</v>
      </c>
      <c r="B91">
        <v>6895</v>
      </c>
      <c r="C91" t="s">
        <v>535</v>
      </c>
      <c r="D91" t="s">
        <v>67</v>
      </c>
      <c r="E91" t="s">
        <v>9</v>
      </c>
      <c r="F91">
        <v>2237</v>
      </c>
      <c r="G91">
        <v>7680</v>
      </c>
      <c r="I91">
        <v>9583</v>
      </c>
      <c r="J91" t="s">
        <v>540</v>
      </c>
      <c r="K91" t="s">
        <v>67</v>
      </c>
      <c r="L91" t="s">
        <v>9</v>
      </c>
      <c r="P91">
        <v>10927</v>
      </c>
      <c r="Q91" t="s">
        <v>542</v>
      </c>
      <c r="R91" t="s">
        <v>67</v>
      </c>
      <c r="S91" t="s">
        <v>9</v>
      </c>
    </row>
    <row r="92" spans="1:21" x14ac:dyDescent="0.25">
      <c r="A92" t="s">
        <v>83</v>
      </c>
      <c r="B92">
        <v>6943</v>
      </c>
      <c r="C92" t="s">
        <v>535</v>
      </c>
      <c r="D92" t="s">
        <v>83</v>
      </c>
      <c r="E92" t="s">
        <v>9</v>
      </c>
      <c r="F92">
        <v>1688</v>
      </c>
      <c r="G92">
        <v>5778</v>
      </c>
      <c r="I92">
        <v>9631</v>
      </c>
      <c r="J92" t="s">
        <v>540</v>
      </c>
      <c r="K92" t="s">
        <v>83</v>
      </c>
      <c r="L92" t="s">
        <v>9</v>
      </c>
      <c r="P92">
        <v>10975</v>
      </c>
      <c r="Q92" t="s">
        <v>542</v>
      </c>
      <c r="R92" t="s">
        <v>83</v>
      </c>
      <c r="S92" t="s">
        <v>9</v>
      </c>
      <c r="T92">
        <v>55</v>
      </c>
      <c r="U92">
        <v>3922</v>
      </c>
    </row>
    <row r="93" spans="1:21" x14ac:dyDescent="0.25">
      <c r="A93" t="s">
        <v>84</v>
      </c>
      <c r="B93">
        <v>6946</v>
      </c>
      <c r="C93" t="s">
        <v>535</v>
      </c>
      <c r="D93" t="s">
        <v>84</v>
      </c>
      <c r="E93" t="s">
        <v>9</v>
      </c>
      <c r="F93">
        <v>1431</v>
      </c>
      <c r="G93">
        <v>5364</v>
      </c>
      <c r="I93">
        <v>9634</v>
      </c>
      <c r="J93" t="s">
        <v>540</v>
      </c>
      <c r="K93" t="s">
        <v>84</v>
      </c>
      <c r="L93" t="s">
        <v>9</v>
      </c>
      <c r="P93">
        <v>10978</v>
      </c>
      <c r="Q93" t="s">
        <v>542</v>
      </c>
      <c r="R93" t="s">
        <v>84</v>
      </c>
      <c r="S93" t="s">
        <v>9</v>
      </c>
      <c r="T93">
        <v>82</v>
      </c>
      <c r="U93">
        <v>16575</v>
      </c>
    </row>
    <row r="94" spans="1:21" x14ac:dyDescent="0.25">
      <c r="A94" t="s">
        <v>112</v>
      </c>
      <c r="B94">
        <v>7030</v>
      </c>
      <c r="C94" t="s">
        <v>535</v>
      </c>
      <c r="D94" t="s">
        <v>112</v>
      </c>
      <c r="E94" t="s">
        <v>9</v>
      </c>
      <c r="F94">
        <v>1222</v>
      </c>
      <c r="G94">
        <v>3742</v>
      </c>
      <c r="I94">
        <v>9718</v>
      </c>
      <c r="J94" t="s">
        <v>540</v>
      </c>
      <c r="K94" t="s">
        <v>112</v>
      </c>
      <c r="L94" t="s">
        <v>9</v>
      </c>
      <c r="P94">
        <v>11062</v>
      </c>
      <c r="Q94" t="s">
        <v>542</v>
      </c>
      <c r="R94" t="s">
        <v>112</v>
      </c>
      <c r="S94" t="s">
        <v>9</v>
      </c>
    </row>
    <row r="95" spans="1:21" x14ac:dyDescent="0.25">
      <c r="A95" t="s">
        <v>177</v>
      </c>
      <c r="B95">
        <v>7225</v>
      </c>
      <c r="C95" t="s">
        <v>535</v>
      </c>
      <c r="D95" t="s">
        <v>177</v>
      </c>
      <c r="E95" t="s">
        <v>9</v>
      </c>
      <c r="F95">
        <v>4548</v>
      </c>
      <c r="G95">
        <v>14693</v>
      </c>
      <c r="I95">
        <v>9913</v>
      </c>
      <c r="J95" t="s">
        <v>540</v>
      </c>
      <c r="K95" t="s">
        <v>177</v>
      </c>
      <c r="L95" t="s">
        <v>9</v>
      </c>
      <c r="P95">
        <v>11257</v>
      </c>
      <c r="Q95" t="s">
        <v>542</v>
      </c>
      <c r="R95" t="s">
        <v>177</v>
      </c>
      <c r="S95" t="s">
        <v>9</v>
      </c>
      <c r="T95">
        <v>110</v>
      </c>
      <c r="U95">
        <v>9055</v>
      </c>
    </row>
    <row r="96" spans="1:21" x14ac:dyDescent="0.25">
      <c r="A96" t="s">
        <v>202</v>
      </c>
      <c r="B96">
        <v>7300</v>
      </c>
      <c r="C96" t="s">
        <v>535</v>
      </c>
      <c r="D96" t="s">
        <v>202</v>
      </c>
      <c r="E96" t="s">
        <v>9</v>
      </c>
      <c r="F96">
        <v>3013</v>
      </c>
      <c r="G96">
        <v>10170</v>
      </c>
      <c r="I96">
        <v>9988</v>
      </c>
      <c r="J96" t="s">
        <v>540</v>
      </c>
      <c r="K96" t="s">
        <v>202</v>
      </c>
      <c r="L96" t="s">
        <v>9</v>
      </c>
      <c r="P96">
        <v>11332</v>
      </c>
      <c r="Q96" t="s">
        <v>542</v>
      </c>
      <c r="R96" t="s">
        <v>202</v>
      </c>
      <c r="S96" t="s">
        <v>9</v>
      </c>
      <c r="T96">
        <v>76</v>
      </c>
      <c r="U96">
        <v>8154</v>
      </c>
    </row>
    <row r="97" spans="1:21" x14ac:dyDescent="0.25">
      <c r="A97" t="s">
        <v>207</v>
      </c>
      <c r="B97">
        <v>7315</v>
      </c>
      <c r="C97" t="s">
        <v>535</v>
      </c>
      <c r="D97" t="s">
        <v>207</v>
      </c>
      <c r="E97" t="s">
        <v>9</v>
      </c>
      <c r="F97">
        <v>1210</v>
      </c>
      <c r="G97">
        <v>4526</v>
      </c>
      <c r="I97">
        <v>10003</v>
      </c>
      <c r="J97" t="s">
        <v>540</v>
      </c>
      <c r="K97" t="s">
        <v>207</v>
      </c>
      <c r="L97" t="s">
        <v>9</v>
      </c>
      <c r="P97">
        <v>11347</v>
      </c>
      <c r="Q97" t="s">
        <v>542</v>
      </c>
      <c r="R97" t="s">
        <v>207</v>
      </c>
      <c r="S97" t="s">
        <v>9</v>
      </c>
      <c r="T97">
        <v>88</v>
      </c>
      <c r="U97">
        <v>7695</v>
      </c>
    </row>
    <row r="98" spans="1:21" x14ac:dyDescent="0.25">
      <c r="A98" t="s">
        <v>226</v>
      </c>
      <c r="B98">
        <v>7372</v>
      </c>
      <c r="C98" t="s">
        <v>535</v>
      </c>
      <c r="D98" t="s">
        <v>226</v>
      </c>
      <c r="E98" t="s">
        <v>9</v>
      </c>
      <c r="F98">
        <v>1151</v>
      </c>
      <c r="G98">
        <v>4007</v>
      </c>
      <c r="I98">
        <v>10060</v>
      </c>
      <c r="J98" t="s">
        <v>540</v>
      </c>
      <c r="K98" t="s">
        <v>226</v>
      </c>
      <c r="L98" t="s">
        <v>9</v>
      </c>
      <c r="P98">
        <v>11404</v>
      </c>
      <c r="Q98" t="s">
        <v>542</v>
      </c>
      <c r="R98" t="s">
        <v>226</v>
      </c>
      <c r="S98" t="s">
        <v>9</v>
      </c>
      <c r="T98">
        <v>72</v>
      </c>
      <c r="U98">
        <v>9774</v>
      </c>
    </row>
    <row r="99" spans="1:21" x14ac:dyDescent="0.25">
      <c r="A99" t="s">
        <v>270</v>
      </c>
      <c r="B99">
        <v>7504</v>
      </c>
      <c r="C99" t="s">
        <v>535</v>
      </c>
      <c r="D99" t="s">
        <v>270</v>
      </c>
      <c r="E99" t="s">
        <v>9</v>
      </c>
      <c r="F99">
        <v>420</v>
      </c>
      <c r="G99">
        <v>1723</v>
      </c>
      <c r="I99">
        <v>10192</v>
      </c>
      <c r="J99" t="s">
        <v>540</v>
      </c>
      <c r="K99" t="s">
        <v>270</v>
      </c>
      <c r="L99" t="s">
        <v>9</v>
      </c>
      <c r="P99">
        <v>11536</v>
      </c>
      <c r="Q99" t="s">
        <v>542</v>
      </c>
      <c r="R99" t="s">
        <v>270</v>
      </c>
      <c r="S99" t="s">
        <v>9</v>
      </c>
      <c r="T99">
        <v>44</v>
      </c>
      <c r="U99">
        <v>4808</v>
      </c>
    </row>
    <row r="100" spans="1:21" x14ac:dyDescent="0.25">
      <c r="A100" t="s">
        <v>273</v>
      </c>
      <c r="B100">
        <v>7513</v>
      </c>
      <c r="C100" t="s">
        <v>535</v>
      </c>
      <c r="D100" t="s">
        <v>273</v>
      </c>
      <c r="E100" t="s">
        <v>9</v>
      </c>
      <c r="F100">
        <v>1742</v>
      </c>
      <c r="G100">
        <v>5956</v>
      </c>
      <c r="I100">
        <v>10201</v>
      </c>
      <c r="J100" t="s">
        <v>540</v>
      </c>
      <c r="K100" t="s">
        <v>273</v>
      </c>
      <c r="L100" t="s">
        <v>9</v>
      </c>
      <c r="P100">
        <v>11545</v>
      </c>
      <c r="Q100" t="s">
        <v>542</v>
      </c>
      <c r="R100" t="s">
        <v>273</v>
      </c>
      <c r="S100" t="s">
        <v>9</v>
      </c>
      <c r="T100">
        <v>42</v>
      </c>
      <c r="U100">
        <v>5424</v>
      </c>
    </row>
    <row r="101" spans="1:21" x14ac:dyDescent="0.25">
      <c r="A101" t="s">
        <v>296</v>
      </c>
      <c r="B101">
        <v>7582</v>
      </c>
      <c r="C101" t="s">
        <v>535</v>
      </c>
      <c r="D101" t="s">
        <v>296</v>
      </c>
      <c r="E101" t="s">
        <v>9</v>
      </c>
      <c r="F101">
        <v>3416</v>
      </c>
      <c r="G101">
        <v>11957</v>
      </c>
      <c r="I101">
        <v>10270</v>
      </c>
      <c r="J101" t="s">
        <v>540</v>
      </c>
      <c r="K101" t="s">
        <v>296</v>
      </c>
      <c r="L101" t="s">
        <v>9</v>
      </c>
      <c r="P101">
        <v>11614</v>
      </c>
      <c r="Q101" t="s">
        <v>542</v>
      </c>
      <c r="R101" t="s">
        <v>296</v>
      </c>
      <c r="S101" t="s">
        <v>9</v>
      </c>
      <c r="T101">
        <v>82</v>
      </c>
      <c r="U101">
        <v>6776</v>
      </c>
    </row>
    <row r="102" spans="1:21" x14ac:dyDescent="0.25">
      <c r="A102" t="s">
        <v>322</v>
      </c>
      <c r="B102">
        <v>7660</v>
      </c>
      <c r="C102" t="s">
        <v>535</v>
      </c>
      <c r="D102" t="s">
        <v>322</v>
      </c>
      <c r="E102" t="s">
        <v>9</v>
      </c>
      <c r="F102">
        <v>19732</v>
      </c>
      <c r="G102">
        <v>53661</v>
      </c>
      <c r="I102">
        <v>10348</v>
      </c>
      <c r="J102" t="s">
        <v>540</v>
      </c>
      <c r="K102" t="s">
        <v>322</v>
      </c>
      <c r="L102" t="s">
        <v>9</v>
      </c>
      <c r="P102">
        <v>11692</v>
      </c>
      <c r="Q102" t="s">
        <v>542</v>
      </c>
      <c r="R102" t="s">
        <v>322</v>
      </c>
      <c r="S102" t="s">
        <v>9</v>
      </c>
      <c r="T102">
        <v>411</v>
      </c>
      <c r="U102">
        <v>43813</v>
      </c>
    </row>
    <row r="103" spans="1:21" x14ac:dyDescent="0.25">
      <c r="A103" t="s">
        <v>328</v>
      </c>
      <c r="B103">
        <v>7678</v>
      </c>
      <c r="C103" t="s">
        <v>535</v>
      </c>
      <c r="D103" t="s">
        <v>328</v>
      </c>
      <c r="E103" t="s">
        <v>9</v>
      </c>
      <c r="F103">
        <v>5686</v>
      </c>
      <c r="G103">
        <v>16699</v>
      </c>
      <c r="I103">
        <v>10366</v>
      </c>
      <c r="J103" t="s">
        <v>540</v>
      </c>
      <c r="K103" t="s">
        <v>328</v>
      </c>
      <c r="L103" t="s">
        <v>9</v>
      </c>
      <c r="P103">
        <v>11710</v>
      </c>
      <c r="Q103" t="s">
        <v>542</v>
      </c>
      <c r="R103" t="s">
        <v>328</v>
      </c>
      <c r="S103" t="s">
        <v>9</v>
      </c>
      <c r="T103">
        <v>105</v>
      </c>
      <c r="U103">
        <v>8365</v>
      </c>
    </row>
    <row r="104" spans="1:21" x14ac:dyDescent="0.25">
      <c r="A104" t="s">
        <v>369</v>
      </c>
      <c r="B104">
        <v>7801</v>
      </c>
      <c r="C104" t="s">
        <v>535</v>
      </c>
      <c r="D104" t="s">
        <v>369</v>
      </c>
      <c r="E104" t="s">
        <v>9</v>
      </c>
      <c r="F104">
        <v>1447</v>
      </c>
      <c r="G104">
        <v>4413</v>
      </c>
      <c r="I104">
        <v>10489</v>
      </c>
      <c r="J104" t="s">
        <v>540</v>
      </c>
      <c r="K104" t="s">
        <v>369</v>
      </c>
      <c r="L104" t="s">
        <v>9</v>
      </c>
      <c r="P104">
        <v>11833</v>
      </c>
      <c r="Q104" t="s">
        <v>542</v>
      </c>
      <c r="R104" t="s">
        <v>369</v>
      </c>
      <c r="S104" t="s">
        <v>9</v>
      </c>
      <c r="T104">
        <v>52</v>
      </c>
      <c r="U104">
        <v>3869</v>
      </c>
    </row>
    <row r="105" spans="1:21" x14ac:dyDescent="0.25">
      <c r="A105" t="s">
        <v>363</v>
      </c>
      <c r="B105">
        <v>7783</v>
      </c>
      <c r="C105" t="s">
        <v>535</v>
      </c>
      <c r="D105" t="s">
        <v>363</v>
      </c>
      <c r="E105" t="s">
        <v>9</v>
      </c>
      <c r="F105">
        <v>2066</v>
      </c>
      <c r="G105">
        <v>6991</v>
      </c>
      <c r="I105">
        <v>10471</v>
      </c>
      <c r="J105" t="s">
        <v>540</v>
      </c>
      <c r="K105" t="s">
        <v>363</v>
      </c>
      <c r="L105" t="s">
        <v>9</v>
      </c>
      <c r="P105">
        <v>11815</v>
      </c>
      <c r="Q105" t="s">
        <v>542</v>
      </c>
      <c r="R105" t="s">
        <v>363</v>
      </c>
      <c r="S105" t="s">
        <v>9</v>
      </c>
      <c r="T105">
        <v>68</v>
      </c>
      <c r="U105">
        <v>3989</v>
      </c>
    </row>
    <row r="106" spans="1:21" x14ac:dyDescent="0.25">
      <c r="A106" t="s">
        <v>180</v>
      </c>
      <c r="B106">
        <v>7234</v>
      </c>
      <c r="C106" t="s">
        <v>535</v>
      </c>
      <c r="D106" t="s">
        <v>180</v>
      </c>
      <c r="E106" t="s">
        <v>9</v>
      </c>
      <c r="F106">
        <v>1979</v>
      </c>
      <c r="G106">
        <v>6351</v>
      </c>
      <c r="I106">
        <v>9922</v>
      </c>
      <c r="J106" t="s">
        <v>540</v>
      </c>
      <c r="K106" t="s">
        <v>180</v>
      </c>
      <c r="L106" t="s">
        <v>9</v>
      </c>
      <c r="P106">
        <v>11266</v>
      </c>
      <c r="Q106" t="s">
        <v>542</v>
      </c>
      <c r="R106" t="s">
        <v>180</v>
      </c>
      <c r="S106" t="s">
        <v>9</v>
      </c>
      <c r="T106">
        <v>64</v>
      </c>
      <c r="U106">
        <v>4520</v>
      </c>
    </row>
    <row r="107" spans="1:21" x14ac:dyDescent="0.25">
      <c r="A107" t="s">
        <v>374</v>
      </c>
      <c r="B107">
        <v>7816</v>
      </c>
      <c r="C107" t="s">
        <v>535</v>
      </c>
      <c r="D107" t="s">
        <v>374</v>
      </c>
      <c r="E107" t="s">
        <v>9</v>
      </c>
      <c r="F107">
        <v>3794</v>
      </c>
      <c r="G107">
        <v>11278</v>
      </c>
      <c r="I107">
        <v>10504</v>
      </c>
      <c r="J107" t="s">
        <v>540</v>
      </c>
      <c r="K107" t="s">
        <v>374</v>
      </c>
      <c r="L107" t="s">
        <v>9</v>
      </c>
      <c r="P107">
        <v>11848</v>
      </c>
      <c r="Q107" t="s">
        <v>542</v>
      </c>
      <c r="R107" t="s">
        <v>374</v>
      </c>
      <c r="S107" t="s">
        <v>9</v>
      </c>
      <c r="T107">
        <v>93</v>
      </c>
      <c r="U107">
        <v>6552</v>
      </c>
    </row>
    <row r="108" spans="1:21" x14ac:dyDescent="0.25">
      <c r="A108" t="s">
        <v>230</v>
      </c>
      <c r="B108">
        <v>7384</v>
      </c>
      <c r="C108" t="s">
        <v>535</v>
      </c>
      <c r="D108" t="s">
        <v>230</v>
      </c>
      <c r="E108" t="s">
        <v>9</v>
      </c>
      <c r="F108">
        <v>3835</v>
      </c>
      <c r="G108">
        <v>11540</v>
      </c>
      <c r="I108">
        <v>10072</v>
      </c>
      <c r="J108" t="s">
        <v>540</v>
      </c>
      <c r="K108" t="s">
        <v>230</v>
      </c>
      <c r="L108" t="s">
        <v>9</v>
      </c>
      <c r="P108">
        <v>11416</v>
      </c>
      <c r="Q108" t="s">
        <v>542</v>
      </c>
      <c r="R108" t="s">
        <v>230</v>
      </c>
      <c r="S108" t="s">
        <v>9</v>
      </c>
    </row>
    <row r="109" spans="1:21" x14ac:dyDescent="0.25">
      <c r="A109" t="s">
        <v>29</v>
      </c>
      <c r="B109">
        <v>6781</v>
      </c>
      <c r="C109" t="s">
        <v>535</v>
      </c>
      <c r="D109" t="s">
        <v>29</v>
      </c>
      <c r="E109" t="s">
        <v>9</v>
      </c>
      <c r="F109">
        <v>2424</v>
      </c>
      <c r="G109">
        <v>8411</v>
      </c>
      <c r="I109">
        <v>9469</v>
      </c>
      <c r="J109" t="s">
        <v>540</v>
      </c>
      <c r="K109" t="s">
        <v>29</v>
      </c>
      <c r="L109" t="s">
        <v>9</v>
      </c>
      <c r="P109">
        <v>10813</v>
      </c>
      <c r="Q109" t="s">
        <v>542</v>
      </c>
      <c r="R109" t="s">
        <v>29</v>
      </c>
      <c r="S109" t="s">
        <v>9</v>
      </c>
      <c r="T109">
        <v>71</v>
      </c>
      <c r="U109">
        <v>10015</v>
      </c>
    </row>
    <row r="110" spans="1:21" x14ac:dyDescent="0.25">
      <c r="A110" t="s">
        <v>34</v>
      </c>
      <c r="B110">
        <v>6796</v>
      </c>
      <c r="C110" t="s">
        <v>535</v>
      </c>
      <c r="D110" t="s">
        <v>34</v>
      </c>
      <c r="E110" t="s">
        <v>9</v>
      </c>
      <c r="F110">
        <v>8816</v>
      </c>
      <c r="G110">
        <v>25566</v>
      </c>
      <c r="I110">
        <v>9484</v>
      </c>
      <c r="J110" t="s">
        <v>540</v>
      </c>
      <c r="K110" t="s">
        <v>34</v>
      </c>
      <c r="L110" t="s">
        <v>9</v>
      </c>
      <c r="P110">
        <v>10828</v>
      </c>
      <c r="Q110" t="s">
        <v>542</v>
      </c>
      <c r="R110" t="s">
        <v>34</v>
      </c>
      <c r="S110" t="s">
        <v>9</v>
      </c>
    </row>
    <row r="111" spans="1:21" x14ac:dyDescent="0.25">
      <c r="A111" t="s">
        <v>42</v>
      </c>
      <c r="B111">
        <v>6820</v>
      </c>
      <c r="C111" t="s">
        <v>535</v>
      </c>
      <c r="D111" t="s">
        <v>42</v>
      </c>
      <c r="E111" t="s">
        <v>9</v>
      </c>
      <c r="F111">
        <v>4557</v>
      </c>
      <c r="G111">
        <v>14220</v>
      </c>
      <c r="I111">
        <v>9508</v>
      </c>
      <c r="J111" t="s">
        <v>540</v>
      </c>
      <c r="K111" t="s">
        <v>42</v>
      </c>
      <c r="L111" t="s">
        <v>9</v>
      </c>
      <c r="P111">
        <v>10852</v>
      </c>
      <c r="Q111" t="s">
        <v>542</v>
      </c>
      <c r="R111" t="s">
        <v>42</v>
      </c>
      <c r="S111" t="s">
        <v>9</v>
      </c>
    </row>
    <row r="112" spans="1:21" x14ac:dyDescent="0.25">
      <c r="A112" t="s">
        <v>43</v>
      </c>
      <c r="B112">
        <v>6823</v>
      </c>
      <c r="C112" t="s">
        <v>535</v>
      </c>
      <c r="D112" t="s">
        <v>43</v>
      </c>
      <c r="E112" t="s">
        <v>9</v>
      </c>
      <c r="F112">
        <v>18452</v>
      </c>
      <c r="G112">
        <v>46267</v>
      </c>
      <c r="I112">
        <v>9511</v>
      </c>
      <c r="J112" t="s">
        <v>540</v>
      </c>
      <c r="K112" t="s">
        <v>43</v>
      </c>
      <c r="L112" t="s">
        <v>9</v>
      </c>
      <c r="M112">
        <v>4</v>
      </c>
      <c r="N112">
        <v>5856</v>
      </c>
      <c r="P112">
        <v>10855</v>
      </c>
      <c r="Q112" t="s">
        <v>542</v>
      </c>
      <c r="R112" t="s">
        <v>43</v>
      </c>
      <c r="S112" t="s">
        <v>9</v>
      </c>
      <c r="T112">
        <v>651</v>
      </c>
      <c r="U112">
        <v>74143</v>
      </c>
    </row>
    <row r="113" spans="1:21" x14ac:dyDescent="0.25">
      <c r="A113" t="s">
        <v>55</v>
      </c>
      <c r="B113">
        <v>6859</v>
      </c>
      <c r="C113" t="s">
        <v>535</v>
      </c>
      <c r="D113" t="s">
        <v>55</v>
      </c>
      <c r="E113" t="s">
        <v>9</v>
      </c>
      <c r="F113">
        <v>966</v>
      </c>
      <c r="G113">
        <v>3581</v>
      </c>
      <c r="I113">
        <v>9547</v>
      </c>
      <c r="J113" t="s">
        <v>540</v>
      </c>
      <c r="K113" t="s">
        <v>55</v>
      </c>
      <c r="L113" t="s">
        <v>9</v>
      </c>
      <c r="P113">
        <v>10891</v>
      </c>
      <c r="Q113" t="s">
        <v>542</v>
      </c>
      <c r="R113" t="s">
        <v>55</v>
      </c>
      <c r="S113" t="s">
        <v>9</v>
      </c>
      <c r="T113">
        <v>49</v>
      </c>
      <c r="U113">
        <v>1934</v>
      </c>
    </row>
    <row r="114" spans="1:21" x14ac:dyDescent="0.25">
      <c r="A114" t="s">
        <v>60</v>
      </c>
      <c r="B114">
        <v>6874</v>
      </c>
      <c r="C114" t="s">
        <v>535</v>
      </c>
      <c r="D114" t="s">
        <v>60</v>
      </c>
      <c r="E114" t="s">
        <v>9</v>
      </c>
      <c r="F114">
        <v>4083</v>
      </c>
      <c r="G114">
        <v>12442</v>
      </c>
      <c r="I114">
        <v>9562</v>
      </c>
      <c r="J114" t="s">
        <v>540</v>
      </c>
      <c r="K114" t="s">
        <v>60</v>
      </c>
      <c r="L114" t="s">
        <v>9</v>
      </c>
      <c r="P114">
        <v>10906</v>
      </c>
      <c r="Q114" t="s">
        <v>542</v>
      </c>
      <c r="R114" t="s">
        <v>60</v>
      </c>
      <c r="S114" t="s">
        <v>9</v>
      </c>
    </row>
    <row r="115" spans="1:21" x14ac:dyDescent="0.25">
      <c r="A115" t="s">
        <v>66</v>
      </c>
      <c r="B115">
        <v>6892</v>
      </c>
      <c r="C115" t="s">
        <v>535</v>
      </c>
      <c r="D115" t="s">
        <v>66</v>
      </c>
      <c r="E115" t="s">
        <v>9</v>
      </c>
      <c r="F115">
        <v>2951</v>
      </c>
      <c r="G115">
        <v>8941</v>
      </c>
      <c r="I115">
        <v>9580</v>
      </c>
      <c r="J115" t="s">
        <v>540</v>
      </c>
      <c r="K115" t="s">
        <v>66</v>
      </c>
      <c r="L115" t="s">
        <v>9</v>
      </c>
      <c r="P115">
        <v>10924</v>
      </c>
      <c r="Q115" t="s">
        <v>542</v>
      </c>
      <c r="R115" t="s">
        <v>66</v>
      </c>
      <c r="S115" t="s">
        <v>9</v>
      </c>
    </row>
    <row r="116" spans="1:21" x14ac:dyDescent="0.25">
      <c r="A116" t="s">
        <v>69</v>
      </c>
      <c r="B116">
        <v>6901</v>
      </c>
      <c r="C116" t="s">
        <v>535</v>
      </c>
      <c r="D116" t="s">
        <v>69</v>
      </c>
      <c r="E116" t="s">
        <v>9</v>
      </c>
      <c r="F116">
        <v>714</v>
      </c>
      <c r="G116">
        <v>2480</v>
      </c>
      <c r="I116">
        <v>9589</v>
      </c>
      <c r="J116" t="s">
        <v>540</v>
      </c>
      <c r="K116" t="s">
        <v>69</v>
      </c>
      <c r="L116" t="s">
        <v>9</v>
      </c>
      <c r="P116">
        <v>10933</v>
      </c>
      <c r="Q116" t="s">
        <v>542</v>
      </c>
      <c r="R116" t="s">
        <v>69</v>
      </c>
      <c r="S116" t="s">
        <v>9</v>
      </c>
      <c r="T116">
        <v>9</v>
      </c>
      <c r="U116">
        <v>369</v>
      </c>
    </row>
    <row r="117" spans="1:21" x14ac:dyDescent="0.25">
      <c r="A117" t="s">
        <v>70</v>
      </c>
      <c r="B117">
        <v>6904</v>
      </c>
      <c r="C117" t="s">
        <v>535</v>
      </c>
      <c r="D117" t="s">
        <v>70</v>
      </c>
      <c r="E117" t="s">
        <v>9</v>
      </c>
      <c r="F117">
        <v>1107</v>
      </c>
      <c r="G117">
        <v>3677</v>
      </c>
      <c r="I117">
        <v>9592</v>
      </c>
      <c r="J117" t="s">
        <v>540</v>
      </c>
      <c r="K117" t="s">
        <v>70</v>
      </c>
      <c r="L117" t="s">
        <v>9</v>
      </c>
      <c r="P117">
        <v>10936</v>
      </c>
      <c r="Q117" t="s">
        <v>542</v>
      </c>
      <c r="R117" t="s">
        <v>70</v>
      </c>
      <c r="S117" t="s">
        <v>9</v>
      </c>
    </row>
    <row r="118" spans="1:21" x14ac:dyDescent="0.25">
      <c r="A118" t="s">
        <v>87</v>
      </c>
      <c r="B118">
        <v>6955</v>
      </c>
      <c r="C118" t="s">
        <v>535</v>
      </c>
      <c r="D118" t="s">
        <v>87</v>
      </c>
      <c r="E118" t="s">
        <v>9</v>
      </c>
      <c r="F118">
        <v>4753</v>
      </c>
      <c r="G118">
        <v>14074</v>
      </c>
      <c r="I118">
        <v>9643</v>
      </c>
      <c r="J118" t="s">
        <v>540</v>
      </c>
      <c r="K118" t="s">
        <v>87</v>
      </c>
      <c r="L118" t="s">
        <v>9</v>
      </c>
      <c r="P118">
        <v>10987</v>
      </c>
      <c r="Q118" t="s">
        <v>542</v>
      </c>
      <c r="R118" t="s">
        <v>87</v>
      </c>
      <c r="S118" t="s">
        <v>9</v>
      </c>
      <c r="T118">
        <v>44</v>
      </c>
      <c r="U118">
        <v>2407</v>
      </c>
    </row>
    <row r="119" spans="1:21" x14ac:dyDescent="0.25">
      <c r="A119" t="s">
        <v>98</v>
      </c>
      <c r="B119">
        <v>6988</v>
      </c>
      <c r="C119" t="s">
        <v>535</v>
      </c>
      <c r="D119" t="s">
        <v>98</v>
      </c>
      <c r="E119" t="s">
        <v>9</v>
      </c>
      <c r="F119">
        <v>1500</v>
      </c>
      <c r="G119">
        <v>4335</v>
      </c>
      <c r="I119">
        <v>9676</v>
      </c>
      <c r="J119" t="s">
        <v>540</v>
      </c>
      <c r="K119" t="s">
        <v>98</v>
      </c>
      <c r="L119" t="s">
        <v>9</v>
      </c>
      <c r="P119">
        <v>11020</v>
      </c>
      <c r="Q119" t="s">
        <v>542</v>
      </c>
      <c r="R119" t="s">
        <v>98</v>
      </c>
      <c r="S119" t="s">
        <v>9</v>
      </c>
    </row>
    <row r="120" spans="1:21" x14ac:dyDescent="0.25">
      <c r="A120" t="s">
        <v>110</v>
      </c>
      <c r="B120">
        <v>7024</v>
      </c>
      <c r="C120" t="s">
        <v>535</v>
      </c>
      <c r="D120" t="s">
        <v>110</v>
      </c>
      <c r="E120" t="s">
        <v>9</v>
      </c>
      <c r="F120">
        <v>2450</v>
      </c>
      <c r="G120">
        <v>8426</v>
      </c>
      <c r="I120">
        <v>9712</v>
      </c>
      <c r="J120" t="s">
        <v>540</v>
      </c>
      <c r="K120" t="s">
        <v>110</v>
      </c>
      <c r="L120" t="s">
        <v>9</v>
      </c>
      <c r="P120">
        <v>11056</v>
      </c>
      <c r="Q120" t="s">
        <v>542</v>
      </c>
      <c r="R120" t="s">
        <v>110</v>
      </c>
      <c r="S120" t="s">
        <v>9</v>
      </c>
      <c r="T120">
        <v>57</v>
      </c>
      <c r="U120">
        <v>4108</v>
      </c>
    </row>
    <row r="121" spans="1:21" x14ac:dyDescent="0.25">
      <c r="A121" t="s">
        <v>119</v>
      </c>
      <c r="B121">
        <v>7051</v>
      </c>
      <c r="C121" t="s">
        <v>535</v>
      </c>
      <c r="D121" t="s">
        <v>119</v>
      </c>
      <c r="E121" t="s">
        <v>9</v>
      </c>
      <c r="F121">
        <v>1222</v>
      </c>
      <c r="G121">
        <v>3668</v>
      </c>
      <c r="I121">
        <v>9739</v>
      </c>
      <c r="J121" t="s">
        <v>540</v>
      </c>
      <c r="K121" t="s">
        <v>119</v>
      </c>
      <c r="L121" t="s">
        <v>9</v>
      </c>
      <c r="P121">
        <v>11083</v>
      </c>
      <c r="Q121" t="s">
        <v>542</v>
      </c>
      <c r="R121" t="s">
        <v>119</v>
      </c>
      <c r="S121" t="s">
        <v>9</v>
      </c>
    </row>
    <row r="122" spans="1:21" x14ac:dyDescent="0.25">
      <c r="A122" t="s">
        <v>142</v>
      </c>
      <c r="B122">
        <v>7120</v>
      </c>
      <c r="C122" t="s">
        <v>535</v>
      </c>
      <c r="D122" t="s">
        <v>142</v>
      </c>
      <c r="E122" t="s">
        <v>9</v>
      </c>
      <c r="F122">
        <v>6937</v>
      </c>
      <c r="G122">
        <v>19825</v>
      </c>
      <c r="I122">
        <v>9808</v>
      </c>
      <c r="J122" t="s">
        <v>540</v>
      </c>
      <c r="K122" t="s">
        <v>142</v>
      </c>
      <c r="L122" t="s">
        <v>9</v>
      </c>
      <c r="P122">
        <v>11152</v>
      </c>
      <c r="Q122" t="s">
        <v>542</v>
      </c>
      <c r="R122" t="s">
        <v>142</v>
      </c>
      <c r="S122" t="s">
        <v>9</v>
      </c>
      <c r="T122">
        <v>133</v>
      </c>
      <c r="U122">
        <v>9720</v>
      </c>
    </row>
    <row r="123" spans="1:21" x14ac:dyDescent="0.25">
      <c r="A123" t="s">
        <v>143</v>
      </c>
      <c r="B123">
        <v>7123</v>
      </c>
      <c r="C123" t="s">
        <v>535</v>
      </c>
      <c r="D123" t="s">
        <v>143</v>
      </c>
      <c r="E123" t="s">
        <v>9</v>
      </c>
      <c r="F123">
        <v>12771</v>
      </c>
      <c r="G123">
        <v>39120</v>
      </c>
      <c r="I123">
        <v>9811</v>
      </c>
      <c r="J123" t="s">
        <v>540</v>
      </c>
      <c r="K123" t="s">
        <v>143</v>
      </c>
      <c r="L123" t="s">
        <v>9</v>
      </c>
      <c r="P123">
        <v>11155</v>
      </c>
      <c r="Q123" t="s">
        <v>542</v>
      </c>
      <c r="R123" t="s">
        <v>143</v>
      </c>
      <c r="S123" t="s">
        <v>9</v>
      </c>
    </row>
    <row r="124" spans="1:21" x14ac:dyDescent="0.25">
      <c r="A124" t="s">
        <v>150</v>
      </c>
      <c r="B124">
        <v>7144</v>
      </c>
      <c r="C124" t="s">
        <v>535</v>
      </c>
      <c r="D124" t="s">
        <v>150</v>
      </c>
      <c r="E124" t="s">
        <v>9</v>
      </c>
      <c r="F124">
        <v>3705</v>
      </c>
      <c r="G124">
        <v>11680</v>
      </c>
      <c r="I124">
        <v>9832</v>
      </c>
      <c r="J124" t="s">
        <v>540</v>
      </c>
      <c r="K124" t="s">
        <v>150</v>
      </c>
      <c r="L124" t="s">
        <v>9</v>
      </c>
      <c r="P124">
        <v>11176</v>
      </c>
      <c r="Q124" t="s">
        <v>542</v>
      </c>
      <c r="R124" t="s">
        <v>150</v>
      </c>
      <c r="S124" t="s">
        <v>9</v>
      </c>
    </row>
    <row r="125" spans="1:21" x14ac:dyDescent="0.25">
      <c r="A125" t="s">
        <v>151</v>
      </c>
      <c r="B125">
        <v>7147</v>
      </c>
      <c r="C125" t="s">
        <v>535</v>
      </c>
      <c r="D125" t="s">
        <v>151</v>
      </c>
      <c r="E125" t="s">
        <v>9</v>
      </c>
      <c r="F125">
        <v>1547</v>
      </c>
      <c r="G125">
        <v>4400</v>
      </c>
      <c r="I125">
        <v>9835</v>
      </c>
      <c r="J125" t="s">
        <v>540</v>
      </c>
      <c r="K125" t="s">
        <v>151</v>
      </c>
      <c r="L125" t="s">
        <v>9</v>
      </c>
      <c r="P125">
        <v>11179</v>
      </c>
      <c r="Q125" t="s">
        <v>542</v>
      </c>
      <c r="R125" t="s">
        <v>151</v>
      </c>
      <c r="S125" t="s">
        <v>9</v>
      </c>
      <c r="T125">
        <v>33</v>
      </c>
      <c r="U125">
        <v>2780</v>
      </c>
    </row>
    <row r="126" spans="1:21" x14ac:dyDescent="0.25">
      <c r="A126" t="s">
        <v>154</v>
      </c>
      <c r="B126">
        <v>7156</v>
      </c>
      <c r="C126" t="s">
        <v>535</v>
      </c>
      <c r="D126" t="s">
        <v>154</v>
      </c>
      <c r="E126" t="s">
        <v>9</v>
      </c>
      <c r="F126">
        <v>6875</v>
      </c>
      <c r="G126">
        <v>21407</v>
      </c>
      <c r="I126">
        <v>9844</v>
      </c>
      <c r="J126" t="s">
        <v>540</v>
      </c>
      <c r="K126" t="s">
        <v>154</v>
      </c>
      <c r="L126" t="s">
        <v>9</v>
      </c>
      <c r="P126">
        <v>11188</v>
      </c>
      <c r="Q126" t="s">
        <v>542</v>
      </c>
      <c r="R126" t="s">
        <v>154</v>
      </c>
      <c r="S126" t="s">
        <v>9</v>
      </c>
    </row>
    <row r="127" spans="1:21" x14ac:dyDescent="0.25">
      <c r="A127" t="s">
        <v>157</v>
      </c>
      <c r="B127">
        <v>7165</v>
      </c>
      <c r="C127" t="s">
        <v>535</v>
      </c>
      <c r="D127" t="s">
        <v>157</v>
      </c>
      <c r="E127" t="s">
        <v>9</v>
      </c>
      <c r="F127">
        <v>3063</v>
      </c>
      <c r="G127">
        <v>9132</v>
      </c>
      <c r="I127">
        <v>9853</v>
      </c>
      <c r="J127" t="s">
        <v>540</v>
      </c>
      <c r="K127" t="s">
        <v>157</v>
      </c>
      <c r="L127" t="s">
        <v>9</v>
      </c>
      <c r="P127">
        <v>11197</v>
      </c>
      <c r="Q127" t="s">
        <v>542</v>
      </c>
      <c r="R127" t="s">
        <v>157</v>
      </c>
      <c r="S127" t="s">
        <v>9</v>
      </c>
    </row>
    <row r="128" spans="1:21" x14ac:dyDescent="0.25">
      <c r="A128" t="s">
        <v>158</v>
      </c>
      <c r="B128">
        <v>7168</v>
      </c>
      <c r="C128" t="s">
        <v>535</v>
      </c>
      <c r="D128" t="s">
        <v>158</v>
      </c>
      <c r="E128" t="s">
        <v>9</v>
      </c>
      <c r="F128">
        <v>5356</v>
      </c>
      <c r="G128">
        <v>14405</v>
      </c>
      <c r="I128">
        <v>9856</v>
      </c>
      <c r="J128" t="s">
        <v>540</v>
      </c>
      <c r="K128" t="s">
        <v>158</v>
      </c>
      <c r="L128" t="s">
        <v>9</v>
      </c>
      <c r="P128">
        <v>11200</v>
      </c>
      <c r="Q128" t="s">
        <v>542</v>
      </c>
      <c r="R128" t="s">
        <v>158</v>
      </c>
      <c r="S128" t="s">
        <v>9</v>
      </c>
    </row>
    <row r="129" spans="1:21" x14ac:dyDescent="0.25">
      <c r="A129" t="s">
        <v>169</v>
      </c>
      <c r="B129">
        <v>7201</v>
      </c>
      <c r="C129" t="s">
        <v>535</v>
      </c>
      <c r="D129" t="s">
        <v>169</v>
      </c>
      <c r="E129" t="s">
        <v>9</v>
      </c>
      <c r="F129">
        <v>4298</v>
      </c>
      <c r="G129">
        <v>11360</v>
      </c>
      <c r="I129">
        <v>9889</v>
      </c>
      <c r="J129" t="s">
        <v>540</v>
      </c>
      <c r="K129" t="s">
        <v>169</v>
      </c>
      <c r="L129" t="s">
        <v>9</v>
      </c>
      <c r="P129">
        <v>11233</v>
      </c>
      <c r="Q129" t="s">
        <v>542</v>
      </c>
      <c r="R129" t="s">
        <v>169</v>
      </c>
      <c r="S129" t="s">
        <v>9</v>
      </c>
      <c r="T129">
        <v>77</v>
      </c>
      <c r="U129">
        <v>5187</v>
      </c>
    </row>
    <row r="130" spans="1:21" x14ac:dyDescent="0.25">
      <c r="A130" t="s">
        <v>175</v>
      </c>
      <c r="B130">
        <v>7219</v>
      </c>
      <c r="C130" t="s">
        <v>535</v>
      </c>
      <c r="D130" t="s">
        <v>175</v>
      </c>
      <c r="E130" t="s">
        <v>9</v>
      </c>
      <c r="F130">
        <v>5905</v>
      </c>
      <c r="G130">
        <v>17000</v>
      </c>
      <c r="I130">
        <v>9907</v>
      </c>
      <c r="J130" t="s">
        <v>540</v>
      </c>
      <c r="K130" t="s">
        <v>175</v>
      </c>
      <c r="L130" t="s">
        <v>9</v>
      </c>
      <c r="P130">
        <v>11251</v>
      </c>
      <c r="Q130" t="s">
        <v>542</v>
      </c>
      <c r="R130" t="s">
        <v>175</v>
      </c>
      <c r="S130" t="s">
        <v>9</v>
      </c>
      <c r="T130">
        <v>94</v>
      </c>
      <c r="U130">
        <v>7590</v>
      </c>
    </row>
    <row r="131" spans="1:21" x14ac:dyDescent="0.25">
      <c r="A131" t="s">
        <v>178</v>
      </c>
      <c r="B131">
        <v>7228</v>
      </c>
      <c r="C131" t="s">
        <v>535</v>
      </c>
      <c r="D131" t="s">
        <v>178</v>
      </c>
      <c r="E131" t="s">
        <v>9</v>
      </c>
      <c r="F131">
        <v>3867</v>
      </c>
      <c r="G131">
        <v>10785</v>
      </c>
      <c r="I131">
        <v>9916</v>
      </c>
      <c r="J131" t="s">
        <v>540</v>
      </c>
      <c r="K131" t="s">
        <v>178</v>
      </c>
      <c r="L131" t="s">
        <v>9</v>
      </c>
      <c r="P131">
        <v>11260</v>
      </c>
      <c r="Q131" t="s">
        <v>542</v>
      </c>
      <c r="R131" t="s">
        <v>178</v>
      </c>
      <c r="S131" t="s">
        <v>9</v>
      </c>
      <c r="T131">
        <v>36</v>
      </c>
      <c r="U131">
        <v>2856</v>
      </c>
    </row>
    <row r="132" spans="1:21" x14ac:dyDescent="0.25">
      <c r="A132" t="s">
        <v>192</v>
      </c>
      <c r="B132">
        <v>7270</v>
      </c>
      <c r="C132" t="s">
        <v>535</v>
      </c>
      <c r="D132" t="s">
        <v>192</v>
      </c>
      <c r="E132" t="s">
        <v>9</v>
      </c>
      <c r="F132">
        <v>956</v>
      </c>
      <c r="G132">
        <v>3848</v>
      </c>
      <c r="I132">
        <v>9958</v>
      </c>
      <c r="J132" t="s">
        <v>540</v>
      </c>
      <c r="K132" t="s">
        <v>192</v>
      </c>
      <c r="L132" t="s">
        <v>9</v>
      </c>
      <c r="P132">
        <v>11302</v>
      </c>
      <c r="Q132" t="s">
        <v>542</v>
      </c>
      <c r="R132" t="s">
        <v>192</v>
      </c>
      <c r="S132" t="s">
        <v>9</v>
      </c>
    </row>
    <row r="133" spans="1:21" x14ac:dyDescent="0.25">
      <c r="A133" t="s">
        <v>193</v>
      </c>
      <c r="B133">
        <v>7273</v>
      </c>
      <c r="C133" t="s">
        <v>535</v>
      </c>
      <c r="D133" t="s">
        <v>193</v>
      </c>
      <c r="E133" t="s">
        <v>9</v>
      </c>
      <c r="F133">
        <v>3498</v>
      </c>
      <c r="G133">
        <v>10607</v>
      </c>
      <c r="I133">
        <v>9961</v>
      </c>
      <c r="J133" t="s">
        <v>540</v>
      </c>
      <c r="K133" t="s">
        <v>193</v>
      </c>
      <c r="L133" t="s">
        <v>9</v>
      </c>
      <c r="P133">
        <v>11305</v>
      </c>
      <c r="Q133" t="s">
        <v>542</v>
      </c>
      <c r="R133" t="s">
        <v>193</v>
      </c>
      <c r="S133" t="s">
        <v>9</v>
      </c>
      <c r="T133">
        <v>74</v>
      </c>
      <c r="U133">
        <v>10688</v>
      </c>
    </row>
    <row r="134" spans="1:21" x14ac:dyDescent="0.25">
      <c r="A134" t="s">
        <v>195</v>
      </c>
      <c r="B134">
        <v>7279</v>
      </c>
      <c r="C134" t="s">
        <v>535</v>
      </c>
      <c r="D134" t="s">
        <v>195</v>
      </c>
      <c r="E134" t="s">
        <v>9</v>
      </c>
      <c r="F134">
        <v>300</v>
      </c>
      <c r="G134">
        <v>1175</v>
      </c>
      <c r="I134">
        <v>9967</v>
      </c>
      <c r="J134" t="s">
        <v>540</v>
      </c>
      <c r="K134" t="s">
        <v>195</v>
      </c>
      <c r="L134" t="s">
        <v>9</v>
      </c>
      <c r="P134">
        <v>11311</v>
      </c>
      <c r="Q134" t="s">
        <v>542</v>
      </c>
      <c r="R134" t="s">
        <v>195</v>
      </c>
      <c r="S134" t="s">
        <v>9</v>
      </c>
    </row>
    <row r="135" spans="1:21" x14ac:dyDescent="0.25">
      <c r="A135" t="s">
        <v>214</v>
      </c>
      <c r="B135">
        <v>7336</v>
      </c>
      <c r="C135" t="s">
        <v>535</v>
      </c>
      <c r="D135" t="s">
        <v>214</v>
      </c>
      <c r="E135" t="s">
        <v>9</v>
      </c>
      <c r="F135">
        <v>5312</v>
      </c>
      <c r="G135">
        <v>17437</v>
      </c>
      <c r="I135">
        <v>10024</v>
      </c>
      <c r="J135" t="s">
        <v>540</v>
      </c>
      <c r="K135" t="s">
        <v>214</v>
      </c>
      <c r="L135" t="s">
        <v>9</v>
      </c>
      <c r="P135">
        <v>11368</v>
      </c>
      <c r="Q135" t="s">
        <v>542</v>
      </c>
      <c r="R135" t="s">
        <v>214</v>
      </c>
      <c r="S135" t="s">
        <v>9</v>
      </c>
    </row>
    <row r="136" spans="1:21" x14ac:dyDescent="0.25">
      <c r="A136" t="s">
        <v>253</v>
      </c>
      <c r="B136">
        <v>7453</v>
      </c>
      <c r="C136" t="s">
        <v>535</v>
      </c>
      <c r="D136" t="s">
        <v>253</v>
      </c>
      <c r="E136" t="s">
        <v>9</v>
      </c>
      <c r="F136">
        <v>743</v>
      </c>
      <c r="G136">
        <v>2585</v>
      </c>
      <c r="I136">
        <v>10141</v>
      </c>
      <c r="J136" t="s">
        <v>540</v>
      </c>
      <c r="K136" t="s">
        <v>253</v>
      </c>
      <c r="L136" t="s">
        <v>9</v>
      </c>
      <c r="P136">
        <v>11485</v>
      </c>
      <c r="Q136" t="s">
        <v>542</v>
      </c>
      <c r="R136" t="s">
        <v>253</v>
      </c>
      <c r="S136" t="s">
        <v>9</v>
      </c>
      <c r="T136">
        <v>14</v>
      </c>
      <c r="U136">
        <v>2215</v>
      </c>
    </row>
    <row r="137" spans="1:21" x14ac:dyDescent="0.25">
      <c r="A137" t="s">
        <v>254</v>
      </c>
      <c r="B137">
        <v>7456</v>
      </c>
      <c r="C137" t="s">
        <v>535</v>
      </c>
      <c r="D137" t="s">
        <v>254</v>
      </c>
      <c r="E137" t="s">
        <v>9</v>
      </c>
      <c r="F137">
        <v>1338</v>
      </c>
      <c r="G137">
        <v>4725</v>
      </c>
      <c r="I137">
        <v>10144</v>
      </c>
      <c r="J137" t="s">
        <v>540</v>
      </c>
      <c r="K137" t="s">
        <v>254</v>
      </c>
      <c r="L137" t="s">
        <v>9</v>
      </c>
      <c r="P137">
        <v>11488</v>
      </c>
      <c r="Q137" t="s">
        <v>542</v>
      </c>
      <c r="R137" t="s">
        <v>254</v>
      </c>
      <c r="S137" t="s">
        <v>9</v>
      </c>
      <c r="T137">
        <v>64</v>
      </c>
      <c r="U137">
        <v>5397</v>
      </c>
    </row>
    <row r="138" spans="1:21" x14ac:dyDescent="0.25">
      <c r="A138" t="s">
        <v>258</v>
      </c>
      <c r="B138">
        <v>7468</v>
      </c>
      <c r="C138" t="s">
        <v>535</v>
      </c>
      <c r="D138" t="s">
        <v>258</v>
      </c>
      <c r="E138" t="s">
        <v>9</v>
      </c>
      <c r="F138">
        <v>884</v>
      </c>
      <c r="G138">
        <v>2875</v>
      </c>
      <c r="I138">
        <v>10156</v>
      </c>
      <c r="J138" t="s">
        <v>540</v>
      </c>
      <c r="K138" t="s">
        <v>258</v>
      </c>
      <c r="L138" t="s">
        <v>9</v>
      </c>
      <c r="P138">
        <v>11500</v>
      </c>
      <c r="Q138" t="s">
        <v>542</v>
      </c>
      <c r="R138" t="s">
        <v>258</v>
      </c>
      <c r="S138" t="s">
        <v>9</v>
      </c>
      <c r="T138">
        <v>32</v>
      </c>
      <c r="U138">
        <v>2465</v>
      </c>
    </row>
    <row r="139" spans="1:21" x14ac:dyDescent="0.25">
      <c r="A139" t="s">
        <v>265</v>
      </c>
      <c r="B139">
        <v>7489</v>
      </c>
      <c r="C139" t="s">
        <v>535</v>
      </c>
      <c r="D139" t="s">
        <v>265</v>
      </c>
      <c r="E139" t="s">
        <v>9</v>
      </c>
      <c r="F139">
        <v>3981</v>
      </c>
      <c r="G139">
        <v>12102</v>
      </c>
      <c r="I139">
        <v>10177</v>
      </c>
      <c r="J139" t="s">
        <v>540</v>
      </c>
      <c r="K139" t="s">
        <v>265</v>
      </c>
      <c r="L139" t="s">
        <v>9</v>
      </c>
      <c r="P139">
        <v>11521</v>
      </c>
      <c r="Q139" t="s">
        <v>542</v>
      </c>
      <c r="R139" t="s">
        <v>265</v>
      </c>
      <c r="S139" t="s">
        <v>9</v>
      </c>
    </row>
    <row r="140" spans="1:21" x14ac:dyDescent="0.25">
      <c r="A140" t="s">
        <v>284</v>
      </c>
      <c r="B140">
        <v>7546</v>
      </c>
      <c r="C140" t="s">
        <v>535</v>
      </c>
      <c r="D140" t="s">
        <v>284</v>
      </c>
      <c r="E140" t="s">
        <v>9</v>
      </c>
      <c r="F140">
        <v>4848</v>
      </c>
      <c r="G140">
        <v>17456</v>
      </c>
      <c r="I140">
        <v>10234</v>
      </c>
      <c r="J140" t="s">
        <v>540</v>
      </c>
      <c r="K140" t="s">
        <v>284</v>
      </c>
      <c r="L140" t="s">
        <v>9</v>
      </c>
      <c r="M140">
        <v>4</v>
      </c>
      <c r="N140">
        <v>5902</v>
      </c>
      <c r="P140">
        <v>11578</v>
      </c>
      <c r="Q140" t="s">
        <v>542</v>
      </c>
      <c r="R140" t="s">
        <v>284</v>
      </c>
      <c r="S140" t="s">
        <v>9</v>
      </c>
      <c r="T140">
        <v>234</v>
      </c>
      <c r="U140">
        <v>35394</v>
      </c>
    </row>
    <row r="141" spans="1:21" x14ac:dyDescent="0.25">
      <c r="A141" t="s">
        <v>309</v>
      </c>
      <c r="B141">
        <v>7621</v>
      </c>
      <c r="C141" t="s">
        <v>535</v>
      </c>
      <c r="D141" t="s">
        <v>309</v>
      </c>
      <c r="E141" t="s">
        <v>9</v>
      </c>
      <c r="F141">
        <v>1718</v>
      </c>
      <c r="G141">
        <v>5707</v>
      </c>
      <c r="I141">
        <v>10309</v>
      </c>
      <c r="J141" t="s">
        <v>540</v>
      </c>
      <c r="K141" t="s">
        <v>309</v>
      </c>
      <c r="L141" t="s">
        <v>9</v>
      </c>
      <c r="P141">
        <v>11653</v>
      </c>
      <c r="Q141" t="s">
        <v>542</v>
      </c>
      <c r="R141" t="s">
        <v>309</v>
      </c>
      <c r="S141" t="s">
        <v>9</v>
      </c>
    </row>
    <row r="142" spans="1:21" x14ac:dyDescent="0.25">
      <c r="A142" t="s">
        <v>319</v>
      </c>
      <c r="B142">
        <v>7651</v>
      </c>
      <c r="C142" t="s">
        <v>535</v>
      </c>
      <c r="D142" t="s">
        <v>319</v>
      </c>
      <c r="E142" t="s">
        <v>9</v>
      </c>
      <c r="F142">
        <v>1676</v>
      </c>
      <c r="G142">
        <v>4996</v>
      </c>
      <c r="I142">
        <v>10339</v>
      </c>
      <c r="J142" t="s">
        <v>540</v>
      </c>
      <c r="K142" t="s">
        <v>319</v>
      </c>
      <c r="L142" t="s">
        <v>9</v>
      </c>
      <c r="P142">
        <v>11683</v>
      </c>
      <c r="Q142" t="s">
        <v>542</v>
      </c>
      <c r="R142" t="s">
        <v>319</v>
      </c>
      <c r="S142" t="s">
        <v>9</v>
      </c>
      <c r="T142">
        <v>20</v>
      </c>
      <c r="U142">
        <v>621</v>
      </c>
    </row>
    <row r="143" spans="1:21" x14ac:dyDescent="0.25">
      <c r="A143" t="s">
        <v>320</v>
      </c>
      <c r="B143">
        <v>7654</v>
      </c>
      <c r="C143" t="s">
        <v>535</v>
      </c>
      <c r="D143" t="s">
        <v>320</v>
      </c>
      <c r="E143" t="s">
        <v>9</v>
      </c>
      <c r="F143">
        <v>2247</v>
      </c>
      <c r="G143">
        <v>7444</v>
      </c>
      <c r="I143">
        <v>10342</v>
      </c>
      <c r="J143" t="s">
        <v>540</v>
      </c>
      <c r="K143" t="s">
        <v>320</v>
      </c>
      <c r="L143" t="s">
        <v>9</v>
      </c>
      <c r="P143">
        <v>11686</v>
      </c>
      <c r="Q143" t="s">
        <v>542</v>
      </c>
      <c r="R143" t="s">
        <v>320</v>
      </c>
      <c r="S143" t="s">
        <v>9</v>
      </c>
    </row>
    <row r="144" spans="1:21" x14ac:dyDescent="0.25">
      <c r="A144" t="s">
        <v>331</v>
      </c>
      <c r="B144">
        <v>7687</v>
      </c>
      <c r="C144" t="s">
        <v>535</v>
      </c>
      <c r="D144" t="s">
        <v>331</v>
      </c>
      <c r="E144" t="s">
        <v>9</v>
      </c>
      <c r="F144">
        <v>3331</v>
      </c>
      <c r="G144">
        <v>10041</v>
      </c>
      <c r="I144">
        <v>10375</v>
      </c>
      <c r="J144" t="s">
        <v>540</v>
      </c>
      <c r="K144" t="s">
        <v>331</v>
      </c>
      <c r="L144" t="s">
        <v>9</v>
      </c>
      <c r="P144">
        <v>11719</v>
      </c>
      <c r="Q144" t="s">
        <v>542</v>
      </c>
      <c r="R144" t="s">
        <v>331</v>
      </c>
      <c r="S144" t="s">
        <v>9</v>
      </c>
    </row>
    <row r="145" spans="1:21" x14ac:dyDescent="0.25">
      <c r="A145" t="s">
        <v>350</v>
      </c>
      <c r="B145">
        <v>7744</v>
      </c>
      <c r="C145" t="s">
        <v>535</v>
      </c>
      <c r="D145" t="s">
        <v>350</v>
      </c>
      <c r="E145" t="s">
        <v>9</v>
      </c>
      <c r="F145">
        <v>1395</v>
      </c>
      <c r="G145">
        <v>3946</v>
      </c>
      <c r="I145">
        <v>10432</v>
      </c>
      <c r="J145" t="s">
        <v>540</v>
      </c>
      <c r="K145" t="s">
        <v>350</v>
      </c>
      <c r="L145" t="s">
        <v>9</v>
      </c>
      <c r="P145">
        <v>11776</v>
      </c>
      <c r="Q145" t="s">
        <v>542</v>
      </c>
      <c r="R145" t="s">
        <v>350</v>
      </c>
      <c r="S145" t="s">
        <v>9</v>
      </c>
      <c r="T145">
        <v>42</v>
      </c>
      <c r="U145">
        <v>3504</v>
      </c>
    </row>
    <row r="146" spans="1:21" x14ac:dyDescent="0.25">
      <c r="A146" t="s">
        <v>372</v>
      </c>
      <c r="B146">
        <v>7810</v>
      </c>
      <c r="C146" t="s">
        <v>535</v>
      </c>
      <c r="D146" t="s">
        <v>372</v>
      </c>
      <c r="E146" t="s">
        <v>9</v>
      </c>
      <c r="F146">
        <v>442</v>
      </c>
      <c r="G146">
        <v>1564</v>
      </c>
      <c r="I146">
        <v>10498</v>
      </c>
      <c r="J146" t="s">
        <v>540</v>
      </c>
      <c r="K146" t="s">
        <v>372</v>
      </c>
      <c r="L146" t="s">
        <v>9</v>
      </c>
      <c r="P146">
        <v>11842</v>
      </c>
      <c r="Q146" t="s">
        <v>542</v>
      </c>
      <c r="R146" t="s">
        <v>372</v>
      </c>
      <c r="S146" t="s">
        <v>9</v>
      </c>
      <c r="T146">
        <v>7</v>
      </c>
      <c r="U146">
        <v>264</v>
      </c>
    </row>
    <row r="147" spans="1:21" x14ac:dyDescent="0.25">
      <c r="A147" t="s">
        <v>370</v>
      </c>
      <c r="B147">
        <v>7804</v>
      </c>
      <c r="C147" t="s">
        <v>535</v>
      </c>
      <c r="D147" t="s">
        <v>370</v>
      </c>
      <c r="E147" t="s">
        <v>9</v>
      </c>
      <c r="F147">
        <v>7722</v>
      </c>
      <c r="G147">
        <v>23350</v>
      </c>
      <c r="I147">
        <v>10492</v>
      </c>
      <c r="J147" t="s">
        <v>540</v>
      </c>
      <c r="K147" t="s">
        <v>370</v>
      </c>
      <c r="L147" t="s">
        <v>9</v>
      </c>
      <c r="P147">
        <v>11836</v>
      </c>
      <c r="Q147" t="s">
        <v>542</v>
      </c>
      <c r="R147" t="s">
        <v>370</v>
      </c>
      <c r="S147" t="s">
        <v>9</v>
      </c>
      <c r="T147">
        <v>150</v>
      </c>
      <c r="U147">
        <v>21355</v>
      </c>
    </row>
    <row r="148" spans="1:21" x14ac:dyDescent="0.25">
      <c r="A148" t="s">
        <v>32</v>
      </c>
      <c r="B148">
        <v>6790</v>
      </c>
      <c r="C148" t="s">
        <v>535</v>
      </c>
      <c r="D148" t="s">
        <v>32</v>
      </c>
      <c r="E148" t="s">
        <v>9</v>
      </c>
      <c r="F148">
        <v>833</v>
      </c>
      <c r="G148">
        <v>2779</v>
      </c>
      <c r="I148">
        <v>9478</v>
      </c>
      <c r="J148" t="s">
        <v>540</v>
      </c>
      <c r="K148" t="s">
        <v>32</v>
      </c>
      <c r="L148" t="s">
        <v>9</v>
      </c>
      <c r="P148">
        <v>10822</v>
      </c>
      <c r="Q148" t="s">
        <v>542</v>
      </c>
      <c r="R148" t="s">
        <v>32</v>
      </c>
      <c r="S148" t="s">
        <v>9</v>
      </c>
      <c r="T148">
        <v>35</v>
      </c>
      <c r="U148">
        <v>2044</v>
      </c>
    </row>
    <row r="149" spans="1:21" x14ac:dyDescent="0.25">
      <c r="A149" t="s">
        <v>37</v>
      </c>
      <c r="B149">
        <v>6805</v>
      </c>
      <c r="C149" t="s">
        <v>535</v>
      </c>
      <c r="D149" t="s">
        <v>37</v>
      </c>
      <c r="E149" t="s">
        <v>9</v>
      </c>
      <c r="F149">
        <v>9908</v>
      </c>
      <c r="G149">
        <v>33002</v>
      </c>
      <c r="I149">
        <v>9493</v>
      </c>
      <c r="J149" t="s">
        <v>540</v>
      </c>
      <c r="K149" t="s">
        <v>37</v>
      </c>
      <c r="L149" t="s">
        <v>9</v>
      </c>
      <c r="P149">
        <v>10837</v>
      </c>
      <c r="Q149" t="s">
        <v>542</v>
      </c>
      <c r="R149" t="s">
        <v>37</v>
      </c>
      <c r="S149" t="s">
        <v>9</v>
      </c>
    </row>
    <row r="150" spans="1:21" x14ac:dyDescent="0.25">
      <c r="A150" t="s">
        <v>51</v>
      </c>
      <c r="B150">
        <v>6847</v>
      </c>
      <c r="C150" t="s">
        <v>535</v>
      </c>
      <c r="D150" t="s">
        <v>51</v>
      </c>
      <c r="E150" t="s">
        <v>9</v>
      </c>
      <c r="F150">
        <v>2917</v>
      </c>
      <c r="G150">
        <v>9316</v>
      </c>
      <c r="I150">
        <v>9535</v>
      </c>
      <c r="J150" t="s">
        <v>540</v>
      </c>
      <c r="K150" t="s">
        <v>51</v>
      </c>
      <c r="L150" t="s">
        <v>9</v>
      </c>
      <c r="P150">
        <v>10879</v>
      </c>
      <c r="Q150" t="s">
        <v>542</v>
      </c>
      <c r="R150" t="s">
        <v>51</v>
      </c>
      <c r="S150" t="s">
        <v>9</v>
      </c>
      <c r="T150">
        <v>61</v>
      </c>
      <c r="U150">
        <v>9217</v>
      </c>
    </row>
    <row r="151" spans="1:21" x14ac:dyDescent="0.25">
      <c r="A151" t="s">
        <v>104</v>
      </c>
      <c r="B151">
        <v>7006</v>
      </c>
      <c r="C151" t="s">
        <v>535</v>
      </c>
      <c r="D151" t="s">
        <v>104</v>
      </c>
      <c r="E151" t="s">
        <v>9</v>
      </c>
      <c r="F151">
        <v>2416</v>
      </c>
      <c r="G151">
        <v>8434</v>
      </c>
      <c r="I151">
        <v>9694</v>
      </c>
      <c r="J151" t="s">
        <v>540</v>
      </c>
      <c r="K151" t="s">
        <v>104</v>
      </c>
      <c r="L151" t="s">
        <v>9</v>
      </c>
      <c r="P151">
        <v>11038</v>
      </c>
      <c r="Q151" t="s">
        <v>542</v>
      </c>
      <c r="R151" t="s">
        <v>104</v>
      </c>
      <c r="S151" t="s">
        <v>9</v>
      </c>
      <c r="T151">
        <v>95</v>
      </c>
      <c r="U151">
        <v>11049</v>
      </c>
    </row>
    <row r="152" spans="1:21" x14ac:dyDescent="0.25">
      <c r="A152" t="s">
        <v>79</v>
      </c>
      <c r="B152">
        <v>6931</v>
      </c>
      <c r="C152" t="s">
        <v>535</v>
      </c>
      <c r="D152" t="s">
        <v>79</v>
      </c>
      <c r="E152" t="s">
        <v>9</v>
      </c>
      <c r="F152">
        <v>1211</v>
      </c>
      <c r="G152">
        <v>4054</v>
      </c>
      <c r="I152">
        <v>9619</v>
      </c>
      <c r="J152" t="s">
        <v>540</v>
      </c>
      <c r="K152" t="s">
        <v>79</v>
      </c>
      <c r="L152" t="s">
        <v>9</v>
      </c>
      <c r="P152">
        <v>10963</v>
      </c>
      <c r="Q152" t="s">
        <v>542</v>
      </c>
      <c r="R152" t="s">
        <v>79</v>
      </c>
      <c r="S152" t="s">
        <v>9</v>
      </c>
      <c r="T152">
        <v>37</v>
      </c>
      <c r="U152">
        <v>2437</v>
      </c>
    </row>
    <row r="153" spans="1:21" x14ac:dyDescent="0.25">
      <c r="A153" t="s">
        <v>86</v>
      </c>
      <c r="B153">
        <v>6952</v>
      </c>
      <c r="C153" t="s">
        <v>535</v>
      </c>
      <c r="D153" t="s">
        <v>86</v>
      </c>
      <c r="E153" t="s">
        <v>9</v>
      </c>
      <c r="F153">
        <v>2452</v>
      </c>
      <c r="G153">
        <v>6519</v>
      </c>
      <c r="I153">
        <v>9640</v>
      </c>
      <c r="J153" t="s">
        <v>540</v>
      </c>
      <c r="K153" t="s">
        <v>86</v>
      </c>
      <c r="L153" t="s">
        <v>9</v>
      </c>
      <c r="P153">
        <v>10984</v>
      </c>
      <c r="Q153" t="s">
        <v>542</v>
      </c>
      <c r="R153" t="s">
        <v>86</v>
      </c>
      <c r="S153" t="s">
        <v>9</v>
      </c>
      <c r="T153">
        <v>59</v>
      </c>
      <c r="U153">
        <v>4858</v>
      </c>
    </row>
    <row r="154" spans="1:21" x14ac:dyDescent="0.25">
      <c r="A154" t="s">
        <v>94</v>
      </c>
      <c r="B154">
        <v>6976</v>
      </c>
      <c r="C154" t="s">
        <v>535</v>
      </c>
      <c r="D154" t="s">
        <v>94</v>
      </c>
      <c r="E154" t="s">
        <v>9</v>
      </c>
      <c r="F154">
        <v>4314</v>
      </c>
      <c r="G154">
        <v>11036</v>
      </c>
      <c r="I154">
        <v>9664</v>
      </c>
      <c r="J154" t="s">
        <v>540</v>
      </c>
      <c r="K154" t="s">
        <v>94</v>
      </c>
      <c r="L154" t="s">
        <v>9</v>
      </c>
      <c r="P154">
        <v>11008</v>
      </c>
      <c r="Q154" t="s">
        <v>542</v>
      </c>
      <c r="R154" t="s">
        <v>94</v>
      </c>
      <c r="S154" t="s">
        <v>9</v>
      </c>
      <c r="T154">
        <v>95</v>
      </c>
      <c r="U154">
        <v>5604</v>
      </c>
    </row>
    <row r="155" spans="1:21" x14ac:dyDescent="0.25">
      <c r="A155" t="s">
        <v>103</v>
      </c>
      <c r="B155">
        <v>7003</v>
      </c>
      <c r="C155" t="s">
        <v>535</v>
      </c>
      <c r="D155" t="s">
        <v>103</v>
      </c>
      <c r="E155" t="s">
        <v>9</v>
      </c>
      <c r="F155">
        <v>4573</v>
      </c>
      <c r="G155">
        <v>13647</v>
      </c>
      <c r="I155">
        <v>9691</v>
      </c>
      <c r="J155" t="s">
        <v>540</v>
      </c>
      <c r="K155" t="s">
        <v>103</v>
      </c>
      <c r="L155" t="s">
        <v>9</v>
      </c>
      <c r="P155">
        <v>11035</v>
      </c>
      <c r="Q155" t="s">
        <v>542</v>
      </c>
      <c r="R155" t="s">
        <v>103</v>
      </c>
      <c r="S155" t="s">
        <v>9</v>
      </c>
    </row>
    <row r="156" spans="1:21" x14ac:dyDescent="0.25">
      <c r="A156" t="s">
        <v>134</v>
      </c>
      <c r="B156">
        <v>7096</v>
      </c>
      <c r="C156" t="s">
        <v>535</v>
      </c>
      <c r="D156" t="s">
        <v>134</v>
      </c>
      <c r="E156" t="s">
        <v>9</v>
      </c>
      <c r="F156">
        <v>2097</v>
      </c>
      <c r="G156">
        <v>6738</v>
      </c>
      <c r="I156">
        <v>9784</v>
      </c>
      <c r="J156" t="s">
        <v>540</v>
      </c>
      <c r="K156" t="s">
        <v>134</v>
      </c>
      <c r="L156" t="s">
        <v>9</v>
      </c>
      <c r="P156">
        <v>11128</v>
      </c>
      <c r="Q156" t="s">
        <v>542</v>
      </c>
      <c r="R156" t="s">
        <v>134</v>
      </c>
      <c r="S156" t="s">
        <v>9</v>
      </c>
    </row>
    <row r="157" spans="1:21" x14ac:dyDescent="0.25">
      <c r="A157" t="s">
        <v>135</v>
      </c>
      <c r="B157">
        <v>7099</v>
      </c>
      <c r="C157" t="s">
        <v>535</v>
      </c>
      <c r="D157" t="s">
        <v>135</v>
      </c>
      <c r="E157" t="s">
        <v>9</v>
      </c>
      <c r="F157">
        <v>4267</v>
      </c>
      <c r="G157">
        <v>11721</v>
      </c>
      <c r="I157">
        <v>9787</v>
      </c>
      <c r="J157" t="s">
        <v>540</v>
      </c>
      <c r="K157" t="s">
        <v>135</v>
      </c>
      <c r="L157" t="s">
        <v>9</v>
      </c>
      <c r="P157">
        <v>11131</v>
      </c>
      <c r="Q157" t="s">
        <v>542</v>
      </c>
      <c r="R157" t="s">
        <v>135</v>
      </c>
      <c r="S157" t="s">
        <v>9</v>
      </c>
    </row>
    <row r="158" spans="1:21" x14ac:dyDescent="0.25">
      <c r="A158" t="s">
        <v>137</v>
      </c>
      <c r="B158">
        <v>7105</v>
      </c>
      <c r="C158" t="s">
        <v>535</v>
      </c>
      <c r="D158" t="s">
        <v>137</v>
      </c>
      <c r="E158" t="s">
        <v>9</v>
      </c>
      <c r="F158">
        <v>13158</v>
      </c>
      <c r="G158">
        <v>34214</v>
      </c>
      <c r="I158">
        <v>9793</v>
      </c>
      <c r="J158" t="s">
        <v>540</v>
      </c>
      <c r="K158" t="s">
        <v>137</v>
      </c>
      <c r="L158" t="s">
        <v>9</v>
      </c>
      <c r="P158">
        <v>11137</v>
      </c>
      <c r="Q158" t="s">
        <v>542</v>
      </c>
      <c r="R158" t="s">
        <v>137</v>
      </c>
      <c r="S158" t="s">
        <v>9</v>
      </c>
    </row>
    <row r="159" spans="1:21" x14ac:dyDescent="0.25">
      <c r="A159" t="s">
        <v>147</v>
      </c>
      <c r="B159">
        <v>7135</v>
      </c>
      <c r="C159" t="s">
        <v>535</v>
      </c>
      <c r="D159" t="s">
        <v>147</v>
      </c>
      <c r="E159" t="s">
        <v>9</v>
      </c>
      <c r="F159">
        <v>1997</v>
      </c>
      <c r="G159">
        <v>5406</v>
      </c>
      <c r="I159">
        <v>9823</v>
      </c>
      <c r="J159" t="s">
        <v>540</v>
      </c>
      <c r="K159" t="s">
        <v>147</v>
      </c>
      <c r="L159" t="s">
        <v>9</v>
      </c>
      <c r="P159">
        <v>11167</v>
      </c>
      <c r="Q159" t="s">
        <v>542</v>
      </c>
      <c r="R159" t="s">
        <v>147</v>
      </c>
      <c r="S159" t="s">
        <v>9</v>
      </c>
    </row>
    <row r="160" spans="1:21" x14ac:dyDescent="0.25">
      <c r="A160" t="s">
        <v>160</v>
      </c>
      <c r="B160">
        <v>7174</v>
      </c>
      <c r="C160" t="s">
        <v>535</v>
      </c>
      <c r="D160" t="s">
        <v>160</v>
      </c>
      <c r="E160" t="s">
        <v>9</v>
      </c>
      <c r="F160">
        <v>2537</v>
      </c>
      <c r="G160">
        <v>8115</v>
      </c>
      <c r="I160">
        <v>9862</v>
      </c>
      <c r="J160" t="s">
        <v>540</v>
      </c>
      <c r="K160" t="s">
        <v>160</v>
      </c>
      <c r="L160" t="s">
        <v>9</v>
      </c>
      <c r="P160">
        <v>11206</v>
      </c>
      <c r="Q160" t="s">
        <v>542</v>
      </c>
      <c r="R160" t="s">
        <v>160</v>
      </c>
      <c r="S160" t="s">
        <v>9</v>
      </c>
      <c r="T160">
        <v>50</v>
      </c>
      <c r="U160">
        <v>3720</v>
      </c>
    </row>
    <row r="161" spans="1:21" x14ac:dyDescent="0.25">
      <c r="A161" t="s">
        <v>162</v>
      </c>
      <c r="B161">
        <v>7180</v>
      </c>
      <c r="C161" t="s">
        <v>535</v>
      </c>
      <c r="D161" t="s">
        <v>162</v>
      </c>
      <c r="E161" t="s">
        <v>9</v>
      </c>
      <c r="F161">
        <v>2057</v>
      </c>
      <c r="G161">
        <v>6144</v>
      </c>
      <c r="I161">
        <v>9868</v>
      </c>
      <c r="J161" t="s">
        <v>540</v>
      </c>
      <c r="K161" t="s">
        <v>162</v>
      </c>
      <c r="L161" t="s">
        <v>9</v>
      </c>
      <c r="P161">
        <v>11212</v>
      </c>
      <c r="Q161" t="s">
        <v>542</v>
      </c>
      <c r="R161" t="s">
        <v>162</v>
      </c>
      <c r="S161" t="s">
        <v>9</v>
      </c>
      <c r="T161">
        <v>30</v>
      </c>
      <c r="U161">
        <v>1296</v>
      </c>
    </row>
    <row r="162" spans="1:21" x14ac:dyDescent="0.25">
      <c r="A162" t="s">
        <v>301</v>
      </c>
      <c r="B162">
        <v>7597</v>
      </c>
      <c r="C162" t="s">
        <v>535</v>
      </c>
      <c r="D162" t="s">
        <v>301</v>
      </c>
      <c r="E162" t="s">
        <v>9</v>
      </c>
      <c r="F162">
        <v>2469</v>
      </c>
      <c r="G162">
        <v>7445</v>
      </c>
      <c r="I162">
        <v>10285</v>
      </c>
      <c r="J162" t="s">
        <v>540</v>
      </c>
      <c r="K162" t="s">
        <v>301</v>
      </c>
      <c r="L162" t="s">
        <v>9</v>
      </c>
      <c r="P162">
        <v>11629</v>
      </c>
      <c r="Q162" t="s">
        <v>542</v>
      </c>
      <c r="R162" t="s">
        <v>301</v>
      </c>
      <c r="S162" t="s">
        <v>9</v>
      </c>
      <c r="T162">
        <v>32</v>
      </c>
      <c r="U162">
        <v>5532</v>
      </c>
    </row>
    <row r="163" spans="1:21" x14ac:dyDescent="0.25">
      <c r="A163" t="s">
        <v>167</v>
      </c>
      <c r="B163">
        <v>7195</v>
      </c>
      <c r="C163" t="s">
        <v>535</v>
      </c>
      <c r="D163" t="s">
        <v>167</v>
      </c>
      <c r="E163" t="s">
        <v>9</v>
      </c>
      <c r="F163">
        <v>1844</v>
      </c>
      <c r="G163">
        <v>5150</v>
      </c>
      <c r="I163">
        <v>9883</v>
      </c>
      <c r="J163" t="s">
        <v>540</v>
      </c>
      <c r="K163" t="s">
        <v>167</v>
      </c>
      <c r="L163" t="s">
        <v>9</v>
      </c>
      <c r="P163">
        <v>11227</v>
      </c>
      <c r="Q163" t="s">
        <v>542</v>
      </c>
      <c r="R163" t="s">
        <v>167</v>
      </c>
      <c r="S163" t="s">
        <v>9</v>
      </c>
      <c r="T163">
        <v>49</v>
      </c>
      <c r="U163">
        <v>6705</v>
      </c>
    </row>
    <row r="164" spans="1:21" x14ac:dyDescent="0.25">
      <c r="A164" t="s">
        <v>184</v>
      </c>
      <c r="B164">
        <v>7246</v>
      </c>
      <c r="C164" t="s">
        <v>535</v>
      </c>
      <c r="D164" t="s">
        <v>184</v>
      </c>
      <c r="E164" t="s">
        <v>9</v>
      </c>
      <c r="F164">
        <v>3904</v>
      </c>
      <c r="G164">
        <v>11413</v>
      </c>
      <c r="I164">
        <v>9934</v>
      </c>
      <c r="J164" t="s">
        <v>540</v>
      </c>
      <c r="K164" t="s">
        <v>184</v>
      </c>
      <c r="L164" t="s">
        <v>9</v>
      </c>
      <c r="P164">
        <v>11278</v>
      </c>
      <c r="Q164" t="s">
        <v>542</v>
      </c>
      <c r="R164" t="s">
        <v>184</v>
      </c>
      <c r="S164" t="s">
        <v>9</v>
      </c>
    </row>
    <row r="165" spans="1:21" x14ac:dyDescent="0.25">
      <c r="A165" t="s">
        <v>187</v>
      </c>
      <c r="B165">
        <v>7255</v>
      </c>
      <c r="C165" t="s">
        <v>535</v>
      </c>
      <c r="D165" t="s">
        <v>187</v>
      </c>
      <c r="E165" t="s">
        <v>9</v>
      </c>
      <c r="F165">
        <v>1318</v>
      </c>
      <c r="G165">
        <v>4506</v>
      </c>
      <c r="I165">
        <v>9943</v>
      </c>
      <c r="J165" t="s">
        <v>540</v>
      </c>
      <c r="K165" t="s">
        <v>187</v>
      </c>
      <c r="L165" t="s">
        <v>9</v>
      </c>
      <c r="P165">
        <v>11287</v>
      </c>
      <c r="Q165" t="s">
        <v>542</v>
      </c>
      <c r="R165" t="s">
        <v>187</v>
      </c>
      <c r="S165" t="s">
        <v>9</v>
      </c>
      <c r="T165">
        <v>28</v>
      </c>
      <c r="U165">
        <v>1239</v>
      </c>
    </row>
    <row r="166" spans="1:21" x14ac:dyDescent="0.25">
      <c r="A166" t="s">
        <v>197</v>
      </c>
      <c r="B166">
        <v>7285</v>
      </c>
      <c r="C166" t="s">
        <v>535</v>
      </c>
      <c r="D166" t="s">
        <v>197</v>
      </c>
      <c r="E166" t="s">
        <v>9</v>
      </c>
      <c r="F166">
        <v>5070</v>
      </c>
      <c r="G166">
        <v>15177</v>
      </c>
      <c r="I166">
        <v>9973</v>
      </c>
      <c r="J166" t="s">
        <v>540</v>
      </c>
      <c r="K166" t="s">
        <v>197</v>
      </c>
      <c r="L166" t="s">
        <v>9</v>
      </c>
      <c r="P166">
        <v>11317</v>
      </c>
      <c r="Q166" t="s">
        <v>542</v>
      </c>
      <c r="R166" t="s">
        <v>197</v>
      </c>
      <c r="S166" t="s">
        <v>9</v>
      </c>
      <c r="T166">
        <v>79</v>
      </c>
      <c r="U166">
        <v>4750</v>
      </c>
    </row>
    <row r="167" spans="1:21" x14ac:dyDescent="0.25">
      <c r="A167" t="s">
        <v>198</v>
      </c>
      <c r="B167">
        <v>7288</v>
      </c>
      <c r="C167" t="s">
        <v>535</v>
      </c>
      <c r="D167" t="s">
        <v>198</v>
      </c>
      <c r="E167" t="s">
        <v>9</v>
      </c>
      <c r="F167">
        <v>1664</v>
      </c>
      <c r="G167">
        <v>4957</v>
      </c>
      <c r="I167">
        <v>9976</v>
      </c>
      <c r="J167" t="s">
        <v>540</v>
      </c>
      <c r="K167" t="s">
        <v>198</v>
      </c>
      <c r="L167" t="s">
        <v>9</v>
      </c>
      <c r="P167">
        <v>11320</v>
      </c>
      <c r="Q167" t="s">
        <v>542</v>
      </c>
      <c r="R167" t="s">
        <v>198</v>
      </c>
      <c r="S167" t="s">
        <v>9</v>
      </c>
      <c r="T167">
        <v>28</v>
      </c>
      <c r="U167">
        <v>1639</v>
      </c>
    </row>
    <row r="168" spans="1:21" x14ac:dyDescent="0.25">
      <c r="A168" t="s">
        <v>204</v>
      </c>
      <c r="B168">
        <v>7306</v>
      </c>
      <c r="C168" t="s">
        <v>535</v>
      </c>
      <c r="D168" t="s">
        <v>204</v>
      </c>
      <c r="E168" t="s">
        <v>9</v>
      </c>
      <c r="F168">
        <v>2334</v>
      </c>
      <c r="G168">
        <v>5958</v>
      </c>
      <c r="I168">
        <v>9994</v>
      </c>
      <c r="J168" t="s">
        <v>540</v>
      </c>
      <c r="K168" t="s">
        <v>204</v>
      </c>
      <c r="L168" t="s">
        <v>9</v>
      </c>
      <c r="P168">
        <v>11338</v>
      </c>
      <c r="Q168" t="s">
        <v>542</v>
      </c>
      <c r="R168" t="s">
        <v>204</v>
      </c>
      <c r="S168" t="s">
        <v>9</v>
      </c>
      <c r="T168">
        <v>51</v>
      </c>
      <c r="U168">
        <v>2345</v>
      </c>
    </row>
    <row r="169" spans="1:21" x14ac:dyDescent="0.25">
      <c r="A169" t="s">
        <v>212</v>
      </c>
      <c r="B169">
        <v>7330</v>
      </c>
      <c r="C169" t="s">
        <v>535</v>
      </c>
      <c r="D169" t="s">
        <v>212</v>
      </c>
      <c r="E169" t="s">
        <v>9</v>
      </c>
      <c r="F169">
        <v>1588</v>
      </c>
      <c r="G169">
        <v>4723</v>
      </c>
      <c r="I169">
        <v>10018</v>
      </c>
      <c r="J169" t="s">
        <v>540</v>
      </c>
      <c r="K169" t="s">
        <v>212</v>
      </c>
      <c r="L169" t="s">
        <v>9</v>
      </c>
      <c r="P169">
        <v>11362</v>
      </c>
      <c r="Q169" t="s">
        <v>542</v>
      </c>
      <c r="R169" t="s">
        <v>212</v>
      </c>
      <c r="S169" t="s">
        <v>9</v>
      </c>
    </row>
    <row r="170" spans="1:21" x14ac:dyDescent="0.25">
      <c r="A170" t="s">
        <v>231</v>
      </c>
      <c r="B170">
        <v>7387</v>
      </c>
      <c r="C170" t="s">
        <v>535</v>
      </c>
      <c r="D170" t="s">
        <v>231</v>
      </c>
      <c r="E170" t="s">
        <v>9</v>
      </c>
      <c r="F170">
        <v>2381</v>
      </c>
      <c r="G170">
        <v>8920</v>
      </c>
      <c r="I170">
        <v>10075</v>
      </c>
      <c r="J170" t="s">
        <v>540</v>
      </c>
      <c r="K170" t="s">
        <v>231</v>
      </c>
      <c r="L170" t="s">
        <v>9</v>
      </c>
      <c r="P170">
        <v>11419</v>
      </c>
      <c r="Q170" t="s">
        <v>542</v>
      </c>
      <c r="R170" t="s">
        <v>231</v>
      </c>
      <c r="S170" t="s">
        <v>9</v>
      </c>
      <c r="T170">
        <v>83</v>
      </c>
      <c r="U170">
        <v>7699</v>
      </c>
    </row>
    <row r="171" spans="1:21" x14ac:dyDescent="0.25">
      <c r="A171" t="s">
        <v>239</v>
      </c>
      <c r="B171">
        <v>7411</v>
      </c>
      <c r="C171" t="s">
        <v>535</v>
      </c>
      <c r="D171" t="s">
        <v>239</v>
      </c>
      <c r="E171" t="s">
        <v>9</v>
      </c>
      <c r="F171">
        <v>3194</v>
      </c>
      <c r="G171">
        <v>10520</v>
      </c>
      <c r="I171">
        <v>10099</v>
      </c>
      <c r="J171" t="s">
        <v>540</v>
      </c>
      <c r="K171" t="s">
        <v>239</v>
      </c>
      <c r="L171" t="s">
        <v>9</v>
      </c>
      <c r="P171">
        <v>11443</v>
      </c>
      <c r="Q171" t="s">
        <v>542</v>
      </c>
      <c r="R171" t="s">
        <v>239</v>
      </c>
      <c r="S171" t="s">
        <v>9</v>
      </c>
      <c r="T171">
        <v>107</v>
      </c>
      <c r="U171">
        <v>9480</v>
      </c>
    </row>
    <row r="172" spans="1:21" x14ac:dyDescent="0.25">
      <c r="A172" t="s">
        <v>242</v>
      </c>
      <c r="B172">
        <v>7420</v>
      </c>
      <c r="C172" t="s">
        <v>535</v>
      </c>
      <c r="D172" t="s">
        <v>242</v>
      </c>
      <c r="E172" t="s">
        <v>9</v>
      </c>
      <c r="F172">
        <v>2015</v>
      </c>
      <c r="G172">
        <v>5922</v>
      </c>
      <c r="I172">
        <v>10108</v>
      </c>
      <c r="J172" t="s">
        <v>540</v>
      </c>
      <c r="K172" t="s">
        <v>242</v>
      </c>
      <c r="L172" t="s">
        <v>9</v>
      </c>
      <c r="P172">
        <v>11452</v>
      </c>
      <c r="Q172" t="s">
        <v>542</v>
      </c>
      <c r="R172" t="s">
        <v>242</v>
      </c>
      <c r="S172" t="s">
        <v>9</v>
      </c>
      <c r="T172">
        <v>28</v>
      </c>
      <c r="U172">
        <v>1218</v>
      </c>
    </row>
    <row r="173" spans="1:21" x14ac:dyDescent="0.25">
      <c r="A173" t="s">
        <v>259</v>
      </c>
      <c r="B173">
        <v>7471</v>
      </c>
      <c r="C173" t="s">
        <v>535</v>
      </c>
      <c r="D173" t="s">
        <v>259</v>
      </c>
      <c r="E173" t="s">
        <v>9</v>
      </c>
      <c r="F173">
        <v>772</v>
      </c>
      <c r="G173">
        <v>2922</v>
      </c>
      <c r="I173">
        <v>10159</v>
      </c>
      <c r="J173" t="s">
        <v>540</v>
      </c>
      <c r="K173" t="s">
        <v>259</v>
      </c>
      <c r="L173" t="s">
        <v>9</v>
      </c>
      <c r="P173">
        <v>11503</v>
      </c>
      <c r="Q173" t="s">
        <v>542</v>
      </c>
      <c r="R173" t="s">
        <v>259</v>
      </c>
      <c r="S173" t="s">
        <v>9</v>
      </c>
      <c r="T173">
        <v>60</v>
      </c>
      <c r="U173">
        <v>3237</v>
      </c>
    </row>
    <row r="174" spans="1:21" x14ac:dyDescent="0.25">
      <c r="A174" t="s">
        <v>261</v>
      </c>
      <c r="B174">
        <v>7477</v>
      </c>
      <c r="C174" t="s">
        <v>535</v>
      </c>
      <c r="D174" t="s">
        <v>261</v>
      </c>
      <c r="E174" t="s">
        <v>9</v>
      </c>
      <c r="F174">
        <v>1692</v>
      </c>
      <c r="G174">
        <v>5144</v>
      </c>
      <c r="I174">
        <v>10165</v>
      </c>
      <c r="J174" t="s">
        <v>540</v>
      </c>
      <c r="K174" t="s">
        <v>261</v>
      </c>
      <c r="L174" t="s">
        <v>9</v>
      </c>
      <c r="P174">
        <v>11509</v>
      </c>
      <c r="Q174" t="s">
        <v>542</v>
      </c>
      <c r="R174" t="s">
        <v>261</v>
      </c>
      <c r="S174" t="s">
        <v>9</v>
      </c>
      <c r="T174">
        <v>35</v>
      </c>
      <c r="U174">
        <v>3195</v>
      </c>
    </row>
    <row r="175" spans="1:21" x14ac:dyDescent="0.25">
      <c r="A175" t="s">
        <v>274</v>
      </c>
      <c r="B175">
        <v>7516</v>
      </c>
      <c r="C175" t="s">
        <v>535</v>
      </c>
      <c r="D175" t="s">
        <v>274</v>
      </c>
      <c r="E175" t="s">
        <v>9</v>
      </c>
      <c r="F175">
        <v>2751</v>
      </c>
      <c r="G175">
        <v>8178</v>
      </c>
      <c r="I175">
        <v>10204</v>
      </c>
      <c r="J175" t="s">
        <v>540</v>
      </c>
      <c r="K175" t="s">
        <v>274</v>
      </c>
      <c r="L175" t="s">
        <v>9</v>
      </c>
      <c r="P175">
        <v>11548</v>
      </c>
      <c r="Q175" t="s">
        <v>542</v>
      </c>
      <c r="R175" t="s">
        <v>274</v>
      </c>
      <c r="S175" t="s">
        <v>9</v>
      </c>
      <c r="T175">
        <v>70</v>
      </c>
      <c r="U175">
        <v>6270</v>
      </c>
    </row>
    <row r="176" spans="1:21" x14ac:dyDescent="0.25">
      <c r="A176" t="s">
        <v>281</v>
      </c>
      <c r="B176">
        <v>7537</v>
      </c>
      <c r="C176" t="s">
        <v>535</v>
      </c>
      <c r="D176" t="s">
        <v>281</v>
      </c>
      <c r="E176" t="s">
        <v>9</v>
      </c>
      <c r="F176">
        <v>12247</v>
      </c>
      <c r="G176">
        <v>34852</v>
      </c>
      <c r="I176">
        <v>10225</v>
      </c>
      <c r="J176" t="s">
        <v>540</v>
      </c>
      <c r="K176" t="s">
        <v>281</v>
      </c>
      <c r="L176" t="s">
        <v>9</v>
      </c>
      <c r="M176">
        <v>4</v>
      </c>
      <c r="N176">
        <v>3912</v>
      </c>
      <c r="P176">
        <v>11569</v>
      </c>
      <c r="Q176" t="s">
        <v>542</v>
      </c>
      <c r="R176" t="s">
        <v>281</v>
      </c>
      <c r="S176" t="s">
        <v>9</v>
      </c>
      <c r="T176">
        <v>352</v>
      </c>
      <c r="U176">
        <v>42157</v>
      </c>
    </row>
    <row r="177" spans="1:21" x14ac:dyDescent="0.25">
      <c r="A177" t="s">
        <v>276</v>
      </c>
      <c r="B177">
        <v>7522</v>
      </c>
      <c r="C177" t="s">
        <v>535</v>
      </c>
      <c r="D177" t="s">
        <v>276</v>
      </c>
      <c r="E177" t="s">
        <v>9</v>
      </c>
      <c r="F177">
        <v>2981</v>
      </c>
      <c r="G177">
        <v>8840</v>
      </c>
      <c r="I177">
        <v>10210</v>
      </c>
      <c r="J177" t="s">
        <v>540</v>
      </c>
      <c r="K177" t="s">
        <v>276</v>
      </c>
      <c r="L177" t="s">
        <v>9</v>
      </c>
      <c r="P177">
        <v>11554</v>
      </c>
      <c r="Q177" t="s">
        <v>542</v>
      </c>
      <c r="R177" t="s">
        <v>276</v>
      </c>
      <c r="S177" t="s">
        <v>9</v>
      </c>
      <c r="T177">
        <v>28</v>
      </c>
      <c r="U177">
        <v>1389</v>
      </c>
    </row>
    <row r="178" spans="1:21" x14ac:dyDescent="0.25">
      <c r="A178" t="s">
        <v>286</v>
      </c>
      <c r="B178">
        <v>7552</v>
      </c>
      <c r="C178" t="s">
        <v>535</v>
      </c>
      <c r="D178" t="s">
        <v>286</v>
      </c>
      <c r="E178" t="s">
        <v>9</v>
      </c>
      <c r="F178">
        <v>2121</v>
      </c>
      <c r="G178">
        <v>6805</v>
      </c>
      <c r="I178">
        <v>10240</v>
      </c>
      <c r="J178" t="s">
        <v>540</v>
      </c>
      <c r="K178" t="s">
        <v>286</v>
      </c>
      <c r="L178" t="s">
        <v>9</v>
      </c>
      <c r="P178">
        <v>11584</v>
      </c>
      <c r="Q178" t="s">
        <v>542</v>
      </c>
      <c r="R178" t="s">
        <v>286</v>
      </c>
      <c r="S178" t="s">
        <v>9</v>
      </c>
      <c r="T178">
        <v>55</v>
      </c>
      <c r="U178">
        <v>3948</v>
      </c>
    </row>
    <row r="179" spans="1:21" x14ac:dyDescent="0.25">
      <c r="A179" t="s">
        <v>293</v>
      </c>
      <c r="B179">
        <v>7573</v>
      </c>
      <c r="C179" t="s">
        <v>535</v>
      </c>
      <c r="D179" t="s">
        <v>293</v>
      </c>
      <c r="E179" t="s">
        <v>9</v>
      </c>
      <c r="F179">
        <v>1330</v>
      </c>
      <c r="G179">
        <v>3851</v>
      </c>
      <c r="I179">
        <v>10261</v>
      </c>
      <c r="J179" t="s">
        <v>540</v>
      </c>
      <c r="K179" t="s">
        <v>293</v>
      </c>
      <c r="L179" t="s">
        <v>9</v>
      </c>
      <c r="P179">
        <v>11605</v>
      </c>
      <c r="Q179" t="s">
        <v>542</v>
      </c>
      <c r="R179" t="s">
        <v>293</v>
      </c>
      <c r="S179" t="s">
        <v>9</v>
      </c>
      <c r="T179">
        <v>52</v>
      </c>
      <c r="U179">
        <v>7557</v>
      </c>
    </row>
    <row r="180" spans="1:21" x14ac:dyDescent="0.25">
      <c r="A180" t="s">
        <v>33</v>
      </c>
      <c r="B180">
        <v>6793</v>
      </c>
      <c r="C180" t="s">
        <v>535</v>
      </c>
      <c r="D180" t="s">
        <v>33</v>
      </c>
      <c r="E180" t="s">
        <v>9</v>
      </c>
      <c r="F180">
        <v>1525</v>
      </c>
      <c r="G180">
        <v>5101</v>
      </c>
      <c r="I180">
        <v>9481</v>
      </c>
      <c r="J180" t="s">
        <v>540</v>
      </c>
      <c r="K180" t="s">
        <v>33</v>
      </c>
      <c r="L180" t="s">
        <v>9</v>
      </c>
      <c r="M180">
        <v>3</v>
      </c>
      <c r="N180">
        <v>6457</v>
      </c>
      <c r="P180">
        <v>10825</v>
      </c>
      <c r="Q180" t="s">
        <v>542</v>
      </c>
      <c r="R180" t="s">
        <v>33</v>
      </c>
      <c r="S180" t="s">
        <v>9</v>
      </c>
      <c r="T180">
        <v>19</v>
      </c>
      <c r="U180">
        <v>1468</v>
      </c>
    </row>
    <row r="181" spans="1:21" x14ac:dyDescent="0.25">
      <c r="A181" t="s">
        <v>359</v>
      </c>
      <c r="B181">
        <v>7771</v>
      </c>
      <c r="C181" t="s">
        <v>535</v>
      </c>
      <c r="D181" t="s">
        <v>359</v>
      </c>
      <c r="E181" t="s">
        <v>9</v>
      </c>
      <c r="F181">
        <v>1566</v>
      </c>
      <c r="G181">
        <v>6021</v>
      </c>
      <c r="I181">
        <v>10459</v>
      </c>
      <c r="J181" t="s">
        <v>540</v>
      </c>
      <c r="K181" t="s">
        <v>359</v>
      </c>
      <c r="L181" t="s">
        <v>9</v>
      </c>
      <c r="P181">
        <v>11803</v>
      </c>
      <c r="Q181" t="s">
        <v>542</v>
      </c>
      <c r="R181" t="s">
        <v>359</v>
      </c>
      <c r="S181" t="s">
        <v>9</v>
      </c>
      <c r="T181">
        <v>28</v>
      </c>
      <c r="U181">
        <v>3395</v>
      </c>
    </row>
    <row r="182" spans="1:21" x14ac:dyDescent="0.25">
      <c r="A182" t="s">
        <v>335</v>
      </c>
      <c r="B182">
        <v>7699</v>
      </c>
      <c r="C182" t="s">
        <v>535</v>
      </c>
      <c r="D182" t="s">
        <v>335</v>
      </c>
      <c r="E182" t="s">
        <v>9</v>
      </c>
      <c r="F182">
        <v>2650</v>
      </c>
      <c r="G182">
        <v>6536</v>
      </c>
      <c r="I182">
        <v>10387</v>
      </c>
      <c r="J182" t="s">
        <v>540</v>
      </c>
      <c r="K182" t="s">
        <v>335</v>
      </c>
      <c r="L182" t="s">
        <v>9</v>
      </c>
      <c r="P182">
        <v>11731</v>
      </c>
      <c r="Q182" t="s">
        <v>542</v>
      </c>
      <c r="R182" t="s">
        <v>335</v>
      </c>
      <c r="S182" t="s">
        <v>9</v>
      </c>
      <c r="T182">
        <v>56</v>
      </c>
      <c r="U182">
        <v>5961</v>
      </c>
    </row>
    <row r="183" spans="1:21" x14ac:dyDescent="0.25">
      <c r="A183" t="s">
        <v>339</v>
      </c>
      <c r="B183">
        <v>7711</v>
      </c>
      <c r="C183" t="s">
        <v>535</v>
      </c>
      <c r="D183" t="s">
        <v>339</v>
      </c>
      <c r="E183" t="s">
        <v>9</v>
      </c>
      <c r="F183">
        <v>1308</v>
      </c>
      <c r="G183">
        <v>4328</v>
      </c>
      <c r="I183">
        <v>10399</v>
      </c>
      <c r="J183" t="s">
        <v>540</v>
      </c>
      <c r="K183" t="s">
        <v>339</v>
      </c>
      <c r="L183" t="s">
        <v>9</v>
      </c>
      <c r="P183">
        <v>11743</v>
      </c>
      <c r="Q183" t="s">
        <v>542</v>
      </c>
      <c r="R183" t="s">
        <v>339</v>
      </c>
      <c r="S183" t="s">
        <v>9</v>
      </c>
      <c r="T183">
        <v>13</v>
      </c>
      <c r="U183">
        <v>841</v>
      </c>
    </row>
    <row r="184" spans="1:21" x14ac:dyDescent="0.25">
      <c r="A184" t="s">
        <v>345</v>
      </c>
      <c r="B184">
        <v>7729</v>
      </c>
      <c r="C184" t="s">
        <v>535</v>
      </c>
      <c r="D184" t="s">
        <v>345</v>
      </c>
      <c r="E184" t="s">
        <v>9</v>
      </c>
      <c r="F184">
        <v>2201</v>
      </c>
      <c r="G184">
        <v>6945</v>
      </c>
      <c r="I184">
        <v>10417</v>
      </c>
      <c r="J184" t="s">
        <v>540</v>
      </c>
      <c r="K184" t="s">
        <v>345</v>
      </c>
      <c r="L184" t="s">
        <v>9</v>
      </c>
      <c r="P184">
        <v>11761</v>
      </c>
      <c r="Q184" t="s">
        <v>542</v>
      </c>
      <c r="R184" t="s">
        <v>345</v>
      </c>
      <c r="S184" t="s">
        <v>9</v>
      </c>
      <c r="T184">
        <v>75</v>
      </c>
      <c r="U184">
        <v>12547</v>
      </c>
    </row>
    <row r="185" spans="1:21" x14ac:dyDescent="0.25">
      <c r="A185" t="s">
        <v>347</v>
      </c>
      <c r="B185">
        <v>7735</v>
      </c>
      <c r="C185" t="s">
        <v>535</v>
      </c>
      <c r="D185" t="s">
        <v>347</v>
      </c>
      <c r="E185" t="s">
        <v>9</v>
      </c>
      <c r="F185">
        <v>1272</v>
      </c>
      <c r="G185">
        <v>3670</v>
      </c>
      <c r="I185">
        <v>10423</v>
      </c>
      <c r="J185" t="s">
        <v>540</v>
      </c>
      <c r="K185" t="s">
        <v>347</v>
      </c>
      <c r="L185" t="s">
        <v>9</v>
      </c>
      <c r="P185">
        <v>11767</v>
      </c>
      <c r="Q185" t="s">
        <v>542</v>
      </c>
      <c r="R185" t="s">
        <v>347</v>
      </c>
      <c r="S185" t="s">
        <v>9</v>
      </c>
    </row>
    <row r="186" spans="1:21" x14ac:dyDescent="0.25">
      <c r="A186" t="s">
        <v>366</v>
      </c>
      <c r="B186">
        <v>7792</v>
      </c>
      <c r="C186" t="s">
        <v>535</v>
      </c>
      <c r="D186" t="s">
        <v>366</v>
      </c>
      <c r="E186" t="s">
        <v>9</v>
      </c>
      <c r="F186">
        <v>4276</v>
      </c>
      <c r="G186">
        <v>13218</v>
      </c>
      <c r="I186">
        <v>10480</v>
      </c>
      <c r="J186" t="s">
        <v>540</v>
      </c>
      <c r="K186" t="s">
        <v>366</v>
      </c>
      <c r="L186" t="s">
        <v>9</v>
      </c>
      <c r="P186">
        <v>11824</v>
      </c>
      <c r="Q186" t="s">
        <v>542</v>
      </c>
      <c r="R186" t="s">
        <v>366</v>
      </c>
      <c r="S186" t="s">
        <v>9</v>
      </c>
      <c r="T186">
        <v>174</v>
      </c>
      <c r="U186">
        <v>16610</v>
      </c>
    </row>
    <row r="187" spans="1:21" x14ac:dyDescent="0.25">
      <c r="A187" t="s">
        <v>376</v>
      </c>
      <c r="B187">
        <v>7822</v>
      </c>
      <c r="C187" t="s">
        <v>535</v>
      </c>
      <c r="D187" t="s">
        <v>376</v>
      </c>
      <c r="E187" t="s">
        <v>9</v>
      </c>
      <c r="F187">
        <v>7232</v>
      </c>
      <c r="G187">
        <v>22846</v>
      </c>
      <c r="I187">
        <v>10510</v>
      </c>
      <c r="J187" t="s">
        <v>540</v>
      </c>
      <c r="K187" t="s">
        <v>376</v>
      </c>
      <c r="L187" t="s">
        <v>9</v>
      </c>
      <c r="P187">
        <v>11854</v>
      </c>
      <c r="Q187" t="s">
        <v>542</v>
      </c>
      <c r="R187" t="s">
        <v>376</v>
      </c>
      <c r="S187" t="s">
        <v>9</v>
      </c>
      <c r="T187">
        <v>95</v>
      </c>
      <c r="U187">
        <v>7910</v>
      </c>
    </row>
    <row r="188" spans="1:21" x14ac:dyDescent="0.25">
      <c r="A188" t="s">
        <v>377</v>
      </c>
      <c r="B188">
        <v>7825</v>
      </c>
      <c r="C188" t="s">
        <v>535</v>
      </c>
      <c r="D188" t="s">
        <v>377</v>
      </c>
      <c r="E188" t="s">
        <v>9</v>
      </c>
      <c r="F188">
        <v>928</v>
      </c>
      <c r="G188">
        <v>2918</v>
      </c>
      <c r="I188">
        <v>10513</v>
      </c>
      <c r="J188" t="s">
        <v>540</v>
      </c>
      <c r="K188" t="s">
        <v>377</v>
      </c>
      <c r="L188" t="s">
        <v>9</v>
      </c>
      <c r="P188">
        <v>11857</v>
      </c>
      <c r="Q188" t="s">
        <v>542</v>
      </c>
      <c r="R188" t="s">
        <v>377</v>
      </c>
      <c r="S188" t="s">
        <v>9</v>
      </c>
      <c r="T188">
        <v>31</v>
      </c>
      <c r="U188">
        <v>7587</v>
      </c>
    </row>
    <row r="189" spans="1:21" x14ac:dyDescent="0.25">
      <c r="A189" t="s">
        <v>382</v>
      </c>
      <c r="B189">
        <v>7840</v>
      </c>
      <c r="C189" t="s">
        <v>535</v>
      </c>
      <c r="D189" t="s">
        <v>382</v>
      </c>
      <c r="E189" t="s">
        <v>9</v>
      </c>
      <c r="F189">
        <v>2478</v>
      </c>
      <c r="G189">
        <v>7230</v>
      </c>
      <c r="I189">
        <v>10528</v>
      </c>
      <c r="J189" t="s">
        <v>540</v>
      </c>
      <c r="K189" t="s">
        <v>382</v>
      </c>
      <c r="L189" t="s">
        <v>9</v>
      </c>
      <c r="P189">
        <v>11872</v>
      </c>
      <c r="Q189" t="s">
        <v>542</v>
      </c>
      <c r="R189" t="s">
        <v>382</v>
      </c>
      <c r="S189" t="s">
        <v>9</v>
      </c>
      <c r="T189">
        <v>52</v>
      </c>
      <c r="U189">
        <v>4819</v>
      </c>
    </row>
    <row r="190" spans="1:21" x14ac:dyDescent="0.25">
      <c r="A190" t="s">
        <v>75</v>
      </c>
      <c r="B190">
        <v>6919</v>
      </c>
      <c r="C190" t="s">
        <v>535</v>
      </c>
      <c r="D190" t="s">
        <v>75</v>
      </c>
      <c r="E190" t="s">
        <v>9</v>
      </c>
      <c r="F190">
        <v>3234</v>
      </c>
      <c r="G190">
        <v>10138</v>
      </c>
      <c r="I190">
        <v>9607</v>
      </c>
      <c r="J190" t="s">
        <v>540</v>
      </c>
      <c r="K190" t="s">
        <v>75</v>
      </c>
      <c r="L190" t="s">
        <v>9</v>
      </c>
      <c r="P190">
        <v>10951</v>
      </c>
      <c r="Q190" t="s">
        <v>542</v>
      </c>
      <c r="R190" t="s">
        <v>75</v>
      </c>
      <c r="S190" t="s">
        <v>9</v>
      </c>
    </row>
    <row r="191" spans="1:21" x14ac:dyDescent="0.25">
      <c r="A191" t="s">
        <v>131</v>
      </c>
      <c r="B191">
        <v>7087</v>
      </c>
      <c r="C191" t="s">
        <v>535</v>
      </c>
      <c r="D191" t="s">
        <v>131</v>
      </c>
      <c r="E191" t="s">
        <v>9</v>
      </c>
      <c r="F191">
        <v>4662</v>
      </c>
      <c r="G191">
        <v>13880</v>
      </c>
      <c r="I191">
        <v>9775</v>
      </c>
      <c r="J191" t="s">
        <v>540</v>
      </c>
      <c r="K191" t="s">
        <v>131</v>
      </c>
      <c r="L191" t="s">
        <v>9</v>
      </c>
      <c r="P191">
        <v>11119</v>
      </c>
      <c r="Q191" t="s">
        <v>542</v>
      </c>
      <c r="R191" t="s">
        <v>131</v>
      </c>
      <c r="S191" t="s">
        <v>9</v>
      </c>
      <c r="T191">
        <v>127</v>
      </c>
      <c r="U191">
        <v>11446</v>
      </c>
    </row>
    <row r="192" spans="1:21" x14ac:dyDescent="0.25">
      <c r="A192" t="s">
        <v>352</v>
      </c>
      <c r="B192">
        <v>7750</v>
      </c>
      <c r="C192" t="s">
        <v>535</v>
      </c>
      <c r="D192" t="s">
        <v>352</v>
      </c>
      <c r="E192" t="s">
        <v>9</v>
      </c>
      <c r="F192">
        <v>2877</v>
      </c>
      <c r="G192">
        <v>10046</v>
      </c>
      <c r="I192">
        <v>10438</v>
      </c>
      <c r="J192" t="s">
        <v>540</v>
      </c>
      <c r="K192" t="s">
        <v>352</v>
      </c>
      <c r="L192" t="s">
        <v>9</v>
      </c>
      <c r="P192">
        <v>11782</v>
      </c>
      <c r="Q192" t="s">
        <v>542</v>
      </c>
      <c r="R192" t="s">
        <v>352</v>
      </c>
      <c r="S192" t="s">
        <v>9</v>
      </c>
    </row>
    <row r="193" spans="1:21" x14ac:dyDescent="0.25">
      <c r="A193" t="s">
        <v>179</v>
      </c>
      <c r="B193">
        <v>7231</v>
      </c>
      <c r="C193" t="s">
        <v>535</v>
      </c>
      <c r="D193" t="s">
        <v>179</v>
      </c>
      <c r="E193" t="s">
        <v>9</v>
      </c>
      <c r="F193">
        <v>3977</v>
      </c>
      <c r="G193">
        <v>12298</v>
      </c>
      <c r="I193">
        <v>9919</v>
      </c>
      <c r="J193" t="s">
        <v>540</v>
      </c>
      <c r="K193" t="s">
        <v>179</v>
      </c>
      <c r="L193" t="s">
        <v>9</v>
      </c>
      <c r="P193">
        <v>11263</v>
      </c>
      <c r="Q193" t="s">
        <v>542</v>
      </c>
      <c r="R193" t="s">
        <v>179</v>
      </c>
      <c r="S193" t="s">
        <v>9</v>
      </c>
      <c r="T193">
        <v>86</v>
      </c>
      <c r="U193">
        <v>4743</v>
      </c>
    </row>
    <row r="194" spans="1:21" x14ac:dyDescent="0.25">
      <c r="A194" t="s">
        <v>183</v>
      </c>
      <c r="B194">
        <v>7243</v>
      </c>
      <c r="C194" t="s">
        <v>535</v>
      </c>
      <c r="D194" t="s">
        <v>183</v>
      </c>
      <c r="E194" t="s">
        <v>9</v>
      </c>
      <c r="F194">
        <v>1786</v>
      </c>
      <c r="G194">
        <v>5611</v>
      </c>
      <c r="I194">
        <v>9931</v>
      </c>
      <c r="J194" t="s">
        <v>540</v>
      </c>
      <c r="K194" t="s">
        <v>183</v>
      </c>
      <c r="L194" t="s">
        <v>9</v>
      </c>
      <c r="P194">
        <v>11275</v>
      </c>
      <c r="Q194" t="s">
        <v>542</v>
      </c>
      <c r="R194" t="s">
        <v>183</v>
      </c>
      <c r="S194" t="s">
        <v>9</v>
      </c>
      <c r="T194">
        <v>59</v>
      </c>
      <c r="U194">
        <v>6828</v>
      </c>
    </row>
    <row r="195" spans="1:21" x14ac:dyDescent="0.25">
      <c r="A195" t="s">
        <v>218</v>
      </c>
      <c r="B195">
        <v>7348</v>
      </c>
      <c r="C195" t="s">
        <v>535</v>
      </c>
      <c r="D195" t="s">
        <v>218</v>
      </c>
      <c r="E195" t="s">
        <v>9</v>
      </c>
      <c r="F195">
        <v>4886</v>
      </c>
      <c r="G195">
        <v>13182</v>
      </c>
      <c r="I195">
        <v>10036</v>
      </c>
      <c r="J195" t="s">
        <v>540</v>
      </c>
      <c r="K195" t="s">
        <v>218</v>
      </c>
      <c r="L195" t="s">
        <v>9</v>
      </c>
      <c r="P195">
        <v>11380</v>
      </c>
      <c r="Q195" t="s">
        <v>542</v>
      </c>
      <c r="R195" t="s">
        <v>218</v>
      </c>
      <c r="S195" t="s">
        <v>9</v>
      </c>
    </row>
    <row r="196" spans="1:21" x14ac:dyDescent="0.25">
      <c r="A196" t="s">
        <v>268</v>
      </c>
      <c r="B196">
        <v>7498</v>
      </c>
      <c r="C196" t="s">
        <v>535</v>
      </c>
      <c r="D196" t="s">
        <v>268</v>
      </c>
      <c r="E196" t="s">
        <v>9</v>
      </c>
      <c r="F196">
        <v>2374</v>
      </c>
      <c r="G196">
        <v>7144</v>
      </c>
      <c r="I196">
        <v>10186</v>
      </c>
      <c r="J196" t="s">
        <v>540</v>
      </c>
      <c r="K196" t="s">
        <v>268</v>
      </c>
      <c r="L196" t="s">
        <v>9</v>
      </c>
      <c r="M196">
        <v>4</v>
      </c>
      <c r="N196">
        <v>22658</v>
      </c>
      <c r="P196">
        <v>11530</v>
      </c>
      <c r="Q196" t="s">
        <v>542</v>
      </c>
      <c r="R196" t="s">
        <v>268</v>
      </c>
      <c r="S196" t="s">
        <v>9</v>
      </c>
      <c r="T196">
        <v>106</v>
      </c>
      <c r="U196">
        <v>15948</v>
      </c>
    </row>
    <row r="197" spans="1:21" x14ac:dyDescent="0.25">
      <c r="A197" t="s">
        <v>307</v>
      </c>
      <c r="B197">
        <v>7615</v>
      </c>
      <c r="C197" t="s">
        <v>535</v>
      </c>
      <c r="D197" t="s">
        <v>307</v>
      </c>
      <c r="E197" t="s">
        <v>9</v>
      </c>
      <c r="F197">
        <v>5596</v>
      </c>
      <c r="G197">
        <v>17923</v>
      </c>
      <c r="I197">
        <v>10303</v>
      </c>
      <c r="J197" t="s">
        <v>540</v>
      </c>
      <c r="K197" t="s">
        <v>307</v>
      </c>
      <c r="L197" t="s">
        <v>9</v>
      </c>
      <c r="P197">
        <v>11647</v>
      </c>
      <c r="Q197" t="s">
        <v>542</v>
      </c>
      <c r="R197" t="s">
        <v>307</v>
      </c>
      <c r="S197" t="s">
        <v>9</v>
      </c>
    </row>
    <row r="198" spans="1:21" x14ac:dyDescent="0.25">
      <c r="A198" t="s">
        <v>311</v>
      </c>
      <c r="B198">
        <v>7627</v>
      </c>
      <c r="C198" t="s">
        <v>535</v>
      </c>
      <c r="D198" t="s">
        <v>311</v>
      </c>
      <c r="E198" t="s">
        <v>9</v>
      </c>
      <c r="F198">
        <v>2839</v>
      </c>
      <c r="G198">
        <v>8600</v>
      </c>
      <c r="I198">
        <v>10315</v>
      </c>
      <c r="J198" t="s">
        <v>540</v>
      </c>
      <c r="K198" t="s">
        <v>311</v>
      </c>
      <c r="L198" t="s">
        <v>9</v>
      </c>
      <c r="P198">
        <v>11659</v>
      </c>
      <c r="Q198" t="s">
        <v>542</v>
      </c>
      <c r="R198" t="s">
        <v>311</v>
      </c>
      <c r="S198" t="s">
        <v>9</v>
      </c>
    </row>
    <row r="199" spans="1:21" x14ac:dyDescent="0.25">
      <c r="A199" t="s">
        <v>329</v>
      </c>
      <c r="B199">
        <v>7681</v>
      </c>
      <c r="C199" t="s">
        <v>535</v>
      </c>
      <c r="D199" t="s">
        <v>329</v>
      </c>
      <c r="E199" t="s">
        <v>9</v>
      </c>
      <c r="F199">
        <v>3437</v>
      </c>
      <c r="G199">
        <v>11013</v>
      </c>
      <c r="I199">
        <v>10369</v>
      </c>
      <c r="J199" t="s">
        <v>540</v>
      </c>
      <c r="K199" t="s">
        <v>329</v>
      </c>
      <c r="L199" t="s">
        <v>9</v>
      </c>
      <c r="P199">
        <v>11713</v>
      </c>
      <c r="Q199" t="s">
        <v>542</v>
      </c>
      <c r="R199" t="s">
        <v>329</v>
      </c>
      <c r="S199" t="s">
        <v>9</v>
      </c>
      <c r="T199">
        <v>144</v>
      </c>
      <c r="U199">
        <v>7229</v>
      </c>
    </row>
    <row r="200" spans="1:21" x14ac:dyDescent="0.25">
      <c r="A200" t="s">
        <v>337</v>
      </c>
      <c r="B200">
        <v>7705</v>
      </c>
      <c r="C200" t="s">
        <v>535</v>
      </c>
      <c r="D200" t="s">
        <v>337</v>
      </c>
      <c r="E200" t="s">
        <v>9</v>
      </c>
      <c r="F200">
        <v>5793</v>
      </c>
      <c r="G200">
        <v>13589</v>
      </c>
      <c r="I200">
        <v>10393</v>
      </c>
      <c r="J200" t="s">
        <v>540</v>
      </c>
      <c r="K200" t="s">
        <v>337</v>
      </c>
      <c r="L200" t="s">
        <v>9</v>
      </c>
      <c r="M200">
        <v>4</v>
      </c>
      <c r="N200">
        <v>22632</v>
      </c>
      <c r="P200">
        <v>11737</v>
      </c>
      <c r="Q200" t="s">
        <v>542</v>
      </c>
      <c r="R200" t="s">
        <v>337</v>
      </c>
      <c r="S200" t="s">
        <v>9</v>
      </c>
      <c r="T200">
        <v>75</v>
      </c>
      <c r="U200">
        <v>8180</v>
      </c>
    </row>
    <row r="201" spans="1:21" x14ac:dyDescent="0.25">
      <c r="A201" t="s">
        <v>279</v>
      </c>
      <c r="B201">
        <v>7531</v>
      </c>
      <c r="C201" t="s">
        <v>535</v>
      </c>
      <c r="D201" t="s">
        <v>279</v>
      </c>
      <c r="E201" t="s">
        <v>9</v>
      </c>
      <c r="F201">
        <v>4451</v>
      </c>
      <c r="G201">
        <v>14095</v>
      </c>
      <c r="I201">
        <v>10219</v>
      </c>
      <c r="J201" t="s">
        <v>540</v>
      </c>
      <c r="K201" t="s">
        <v>279</v>
      </c>
      <c r="L201" t="s">
        <v>9</v>
      </c>
      <c r="P201">
        <v>11563</v>
      </c>
      <c r="Q201" t="s">
        <v>542</v>
      </c>
      <c r="R201" t="s">
        <v>279</v>
      </c>
      <c r="S201" t="s">
        <v>9</v>
      </c>
      <c r="T201">
        <v>119</v>
      </c>
      <c r="U201">
        <v>5434</v>
      </c>
    </row>
    <row r="202" spans="1:21" x14ac:dyDescent="0.25">
      <c r="A202" t="s">
        <v>317</v>
      </c>
      <c r="B202">
        <v>7645</v>
      </c>
      <c r="C202" t="s">
        <v>535</v>
      </c>
      <c r="D202" t="s">
        <v>317</v>
      </c>
      <c r="E202" t="s">
        <v>9</v>
      </c>
      <c r="F202">
        <v>4052</v>
      </c>
      <c r="G202">
        <v>14549</v>
      </c>
      <c r="I202">
        <v>10333</v>
      </c>
      <c r="J202" t="s">
        <v>540</v>
      </c>
      <c r="K202" t="s">
        <v>317</v>
      </c>
      <c r="L202" t="s">
        <v>9</v>
      </c>
      <c r="P202">
        <v>11677</v>
      </c>
      <c r="Q202" t="s">
        <v>542</v>
      </c>
      <c r="R202" t="s">
        <v>317</v>
      </c>
      <c r="S202" t="s">
        <v>9</v>
      </c>
    </row>
    <row r="203" spans="1:21" x14ac:dyDescent="0.25">
      <c r="A203" t="s">
        <v>48</v>
      </c>
      <c r="B203">
        <v>6838</v>
      </c>
      <c r="C203" t="s">
        <v>535</v>
      </c>
      <c r="D203" t="s">
        <v>48</v>
      </c>
      <c r="E203" t="s">
        <v>9</v>
      </c>
      <c r="F203">
        <v>1499</v>
      </c>
      <c r="G203">
        <v>6755</v>
      </c>
      <c r="I203">
        <v>9526</v>
      </c>
      <c r="J203" t="s">
        <v>540</v>
      </c>
      <c r="K203" t="s">
        <v>48</v>
      </c>
      <c r="L203" t="s">
        <v>9</v>
      </c>
      <c r="P203">
        <v>10870</v>
      </c>
      <c r="Q203" t="s">
        <v>542</v>
      </c>
      <c r="R203" t="s">
        <v>48</v>
      </c>
      <c r="S203" t="s">
        <v>9</v>
      </c>
    </row>
    <row r="204" spans="1:21" x14ac:dyDescent="0.25">
      <c r="A204" t="s">
        <v>49</v>
      </c>
      <c r="B204">
        <v>6841</v>
      </c>
      <c r="C204" t="s">
        <v>535</v>
      </c>
      <c r="D204" t="s">
        <v>49</v>
      </c>
      <c r="E204" t="s">
        <v>9</v>
      </c>
      <c r="F204">
        <v>481</v>
      </c>
      <c r="G204">
        <v>2086</v>
      </c>
      <c r="I204">
        <v>9529</v>
      </c>
      <c r="J204" t="s">
        <v>540</v>
      </c>
      <c r="K204" t="s">
        <v>49</v>
      </c>
      <c r="L204" t="s">
        <v>9</v>
      </c>
      <c r="P204">
        <v>10873</v>
      </c>
      <c r="Q204" t="s">
        <v>542</v>
      </c>
      <c r="R204" t="s">
        <v>49</v>
      </c>
      <c r="S204" t="s">
        <v>9</v>
      </c>
      <c r="T204">
        <v>55</v>
      </c>
      <c r="U204">
        <v>8599</v>
      </c>
    </row>
    <row r="205" spans="1:21" x14ac:dyDescent="0.25">
      <c r="A205" t="s">
        <v>61</v>
      </c>
      <c r="B205">
        <v>6877</v>
      </c>
      <c r="C205" t="s">
        <v>535</v>
      </c>
      <c r="D205" t="s">
        <v>61</v>
      </c>
      <c r="E205" t="s">
        <v>9</v>
      </c>
      <c r="F205">
        <v>5943</v>
      </c>
      <c r="G205">
        <v>17024</v>
      </c>
      <c r="I205">
        <v>9565</v>
      </c>
      <c r="J205" t="s">
        <v>540</v>
      </c>
      <c r="K205" t="s">
        <v>61</v>
      </c>
      <c r="L205" t="s">
        <v>9</v>
      </c>
      <c r="P205">
        <v>10909</v>
      </c>
      <c r="Q205" t="s">
        <v>542</v>
      </c>
      <c r="R205" t="s">
        <v>61</v>
      </c>
      <c r="S205" t="s">
        <v>9</v>
      </c>
      <c r="T205">
        <v>120</v>
      </c>
      <c r="U205">
        <v>13720</v>
      </c>
    </row>
    <row r="206" spans="1:21" x14ac:dyDescent="0.25">
      <c r="A206" t="s">
        <v>64</v>
      </c>
      <c r="B206">
        <v>6886</v>
      </c>
      <c r="C206" t="s">
        <v>535</v>
      </c>
      <c r="D206" t="s">
        <v>64</v>
      </c>
      <c r="E206" t="s">
        <v>9</v>
      </c>
      <c r="F206">
        <v>3382</v>
      </c>
      <c r="G206">
        <v>13076</v>
      </c>
      <c r="I206">
        <v>9574</v>
      </c>
      <c r="J206" t="s">
        <v>540</v>
      </c>
      <c r="K206" t="s">
        <v>64</v>
      </c>
      <c r="L206" t="s">
        <v>9</v>
      </c>
      <c r="P206">
        <v>10918</v>
      </c>
      <c r="Q206" t="s">
        <v>542</v>
      </c>
      <c r="R206" t="s">
        <v>64</v>
      </c>
      <c r="S206" t="s">
        <v>9</v>
      </c>
    </row>
    <row r="207" spans="1:21" x14ac:dyDescent="0.25">
      <c r="A207" t="s">
        <v>72</v>
      </c>
      <c r="B207">
        <v>6910</v>
      </c>
      <c r="C207" t="s">
        <v>535</v>
      </c>
      <c r="D207" t="s">
        <v>72</v>
      </c>
      <c r="E207" t="s">
        <v>9</v>
      </c>
      <c r="F207">
        <v>1067</v>
      </c>
      <c r="G207">
        <v>5275</v>
      </c>
      <c r="I207">
        <v>9598</v>
      </c>
      <c r="J207" t="s">
        <v>540</v>
      </c>
      <c r="K207" t="s">
        <v>72</v>
      </c>
      <c r="L207" t="s">
        <v>9</v>
      </c>
      <c r="M207">
        <v>4</v>
      </c>
      <c r="N207">
        <v>7400</v>
      </c>
      <c r="P207">
        <v>10942</v>
      </c>
      <c r="Q207" t="s">
        <v>542</v>
      </c>
      <c r="R207" t="s">
        <v>72</v>
      </c>
      <c r="S207" t="s">
        <v>9</v>
      </c>
      <c r="T207">
        <v>90</v>
      </c>
      <c r="U207">
        <v>15549</v>
      </c>
    </row>
    <row r="208" spans="1:21" x14ac:dyDescent="0.25">
      <c r="A208" t="s">
        <v>76</v>
      </c>
      <c r="B208">
        <v>6922</v>
      </c>
      <c r="C208" t="s">
        <v>535</v>
      </c>
      <c r="D208" t="s">
        <v>76</v>
      </c>
      <c r="E208" t="s">
        <v>9</v>
      </c>
      <c r="F208">
        <v>2980</v>
      </c>
      <c r="G208">
        <v>13417</v>
      </c>
      <c r="I208">
        <v>9610</v>
      </c>
      <c r="J208" t="s">
        <v>540</v>
      </c>
      <c r="K208" t="s">
        <v>76</v>
      </c>
      <c r="L208" t="s">
        <v>9</v>
      </c>
      <c r="P208">
        <v>10954</v>
      </c>
      <c r="Q208" t="s">
        <v>542</v>
      </c>
      <c r="R208" t="s">
        <v>76</v>
      </c>
      <c r="S208" t="s">
        <v>9</v>
      </c>
    </row>
    <row r="209" spans="1:21" x14ac:dyDescent="0.25">
      <c r="A209" t="s">
        <v>77</v>
      </c>
      <c r="B209">
        <v>6925</v>
      </c>
      <c r="C209" t="s">
        <v>535</v>
      </c>
      <c r="D209" t="s">
        <v>77</v>
      </c>
      <c r="E209" t="s">
        <v>9</v>
      </c>
      <c r="F209">
        <v>3086</v>
      </c>
      <c r="G209">
        <v>12115</v>
      </c>
      <c r="I209">
        <v>9613</v>
      </c>
      <c r="J209" t="s">
        <v>540</v>
      </c>
      <c r="K209" t="s">
        <v>77</v>
      </c>
      <c r="L209" t="s">
        <v>9</v>
      </c>
      <c r="P209">
        <v>10957</v>
      </c>
      <c r="Q209" t="s">
        <v>542</v>
      </c>
      <c r="R209" t="s">
        <v>77</v>
      </c>
      <c r="S209" t="s">
        <v>9</v>
      </c>
      <c r="T209">
        <v>66</v>
      </c>
      <c r="U209">
        <v>8177</v>
      </c>
    </row>
    <row r="210" spans="1:21" x14ac:dyDescent="0.25">
      <c r="A210" t="s">
        <v>78</v>
      </c>
      <c r="B210">
        <v>6928</v>
      </c>
      <c r="C210" t="s">
        <v>535</v>
      </c>
      <c r="D210" t="s">
        <v>78</v>
      </c>
      <c r="E210" t="s">
        <v>9</v>
      </c>
      <c r="F210">
        <v>8236</v>
      </c>
      <c r="G210">
        <v>29570</v>
      </c>
      <c r="I210">
        <v>9616</v>
      </c>
      <c r="J210" t="s">
        <v>540</v>
      </c>
      <c r="K210" t="s">
        <v>78</v>
      </c>
      <c r="L210" t="s">
        <v>9</v>
      </c>
      <c r="P210">
        <v>10960</v>
      </c>
      <c r="Q210" t="s">
        <v>542</v>
      </c>
      <c r="R210" t="s">
        <v>78</v>
      </c>
      <c r="S210" t="s">
        <v>9</v>
      </c>
    </row>
    <row r="211" spans="1:21" x14ac:dyDescent="0.25">
      <c r="A211" t="s">
        <v>96</v>
      </c>
      <c r="B211">
        <v>6982</v>
      </c>
      <c r="C211" t="s">
        <v>535</v>
      </c>
      <c r="D211" t="s">
        <v>96</v>
      </c>
      <c r="E211" t="s">
        <v>9</v>
      </c>
      <c r="F211">
        <v>2607</v>
      </c>
      <c r="G211">
        <v>10858</v>
      </c>
      <c r="I211">
        <v>9670</v>
      </c>
      <c r="J211" t="s">
        <v>540</v>
      </c>
      <c r="K211" t="s">
        <v>96</v>
      </c>
      <c r="L211" t="s">
        <v>9</v>
      </c>
      <c r="P211">
        <v>11014</v>
      </c>
      <c r="Q211" t="s">
        <v>542</v>
      </c>
      <c r="R211" t="s">
        <v>96</v>
      </c>
      <c r="S211" t="s">
        <v>9</v>
      </c>
    </row>
    <row r="212" spans="1:21" x14ac:dyDescent="0.25">
      <c r="A212" t="s">
        <v>263</v>
      </c>
      <c r="B212">
        <v>7483</v>
      </c>
      <c r="C212" t="s">
        <v>535</v>
      </c>
      <c r="D212" t="s">
        <v>263</v>
      </c>
      <c r="E212" t="s">
        <v>9</v>
      </c>
      <c r="F212">
        <v>1001</v>
      </c>
      <c r="G212">
        <v>4059</v>
      </c>
      <c r="I212">
        <v>10171</v>
      </c>
      <c r="J212" t="s">
        <v>540</v>
      </c>
      <c r="K212" t="s">
        <v>263</v>
      </c>
      <c r="L212" t="s">
        <v>9</v>
      </c>
      <c r="M212">
        <v>5</v>
      </c>
      <c r="N212">
        <v>8757</v>
      </c>
      <c r="P212">
        <v>11515</v>
      </c>
      <c r="Q212" t="s">
        <v>542</v>
      </c>
      <c r="R212" t="s">
        <v>263</v>
      </c>
      <c r="S212" t="s">
        <v>9</v>
      </c>
      <c r="T212">
        <v>31</v>
      </c>
      <c r="U212">
        <v>3852</v>
      </c>
    </row>
    <row r="213" spans="1:21" x14ac:dyDescent="0.25">
      <c r="A213" t="s">
        <v>102</v>
      </c>
      <c r="B213">
        <v>7000</v>
      </c>
      <c r="C213" t="s">
        <v>535</v>
      </c>
      <c r="D213" t="s">
        <v>102</v>
      </c>
      <c r="E213" t="s">
        <v>9</v>
      </c>
      <c r="F213">
        <v>2203</v>
      </c>
      <c r="G213">
        <v>8435</v>
      </c>
      <c r="I213">
        <v>9688</v>
      </c>
      <c r="J213" t="s">
        <v>540</v>
      </c>
      <c r="K213" t="s">
        <v>102</v>
      </c>
      <c r="L213" t="s">
        <v>9</v>
      </c>
      <c r="P213">
        <v>11032</v>
      </c>
      <c r="Q213" t="s">
        <v>542</v>
      </c>
      <c r="R213" t="s">
        <v>102</v>
      </c>
      <c r="S213" t="s">
        <v>9</v>
      </c>
    </row>
    <row r="214" spans="1:21" x14ac:dyDescent="0.25">
      <c r="A214" t="s">
        <v>114</v>
      </c>
      <c r="B214">
        <v>7036</v>
      </c>
      <c r="C214" t="s">
        <v>535</v>
      </c>
      <c r="D214" t="s">
        <v>114</v>
      </c>
      <c r="E214" t="s">
        <v>9</v>
      </c>
      <c r="F214">
        <v>1930</v>
      </c>
      <c r="G214">
        <v>8700</v>
      </c>
      <c r="I214">
        <v>9724</v>
      </c>
      <c r="J214" t="s">
        <v>540</v>
      </c>
      <c r="K214" t="s">
        <v>114</v>
      </c>
      <c r="L214" t="s">
        <v>9</v>
      </c>
      <c r="P214">
        <v>11068</v>
      </c>
      <c r="Q214" t="s">
        <v>542</v>
      </c>
      <c r="R214" t="s">
        <v>114</v>
      </c>
      <c r="S214" t="s">
        <v>9</v>
      </c>
      <c r="T214">
        <v>108</v>
      </c>
      <c r="U214">
        <v>11705</v>
      </c>
    </row>
    <row r="215" spans="1:21" x14ac:dyDescent="0.25">
      <c r="A215" t="s">
        <v>116</v>
      </c>
      <c r="B215">
        <v>7042</v>
      </c>
      <c r="C215" t="s">
        <v>535</v>
      </c>
      <c r="D215" t="s">
        <v>116</v>
      </c>
      <c r="E215" t="s">
        <v>9</v>
      </c>
      <c r="F215">
        <v>17467</v>
      </c>
      <c r="G215">
        <v>56217</v>
      </c>
      <c r="I215">
        <v>9730</v>
      </c>
      <c r="J215" t="s">
        <v>540</v>
      </c>
      <c r="K215" t="s">
        <v>116</v>
      </c>
      <c r="L215" t="s">
        <v>9</v>
      </c>
      <c r="P215">
        <v>11074</v>
      </c>
      <c r="Q215" t="s">
        <v>542</v>
      </c>
      <c r="R215" t="s">
        <v>116</v>
      </c>
      <c r="S215" t="s">
        <v>9</v>
      </c>
    </row>
    <row r="216" spans="1:21" x14ac:dyDescent="0.25">
      <c r="A216" t="s">
        <v>123</v>
      </c>
      <c r="B216">
        <v>7063</v>
      </c>
      <c r="C216" t="s">
        <v>535</v>
      </c>
      <c r="D216" t="s">
        <v>123</v>
      </c>
      <c r="E216" t="s">
        <v>9</v>
      </c>
      <c r="F216">
        <v>2826</v>
      </c>
      <c r="G216">
        <v>11589</v>
      </c>
      <c r="I216">
        <v>9751</v>
      </c>
      <c r="J216" t="s">
        <v>540</v>
      </c>
      <c r="K216" t="s">
        <v>123</v>
      </c>
      <c r="L216" t="s">
        <v>9</v>
      </c>
      <c r="M216">
        <v>5</v>
      </c>
      <c r="N216">
        <v>2646</v>
      </c>
      <c r="P216">
        <v>11095</v>
      </c>
      <c r="Q216" t="s">
        <v>542</v>
      </c>
      <c r="R216" t="s">
        <v>123</v>
      </c>
      <c r="S216" t="s">
        <v>9</v>
      </c>
      <c r="T216">
        <v>93</v>
      </c>
      <c r="U216">
        <v>9918</v>
      </c>
    </row>
    <row r="217" spans="1:21" x14ac:dyDescent="0.25">
      <c r="A217" t="s">
        <v>125</v>
      </c>
      <c r="B217">
        <v>7069</v>
      </c>
      <c r="C217" t="s">
        <v>535</v>
      </c>
      <c r="D217" t="s">
        <v>125</v>
      </c>
      <c r="E217" t="s">
        <v>9</v>
      </c>
      <c r="F217">
        <v>1427</v>
      </c>
      <c r="G217">
        <v>5273</v>
      </c>
      <c r="I217">
        <v>9757</v>
      </c>
      <c r="J217" t="s">
        <v>540</v>
      </c>
      <c r="K217" t="s">
        <v>125</v>
      </c>
      <c r="L217" t="s">
        <v>9</v>
      </c>
      <c r="P217">
        <v>11101</v>
      </c>
      <c r="Q217" t="s">
        <v>542</v>
      </c>
      <c r="R217" t="s">
        <v>125</v>
      </c>
      <c r="S217" t="s">
        <v>9</v>
      </c>
      <c r="T217">
        <v>59</v>
      </c>
      <c r="U217">
        <v>9209</v>
      </c>
    </row>
    <row r="218" spans="1:21" x14ac:dyDescent="0.25">
      <c r="A218" t="s">
        <v>129</v>
      </c>
      <c r="B218">
        <v>7081</v>
      </c>
      <c r="C218" t="s">
        <v>535</v>
      </c>
      <c r="D218" t="s">
        <v>129</v>
      </c>
      <c r="E218" t="s">
        <v>9</v>
      </c>
      <c r="F218">
        <v>2180</v>
      </c>
      <c r="G218">
        <v>8891</v>
      </c>
      <c r="I218">
        <v>9769</v>
      </c>
      <c r="J218" t="s">
        <v>540</v>
      </c>
      <c r="K218" t="s">
        <v>129</v>
      </c>
      <c r="L218" t="s">
        <v>9</v>
      </c>
      <c r="P218">
        <v>11113</v>
      </c>
      <c r="Q218" t="s">
        <v>542</v>
      </c>
      <c r="R218" t="s">
        <v>129</v>
      </c>
      <c r="S218" t="s">
        <v>9</v>
      </c>
      <c r="T218">
        <v>88</v>
      </c>
      <c r="U218">
        <v>8545</v>
      </c>
    </row>
    <row r="219" spans="1:21" x14ac:dyDescent="0.25">
      <c r="A219" t="s">
        <v>132</v>
      </c>
      <c r="B219">
        <v>7090</v>
      </c>
      <c r="C219" t="s">
        <v>535</v>
      </c>
      <c r="D219" t="s">
        <v>132</v>
      </c>
      <c r="E219" t="s">
        <v>9</v>
      </c>
      <c r="F219">
        <v>1919</v>
      </c>
      <c r="G219">
        <v>7388</v>
      </c>
      <c r="I219">
        <v>9778</v>
      </c>
      <c r="J219" t="s">
        <v>540</v>
      </c>
      <c r="K219" t="s">
        <v>132</v>
      </c>
      <c r="L219" t="s">
        <v>9</v>
      </c>
      <c r="P219">
        <v>11122</v>
      </c>
      <c r="Q219" t="s">
        <v>542</v>
      </c>
      <c r="R219" t="s">
        <v>132</v>
      </c>
      <c r="S219" t="s">
        <v>9</v>
      </c>
      <c r="T219">
        <v>60</v>
      </c>
      <c r="U219">
        <v>8880</v>
      </c>
    </row>
    <row r="220" spans="1:21" x14ac:dyDescent="0.25">
      <c r="A220" t="s">
        <v>136</v>
      </c>
      <c r="B220">
        <v>7102</v>
      </c>
      <c r="C220" t="s">
        <v>535</v>
      </c>
      <c r="D220" t="s">
        <v>136</v>
      </c>
      <c r="E220" t="s">
        <v>9</v>
      </c>
      <c r="F220">
        <v>1103</v>
      </c>
      <c r="G220">
        <v>4416</v>
      </c>
      <c r="I220">
        <v>9790</v>
      </c>
      <c r="J220" t="s">
        <v>540</v>
      </c>
      <c r="K220" t="s">
        <v>136</v>
      </c>
      <c r="L220" t="s">
        <v>9</v>
      </c>
      <c r="P220">
        <v>11134</v>
      </c>
      <c r="Q220" t="s">
        <v>542</v>
      </c>
      <c r="R220" t="s">
        <v>136</v>
      </c>
      <c r="S220" t="s">
        <v>9</v>
      </c>
      <c r="T220">
        <v>31</v>
      </c>
      <c r="U220">
        <v>2176</v>
      </c>
    </row>
    <row r="221" spans="1:21" x14ac:dyDescent="0.25">
      <c r="A221" t="s">
        <v>141</v>
      </c>
      <c r="B221">
        <v>7117</v>
      </c>
      <c r="C221" t="s">
        <v>535</v>
      </c>
      <c r="D221" t="s">
        <v>141</v>
      </c>
      <c r="E221" t="s">
        <v>9</v>
      </c>
      <c r="F221">
        <v>1366</v>
      </c>
      <c r="G221">
        <v>5860</v>
      </c>
      <c r="I221">
        <v>9805</v>
      </c>
      <c r="J221" t="s">
        <v>540</v>
      </c>
      <c r="K221" t="s">
        <v>141</v>
      </c>
      <c r="L221" t="s">
        <v>9</v>
      </c>
      <c r="P221">
        <v>11149</v>
      </c>
      <c r="Q221" t="s">
        <v>542</v>
      </c>
      <c r="R221" t="s">
        <v>141</v>
      </c>
      <c r="S221" t="s">
        <v>9</v>
      </c>
    </row>
    <row r="222" spans="1:21" x14ac:dyDescent="0.25">
      <c r="A222" t="s">
        <v>161</v>
      </c>
      <c r="B222">
        <v>7177</v>
      </c>
      <c r="C222" t="s">
        <v>535</v>
      </c>
      <c r="D222" t="s">
        <v>161</v>
      </c>
      <c r="E222" t="s">
        <v>9</v>
      </c>
      <c r="F222">
        <v>6969</v>
      </c>
      <c r="G222">
        <v>23758</v>
      </c>
      <c r="I222">
        <v>9865</v>
      </c>
      <c r="J222" t="s">
        <v>540</v>
      </c>
      <c r="K222" t="s">
        <v>161</v>
      </c>
      <c r="L222" t="s">
        <v>9</v>
      </c>
      <c r="P222">
        <v>11209</v>
      </c>
      <c r="Q222" t="s">
        <v>542</v>
      </c>
      <c r="R222" t="s">
        <v>161</v>
      </c>
      <c r="S222" t="s">
        <v>9</v>
      </c>
    </row>
    <row r="223" spans="1:21" x14ac:dyDescent="0.25">
      <c r="A223" t="s">
        <v>164</v>
      </c>
      <c r="B223">
        <v>7186</v>
      </c>
      <c r="C223" t="s">
        <v>535</v>
      </c>
      <c r="D223" t="s">
        <v>164</v>
      </c>
      <c r="E223" t="s">
        <v>9</v>
      </c>
      <c r="F223">
        <v>9922</v>
      </c>
      <c r="G223">
        <v>34546</v>
      </c>
      <c r="I223">
        <v>9874</v>
      </c>
      <c r="J223" t="s">
        <v>540</v>
      </c>
      <c r="K223" t="s">
        <v>164</v>
      </c>
      <c r="L223" t="s">
        <v>9</v>
      </c>
      <c r="P223">
        <v>11218</v>
      </c>
      <c r="Q223" t="s">
        <v>542</v>
      </c>
      <c r="R223" t="s">
        <v>164</v>
      </c>
      <c r="S223" t="s">
        <v>9</v>
      </c>
    </row>
    <row r="224" spans="1:21" x14ac:dyDescent="0.25">
      <c r="A224" t="s">
        <v>166</v>
      </c>
      <c r="B224">
        <v>7192</v>
      </c>
      <c r="C224" t="s">
        <v>535</v>
      </c>
      <c r="D224" t="s">
        <v>166</v>
      </c>
      <c r="E224" t="s">
        <v>9</v>
      </c>
      <c r="F224">
        <v>3769</v>
      </c>
      <c r="G224">
        <v>15612</v>
      </c>
      <c r="I224">
        <v>9880</v>
      </c>
      <c r="J224" t="s">
        <v>540</v>
      </c>
      <c r="K224" t="s">
        <v>166</v>
      </c>
      <c r="L224" t="s">
        <v>9</v>
      </c>
      <c r="P224">
        <v>11224</v>
      </c>
      <c r="Q224" t="s">
        <v>542</v>
      </c>
      <c r="R224" t="s">
        <v>166</v>
      </c>
      <c r="S224" t="s">
        <v>9</v>
      </c>
      <c r="T224">
        <v>114</v>
      </c>
      <c r="U224">
        <v>16075</v>
      </c>
    </row>
    <row r="225" spans="1:21" x14ac:dyDescent="0.25">
      <c r="A225" t="s">
        <v>168</v>
      </c>
      <c r="B225">
        <v>7198</v>
      </c>
      <c r="C225" t="s">
        <v>535</v>
      </c>
      <c r="D225" t="s">
        <v>168</v>
      </c>
      <c r="E225" t="s">
        <v>9</v>
      </c>
      <c r="F225">
        <v>1410</v>
      </c>
      <c r="G225">
        <v>6247</v>
      </c>
      <c r="I225">
        <v>9886</v>
      </c>
      <c r="J225" t="s">
        <v>540</v>
      </c>
      <c r="K225" t="s">
        <v>168</v>
      </c>
      <c r="L225" t="s">
        <v>9</v>
      </c>
      <c r="P225">
        <v>11230</v>
      </c>
      <c r="Q225" t="s">
        <v>542</v>
      </c>
      <c r="R225" t="s">
        <v>168</v>
      </c>
      <c r="S225" t="s">
        <v>9</v>
      </c>
      <c r="T225">
        <v>79</v>
      </c>
      <c r="U225">
        <v>10637</v>
      </c>
    </row>
    <row r="226" spans="1:21" x14ac:dyDescent="0.25">
      <c r="A226" t="s">
        <v>206</v>
      </c>
      <c r="B226">
        <v>7312</v>
      </c>
      <c r="C226" t="s">
        <v>535</v>
      </c>
      <c r="D226" t="s">
        <v>206</v>
      </c>
      <c r="E226" t="s">
        <v>9</v>
      </c>
      <c r="F226">
        <v>1696</v>
      </c>
      <c r="G226">
        <v>6544</v>
      </c>
      <c r="I226">
        <v>10000</v>
      </c>
      <c r="J226" t="s">
        <v>540</v>
      </c>
      <c r="K226" t="s">
        <v>206</v>
      </c>
      <c r="L226" t="s">
        <v>9</v>
      </c>
      <c r="P226">
        <v>11344</v>
      </c>
      <c r="Q226" t="s">
        <v>542</v>
      </c>
      <c r="R226" t="s">
        <v>206</v>
      </c>
      <c r="S226" t="s">
        <v>9</v>
      </c>
      <c r="T226">
        <v>55</v>
      </c>
      <c r="U226">
        <v>3155</v>
      </c>
    </row>
    <row r="227" spans="1:21" x14ac:dyDescent="0.25">
      <c r="A227" t="s">
        <v>222</v>
      </c>
      <c r="B227">
        <v>7360</v>
      </c>
      <c r="C227" t="s">
        <v>535</v>
      </c>
      <c r="D227" t="s">
        <v>222</v>
      </c>
      <c r="E227" t="s">
        <v>9</v>
      </c>
      <c r="F227">
        <v>1051</v>
      </c>
      <c r="G227">
        <v>4940</v>
      </c>
      <c r="I227">
        <v>10048</v>
      </c>
      <c r="J227" t="s">
        <v>540</v>
      </c>
      <c r="K227" t="s">
        <v>222</v>
      </c>
      <c r="L227" t="s">
        <v>9</v>
      </c>
      <c r="P227">
        <v>11392</v>
      </c>
      <c r="Q227" t="s">
        <v>542</v>
      </c>
      <c r="R227" t="s">
        <v>222</v>
      </c>
      <c r="S227" t="s">
        <v>9</v>
      </c>
      <c r="T227">
        <v>66</v>
      </c>
      <c r="U227">
        <v>5612</v>
      </c>
    </row>
    <row r="228" spans="1:21" x14ac:dyDescent="0.25">
      <c r="A228" t="s">
        <v>240</v>
      </c>
      <c r="B228">
        <v>7414</v>
      </c>
      <c r="C228" t="s">
        <v>535</v>
      </c>
      <c r="D228" t="s">
        <v>240</v>
      </c>
      <c r="E228" t="s">
        <v>9</v>
      </c>
      <c r="F228">
        <v>2488</v>
      </c>
      <c r="G228">
        <v>9896</v>
      </c>
      <c r="I228">
        <v>10102</v>
      </c>
      <c r="J228" t="s">
        <v>540</v>
      </c>
      <c r="K228" t="s">
        <v>240</v>
      </c>
      <c r="L228" t="s">
        <v>9</v>
      </c>
      <c r="P228">
        <v>11446</v>
      </c>
      <c r="Q228" t="s">
        <v>542</v>
      </c>
      <c r="R228" t="s">
        <v>240</v>
      </c>
      <c r="S228" t="s">
        <v>9</v>
      </c>
      <c r="T228">
        <v>43</v>
      </c>
      <c r="U228">
        <v>4978</v>
      </c>
    </row>
    <row r="229" spans="1:21" x14ac:dyDescent="0.25">
      <c r="A229" t="s">
        <v>243</v>
      </c>
      <c r="B229">
        <v>7423</v>
      </c>
      <c r="C229" t="s">
        <v>535</v>
      </c>
      <c r="D229" t="s">
        <v>243</v>
      </c>
      <c r="E229" t="s">
        <v>9</v>
      </c>
      <c r="F229">
        <v>1588</v>
      </c>
      <c r="G229">
        <v>7442</v>
      </c>
      <c r="I229">
        <v>10111</v>
      </c>
      <c r="J229" t="s">
        <v>540</v>
      </c>
      <c r="K229" t="s">
        <v>243</v>
      </c>
      <c r="L229" t="s">
        <v>9</v>
      </c>
      <c r="P229">
        <v>11455</v>
      </c>
      <c r="Q229" t="s">
        <v>542</v>
      </c>
      <c r="R229" t="s">
        <v>243</v>
      </c>
      <c r="S229" t="s">
        <v>9</v>
      </c>
      <c r="T229">
        <v>113</v>
      </c>
      <c r="U229">
        <v>18541</v>
      </c>
    </row>
    <row r="230" spans="1:21" x14ac:dyDescent="0.25">
      <c r="A230" t="s">
        <v>244</v>
      </c>
      <c r="B230">
        <v>7426</v>
      </c>
      <c r="C230" t="s">
        <v>535</v>
      </c>
      <c r="D230" t="s">
        <v>244</v>
      </c>
      <c r="E230" t="s">
        <v>9</v>
      </c>
      <c r="F230">
        <v>1886</v>
      </c>
      <c r="G230">
        <v>7336</v>
      </c>
      <c r="I230">
        <v>10114</v>
      </c>
      <c r="J230" t="s">
        <v>540</v>
      </c>
      <c r="K230" t="s">
        <v>244</v>
      </c>
      <c r="L230" t="s">
        <v>9</v>
      </c>
      <c r="P230">
        <v>11458</v>
      </c>
      <c r="Q230" t="s">
        <v>542</v>
      </c>
      <c r="R230" t="s">
        <v>244</v>
      </c>
      <c r="S230" t="s">
        <v>9</v>
      </c>
      <c r="T230">
        <v>79</v>
      </c>
      <c r="U230">
        <v>8508</v>
      </c>
    </row>
    <row r="231" spans="1:21" x14ac:dyDescent="0.25">
      <c r="A231" t="s">
        <v>251</v>
      </c>
      <c r="B231">
        <v>7447</v>
      </c>
      <c r="C231" t="s">
        <v>535</v>
      </c>
      <c r="D231" t="s">
        <v>251</v>
      </c>
      <c r="E231" t="s">
        <v>9</v>
      </c>
      <c r="F231">
        <v>4276</v>
      </c>
      <c r="G231">
        <v>14795</v>
      </c>
      <c r="I231">
        <v>10135</v>
      </c>
      <c r="J231" t="s">
        <v>540</v>
      </c>
      <c r="K231" t="s">
        <v>251</v>
      </c>
      <c r="L231" t="s">
        <v>9</v>
      </c>
      <c r="P231">
        <v>11479</v>
      </c>
      <c r="Q231" t="s">
        <v>542</v>
      </c>
      <c r="R231" t="s">
        <v>251</v>
      </c>
      <c r="S231" t="s">
        <v>9</v>
      </c>
      <c r="T231">
        <v>115</v>
      </c>
      <c r="U231">
        <v>14951</v>
      </c>
    </row>
    <row r="232" spans="1:21" x14ac:dyDescent="0.25">
      <c r="A232" t="s">
        <v>256</v>
      </c>
      <c r="B232">
        <v>7462</v>
      </c>
      <c r="C232" t="s">
        <v>535</v>
      </c>
      <c r="D232" t="s">
        <v>256</v>
      </c>
      <c r="E232" t="s">
        <v>9</v>
      </c>
      <c r="F232">
        <v>7967</v>
      </c>
      <c r="G232">
        <v>31014</v>
      </c>
      <c r="I232">
        <v>10150</v>
      </c>
      <c r="J232" t="s">
        <v>540</v>
      </c>
      <c r="K232" t="s">
        <v>256</v>
      </c>
      <c r="L232" t="s">
        <v>9</v>
      </c>
      <c r="P232">
        <v>11494</v>
      </c>
      <c r="Q232" t="s">
        <v>542</v>
      </c>
      <c r="R232" t="s">
        <v>256</v>
      </c>
      <c r="S232" t="s">
        <v>9</v>
      </c>
      <c r="T232">
        <v>271</v>
      </c>
      <c r="U232">
        <v>39239</v>
      </c>
    </row>
    <row r="233" spans="1:21" x14ac:dyDescent="0.25">
      <c r="A233" t="s">
        <v>283</v>
      </c>
      <c r="B233">
        <v>7543</v>
      </c>
      <c r="C233" t="s">
        <v>535</v>
      </c>
      <c r="D233" t="s">
        <v>283</v>
      </c>
      <c r="E233" t="s">
        <v>9</v>
      </c>
      <c r="F233">
        <v>1696</v>
      </c>
      <c r="G233">
        <v>7303</v>
      </c>
      <c r="I233">
        <v>10231</v>
      </c>
      <c r="J233" t="s">
        <v>540</v>
      </c>
      <c r="K233" t="s">
        <v>283</v>
      </c>
      <c r="L233" t="s">
        <v>9</v>
      </c>
      <c r="P233">
        <v>11575</v>
      </c>
      <c r="Q233" t="s">
        <v>542</v>
      </c>
      <c r="R233" t="s">
        <v>283</v>
      </c>
      <c r="S233" t="s">
        <v>9</v>
      </c>
      <c r="T233">
        <v>73</v>
      </c>
      <c r="U233">
        <v>4118</v>
      </c>
    </row>
    <row r="234" spans="1:21" x14ac:dyDescent="0.25">
      <c r="A234" t="s">
        <v>291</v>
      </c>
      <c r="B234">
        <v>7567</v>
      </c>
      <c r="C234" t="s">
        <v>535</v>
      </c>
      <c r="D234" t="s">
        <v>291</v>
      </c>
      <c r="E234" t="s">
        <v>9</v>
      </c>
      <c r="F234">
        <v>3174</v>
      </c>
      <c r="G234">
        <v>12935</v>
      </c>
      <c r="I234">
        <v>10255</v>
      </c>
      <c r="J234" t="s">
        <v>540</v>
      </c>
      <c r="K234" t="s">
        <v>291</v>
      </c>
      <c r="L234" t="s">
        <v>9</v>
      </c>
      <c r="P234">
        <v>11599</v>
      </c>
      <c r="Q234" t="s">
        <v>542</v>
      </c>
      <c r="R234" t="s">
        <v>291</v>
      </c>
      <c r="S234" t="s">
        <v>9</v>
      </c>
    </row>
    <row r="235" spans="1:21" x14ac:dyDescent="0.25">
      <c r="A235" t="s">
        <v>297</v>
      </c>
      <c r="B235">
        <v>7585</v>
      </c>
      <c r="C235" t="s">
        <v>535</v>
      </c>
      <c r="D235" t="s">
        <v>297</v>
      </c>
      <c r="E235" t="s">
        <v>9</v>
      </c>
      <c r="F235">
        <v>2298</v>
      </c>
      <c r="G235">
        <v>10828</v>
      </c>
      <c r="I235">
        <v>10273</v>
      </c>
      <c r="J235" t="s">
        <v>540</v>
      </c>
      <c r="K235" t="s">
        <v>297</v>
      </c>
      <c r="L235" t="s">
        <v>9</v>
      </c>
      <c r="P235">
        <v>11617</v>
      </c>
      <c r="Q235" t="s">
        <v>542</v>
      </c>
      <c r="R235" t="s">
        <v>297</v>
      </c>
      <c r="S235" t="s">
        <v>9</v>
      </c>
      <c r="T235">
        <v>161</v>
      </c>
      <c r="U235">
        <v>23711</v>
      </c>
    </row>
    <row r="236" spans="1:21" x14ac:dyDescent="0.25">
      <c r="A236" t="s">
        <v>298</v>
      </c>
      <c r="B236">
        <v>7588</v>
      </c>
      <c r="C236" t="s">
        <v>535</v>
      </c>
      <c r="D236" t="s">
        <v>298</v>
      </c>
      <c r="E236" t="s">
        <v>9</v>
      </c>
      <c r="F236">
        <v>1958</v>
      </c>
      <c r="G236">
        <v>8105</v>
      </c>
      <c r="I236">
        <v>10276</v>
      </c>
      <c r="J236" t="s">
        <v>540</v>
      </c>
      <c r="K236" t="s">
        <v>298</v>
      </c>
      <c r="L236" t="s">
        <v>9</v>
      </c>
      <c r="P236">
        <v>11620</v>
      </c>
      <c r="Q236" t="s">
        <v>542</v>
      </c>
      <c r="R236" t="s">
        <v>298</v>
      </c>
      <c r="S236" t="s">
        <v>9</v>
      </c>
      <c r="T236">
        <v>45</v>
      </c>
      <c r="U236">
        <v>15998</v>
      </c>
    </row>
    <row r="237" spans="1:21" x14ac:dyDescent="0.25">
      <c r="A237" t="s">
        <v>302</v>
      </c>
      <c r="B237">
        <v>7600</v>
      </c>
      <c r="C237" t="s">
        <v>535</v>
      </c>
      <c r="D237" t="s">
        <v>302</v>
      </c>
      <c r="E237" t="s">
        <v>9</v>
      </c>
      <c r="F237">
        <v>2416</v>
      </c>
      <c r="G237">
        <v>8451</v>
      </c>
      <c r="I237">
        <v>10288</v>
      </c>
      <c r="J237" t="s">
        <v>540</v>
      </c>
      <c r="K237" t="s">
        <v>302</v>
      </c>
      <c r="L237" t="s">
        <v>9</v>
      </c>
      <c r="P237">
        <v>11632</v>
      </c>
      <c r="Q237" t="s">
        <v>542</v>
      </c>
      <c r="R237" t="s">
        <v>302</v>
      </c>
      <c r="S237" t="s">
        <v>9</v>
      </c>
      <c r="T237">
        <v>124</v>
      </c>
      <c r="U237">
        <v>11752</v>
      </c>
    </row>
    <row r="238" spans="1:21" x14ac:dyDescent="0.25">
      <c r="A238" t="s">
        <v>348</v>
      </c>
      <c r="B238">
        <v>7738</v>
      </c>
      <c r="C238" t="s">
        <v>535</v>
      </c>
      <c r="D238" t="s">
        <v>348</v>
      </c>
      <c r="E238" t="s">
        <v>9</v>
      </c>
      <c r="F238">
        <v>1262</v>
      </c>
      <c r="G238">
        <v>3975</v>
      </c>
      <c r="I238">
        <v>10426</v>
      </c>
      <c r="J238" t="s">
        <v>540</v>
      </c>
      <c r="K238" t="s">
        <v>348</v>
      </c>
      <c r="L238" t="s">
        <v>9</v>
      </c>
      <c r="P238">
        <v>11770</v>
      </c>
      <c r="Q238" t="s">
        <v>542</v>
      </c>
      <c r="R238" t="s">
        <v>348</v>
      </c>
      <c r="S238" t="s">
        <v>9</v>
      </c>
      <c r="T238">
        <v>30</v>
      </c>
      <c r="U238">
        <v>1849</v>
      </c>
    </row>
    <row r="239" spans="1:21" x14ac:dyDescent="0.25">
      <c r="A239" t="s">
        <v>313</v>
      </c>
      <c r="B239">
        <v>7633</v>
      </c>
      <c r="C239" t="s">
        <v>535</v>
      </c>
      <c r="D239" t="s">
        <v>313</v>
      </c>
      <c r="E239" t="s">
        <v>9</v>
      </c>
      <c r="F239">
        <v>12800</v>
      </c>
      <c r="G239">
        <v>41048</v>
      </c>
      <c r="I239">
        <v>10321</v>
      </c>
      <c r="J239" t="s">
        <v>540</v>
      </c>
      <c r="K239" t="s">
        <v>313</v>
      </c>
      <c r="L239" t="s">
        <v>9</v>
      </c>
      <c r="P239">
        <v>11665</v>
      </c>
      <c r="Q239" t="s">
        <v>542</v>
      </c>
      <c r="R239" t="s">
        <v>313</v>
      </c>
      <c r="S239" t="s">
        <v>9</v>
      </c>
      <c r="T239">
        <v>323</v>
      </c>
      <c r="U239">
        <v>62484</v>
      </c>
    </row>
    <row r="240" spans="1:21" x14ac:dyDescent="0.25">
      <c r="A240" t="s">
        <v>318</v>
      </c>
      <c r="B240">
        <v>7648</v>
      </c>
      <c r="C240" t="s">
        <v>535</v>
      </c>
      <c r="D240" t="s">
        <v>318</v>
      </c>
      <c r="E240" t="s">
        <v>9</v>
      </c>
      <c r="F240">
        <v>5590</v>
      </c>
      <c r="G240">
        <v>18969</v>
      </c>
      <c r="I240">
        <v>10336</v>
      </c>
      <c r="J240" t="s">
        <v>540</v>
      </c>
      <c r="K240" t="s">
        <v>318</v>
      </c>
      <c r="L240" t="s">
        <v>9</v>
      </c>
      <c r="P240">
        <v>11680</v>
      </c>
      <c r="Q240" t="s">
        <v>542</v>
      </c>
      <c r="R240" t="s">
        <v>318</v>
      </c>
      <c r="S240" t="s">
        <v>9</v>
      </c>
    </row>
    <row r="241" spans="1:21" x14ac:dyDescent="0.25">
      <c r="A241" t="s">
        <v>326</v>
      </c>
      <c r="B241">
        <v>7672</v>
      </c>
      <c r="C241" t="s">
        <v>535</v>
      </c>
      <c r="D241" t="s">
        <v>326</v>
      </c>
      <c r="E241" t="s">
        <v>9</v>
      </c>
      <c r="F241">
        <v>3532</v>
      </c>
      <c r="G241">
        <v>13033</v>
      </c>
      <c r="I241">
        <v>10360</v>
      </c>
      <c r="J241" t="s">
        <v>540</v>
      </c>
      <c r="K241" t="s">
        <v>326</v>
      </c>
      <c r="L241" t="s">
        <v>9</v>
      </c>
      <c r="P241">
        <v>11704</v>
      </c>
      <c r="Q241" t="s">
        <v>542</v>
      </c>
      <c r="R241" t="s">
        <v>326</v>
      </c>
      <c r="S241" t="s">
        <v>9</v>
      </c>
      <c r="T241">
        <v>56</v>
      </c>
      <c r="U241">
        <v>7578</v>
      </c>
    </row>
    <row r="242" spans="1:21" x14ac:dyDescent="0.25">
      <c r="A242" t="s">
        <v>330</v>
      </c>
      <c r="B242">
        <v>7684</v>
      </c>
      <c r="C242" t="s">
        <v>535</v>
      </c>
      <c r="D242" t="s">
        <v>330</v>
      </c>
      <c r="E242" t="s">
        <v>9</v>
      </c>
      <c r="F242">
        <v>4209</v>
      </c>
      <c r="G242">
        <v>15995</v>
      </c>
      <c r="I242">
        <v>10372</v>
      </c>
      <c r="J242" t="s">
        <v>540</v>
      </c>
      <c r="K242" t="s">
        <v>330</v>
      </c>
      <c r="L242" t="s">
        <v>9</v>
      </c>
      <c r="P242">
        <v>11716</v>
      </c>
      <c r="Q242" t="s">
        <v>542</v>
      </c>
      <c r="R242" t="s">
        <v>330</v>
      </c>
      <c r="S242" t="s">
        <v>9</v>
      </c>
    </row>
    <row r="243" spans="1:21" x14ac:dyDescent="0.25">
      <c r="A243" t="s">
        <v>341</v>
      </c>
      <c r="B243">
        <v>7717</v>
      </c>
      <c r="C243" t="s">
        <v>535</v>
      </c>
      <c r="D243" t="s">
        <v>341</v>
      </c>
      <c r="E243" t="s">
        <v>9</v>
      </c>
      <c r="F243">
        <v>1597</v>
      </c>
      <c r="G243">
        <v>5807</v>
      </c>
      <c r="I243">
        <v>10405</v>
      </c>
      <c r="J243" t="s">
        <v>540</v>
      </c>
      <c r="K243" t="s">
        <v>341</v>
      </c>
      <c r="L243" t="s">
        <v>9</v>
      </c>
      <c r="P243">
        <v>11749</v>
      </c>
      <c r="Q243" t="s">
        <v>542</v>
      </c>
      <c r="R243" t="s">
        <v>341</v>
      </c>
      <c r="S243" t="s">
        <v>9</v>
      </c>
      <c r="T243">
        <v>41</v>
      </c>
      <c r="U243">
        <v>3884</v>
      </c>
    </row>
    <row r="244" spans="1:21" x14ac:dyDescent="0.25">
      <c r="A244" t="s">
        <v>343</v>
      </c>
      <c r="B244">
        <v>7723</v>
      </c>
      <c r="C244" t="s">
        <v>535</v>
      </c>
      <c r="D244" t="s">
        <v>343</v>
      </c>
      <c r="E244" t="s">
        <v>9</v>
      </c>
      <c r="F244">
        <v>1723</v>
      </c>
      <c r="G244">
        <v>6773</v>
      </c>
      <c r="I244">
        <v>10411</v>
      </c>
      <c r="J244" t="s">
        <v>540</v>
      </c>
      <c r="K244" t="s">
        <v>343</v>
      </c>
      <c r="L244" t="s">
        <v>9</v>
      </c>
      <c r="P244">
        <v>11755</v>
      </c>
      <c r="Q244" t="s">
        <v>542</v>
      </c>
      <c r="R244" t="s">
        <v>343</v>
      </c>
      <c r="S244" t="s">
        <v>9</v>
      </c>
    </row>
    <row r="245" spans="1:21" x14ac:dyDescent="0.25">
      <c r="A245" t="s">
        <v>344</v>
      </c>
      <c r="B245">
        <v>7726</v>
      </c>
      <c r="C245" t="s">
        <v>535</v>
      </c>
      <c r="D245" t="s">
        <v>344</v>
      </c>
      <c r="E245" t="s">
        <v>9</v>
      </c>
      <c r="F245">
        <v>2791</v>
      </c>
      <c r="G245">
        <v>10788</v>
      </c>
      <c r="I245">
        <v>10414</v>
      </c>
      <c r="J245" t="s">
        <v>540</v>
      </c>
      <c r="K245" t="s">
        <v>344</v>
      </c>
      <c r="L245" t="s">
        <v>9</v>
      </c>
      <c r="P245">
        <v>11758</v>
      </c>
      <c r="Q245" t="s">
        <v>542</v>
      </c>
      <c r="R245" t="s">
        <v>344</v>
      </c>
      <c r="S245" t="s">
        <v>9</v>
      </c>
    </row>
    <row r="246" spans="1:21" x14ac:dyDescent="0.25">
      <c r="A246" t="s">
        <v>365</v>
      </c>
      <c r="B246">
        <v>7789</v>
      </c>
      <c r="C246" t="s">
        <v>535</v>
      </c>
      <c r="D246" t="s">
        <v>365</v>
      </c>
      <c r="E246" t="s">
        <v>9</v>
      </c>
      <c r="F246">
        <v>1787</v>
      </c>
      <c r="G246">
        <v>6985</v>
      </c>
      <c r="I246">
        <v>10477</v>
      </c>
      <c r="J246" t="s">
        <v>540</v>
      </c>
      <c r="K246" t="s">
        <v>365</v>
      </c>
      <c r="L246" t="s">
        <v>9</v>
      </c>
      <c r="P246">
        <v>11821</v>
      </c>
      <c r="Q246" t="s">
        <v>542</v>
      </c>
      <c r="R246" t="s">
        <v>365</v>
      </c>
      <c r="S246" t="s">
        <v>9</v>
      </c>
      <c r="T246">
        <v>58</v>
      </c>
      <c r="U246">
        <v>8637</v>
      </c>
    </row>
    <row r="247" spans="1:21" x14ac:dyDescent="0.25">
      <c r="A247" t="s">
        <v>379</v>
      </c>
      <c r="B247">
        <v>7831</v>
      </c>
      <c r="C247" t="s">
        <v>535</v>
      </c>
      <c r="D247" t="s">
        <v>379</v>
      </c>
      <c r="E247" t="s">
        <v>9</v>
      </c>
      <c r="F247">
        <v>1795</v>
      </c>
      <c r="G247">
        <v>8065</v>
      </c>
      <c r="I247">
        <v>10519</v>
      </c>
      <c r="J247" t="s">
        <v>540</v>
      </c>
      <c r="K247" t="s">
        <v>379</v>
      </c>
      <c r="L247" t="s">
        <v>9</v>
      </c>
      <c r="P247">
        <v>11863</v>
      </c>
      <c r="Q247" t="s">
        <v>542</v>
      </c>
      <c r="R247" t="s">
        <v>379</v>
      </c>
      <c r="S247" t="s">
        <v>9</v>
      </c>
      <c r="T247">
        <v>114</v>
      </c>
      <c r="U247">
        <v>9195</v>
      </c>
    </row>
    <row r="248" spans="1:21" x14ac:dyDescent="0.25">
      <c r="A248" t="s">
        <v>368</v>
      </c>
      <c r="B248">
        <v>7798</v>
      </c>
      <c r="C248" t="s">
        <v>535</v>
      </c>
      <c r="D248" t="s">
        <v>368</v>
      </c>
      <c r="E248" t="s">
        <v>9</v>
      </c>
      <c r="F248">
        <v>1675</v>
      </c>
      <c r="G248">
        <v>5040</v>
      </c>
      <c r="I248">
        <v>10486</v>
      </c>
      <c r="J248" t="s">
        <v>540</v>
      </c>
      <c r="K248" t="s">
        <v>368</v>
      </c>
      <c r="L248" t="s">
        <v>9</v>
      </c>
      <c r="P248">
        <v>11830</v>
      </c>
      <c r="Q248" t="s">
        <v>542</v>
      </c>
      <c r="R248" t="s">
        <v>368</v>
      </c>
      <c r="S248" t="s">
        <v>9</v>
      </c>
      <c r="T248">
        <v>23</v>
      </c>
      <c r="U248">
        <v>3385</v>
      </c>
    </row>
    <row r="249" spans="1:21" x14ac:dyDescent="0.25">
      <c r="A249" t="s">
        <v>191</v>
      </c>
      <c r="B249">
        <v>7267</v>
      </c>
      <c r="C249" t="s">
        <v>535</v>
      </c>
      <c r="D249" t="s">
        <v>191</v>
      </c>
      <c r="E249" t="s">
        <v>9</v>
      </c>
      <c r="F249">
        <v>4445</v>
      </c>
      <c r="G249">
        <v>15926</v>
      </c>
      <c r="I249">
        <v>9955</v>
      </c>
      <c r="J249" t="s">
        <v>540</v>
      </c>
      <c r="K249" t="s">
        <v>191</v>
      </c>
      <c r="L249" t="s">
        <v>9</v>
      </c>
      <c r="P249">
        <v>11299</v>
      </c>
      <c r="Q249" t="s">
        <v>542</v>
      </c>
      <c r="R249" t="s">
        <v>191</v>
      </c>
      <c r="S249" t="s">
        <v>9</v>
      </c>
      <c r="T249">
        <v>47</v>
      </c>
      <c r="U249">
        <v>5211</v>
      </c>
    </row>
    <row r="250" spans="1:21" x14ac:dyDescent="0.25">
      <c r="A250" t="s">
        <v>53</v>
      </c>
      <c r="B250">
        <v>6853</v>
      </c>
      <c r="C250" t="s">
        <v>535</v>
      </c>
      <c r="D250" t="s">
        <v>53</v>
      </c>
      <c r="E250" t="s">
        <v>9</v>
      </c>
      <c r="F250">
        <v>2155</v>
      </c>
      <c r="G250">
        <v>7804</v>
      </c>
      <c r="I250">
        <v>9541</v>
      </c>
      <c r="J250" t="s">
        <v>540</v>
      </c>
      <c r="K250" t="s">
        <v>53</v>
      </c>
      <c r="L250" t="s">
        <v>9</v>
      </c>
      <c r="P250">
        <v>10885</v>
      </c>
      <c r="Q250" t="s">
        <v>542</v>
      </c>
      <c r="R250" t="s">
        <v>53</v>
      </c>
      <c r="S250" t="s">
        <v>9</v>
      </c>
    </row>
    <row r="251" spans="1:21" x14ac:dyDescent="0.25">
      <c r="A251" t="s">
        <v>56</v>
      </c>
      <c r="B251">
        <v>6862</v>
      </c>
      <c r="C251" t="s">
        <v>535</v>
      </c>
      <c r="D251" t="s">
        <v>56</v>
      </c>
      <c r="E251" t="s">
        <v>9</v>
      </c>
      <c r="F251">
        <v>1565</v>
      </c>
      <c r="G251">
        <v>6338</v>
      </c>
      <c r="I251">
        <v>9550</v>
      </c>
      <c r="J251" t="s">
        <v>540</v>
      </c>
      <c r="K251" t="s">
        <v>56</v>
      </c>
      <c r="L251" t="s">
        <v>9</v>
      </c>
      <c r="P251">
        <v>10894</v>
      </c>
      <c r="Q251" t="s">
        <v>542</v>
      </c>
      <c r="R251" t="s">
        <v>56</v>
      </c>
      <c r="S251" t="s">
        <v>9</v>
      </c>
      <c r="T251">
        <v>24</v>
      </c>
      <c r="U251">
        <v>2990</v>
      </c>
    </row>
    <row r="252" spans="1:21" x14ac:dyDescent="0.25">
      <c r="A252" t="s">
        <v>59</v>
      </c>
      <c r="B252">
        <v>6871</v>
      </c>
      <c r="C252" t="s">
        <v>535</v>
      </c>
      <c r="D252" t="s">
        <v>59</v>
      </c>
      <c r="E252" t="s">
        <v>9</v>
      </c>
      <c r="F252">
        <v>1278</v>
      </c>
      <c r="G252">
        <v>5609</v>
      </c>
      <c r="I252">
        <v>9559</v>
      </c>
      <c r="J252" t="s">
        <v>540</v>
      </c>
      <c r="K252" t="s">
        <v>59</v>
      </c>
      <c r="L252" t="s">
        <v>9</v>
      </c>
      <c r="P252">
        <v>10903</v>
      </c>
      <c r="Q252" t="s">
        <v>542</v>
      </c>
      <c r="R252" t="s">
        <v>59</v>
      </c>
      <c r="S252" t="s">
        <v>9</v>
      </c>
      <c r="T252">
        <v>61</v>
      </c>
      <c r="U252">
        <v>6165</v>
      </c>
    </row>
    <row r="253" spans="1:21" x14ac:dyDescent="0.25">
      <c r="A253" t="s">
        <v>82</v>
      </c>
      <c r="B253">
        <v>6940</v>
      </c>
      <c r="C253" t="s">
        <v>535</v>
      </c>
      <c r="D253" t="s">
        <v>82</v>
      </c>
      <c r="E253" t="s">
        <v>9</v>
      </c>
      <c r="F253">
        <v>2428</v>
      </c>
      <c r="G253">
        <v>8953</v>
      </c>
      <c r="I253">
        <v>9628</v>
      </c>
      <c r="J253" t="s">
        <v>540</v>
      </c>
      <c r="K253" t="s">
        <v>82</v>
      </c>
      <c r="L253" t="s">
        <v>9</v>
      </c>
      <c r="P253">
        <v>10972</v>
      </c>
      <c r="Q253" t="s">
        <v>542</v>
      </c>
      <c r="R253" t="s">
        <v>82</v>
      </c>
      <c r="S253" t="s">
        <v>9</v>
      </c>
      <c r="T253">
        <v>19</v>
      </c>
      <c r="U253">
        <v>1573</v>
      </c>
    </row>
    <row r="254" spans="1:21" x14ac:dyDescent="0.25">
      <c r="A254" t="s">
        <v>128</v>
      </c>
      <c r="B254">
        <v>7078</v>
      </c>
      <c r="C254" t="s">
        <v>535</v>
      </c>
      <c r="D254" t="s">
        <v>128</v>
      </c>
      <c r="E254" t="s">
        <v>9</v>
      </c>
      <c r="F254">
        <v>1779</v>
      </c>
      <c r="G254">
        <v>6964</v>
      </c>
      <c r="I254">
        <v>9766</v>
      </c>
      <c r="J254" t="s">
        <v>540</v>
      </c>
      <c r="K254" t="s">
        <v>128</v>
      </c>
      <c r="L254" t="s">
        <v>9</v>
      </c>
      <c r="P254">
        <v>11110</v>
      </c>
      <c r="Q254" t="s">
        <v>542</v>
      </c>
      <c r="R254" t="s">
        <v>128</v>
      </c>
      <c r="S254" t="s">
        <v>9</v>
      </c>
    </row>
    <row r="255" spans="1:21" x14ac:dyDescent="0.25">
      <c r="A255" t="s">
        <v>155</v>
      </c>
      <c r="B255">
        <v>7159</v>
      </c>
      <c r="C255" t="s">
        <v>535</v>
      </c>
      <c r="D255" t="s">
        <v>155</v>
      </c>
      <c r="E255" t="s">
        <v>9</v>
      </c>
      <c r="F255">
        <v>6290</v>
      </c>
      <c r="G255">
        <v>22576</v>
      </c>
      <c r="I255">
        <v>9847</v>
      </c>
      <c r="J255" t="s">
        <v>540</v>
      </c>
      <c r="K255" t="s">
        <v>155</v>
      </c>
      <c r="L255" t="s">
        <v>9</v>
      </c>
      <c r="P255">
        <v>11191</v>
      </c>
      <c r="Q255" t="s">
        <v>542</v>
      </c>
      <c r="R255" t="s">
        <v>155</v>
      </c>
      <c r="S255" t="s">
        <v>9</v>
      </c>
    </row>
    <row r="256" spans="1:21" x14ac:dyDescent="0.25">
      <c r="A256" t="s">
        <v>185</v>
      </c>
      <c r="B256">
        <v>7249</v>
      </c>
      <c r="C256" t="s">
        <v>535</v>
      </c>
      <c r="D256" t="s">
        <v>185</v>
      </c>
      <c r="E256" t="s">
        <v>9</v>
      </c>
      <c r="F256">
        <v>5404</v>
      </c>
      <c r="G256">
        <v>18048</v>
      </c>
      <c r="I256">
        <v>9937</v>
      </c>
      <c r="J256" t="s">
        <v>540</v>
      </c>
      <c r="K256" t="s">
        <v>185</v>
      </c>
      <c r="L256" t="s">
        <v>9</v>
      </c>
      <c r="P256">
        <v>11281</v>
      </c>
      <c r="Q256" t="s">
        <v>542</v>
      </c>
      <c r="R256" t="s">
        <v>185</v>
      </c>
      <c r="S256" t="s">
        <v>9</v>
      </c>
    </row>
    <row r="257" spans="1:21" x14ac:dyDescent="0.25">
      <c r="A257" t="s">
        <v>213</v>
      </c>
      <c r="B257">
        <v>7333</v>
      </c>
      <c r="C257" t="s">
        <v>535</v>
      </c>
      <c r="D257" t="s">
        <v>213</v>
      </c>
      <c r="E257" t="s">
        <v>9</v>
      </c>
      <c r="F257">
        <v>6663</v>
      </c>
      <c r="G257">
        <v>21899</v>
      </c>
      <c r="I257">
        <v>10021</v>
      </c>
      <c r="J257" t="s">
        <v>540</v>
      </c>
      <c r="K257" t="s">
        <v>213</v>
      </c>
      <c r="L257" t="s">
        <v>9</v>
      </c>
      <c r="P257">
        <v>11365</v>
      </c>
      <c r="Q257" t="s">
        <v>542</v>
      </c>
      <c r="R257" t="s">
        <v>213</v>
      </c>
      <c r="S257" t="s">
        <v>9</v>
      </c>
    </row>
    <row r="258" spans="1:21" x14ac:dyDescent="0.25">
      <c r="A258" t="s">
        <v>215</v>
      </c>
      <c r="B258">
        <v>7339</v>
      </c>
      <c r="C258" t="s">
        <v>535</v>
      </c>
      <c r="D258" t="s">
        <v>215</v>
      </c>
      <c r="E258" t="s">
        <v>9</v>
      </c>
      <c r="F258">
        <v>2313</v>
      </c>
      <c r="G258">
        <v>9180</v>
      </c>
      <c r="I258">
        <v>10027</v>
      </c>
      <c r="J258" t="s">
        <v>540</v>
      </c>
      <c r="K258" t="s">
        <v>215</v>
      </c>
      <c r="L258" t="s">
        <v>9</v>
      </c>
      <c r="P258">
        <v>11371</v>
      </c>
      <c r="Q258" t="s">
        <v>542</v>
      </c>
      <c r="R258" t="s">
        <v>215</v>
      </c>
      <c r="S258" t="s">
        <v>9</v>
      </c>
      <c r="T258">
        <v>39</v>
      </c>
      <c r="U258">
        <v>1974</v>
      </c>
    </row>
    <row r="259" spans="1:21" x14ac:dyDescent="0.25">
      <c r="A259" t="s">
        <v>227</v>
      </c>
      <c r="B259">
        <v>7375</v>
      </c>
      <c r="C259" t="s">
        <v>535</v>
      </c>
      <c r="D259" t="s">
        <v>227</v>
      </c>
      <c r="E259" t="s">
        <v>9</v>
      </c>
      <c r="F259">
        <v>928</v>
      </c>
      <c r="G259">
        <v>3723</v>
      </c>
      <c r="I259">
        <v>10063</v>
      </c>
      <c r="J259" t="s">
        <v>540</v>
      </c>
      <c r="K259" t="s">
        <v>227</v>
      </c>
      <c r="L259" t="s">
        <v>9</v>
      </c>
      <c r="P259">
        <v>11407</v>
      </c>
      <c r="Q259" t="s">
        <v>542</v>
      </c>
      <c r="R259" t="s">
        <v>227</v>
      </c>
      <c r="S259" t="s">
        <v>9</v>
      </c>
      <c r="T259">
        <v>29</v>
      </c>
      <c r="U259">
        <v>866</v>
      </c>
    </row>
    <row r="260" spans="1:21" x14ac:dyDescent="0.25">
      <c r="A260" t="s">
        <v>229</v>
      </c>
      <c r="B260">
        <v>7381</v>
      </c>
      <c r="C260" t="s">
        <v>535</v>
      </c>
      <c r="D260" t="s">
        <v>229</v>
      </c>
      <c r="E260" t="s">
        <v>9</v>
      </c>
      <c r="F260">
        <v>2220</v>
      </c>
      <c r="G260">
        <v>10077</v>
      </c>
      <c r="I260">
        <v>10069</v>
      </c>
      <c r="J260" t="s">
        <v>540</v>
      </c>
      <c r="K260" t="s">
        <v>229</v>
      </c>
      <c r="L260" t="s">
        <v>9</v>
      </c>
      <c r="P260">
        <v>11413</v>
      </c>
      <c r="Q260" t="s">
        <v>542</v>
      </c>
      <c r="R260" t="s">
        <v>229</v>
      </c>
      <c r="S260" t="s">
        <v>9</v>
      </c>
      <c r="T260">
        <v>152</v>
      </c>
      <c r="U260">
        <v>26322</v>
      </c>
    </row>
    <row r="261" spans="1:21" x14ac:dyDescent="0.25">
      <c r="A261" t="s">
        <v>278</v>
      </c>
      <c r="B261">
        <v>7528</v>
      </c>
      <c r="C261" t="s">
        <v>535</v>
      </c>
      <c r="D261" t="s">
        <v>278</v>
      </c>
      <c r="E261" t="s">
        <v>9</v>
      </c>
      <c r="F261">
        <v>5359</v>
      </c>
      <c r="G261">
        <v>20847</v>
      </c>
      <c r="I261">
        <v>10216</v>
      </c>
      <c r="J261" t="s">
        <v>540</v>
      </c>
      <c r="K261" t="s">
        <v>278</v>
      </c>
      <c r="L261" t="s">
        <v>9</v>
      </c>
      <c r="M261">
        <v>3</v>
      </c>
      <c r="N261">
        <v>7143</v>
      </c>
      <c r="P261">
        <v>11560</v>
      </c>
      <c r="Q261" t="s">
        <v>542</v>
      </c>
      <c r="R261" t="s">
        <v>278</v>
      </c>
      <c r="S261" t="s">
        <v>9</v>
      </c>
      <c r="T261">
        <v>88</v>
      </c>
      <c r="U261">
        <v>6879</v>
      </c>
    </row>
    <row r="262" spans="1:21" x14ac:dyDescent="0.25">
      <c r="A262" t="s">
        <v>289</v>
      </c>
      <c r="B262">
        <v>7561</v>
      </c>
      <c r="C262" t="s">
        <v>535</v>
      </c>
      <c r="D262" t="s">
        <v>289</v>
      </c>
      <c r="E262" t="s">
        <v>9</v>
      </c>
      <c r="F262">
        <v>1116</v>
      </c>
      <c r="G262">
        <v>4343</v>
      </c>
      <c r="I262">
        <v>10249</v>
      </c>
      <c r="J262" t="s">
        <v>540</v>
      </c>
      <c r="K262" t="s">
        <v>289</v>
      </c>
      <c r="L262" t="s">
        <v>9</v>
      </c>
      <c r="P262">
        <v>11593</v>
      </c>
      <c r="Q262" t="s">
        <v>542</v>
      </c>
      <c r="R262" t="s">
        <v>289</v>
      </c>
      <c r="S262" t="s">
        <v>9</v>
      </c>
      <c r="T262">
        <v>11</v>
      </c>
      <c r="U262">
        <v>1074</v>
      </c>
    </row>
    <row r="263" spans="1:21" x14ac:dyDescent="0.25">
      <c r="A263" t="s">
        <v>304</v>
      </c>
      <c r="B263">
        <v>7606</v>
      </c>
      <c r="C263" t="s">
        <v>535</v>
      </c>
      <c r="D263" t="s">
        <v>304</v>
      </c>
      <c r="E263" t="s">
        <v>9</v>
      </c>
      <c r="F263">
        <v>3745</v>
      </c>
      <c r="G263">
        <v>14400</v>
      </c>
      <c r="I263">
        <v>10294</v>
      </c>
      <c r="J263" t="s">
        <v>540</v>
      </c>
      <c r="K263" t="s">
        <v>304</v>
      </c>
      <c r="L263" t="s">
        <v>9</v>
      </c>
      <c r="P263">
        <v>11638</v>
      </c>
      <c r="Q263" t="s">
        <v>542</v>
      </c>
      <c r="R263" t="s">
        <v>304</v>
      </c>
      <c r="S263" t="s">
        <v>9</v>
      </c>
      <c r="T263">
        <v>28</v>
      </c>
      <c r="U263">
        <v>3492</v>
      </c>
    </row>
    <row r="264" spans="1:21" x14ac:dyDescent="0.25">
      <c r="A264" t="s">
        <v>324</v>
      </c>
      <c r="B264">
        <v>7666</v>
      </c>
      <c r="C264" t="s">
        <v>535</v>
      </c>
      <c r="D264" t="s">
        <v>324</v>
      </c>
      <c r="E264" t="s">
        <v>9</v>
      </c>
      <c r="F264">
        <v>975</v>
      </c>
      <c r="G264">
        <v>3152</v>
      </c>
      <c r="I264">
        <v>10354</v>
      </c>
      <c r="J264" t="s">
        <v>540</v>
      </c>
      <c r="K264" t="s">
        <v>324</v>
      </c>
      <c r="L264" t="s">
        <v>9</v>
      </c>
      <c r="P264">
        <v>11698</v>
      </c>
      <c r="Q264" t="s">
        <v>542</v>
      </c>
      <c r="R264" t="s">
        <v>324</v>
      </c>
      <c r="S264" t="s">
        <v>9</v>
      </c>
    </row>
    <row r="265" spans="1:21" x14ac:dyDescent="0.25">
      <c r="A265" t="s">
        <v>332</v>
      </c>
      <c r="B265">
        <v>7690</v>
      </c>
      <c r="C265" t="s">
        <v>535</v>
      </c>
      <c r="D265" t="s">
        <v>332</v>
      </c>
      <c r="E265" t="s">
        <v>9</v>
      </c>
      <c r="F265">
        <v>10290</v>
      </c>
      <c r="G265">
        <v>34669</v>
      </c>
      <c r="I265">
        <v>10378</v>
      </c>
      <c r="J265" t="s">
        <v>540</v>
      </c>
      <c r="K265" t="s">
        <v>332</v>
      </c>
      <c r="L265" t="s">
        <v>9</v>
      </c>
      <c r="P265">
        <v>11722</v>
      </c>
      <c r="Q265" t="s">
        <v>542</v>
      </c>
      <c r="R265" t="s">
        <v>332</v>
      </c>
      <c r="S265" t="s">
        <v>9</v>
      </c>
    </row>
    <row r="266" spans="1:21" x14ac:dyDescent="0.25">
      <c r="A266" t="s">
        <v>333</v>
      </c>
      <c r="B266">
        <v>7693</v>
      </c>
      <c r="C266" t="s">
        <v>535</v>
      </c>
      <c r="D266" t="s">
        <v>333</v>
      </c>
      <c r="E266" t="s">
        <v>9</v>
      </c>
      <c r="F266">
        <v>5924</v>
      </c>
      <c r="G266">
        <v>21318</v>
      </c>
      <c r="I266">
        <v>10381</v>
      </c>
      <c r="J266" t="s">
        <v>540</v>
      </c>
      <c r="K266" t="s">
        <v>333</v>
      </c>
      <c r="L266" t="s">
        <v>9</v>
      </c>
      <c r="P266">
        <v>11725</v>
      </c>
      <c r="Q266" t="s">
        <v>542</v>
      </c>
      <c r="R266" t="s">
        <v>333</v>
      </c>
      <c r="S266" t="s">
        <v>9</v>
      </c>
    </row>
    <row r="267" spans="1:21" x14ac:dyDescent="0.25">
      <c r="A267" t="s">
        <v>338</v>
      </c>
      <c r="B267">
        <v>7708</v>
      </c>
      <c r="C267" t="s">
        <v>535</v>
      </c>
      <c r="D267" t="s">
        <v>338</v>
      </c>
      <c r="E267" t="s">
        <v>9</v>
      </c>
      <c r="F267">
        <v>1505</v>
      </c>
      <c r="G267">
        <v>6169</v>
      </c>
      <c r="I267">
        <v>10396</v>
      </c>
      <c r="J267" t="s">
        <v>540</v>
      </c>
      <c r="K267" t="s">
        <v>338</v>
      </c>
      <c r="L267" t="s">
        <v>9</v>
      </c>
      <c r="P267">
        <v>11740</v>
      </c>
      <c r="Q267" t="s">
        <v>542</v>
      </c>
      <c r="R267" t="s">
        <v>338</v>
      </c>
      <c r="S267" t="s">
        <v>9</v>
      </c>
      <c r="T267">
        <v>25</v>
      </c>
      <c r="U267">
        <v>844</v>
      </c>
    </row>
    <row r="268" spans="1:21" x14ac:dyDescent="0.25">
      <c r="A268" t="s">
        <v>349</v>
      </c>
      <c r="B268">
        <v>7741</v>
      </c>
      <c r="C268" t="s">
        <v>535</v>
      </c>
      <c r="D268" t="s">
        <v>349</v>
      </c>
      <c r="E268" t="s">
        <v>9</v>
      </c>
      <c r="F268">
        <v>5379</v>
      </c>
      <c r="G268">
        <v>20950</v>
      </c>
      <c r="I268">
        <v>10429</v>
      </c>
      <c r="J268" t="s">
        <v>540</v>
      </c>
      <c r="K268" t="s">
        <v>349</v>
      </c>
      <c r="L268" t="s">
        <v>9</v>
      </c>
      <c r="P268">
        <v>11773</v>
      </c>
      <c r="Q268" t="s">
        <v>542</v>
      </c>
      <c r="R268" t="s">
        <v>349</v>
      </c>
      <c r="S268" t="s">
        <v>9</v>
      </c>
    </row>
    <row r="269" spans="1:21" x14ac:dyDescent="0.25">
      <c r="A269" t="s">
        <v>325</v>
      </c>
      <c r="B269">
        <v>7669</v>
      </c>
      <c r="C269" t="s">
        <v>535</v>
      </c>
      <c r="D269" t="s">
        <v>325</v>
      </c>
      <c r="E269" t="s">
        <v>9</v>
      </c>
      <c r="F269">
        <v>1469</v>
      </c>
      <c r="G269">
        <v>6382</v>
      </c>
      <c r="I269">
        <v>10357</v>
      </c>
      <c r="J269" t="s">
        <v>540</v>
      </c>
      <c r="K269" t="s">
        <v>325</v>
      </c>
      <c r="L269" t="s">
        <v>9</v>
      </c>
      <c r="P269">
        <v>11701</v>
      </c>
      <c r="Q269" t="s">
        <v>542</v>
      </c>
      <c r="R269" t="s">
        <v>325</v>
      </c>
      <c r="S269" t="s">
        <v>9</v>
      </c>
      <c r="T269">
        <v>27</v>
      </c>
      <c r="U269">
        <v>1522</v>
      </c>
    </row>
    <row r="270" spans="1:21" x14ac:dyDescent="0.25">
      <c r="A270" t="s">
        <v>200</v>
      </c>
      <c r="B270">
        <v>7294</v>
      </c>
      <c r="C270" t="s">
        <v>535</v>
      </c>
      <c r="D270" t="s">
        <v>200</v>
      </c>
      <c r="E270" t="s">
        <v>9</v>
      </c>
      <c r="F270">
        <v>7967</v>
      </c>
      <c r="G270">
        <v>26171</v>
      </c>
      <c r="I270">
        <v>9982</v>
      </c>
      <c r="J270" t="s">
        <v>540</v>
      </c>
      <c r="K270" t="s">
        <v>200</v>
      </c>
      <c r="L270" t="s">
        <v>9</v>
      </c>
      <c r="M270">
        <v>14</v>
      </c>
      <c r="N270">
        <v>75421</v>
      </c>
      <c r="P270">
        <v>11326</v>
      </c>
      <c r="Q270" t="s">
        <v>542</v>
      </c>
      <c r="R270" t="s">
        <v>200</v>
      </c>
      <c r="S270" t="s">
        <v>9</v>
      </c>
      <c r="T270">
        <v>204</v>
      </c>
      <c r="U270">
        <v>20871</v>
      </c>
    </row>
    <row r="271" spans="1:21" x14ac:dyDescent="0.25">
      <c r="A271" t="s">
        <v>176</v>
      </c>
      <c r="B271">
        <v>7222</v>
      </c>
      <c r="C271" t="s">
        <v>535</v>
      </c>
      <c r="D271" t="s">
        <v>176</v>
      </c>
      <c r="E271" t="s">
        <v>9</v>
      </c>
      <c r="F271">
        <v>5518</v>
      </c>
      <c r="G271">
        <v>23907</v>
      </c>
      <c r="I271">
        <v>9910</v>
      </c>
      <c r="J271" t="s">
        <v>540</v>
      </c>
      <c r="K271" t="s">
        <v>176</v>
      </c>
      <c r="L271" t="s">
        <v>9</v>
      </c>
      <c r="P271">
        <v>11254</v>
      </c>
      <c r="Q271" t="s">
        <v>542</v>
      </c>
      <c r="R271" t="s">
        <v>176</v>
      </c>
      <c r="S271" t="s">
        <v>9</v>
      </c>
    </row>
    <row r="272" spans="1:21" x14ac:dyDescent="0.25">
      <c r="A272" t="s">
        <v>257</v>
      </c>
      <c r="B272">
        <v>7465</v>
      </c>
      <c r="C272" t="s">
        <v>535</v>
      </c>
      <c r="D272" t="s">
        <v>257</v>
      </c>
      <c r="E272" t="s">
        <v>9</v>
      </c>
      <c r="F272">
        <v>4286</v>
      </c>
      <c r="G272">
        <v>17856</v>
      </c>
      <c r="I272">
        <v>10153</v>
      </c>
      <c r="J272" t="s">
        <v>540</v>
      </c>
      <c r="K272" t="s">
        <v>257</v>
      </c>
      <c r="L272" t="s">
        <v>9</v>
      </c>
      <c r="M272">
        <v>3</v>
      </c>
      <c r="N272">
        <v>5425</v>
      </c>
      <c r="P272">
        <v>11497</v>
      </c>
      <c r="Q272" t="s">
        <v>542</v>
      </c>
      <c r="R272" t="s">
        <v>257</v>
      </c>
      <c r="S272" t="s">
        <v>9</v>
      </c>
      <c r="T272">
        <v>118</v>
      </c>
      <c r="U272">
        <v>13611</v>
      </c>
    </row>
    <row r="273" spans="1:21" x14ac:dyDescent="0.25">
      <c r="A273" t="s">
        <v>310</v>
      </c>
      <c r="B273">
        <v>7624</v>
      </c>
      <c r="C273" t="s">
        <v>535</v>
      </c>
      <c r="D273" t="s">
        <v>310</v>
      </c>
      <c r="E273" t="s">
        <v>9</v>
      </c>
      <c r="F273">
        <v>3447</v>
      </c>
      <c r="G273">
        <v>10601</v>
      </c>
      <c r="I273">
        <v>10312</v>
      </c>
      <c r="J273" t="s">
        <v>540</v>
      </c>
      <c r="K273" t="s">
        <v>310</v>
      </c>
      <c r="L273" t="s">
        <v>9</v>
      </c>
      <c r="P273">
        <v>11656</v>
      </c>
      <c r="Q273" t="s">
        <v>542</v>
      </c>
      <c r="R273" t="s">
        <v>310</v>
      </c>
      <c r="S273" t="s">
        <v>9</v>
      </c>
      <c r="T273">
        <v>76</v>
      </c>
      <c r="U273">
        <v>10019</v>
      </c>
    </row>
    <row r="274" spans="1:21" x14ac:dyDescent="0.25">
      <c r="A274" t="s">
        <v>323</v>
      </c>
      <c r="B274">
        <v>7663</v>
      </c>
      <c r="C274" t="s">
        <v>535</v>
      </c>
      <c r="D274" t="s">
        <v>323</v>
      </c>
      <c r="E274" t="s">
        <v>9</v>
      </c>
      <c r="F274">
        <v>4245</v>
      </c>
      <c r="G274">
        <v>13978</v>
      </c>
      <c r="I274">
        <v>10351</v>
      </c>
      <c r="J274" t="s">
        <v>540</v>
      </c>
      <c r="K274" t="s">
        <v>323</v>
      </c>
      <c r="L274" t="s">
        <v>9</v>
      </c>
      <c r="P274">
        <v>11695</v>
      </c>
      <c r="Q274" t="s">
        <v>542</v>
      </c>
      <c r="R274" t="s">
        <v>323</v>
      </c>
      <c r="S274" t="s">
        <v>9</v>
      </c>
    </row>
    <row r="275" spans="1:21" x14ac:dyDescent="0.25">
      <c r="A275" t="s">
        <v>250</v>
      </c>
      <c r="B275">
        <v>7444</v>
      </c>
      <c r="C275" t="s">
        <v>535</v>
      </c>
      <c r="D275" t="s">
        <v>250</v>
      </c>
      <c r="E275" t="s">
        <v>9</v>
      </c>
      <c r="F275">
        <v>3038</v>
      </c>
      <c r="G275">
        <v>13138</v>
      </c>
      <c r="I275">
        <v>10132</v>
      </c>
      <c r="J275" t="s">
        <v>540</v>
      </c>
      <c r="K275" t="s">
        <v>250</v>
      </c>
      <c r="L275" t="s">
        <v>9</v>
      </c>
      <c r="P275">
        <v>11476</v>
      </c>
      <c r="Q275" t="s">
        <v>542</v>
      </c>
      <c r="R275" t="s">
        <v>250</v>
      </c>
      <c r="S275" t="s">
        <v>9</v>
      </c>
      <c r="T275">
        <v>136</v>
      </c>
      <c r="U275">
        <v>13985</v>
      </c>
    </row>
    <row r="276" spans="1:21" x14ac:dyDescent="0.25">
      <c r="A276" t="s">
        <v>186</v>
      </c>
      <c r="B276">
        <v>7252</v>
      </c>
      <c r="C276" t="s">
        <v>535</v>
      </c>
      <c r="D276" t="s">
        <v>186</v>
      </c>
      <c r="E276" t="s">
        <v>9</v>
      </c>
      <c r="F276">
        <v>2469</v>
      </c>
      <c r="G276">
        <v>8881</v>
      </c>
      <c r="I276">
        <v>9940</v>
      </c>
      <c r="J276" t="s">
        <v>540</v>
      </c>
      <c r="K276" t="s">
        <v>186</v>
      </c>
      <c r="L276" t="s">
        <v>9</v>
      </c>
      <c r="P276">
        <v>11284</v>
      </c>
      <c r="Q276" t="s">
        <v>542</v>
      </c>
      <c r="R276" t="s">
        <v>186</v>
      </c>
      <c r="S276" t="s">
        <v>9</v>
      </c>
      <c r="T276">
        <v>99</v>
      </c>
      <c r="U276">
        <v>8201</v>
      </c>
    </row>
    <row r="277" spans="1:21" x14ac:dyDescent="0.25">
      <c r="A277" t="s">
        <v>194</v>
      </c>
      <c r="B277">
        <v>7276</v>
      </c>
      <c r="C277" t="s">
        <v>535</v>
      </c>
      <c r="D277" t="s">
        <v>194</v>
      </c>
      <c r="E277" t="s">
        <v>9</v>
      </c>
      <c r="F277">
        <v>5876</v>
      </c>
      <c r="G277">
        <v>17469</v>
      </c>
      <c r="I277">
        <v>9964</v>
      </c>
      <c r="J277" t="s">
        <v>540</v>
      </c>
      <c r="K277" t="s">
        <v>194</v>
      </c>
      <c r="L277" t="s">
        <v>9</v>
      </c>
      <c r="P277">
        <v>11308</v>
      </c>
      <c r="Q277" t="s">
        <v>542</v>
      </c>
      <c r="R277" t="s">
        <v>194</v>
      </c>
      <c r="S277" t="s">
        <v>9</v>
      </c>
      <c r="T277">
        <v>178</v>
      </c>
      <c r="U277">
        <v>26747</v>
      </c>
    </row>
    <row r="278" spans="1:21" x14ac:dyDescent="0.25">
      <c r="A278" t="s">
        <v>201</v>
      </c>
      <c r="B278">
        <v>7297</v>
      </c>
      <c r="C278" t="s">
        <v>535</v>
      </c>
      <c r="D278" t="s">
        <v>201</v>
      </c>
      <c r="E278" t="s">
        <v>9</v>
      </c>
      <c r="F278">
        <v>4388</v>
      </c>
      <c r="G278">
        <v>19584</v>
      </c>
      <c r="I278">
        <v>9985</v>
      </c>
      <c r="J278" t="s">
        <v>540</v>
      </c>
      <c r="K278" t="s">
        <v>201</v>
      </c>
      <c r="L278" t="s">
        <v>9</v>
      </c>
      <c r="P278">
        <v>11329</v>
      </c>
      <c r="Q278" t="s">
        <v>542</v>
      </c>
      <c r="R278" t="s">
        <v>201</v>
      </c>
      <c r="S278" t="s">
        <v>9</v>
      </c>
      <c r="T278">
        <v>195</v>
      </c>
      <c r="U278">
        <v>20861</v>
      </c>
    </row>
    <row r="279" spans="1:21" x14ac:dyDescent="0.25">
      <c r="A279" t="s">
        <v>211</v>
      </c>
      <c r="B279">
        <v>7327</v>
      </c>
      <c r="C279" t="s">
        <v>535</v>
      </c>
      <c r="D279" t="s">
        <v>211</v>
      </c>
      <c r="E279" t="s">
        <v>9</v>
      </c>
      <c r="F279">
        <v>3291</v>
      </c>
      <c r="G279">
        <v>13303</v>
      </c>
      <c r="I279">
        <v>10015</v>
      </c>
      <c r="J279" t="s">
        <v>540</v>
      </c>
      <c r="K279" t="s">
        <v>211</v>
      </c>
      <c r="L279" t="s">
        <v>9</v>
      </c>
      <c r="P279">
        <v>11359</v>
      </c>
      <c r="Q279" t="s">
        <v>542</v>
      </c>
      <c r="R279" t="s">
        <v>211</v>
      </c>
      <c r="S279" t="s">
        <v>9</v>
      </c>
      <c r="T279">
        <v>47</v>
      </c>
      <c r="U279">
        <v>2372</v>
      </c>
    </row>
    <row r="280" spans="1:21" x14ac:dyDescent="0.25">
      <c r="A280" t="s">
        <v>127</v>
      </c>
      <c r="B280">
        <v>7075</v>
      </c>
      <c r="C280" t="s">
        <v>535</v>
      </c>
      <c r="D280" t="s">
        <v>127</v>
      </c>
      <c r="E280" t="s">
        <v>9</v>
      </c>
      <c r="F280">
        <v>3257</v>
      </c>
      <c r="G280">
        <v>13232</v>
      </c>
      <c r="I280">
        <v>9763</v>
      </c>
      <c r="J280" t="s">
        <v>540</v>
      </c>
      <c r="K280" t="s">
        <v>127</v>
      </c>
      <c r="L280" t="s">
        <v>9</v>
      </c>
      <c r="P280">
        <v>11107</v>
      </c>
      <c r="Q280" t="s">
        <v>542</v>
      </c>
      <c r="R280" t="s">
        <v>127</v>
      </c>
      <c r="S280" t="s">
        <v>9</v>
      </c>
      <c r="T280">
        <v>159</v>
      </c>
      <c r="U280">
        <v>24310</v>
      </c>
    </row>
    <row r="281" spans="1:21" x14ac:dyDescent="0.25">
      <c r="A281" t="s">
        <v>144</v>
      </c>
      <c r="B281">
        <v>7126</v>
      </c>
      <c r="C281" t="s">
        <v>535</v>
      </c>
      <c r="D281" t="s">
        <v>144</v>
      </c>
      <c r="E281" t="s">
        <v>9</v>
      </c>
      <c r="F281">
        <v>2751</v>
      </c>
      <c r="G281">
        <v>10535</v>
      </c>
      <c r="I281">
        <v>9814</v>
      </c>
      <c r="J281" t="s">
        <v>540</v>
      </c>
      <c r="K281" t="s">
        <v>144</v>
      </c>
      <c r="L281" t="s">
        <v>9</v>
      </c>
      <c r="P281">
        <v>11158</v>
      </c>
      <c r="Q281" t="s">
        <v>542</v>
      </c>
      <c r="R281" t="s">
        <v>144</v>
      </c>
      <c r="S281" t="s">
        <v>9</v>
      </c>
      <c r="T281">
        <v>101</v>
      </c>
      <c r="U281">
        <v>10988</v>
      </c>
    </row>
    <row r="282" spans="1:21" x14ac:dyDescent="0.25">
      <c r="A282" t="s">
        <v>156</v>
      </c>
      <c r="B282">
        <v>7162</v>
      </c>
      <c r="C282" t="s">
        <v>535</v>
      </c>
      <c r="D282" t="s">
        <v>156</v>
      </c>
      <c r="E282" t="s">
        <v>9</v>
      </c>
      <c r="F282">
        <v>1719</v>
      </c>
      <c r="G282">
        <v>7531</v>
      </c>
      <c r="I282">
        <v>9850</v>
      </c>
      <c r="J282" t="s">
        <v>540</v>
      </c>
      <c r="K282" t="s">
        <v>156</v>
      </c>
      <c r="L282" t="s">
        <v>9</v>
      </c>
      <c r="P282">
        <v>11194</v>
      </c>
      <c r="Q282" t="s">
        <v>542</v>
      </c>
      <c r="R282" t="s">
        <v>156</v>
      </c>
      <c r="S282" t="s">
        <v>9</v>
      </c>
      <c r="T282">
        <v>85</v>
      </c>
      <c r="U282">
        <v>8791</v>
      </c>
    </row>
    <row r="283" spans="1:21" x14ac:dyDescent="0.25">
      <c r="A283" t="s">
        <v>189</v>
      </c>
      <c r="B283">
        <v>7261</v>
      </c>
      <c r="C283" t="s">
        <v>535</v>
      </c>
      <c r="D283" t="s">
        <v>189</v>
      </c>
      <c r="E283" t="s">
        <v>9</v>
      </c>
      <c r="F283">
        <v>2277</v>
      </c>
      <c r="G283">
        <v>9594</v>
      </c>
      <c r="I283">
        <v>9949</v>
      </c>
      <c r="J283" t="s">
        <v>540</v>
      </c>
      <c r="K283" t="s">
        <v>189</v>
      </c>
      <c r="L283" t="s">
        <v>9</v>
      </c>
      <c r="P283">
        <v>11293</v>
      </c>
      <c r="Q283" t="s">
        <v>542</v>
      </c>
      <c r="R283" t="s">
        <v>189</v>
      </c>
      <c r="S283" t="s">
        <v>9</v>
      </c>
      <c r="T283">
        <v>102</v>
      </c>
      <c r="U283">
        <v>11213</v>
      </c>
    </row>
    <row r="284" spans="1:21" x14ac:dyDescent="0.25">
      <c r="A284" t="s">
        <v>271</v>
      </c>
      <c r="B284">
        <v>7507</v>
      </c>
      <c r="C284" t="s">
        <v>535</v>
      </c>
      <c r="D284" t="s">
        <v>271</v>
      </c>
      <c r="E284" t="s">
        <v>9</v>
      </c>
      <c r="F284">
        <v>1134</v>
      </c>
      <c r="G284">
        <v>5723</v>
      </c>
      <c r="I284">
        <v>10195</v>
      </c>
      <c r="J284" t="s">
        <v>540</v>
      </c>
      <c r="K284" t="s">
        <v>271</v>
      </c>
      <c r="L284" t="s">
        <v>9</v>
      </c>
      <c r="P284">
        <v>11539</v>
      </c>
      <c r="Q284" t="s">
        <v>542</v>
      </c>
      <c r="R284" t="s">
        <v>271</v>
      </c>
      <c r="S284" t="s">
        <v>9</v>
      </c>
      <c r="T284">
        <v>102</v>
      </c>
      <c r="U284">
        <v>20396</v>
      </c>
    </row>
    <row r="285" spans="1:21" x14ac:dyDescent="0.25">
      <c r="A285" t="s">
        <v>277</v>
      </c>
      <c r="B285">
        <v>7525</v>
      </c>
      <c r="C285" t="s">
        <v>535</v>
      </c>
      <c r="D285" t="s">
        <v>277</v>
      </c>
      <c r="E285" t="s">
        <v>9</v>
      </c>
      <c r="F285">
        <v>2777</v>
      </c>
      <c r="G285">
        <v>11084</v>
      </c>
      <c r="I285">
        <v>10213</v>
      </c>
      <c r="J285" t="s">
        <v>540</v>
      </c>
      <c r="K285" t="s">
        <v>277</v>
      </c>
      <c r="L285" t="s">
        <v>9</v>
      </c>
      <c r="P285">
        <v>11557</v>
      </c>
      <c r="Q285" t="s">
        <v>542</v>
      </c>
      <c r="R285" t="s">
        <v>277</v>
      </c>
      <c r="S285" t="s">
        <v>9</v>
      </c>
      <c r="T285">
        <v>47</v>
      </c>
      <c r="U285">
        <v>4612</v>
      </c>
    </row>
    <row r="286" spans="1:21" x14ac:dyDescent="0.25">
      <c r="A286" t="s">
        <v>280</v>
      </c>
      <c r="B286">
        <v>7534</v>
      </c>
      <c r="C286" t="s">
        <v>535</v>
      </c>
      <c r="D286" t="s">
        <v>280</v>
      </c>
      <c r="E286" t="s">
        <v>9</v>
      </c>
      <c r="F286">
        <v>5300</v>
      </c>
      <c r="G286">
        <v>20939</v>
      </c>
      <c r="I286">
        <v>10222</v>
      </c>
      <c r="J286" t="s">
        <v>540</v>
      </c>
      <c r="K286" t="s">
        <v>280</v>
      </c>
      <c r="L286" t="s">
        <v>9</v>
      </c>
      <c r="P286">
        <v>11566</v>
      </c>
      <c r="Q286" t="s">
        <v>542</v>
      </c>
      <c r="R286" t="s">
        <v>280</v>
      </c>
      <c r="S286" t="s">
        <v>9</v>
      </c>
      <c r="T286">
        <v>176</v>
      </c>
      <c r="U286">
        <v>16426</v>
      </c>
    </row>
    <row r="287" spans="1:21" x14ac:dyDescent="0.25">
      <c r="A287" t="s">
        <v>288</v>
      </c>
      <c r="B287">
        <v>7558</v>
      </c>
      <c r="C287" t="s">
        <v>535</v>
      </c>
      <c r="D287" t="s">
        <v>288</v>
      </c>
      <c r="E287" t="s">
        <v>9</v>
      </c>
      <c r="F287">
        <v>4502</v>
      </c>
      <c r="G287">
        <v>14097</v>
      </c>
      <c r="I287">
        <v>10246</v>
      </c>
      <c r="J287" t="s">
        <v>540</v>
      </c>
      <c r="K287" t="s">
        <v>288</v>
      </c>
      <c r="L287" t="s">
        <v>9</v>
      </c>
      <c r="P287">
        <v>11590</v>
      </c>
      <c r="Q287" t="s">
        <v>542</v>
      </c>
      <c r="R287" t="s">
        <v>288</v>
      </c>
      <c r="S287" t="s">
        <v>9</v>
      </c>
    </row>
    <row r="288" spans="1:21" x14ac:dyDescent="0.25">
      <c r="A288" t="s">
        <v>28</v>
      </c>
      <c r="B288">
        <v>6778</v>
      </c>
      <c r="C288" t="s">
        <v>535</v>
      </c>
      <c r="D288" t="s">
        <v>28</v>
      </c>
      <c r="E288" t="s">
        <v>9</v>
      </c>
      <c r="F288">
        <v>3547</v>
      </c>
      <c r="G288">
        <v>14769</v>
      </c>
      <c r="I288">
        <v>9466</v>
      </c>
      <c r="J288" t="s">
        <v>540</v>
      </c>
      <c r="K288" t="s">
        <v>28</v>
      </c>
      <c r="L288" t="s">
        <v>9</v>
      </c>
      <c r="M288">
        <v>3</v>
      </c>
      <c r="N288">
        <v>2271</v>
      </c>
      <c r="P288">
        <v>10810</v>
      </c>
      <c r="Q288" t="s">
        <v>542</v>
      </c>
      <c r="R288" t="s">
        <v>28</v>
      </c>
      <c r="S288" t="s">
        <v>9</v>
      </c>
      <c r="T288">
        <v>115</v>
      </c>
      <c r="U288">
        <v>8689</v>
      </c>
    </row>
    <row r="289" spans="1:21" x14ac:dyDescent="0.25">
      <c r="A289" t="s">
        <v>73</v>
      </c>
      <c r="B289">
        <v>6913</v>
      </c>
      <c r="C289" t="s">
        <v>535</v>
      </c>
      <c r="D289" t="s">
        <v>73</v>
      </c>
      <c r="E289" t="s">
        <v>9</v>
      </c>
      <c r="F289">
        <v>3383</v>
      </c>
      <c r="G289">
        <v>13956</v>
      </c>
      <c r="I289">
        <v>9601</v>
      </c>
      <c r="J289" t="s">
        <v>540</v>
      </c>
      <c r="K289" t="s">
        <v>73</v>
      </c>
      <c r="L289" t="s">
        <v>9</v>
      </c>
      <c r="M289">
        <v>16</v>
      </c>
      <c r="N289">
        <v>44668</v>
      </c>
      <c r="P289">
        <v>10945</v>
      </c>
      <c r="Q289" t="s">
        <v>542</v>
      </c>
      <c r="R289" t="s">
        <v>73</v>
      </c>
      <c r="S289" t="s">
        <v>9</v>
      </c>
      <c r="T289">
        <v>140</v>
      </c>
      <c r="U289">
        <v>8065</v>
      </c>
    </row>
    <row r="290" spans="1:21" x14ac:dyDescent="0.25">
      <c r="A290" t="s">
        <v>90</v>
      </c>
      <c r="B290">
        <v>6964</v>
      </c>
      <c r="C290" t="s">
        <v>535</v>
      </c>
      <c r="D290" t="s">
        <v>90</v>
      </c>
      <c r="E290" t="s">
        <v>9</v>
      </c>
      <c r="F290">
        <v>2611</v>
      </c>
      <c r="G290">
        <v>9743</v>
      </c>
      <c r="I290">
        <v>9652</v>
      </c>
      <c r="J290" t="s">
        <v>540</v>
      </c>
      <c r="K290" t="s">
        <v>90</v>
      </c>
      <c r="L290" t="s">
        <v>9</v>
      </c>
      <c r="P290">
        <v>10996</v>
      </c>
      <c r="Q290" t="s">
        <v>542</v>
      </c>
      <c r="R290" t="s">
        <v>90</v>
      </c>
      <c r="S290" t="s">
        <v>9</v>
      </c>
      <c r="T290">
        <v>79</v>
      </c>
      <c r="U290">
        <v>9467</v>
      </c>
    </row>
    <row r="291" spans="1:21" x14ac:dyDescent="0.25">
      <c r="A291" t="s">
        <v>190</v>
      </c>
      <c r="B291">
        <v>7264</v>
      </c>
      <c r="C291" t="s">
        <v>535</v>
      </c>
      <c r="D291" t="s">
        <v>190</v>
      </c>
      <c r="E291" t="s">
        <v>9</v>
      </c>
      <c r="F291">
        <v>1684</v>
      </c>
      <c r="G291">
        <v>7599</v>
      </c>
      <c r="I291">
        <v>9952</v>
      </c>
      <c r="J291" t="s">
        <v>540</v>
      </c>
      <c r="K291" t="s">
        <v>190</v>
      </c>
      <c r="L291" t="s">
        <v>9</v>
      </c>
      <c r="P291">
        <v>11296</v>
      </c>
      <c r="Q291" t="s">
        <v>542</v>
      </c>
      <c r="R291" t="s">
        <v>190</v>
      </c>
      <c r="S291" t="s">
        <v>9</v>
      </c>
      <c r="T291">
        <v>87</v>
      </c>
      <c r="U291">
        <v>9113</v>
      </c>
    </row>
    <row r="292" spans="1:21" x14ac:dyDescent="0.25">
      <c r="A292" t="s">
        <v>367</v>
      </c>
      <c r="B292">
        <v>7795</v>
      </c>
      <c r="C292" t="s">
        <v>535</v>
      </c>
      <c r="D292" t="s">
        <v>367</v>
      </c>
      <c r="E292" t="s">
        <v>9</v>
      </c>
      <c r="F292">
        <v>3902</v>
      </c>
      <c r="G292">
        <v>14150</v>
      </c>
      <c r="I292">
        <v>10483</v>
      </c>
      <c r="J292" t="s">
        <v>540</v>
      </c>
      <c r="K292" t="s">
        <v>367</v>
      </c>
      <c r="L292" t="s">
        <v>9</v>
      </c>
      <c r="P292">
        <v>11827</v>
      </c>
      <c r="Q292" t="s">
        <v>542</v>
      </c>
      <c r="R292" t="s">
        <v>367</v>
      </c>
      <c r="S292" t="s">
        <v>9</v>
      </c>
      <c r="T292">
        <v>116</v>
      </c>
      <c r="U292">
        <v>9653</v>
      </c>
    </row>
    <row r="293" spans="1:21" x14ac:dyDescent="0.25">
      <c r="A293" t="s">
        <v>236</v>
      </c>
      <c r="B293">
        <v>7402</v>
      </c>
      <c r="C293" t="s">
        <v>535</v>
      </c>
      <c r="D293" t="s">
        <v>236</v>
      </c>
      <c r="E293" t="s">
        <v>9</v>
      </c>
      <c r="F293">
        <v>1145</v>
      </c>
      <c r="G293">
        <v>3711</v>
      </c>
      <c r="I293">
        <v>10090</v>
      </c>
      <c r="J293" t="s">
        <v>540</v>
      </c>
      <c r="K293" t="s">
        <v>236</v>
      </c>
      <c r="L293" t="s">
        <v>9</v>
      </c>
      <c r="P293">
        <v>11434</v>
      </c>
      <c r="Q293" t="s">
        <v>542</v>
      </c>
      <c r="R293" t="s">
        <v>236</v>
      </c>
      <c r="S293" t="s">
        <v>9</v>
      </c>
      <c r="T293">
        <v>71</v>
      </c>
      <c r="U293">
        <v>6452</v>
      </c>
    </row>
    <row r="294" spans="1:21" x14ac:dyDescent="0.25">
      <c r="A294" t="s">
        <v>362</v>
      </c>
      <c r="B294">
        <v>7780</v>
      </c>
      <c r="C294" t="s">
        <v>535</v>
      </c>
      <c r="D294" t="s">
        <v>362</v>
      </c>
      <c r="E294" t="s">
        <v>9</v>
      </c>
      <c r="F294">
        <v>1788</v>
      </c>
      <c r="G294">
        <v>5990</v>
      </c>
      <c r="I294">
        <v>10468</v>
      </c>
      <c r="J294" t="s">
        <v>540</v>
      </c>
      <c r="K294" t="s">
        <v>362</v>
      </c>
      <c r="L294" t="s">
        <v>9</v>
      </c>
      <c r="P294">
        <v>11812</v>
      </c>
      <c r="Q294" t="s">
        <v>542</v>
      </c>
      <c r="R294" t="s">
        <v>362</v>
      </c>
      <c r="S294" t="s">
        <v>9</v>
      </c>
    </row>
    <row r="295" spans="1:21" x14ac:dyDescent="0.25">
      <c r="A295" t="s">
        <v>237</v>
      </c>
      <c r="B295">
        <v>7405</v>
      </c>
      <c r="C295" t="s">
        <v>535</v>
      </c>
      <c r="D295" t="s">
        <v>237</v>
      </c>
      <c r="E295" t="s">
        <v>9</v>
      </c>
      <c r="F295">
        <v>4095</v>
      </c>
      <c r="G295">
        <v>15193</v>
      </c>
      <c r="I295">
        <v>10093</v>
      </c>
      <c r="J295" t="s">
        <v>540</v>
      </c>
      <c r="K295" t="s">
        <v>237</v>
      </c>
      <c r="L295" t="s">
        <v>9</v>
      </c>
      <c r="P295">
        <v>11437</v>
      </c>
      <c r="Q295" t="s">
        <v>542</v>
      </c>
      <c r="R295" t="s">
        <v>237</v>
      </c>
      <c r="S295" t="s">
        <v>9</v>
      </c>
    </row>
    <row r="296" spans="1:21" x14ac:dyDescent="0.25">
      <c r="A296" t="s">
        <v>315</v>
      </c>
      <c r="B296">
        <v>7639</v>
      </c>
      <c r="C296" t="s">
        <v>535</v>
      </c>
      <c r="D296" t="s">
        <v>315</v>
      </c>
      <c r="E296" t="s">
        <v>9</v>
      </c>
      <c r="F296">
        <v>2767</v>
      </c>
      <c r="G296">
        <v>10786</v>
      </c>
      <c r="I296">
        <v>10327</v>
      </c>
      <c r="J296" t="s">
        <v>540</v>
      </c>
      <c r="K296" t="s">
        <v>315</v>
      </c>
      <c r="L296" t="s">
        <v>9</v>
      </c>
      <c r="P296">
        <v>11671</v>
      </c>
      <c r="Q296" t="s">
        <v>542</v>
      </c>
      <c r="R296" t="s">
        <v>315</v>
      </c>
      <c r="S296" t="s">
        <v>9</v>
      </c>
    </row>
    <row r="297" spans="1:21" x14ac:dyDescent="0.25">
      <c r="A297" t="s">
        <v>354</v>
      </c>
      <c r="B297">
        <v>7756</v>
      </c>
      <c r="C297" t="s">
        <v>535</v>
      </c>
      <c r="D297" t="s">
        <v>354</v>
      </c>
      <c r="E297" t="s">
        <v>9</v>
      </c>
      <c r="F297">
        <v>3309</v>
      </c>
      <c r="G297">
        <v>11914</v>
      </c>
      <c r="I297">
        <v>10444</v>
      </c>
      <c r="J297" t="s">
        <v>540</v>
      </c>
      <c r="K297" t="s">
        <v>354</v>
      </c>
      <c r="L297" t="s">
        <v>9</v>
      </c>
      <c r="P297">
        <v>11788</v>
      </c>
      <c r="Q297" t="s">
        <v>542</v>
      </c>
      <c r="R297" t="s">
        <v>354</v>
      </c>
      <c r="S297" t="s">
        <v>9</v>
      </c>
    </row>
    <row r="298" spans="1:21" x14ac:dyDescent="0.25">
      <c r="A298" t="s">
        <v>290</v>
      </c>
      <c r="B298">
        <v>7564</v>
      </c>
      <c r="C298" t="s">
        <v>535</v>
      </c>
      <c r="D298" t="s">
        <v>290</v>
      </c>
      <c r="E298" t="s">
        <v>9</v>
      </c>
      <c r="F298">
        <v>1157</v>
      </c>
      <c r="G298">
        <v>5865</v>
      </c>
      <c r="I298">
        <v>10252</v>
      </c>
      <c r="J298" t="s">
        <v>540</v>
      </c>
      <c r="K298" t="s">
        <v>290</v>
      </c>
      <c r="L298" t="s">
        <v>9</v>
      </c>
      <c r="P298">
        <v>11596</v>
      </c>
      <c r="Q298" t="s">
        <v>542</v>
      </c>
      <c r="R298" t="s">
        <v>290</v>
      </c>
      <c r="S298" t="s">
        <v>9</v>
      </c>
      <c r="T298">
        <v>115</v>
      </c>
      <c r="U298">
        <v>14463</v>
      </c>
    </row>
    <row r="299" spans="1:21" x14ac:dyDescent="0.25">
      <c r="A299" t="s">
        <v>203</v>
      </c>
      <c r="B299">
        <v>7303</v>
      </c>
      <c r="C299" t="s">
        <v>535</v>
      </c>
      <c r="D299" t="s">
        <v>203</v>
      </c>
      <c r="E299" t="s">
        <v>9</v>
      </c>
      <c r="F299">
        <v>5035</v>
      </c>
      <c r="G299">
        <v>18396</v>
      </c>
      <c r="I299">
        <v>9991</v>
      </c>
      <c r="J299" t="s">
        <v>540</v>
      </c>
      <c r="K299" t="s">
        <v>203</v>
      </c>
      <c r="L299" t="s">
        <v>9</v>
      </c>
      <c r="P299">
        <v>11335</v>
      </c>
      <c r="Q299" t="s">
        <v>542</v>
      </c>
      <c r="R299" t="s">
        <v>203</v>
      </c>
      <c r="S299" t="s">
        <v>9</v>
      </c>
    </row>
    <row r="300" spans="1:21" x14ac:dyDescent="0.25">
      <c r="A300" t="s">
        <v>89</v>
      </c>
      <c r="B300">
        <v>6961</v>
      </c>
      <c r="C300" t="s">
        <v>535</v>
      </c>
      <c r="D300" t="s">
        <v>89</v>
      </c>
      <c r="E300" t="s">
        <v>9</v>
      </c>
      <c r="F300">
        <v>2193</v>
      </c>
      <c r="G300">
        <v>9657</v>
      </c>
      <c r="I300">
        <v>9649</v>
      </c>
      <c r="J300" t="s">
        <v>540</v>
      </c>
      <c r="K300" t="s">
        <v>89</v>
      </c>
      <c r="L300" t="s">
        <v>9</v>
      </c>
      <c r="P300">
        <v>10993</v>
      </c>
      <c r="Q300" t="s">
        <v>542</v>
      </c>
      <c r="R300" t="s">
        <v>89</v>
      </c>
      <c r="S300" t="s">
        <v>9</v>
      </c>
    </row>
    <row r="301" spans="1:21" x14ac:dyDescent="0.25">
      <c r="A301" t="s">
        <v>303</v>
      </c>
      <c r="B301">
        <v>7603</v>
      </c>
      <c r="C301" t="s">
        <v>535</v>
      </c>
      <c r="D301" t="s">
        <v>303</v>
      </c>
      <c r="E301" t="s">
        <v>9</v>
      </c>
      <c r="F301">
        <v>4150</v>
      </c>
      <c r="G301">
        <v>15654</v>
      </c>
      <c r="I301">
        <v>10291</v>
      </c>
      <c r="J301" t="s">
        <v>540</v>
      </c>
      <c r="K301" t="s">
        <v>303</v>
      </c>
      <c r="L301" t="s">
        <v>9</v>
      </c>
      <c r="P301">
        <v>11635</v>
      </c>
      <c r="Q301" t="s">
        <v>542</v>
      </c>
      <c r="R301" t="s">
        <v>303</v>
      </c>
      <c r="S301" t="s">
        <v>9</v>
      </c>
    </row>
    <row r="302" spans="1:21" x14ac:dyDescent="0.25">
      <c r="A302" t="s">
        <v>223</v>
      </c>
      <c r="B302">
        <v>7363</v>
      </c>
      <c r="C302" t="s">
        <v>535</v>
      </c>
      <c r="D302" t="s">
        <v>223</v>
      </c>
      <c r="E302" t="s">
        <v>9</v>
      </c>
      <c r="F302">
        <v>3441</v>
      </c>
      <c r="G302">
        <v>12413</v>
      </c>
      <c r="I302">
        <v>10051</v>
      </c>
      <c r="J302" t="s">
        <v>540</v>
      </c>
      <c r="K302" t="s">
        <v>223</v>
      </c>
      <c r="L302" t="s">
        <v>9</v>
      </c>
      <c r="P302">
        <v>11395</v>
      </c>
      <c r="Q302" t="s">
        <v>542</v>
      </c>
      <c r="R302" t="s">
        <v>223</v>
      </c>
      <c r="S302" t="s">
        <v>9</v>
      </c>
    </row>
    <row r="303" spans="1:21" x14ac:dyDescent="0.25">
      <c r="A303" t="s">
        <v>109</v>
      </c>
      <c r="B303">
        <v>7021</v>
      </c>
      <c r="C303" t="s">
        <v>535</v>
      </c>
      <c r="D303" t="s">
        <v>109</v>
      </c>
      <c r="E303" t="s">
        <v>9</v>
      </c>
      <c r="F303">
        <v>3816</v>
      </c>
      <c r="G303">
        <v>15769</v>
      </c>
      <c r="I303">
        <v>9709</v>
      </c>
      <c r="J303" t="s">
        <v>540</v>
      </c>
      <c r="K303" t="s">
        <v>109</v>
      </c>
      <c r="L303" t="s">
        <v>9</v>
      </c>
      <c r="P303">
        <v>11053</v>
      </c>
      <c r="Q303" t="s">
        <v>542</v>
      </c>
      <c r="R303" t="s">
        <v>109</v>
      </c>
      <c r="S303" t="s">
        <v>9</v>
      </c>
    </row>
    <row r="304" spans="1:21" x14ac:dyDescent="0.25">
      <c r="A304" t="s">
        <v>294</v>
      </c>
      <c r="B304">
        <v>7576</v>
      </c>
      <c r="C304" t="s">
        <v>535</v>
      </c>
      <c r="D304" t="s">
        <v>294</v>
      </c>
      <c r="E304" t="s">
        <v>9</v>
      </c>
      <c r="F304">
        <v>2629</v>
      </c>
      <c r="G304">
        <v>8587</v>
      </c>
      <c r="I304">
        <v>10264</v>
      </c>
      <c r="J304" t="s">
        <v>540</v>
      </c>
      <c r="K304" t="s">
        <v>294</v>
      </c>
      <c r="L304" t="s">
        <v>9</v>
      </c>
      <c r="P304">
        <v>11608</v>
      </c>
      <c r="Q304" t="s">
        <v>542</v>
      </c>
      <c r="R304" t="s">
        <v>294</v>
      </c>
      <c r="S304" t="s">
        <v>9</v>
      </c>
    </row>
    <row r="305" spans="1:21" x14ac:dyDescent="0.25">
      <c r="A305" t="s">
        <v>105</v>
      </c>
      <c r="B305">
        <v>7009</v>
      </c>
      <c r="C305" t="s">
        <v>535</v>
      </c>
      <c r="D305" t="s">
        <v>105</v>
      </c>
      <c r="E305" t="s">
        <v>9</v>
      </c>
      <c r="F305">
        <v>1962</v>
      </c>
      <c r="G305">
        <v>7677</v>
      </c>
      <c r="I305">
        <v>9697</v>
      </c>
      <c r="J305" t="s">
        <v>540</v>
      </c>
      <c r="K305" t="s">
        <v>105</v>
      </c>
      <c r="L305" t="s">
        <v>9</v>
      </c>
      <c r="P305">
        <v>11041</v>
      </c>
      <c r="Q305" t="s">
        <v>542</v>
      </c>
      <c r="R305" t="s">
        <v>105</v>
      </c>
      <c r="S305" t="s">
        <v>9</v>
      </c>
      <c r="T305">
        <v>73</v>
      </c>
      <c r="U305">
        <v>10515</v>
      </c>
    </row>
    <row r="306" spans="1:21" x14ac:dyDescent="0.25">
      <c r="A306" t="s">
        <v>63</v>
      </c>
      <c r="B306">
        <v>6883</v>
      </c>
      <c r="C306" t="s">
        <v>535</v>
      </c>
      <c r="D306" t="s">
        <v>63</v>
      </c>
      <c r="E306" t="s">
        <v>9</v>
      </c>
      <c r="F306">
        <v>3039</v>
      </c>
      <c r="G306">
        <v>13328</v>
      </c>
      <c r="I306">
        <v>9571</v>
      </c>
      <c r="J306" t="s">
        <v>540</v>
      </c>
      <c r="K306" t="s">
        <v>63</v>
      </c>
      <c r="L306" t="s">
        <v>9</v>
      </c>
      <c r="P306">
        <v>10915</v>
      </c>
      <c r="Q306" t="s">
        <v>542</v>
      </c>
      <c r="R306" t="s">
        <v>63</v>
      </c>
      <c r="S306" t="s">
        <v>9</v>
      </c>
      <c r="T306">
        <v>180</v>
      </c>
      <c r="U306">
        <v>21265</v>
      </c>
    </row>
    <row r="307" spans="1:21" x14ac:dyDescent="0.25">
      <c r="A307" t="s">
        <v>38</v>
      </c>
      <c r="B307">
        <v>6808</v>
      </c>
      <c r="C307" t="s">
        <v>535</v>
      </c>
      <c r="D307" t="s">
        <v>38</v>
      </c>
      <c r="E307" t="s">
        <v>9</v>
      </c>
      <c r="F307">
        <v>819</v>
      </c>
      <c r="G307">
        <v>3897</v>
      </c>
      <c r="I307">
        <v>9496</v>
      </c>
      <c r="J307" t="s">
        <v>540</v>
      </c>
      <c r="K307" t="s">
        <v>38</v>
      </c>
      <c r="L307" t="s">
        <v>9</v>
      </c>
      <c r="P307">
        <v>10840</v>
      </c>
      <c r="Q307" t="s">
        <v>542</v>
      </c>
      <c r="R307" t="s">
        <v>38</v>
      </c>
      <c r="S307" t="s">
        <v>9</v>
      </c>
      <c r="T307">
        <v>60</v>
      </c>
      <c r="U307">
        <v>6527</v>
      </c>
    </row>
    <row r="308" spans="1:21" x14ac:dyDescent="0.25">
      <c r="A308" t="s">
        <v>58</v>
      </c>
      <c r="B308">
        <v>6868</v>
      </c>
      <c r="C308" t="s">
        <v>535</v>
      </c>
      <c r="D308" t="s">
        <v>58</v>
      </c>
      <c r="E308" t="s">
        <v>9</v>
      </c>
      <c r="F308">
        <v>1859</v>
      </c>
      <c r="G308">
        <v>8770</v>
      </c>
      <c r="I308">
        <v>9556</v>
      </c>
      <c r="J308" t="s">
        <v>540</v>
      </c>
      <c r="K308" t="s">
        <v>58</v>
      </c>
      <c r="L308" t="s">
        <v>9</v>
      </c>
      <c r="P308">
        <v>10900</v>
      </c>
      <c r="Q308" t="s">
        <v>542</v>
      </c>
      <c r="R308" t="s">
        <v>58</v>
      </c>
      <c r="S308" t="s">
        <v>9</v>
      </c>
      <c r="T308">
        <v>107</v>
      </c>
      <c r="U308">
        <v>15559</v>
      </c>
    </row>
    <row r="309" spans="1:21" x14ac:dyDescent="0.25">
      <c r="A309" t="s">
        <v>68</v>
      </c>
      <c r="B309">
        <v>6898</v>
      </c>
      <c r="C309" t="s">
        <v>535</v>
      </c>
      <c r="D309" t="s">
        <v>68</v>
      </c>
      <c r="E309" t="s">
        <v>9</v>
      </c>
      <c r="F309">
        <v>1822</v>
      </c>
      <c r="G309">
        <v>8150</v>
      </c>
      <c r="I309">
        <v>9586</v>
      </c>
      <c r="J309" t="s">
        <v>540</v>
      </c>
      <c r="K309" t="s">
        <v>68</v>
      </c>
      <c r="L309" t="s">
        <v>9</v>
      </c>
      <c r="P309">
        <v>10930</v>
      </c>
      <c r="Q309" t="s">
        <v>542</v>
      </c>
      <c r="R309" t="s">
        <v>68</v>
      </c>
      <c r="S309" t="s">
        <v>9</v>
      </c>
      <c r="T309">
        <v>107</v>
      </c>
      <c r="U309">
        <v>17629</v>
      </c>
    </row>
    <row r="310" spans="1:21" x14ac:dyDescent="0.25">
      <c r="A310" t="s">
        <v>139</v>
      </c>
      <c r="B310">
        <v>7111</v>
      </c>
      <c r="C310" t="s">
        <v>535</v>
      </c>
      <c r="D310" t="s">
        <v>139</v>
      </c>
      <c r="E310" t="s">
        <v>9</v>
      </c>
      <c r="F310">
        <v>1470</v>
      </c>
      <c r="G310">
        <v>6079</v>
      </c>
      <c r="I310">
        <v>9799</v>
      </c>
      <c r="J310" t="s">
        <v>540</v>
      </c>
      <c r="K310" t="s">
        <v>139</v>
      </c>
      <c r="L310" t="s">
        <v>9</v>
      </c>
      <c r="P310">
        <v>11143</v>
      </c>
      <c r="Q310" t="s">
        <v>542</v>
      </c>
      <c r="R310" t="s">
        <v>139</v>
      </c>
      <c r="S310" t="s">
        <v>9</v>
      </c>
      <c r="T310">
        <v>35</v>
      </c>
      <c r="U310">
        <v>2274</v>
      </c>
    </row>
    <row r="311" spans="1:21" x14ac:dyDescent="0.25">
      <c r="A311" t="s">
        <v>316</v>
      </c>
      <c r="B311">
        <v>7642</v>
      </c>
      <c r="C311" t="s">
        <v>535</v>
      </c>
      <c r="D311" t="s">
        <v>316</v>
      </c>
      <c r="E311" t="s">
        <v>9</v>
      </c>
      <c r="F311">
        <v>4738</v>
      </c>
      <c r="G311">
        <v>17575</v>
      </c>
      <c r="I311">
        <v>10330</v>
      </c>
      <c r="J311" t="s">
        <v>540</v>
      </c>
      <c r="K311" t="s">
        <v>316</v>
      </c>
      <c r="L311" t="s">
        <v>9</v>
      </c>
      <c r="P311">
        <v>11674</v>
      </c>
      <c r="Q311" t="s">
        <v>542</v>
      </c>
      <c r="R311" t="s">
        <v>316</v>
      </c>
      <c r="S311" t="s">
        <v>9</v>
      </c>
    </row>
    <row r="312" spans="1:21" x14ac:dyDescent="0.25">
      <c r="A312" t="s">
        <v>220</v>
      </c>
      <c r="B312">
        <v>7354</v>
      </c>
      <c r="C312" t="s">
        <v>535</v>
      </c>
      <c r="D312" t="s">
        <v>220</v>
      </c>
      <c r="E312" t="s">
        <v>9</v>
      </c>
      <c r="F312">
        <v>5366</v>
      </c>
      <c r="G312">
        <v>18822</v>
      </c>
      <c r="I312">
        <v>10042</v>
      </c>
      <c r="J312" t="s">
        <v>540</v>
      </c>
      <c r="K312" t="s">
        <v>220</v>
      </c>
      <c r="L312" t="s">
        <v>9</v>
      </c>
      <c r="P312">
        <v>11386</v>
      </c>
      <c r="Q312" t="s">
        <v>542</v>
      </c>
      <c r="R312" t="s">
        <v>220</v>
      </c>
      <c r="S312" t="s">
        <v>9</v>
      </c>
    </row>
    <row r="313" spans="1:21" x14ac:dyDescent="0.25">
      <c r="A313" t="s">
        <v>260</v>
      </c>
      <c r="B313">
        <v>7474</v>
      </c>
      <c r="C313" t="s">
        <v>535</v>
      </c>
      <c r="D313" t="s">
        <v>260</v>
      </c>
      <c r="E313" t="s">
        <v>9</v>
      </c>
      <c r="F313">
        <v>4452</v>
      </c>
      <c r="G313">
        <v>17554</v>
      </c>
      <c r="I313">
        <v>10162</v>
      </c>
      <c r="J313" t="s">
        <v>540</v>
      </c>
      <c r="K313" t="s">
        <v>260</v>
      </c>
      <c r="L313" t="s">
        <v>9</v>
      </c>
      <c r="P313">
        <v>11506</v>
      </c>
      <c r="Q313" t="s">
        <v>542</v>
      </c>
      <c r="R313" t="s">
        <v>260</v>
      </c>
      <c r="S313" t="s">
        <v>9</v>
      </c>
      <c r="T313">
        <v>142</v>
      </c>
      <c r="U313">
        <v>20727</v>
      </c>
    </row>
    <row r="314" spans="1:21" x14ac:dyDescent="0.25">
      <c r="A314" t="s">
        <v>171</v>
      </c>
      <c r="B314">
        <v>7207</v>
      </c>
      <c r="C314" t="s">
        <v>535</v>
      </c>
      <c r="D314" t="s">
        <v>171</v>
      </c>
      <c r="E314" t="s">
        <v>9</v>
      </c>
      <c r="F314">
        <v>3587</v>
      </c>
      <c r="G314">
        <v>13945</v>
      </c>
      <c r="I314">
        <v>9895</v>
      </c>
      <c r="J314" t="s">
        <v>540</v>
      </c>
      <c r="K314" t="s">
        <v>171</v>
      </c>
      <c r="L314" t="s">
        <v>9</v>
      </c>
      <c r="P314">
        <v>11239</v>
      </c>
      <c r="Q314" t="s">
        <v>542</v>
      </c>
      <c r="R314" t="s">
        <v>171</v>
      </c>
      <c r="S314" t="s">
        <v>9</v>
      </c>
    </row>
    <row r="315" spans="1:21" x14ac:dyDescent="0.25">
      <c r="A315" t="s">
        <v>228</v>
      </c>
      <c r="B315">
        <v>7378</v>
      </c>
      <c r="C315" t="s">
        <v>535</v>
      </c>
      <c r="D315" t="s">
        <v>228</v>
      </c>
      <c r="E315" t="s">
        <v>9</v>
      </c>
      <c r="F315">
        <v>1720</v>
      </c>
      <c r="G315">
        <v>6661</v>
      </c>
      <c r="I315">
        <v>10066</v>
      </c>
      <c r="J315" t="s">
        <v>540</v>
      </c>
      <c r="K315" t="s">
        <v>228</v>
      </c>
      <c r="L315" t="s">
        <v>9</v>
      </c>
      <c r="P315">
        <v>11410</v>
      </c>
      <c r="Q315" t="s">
        <v>542</v>
      </c>
      <c r="R315" t="s">
        <v>228</v>
      </c>
      <c r="S315" t="s">
        <v>9</v>
      </c>
    </row>
    <row r="316" spans="1:21" x14ac:dyDescent="0.25">
      <c r="A316" t="s">
        <v>275</v>
      </c>
      <c r="B316">
        <v>7519</v>
      </c>
      <c r="C316" t="s">
        <v>535</v>
      </c>
      <c r="D316" t="s">
        <v>275</v>
      </c>
      <c r="E316" t="s">
        <v>9</v>
      </c>
      <c r="F316">
        <v>3102</v>
      </c>
      <c r="G316">
        <v>11375</v>
      </c>
      <c r="I316">
        <v>10207</v>
      </c>
      <c r="J316" t="s">
        <v>540</v>
      </c>
      <c r="K316" t="s">
        <v>275</v>
      </c>
      <c r="L316" t="s">
        <v>9</v>
      </c>
      <c r="P316">
        <v>11551</v>
      </c>
      <c r="Q316" t="s">
        <v>542</v>
      </c>
      <c r="R316" t="s">
        <v>275</v>
      </c>
      <c r="S316" t="s">
        <v>9</v>
      </c>
    </row>
    <row r="317" spans="1:21" x14ac:dyDescent="0.25">
      <c r="A317" t="s">
        <v>126</v>
      </c>
      <c r="B317">
        <v>7072</v>
      </c>
      <c r="C317" t="s">
        <v>535</v>
      </c>
      <c r="D317" t="s">
        <v>126</v>
      </c>
      <c r="E317" t="s">
        <v>9</v>
      </c>
      <c r="F317">
        <v>4033</v>
      </c>
      <c r="G317">
        <v>15011</v>
      </c>
      <c r="I317">
        <v>9760</v>
      </c>
      <c r="J317" t="s">
        <v>540</v>
      </c>
      <c r="K317" t="s">
        <v>126</v>
      </c>
      <c r="L317" t="s">
        <v>9</v>
      </c>
      <c r="P317">
        <v>11104</v>
      </c>
      <c r="Q317" t="s">
        <v>542</v>
      </c>
      <c r="R317" t="s">
        <v>126</v>
      </c>
      <c r="S317" t="s">
        <v>9</v>
      </c>
      <c r="T317">
        <v>54</v>
      </c>
      <c r="U317">
        <v>3177</v>
      </c>
    </row>
    <row r="318" spans="1:21" x14ac:dyDescent="0.25">
      <c r="A318" t="s">
        <v>248</v>
      </c>
      <c r="B318">
        <v>7438</v>
      </c>
      <c r="C318" t="s">
        <v>535</v>
      </c>
      <c r="D318" t="s">
        <v>248</v>
      </c>
      <c r="E318" t="s">
        <v>9</v>
      </c>
      <c r="F318">
        <v>2609</v>
      </c>
      <c r="G318">
        <v>9693</v>
      </c>
      <c r="I318">
        <v>10126</v>
      </c>
      <c r="J318" t="s">
        <v>540</v>
      </c>
      <c r="K318" t="s">
        <v>248</v>
      </c>
      <c r="L318" t="s">
        <v>9</v>
      </c>
      <c r="P318">
        <v>11470</v>
      </c>
      <c r="Q318" t="s">
        <v>542</v>
      </c>
      <c r="R318" t="s">
        <v>248</v>
      </c>
      <c r="S318" t="s">
        <v>9</v>
      </c>
      <c r="T318">
        <v>76</v>
      </c>
      <c r="U318">
        <v>4310</v>
      </c>
    </row>
    <row r="319" spans="1:21" x14ac:dyDescent="0.25">
      <c r="A319" t="s">
        <v>99</v>
      </c>
      <c r="B319">
        <v>6991</v>
      </c>
      <c r="C319" t="s">
        <v>535</v>
      </c>
      <c r="D319" t="s">
        <v>99</v>
      </c>
      <c r="E319" t="s">
        <v>9</v>
      </c>
      <c r="F319">
        <v>2626</v>
      </c>
      <c r="G319">
        <v>12392</v>
      </c>
      <c r="I319">
        <v>9679</v>
      </c>
      <c r="J319" t="s">
        <v>540</v>
      </c>
      <c r="K319" t="s">
        <v>99</v>
      </c>
      <c r="L319" t="s">
        <v>9</v>
      </c>
      <c r="P319">
        <v>11023</v>
      </c>
      <c r="Q319" t="s">
        <v>542</v>
      </c>
      <c r="R319" t="s">
        <v>99</v>
      </c>
      <c r="S319" t="s">
        <v>9</v>
      </c>
      <c r="T319">
        <v>200</v>
      </c>
      <c r="U319">
        <v>14135</v>
      </c>
    </row>
    <row r="320" spans="1:21" x14ac:dyDescent="0.25">
      <c r="A320" t="s">
        <v>357</v>
      </c>
      <c r="B320">
        <v>7765</v>
      </c>
      <c r="C320" t="s">
        <v>535</v>
      </c>
      <c r="D320" t="s">
        <v>357</v>
      </c>
      <c r="E320" t="s">
        <v>9</v>
      </c>
      <c r="F320">
        <v>7793</v>
      </c>
      <c r="G320">
        <v>27263</v>
      </c>
      <c r="I320">
        <v>10453</v>
      </c>
      <c r="J320" t="s">
        <v>540</v>
      </c>
      <c r="K320" t="s">
        <v>357</v>
      </c>
      <c r="L320" t="s">
        <v>9</v>
      </c>
      <c r="P320">
        <v>11797</v>
      </c>
      <c r="Q320" t="s">
        <v>542</v>
      </c>
      <c r="R320" t="s">
        <v>357</v>
      </c>
      <c r="S320" t="s">
        <v>9</v>
      </c>
    </row>
    <row r="321" spans="1:21" x14ac:dyDescent="0.25">
      <c r="A321" t="s">
        <v>219</v>
      </c>
      <c r="B321">
        <v>7351</v>
      </c>
      <c r="C321" t="s">
        <v>535</v>
      </c>
      <c r="D321" t="s">
        <v>219</v>
      </c>
      <c r="E321" t="s">
        <v>9</v>
      </c>
      <c r="F321">
        <v>2020</v>
      </c>
      <c r="G321">
        <v>6406</v>
      </c>
      <c r="I321">
        <v>10039</v>
      </c>
      <c r="J321" t="s">
        <v>540</v>
      </c>
      <c r="K321" t="s">
        <v>219</v>
      </c>
      <c r="L321" t="s">
        <v>9</v>
      </c>
      <c r="P321">
        <v>11383</v>
      </c>
      <c r="Q321" t="s">
        <v>542</v>
      </c>
      <c r="R321" t="s">
        <v>219</v>
      </c>
      <c r="S321" t="s">
        <v>9</v>
      </c>
      <c r="T321">
        <v>72</v>
      </c>
      <c r="U321">
        <v>4201</v>
      </c>
    </row>
    <row r="322" spans="1:21" x14ac:dyDescent="0.25">
      <c r="A322" t="s">
        <v>62</v>
      </c>
      <c r="B322">
        <v>6880</v>
      </c>
      <c r="C322" t="s">
        <v>535</v>
      </c>
      <c r="D322" t="s">
        <v>62</v>
      </c>
      <c r="E322" t="s">
        <v>9</v>
      </c>
      <c r="F322">
        <v>4385</v>
      </c>
      <c r="G322">
        <v>18233</v>
      </c>
      <c r="I322">
        <v>9568</v>
      </c>
      <c r="J322" t="s">
        <v>540</v>
      </c>
      <c r="K322" t="s">
        <v>62</v>
      </c>
      <c r="L322" t="s">
        <v>9</v>
      </c>
      <c r="P322">
        <v>10912</v>
      </c>
      <c r="Q322" t="s">
        <v>542</v>
      </c>
      <c r="R322" t="s">
        <v>62</v>
      </c>
      <c r="S322" t="s">
        <v>9</v>
      </c>
    </row>
    <row r="323" spans="1:21" x14ac:dyDescent="0.25">
      <c r="A323" t="s">
        <v>80</v>
      </c>
      <c r="B323">
        <v>6934</v>
      </c>
      <c r="C323" t="s">
        <v>535</v>
      </c>
      <c r="D323" t="s">
        <v>80</v>
      </c>
      <c r="E323" t="s">
        <v>9</v>
      </c>
      <c r="F323">
        <v>3830</v>
      </c>
      <c r="G323">
        <v>16042</v>
      </c>
      <c r="I323">
        <v>9622</v>
      </c>
      <c r="J323" t="s">
        <v>540</v>
      </c>
      <c r="K323" t="s">
        <v>80</v>
      </c>
      <c r="L323" t="s">
        <v>9</v>
      </c>
      <c r="P323">
        <v>10966</v>
      </c>
      <c r="Q323" t="s">
        <v>542</v>
      </c>
      <c r="R323" t="s">
        <v>80</v>
      </c>
      <c r="S323" t="s">
        <v>9</v>
      </c>
    </row>
    <row r="324" spans="1:21" x14ac:dyDescent="0.25">
      <c r="A324" t="s">
        <v>292</v>
      </c>
      <c r="B324">
        <v>7570</v>
      </c>
      <c r="C324" t="s">
        <v>535</v>
      </c>
      <c r="D324" t="s">
        <v>292</v>
      </c>
      <c r="E324" t="s">
        <v>9</v>
      </c>
      <c r="F324">
        <v>8403</v>
      </c>
      <c r="G324">
        <v>31406</v>
      </c>
      <c r="I324">
        <v>10258</v>
      </c>
      <c r="J324" t="s">
        <v>540</v>
      </c>
      <c r="K324" t="s">
        <v>292</v>
      </c>
      <c r="L324" t="s">
        <v>9</v>
      </c>
      <c r="P324">
        <v>11602</v>
      </c>
      <c r="Q324" t="s">
        <v>542</v>
      </c>
      <c r="R324" t="s">
        <v>292</v>
      </c>
      <c r="S324" t="s">
        <v>9</v>
      </c>
    </row>
    <row r="325" spans="1:21" x14ac:dyDescent="0.25">
      <c r="A325" t="s">
        <v>181</v>
      </c>
      <c r="B325">
        <v>7237</v>
      </c>
      <c r="C325" t="s">
        <v>535</v>
      </c>
      <c r="D325" t="s">
        <v>181</v>
      </c>
      <c r="E325" t="s">
        <v>9</v>
      </c>
      <c r="F325">
        <v>3093</v>
      </c>
      <c r="G325">
        <v>11363</v>
      </c>
      <c r="I325">
        <v>9925</v>
      </c>
      <c r="J325" t="s">
        <v>540</v>
      </c>
      <c r="K325" t="s">
        <v>181</v>
      </c>
      <c r="L325" t="s">
        <v>9</v>
      </c>
      <c r="P325">
        <v>11269</v>
      </c>
      <c r="Q325" t="s">
        <v>542</v>
      </c>
      <c r="R325" t="s">
        <v>181</v>
      </c>
      <c r="S325" t="s">
        <v>9</v>
      </c>
      <c r="T325">
        <v>94</v>
      </c>
      <c r="U325">
        <v>4456</v>
      </c>
    </row>
    <row r="326" spans="1:21" x14ac:dyDescent="0.25">
      <c r="A326" t="s">
        <v>93</v>
      </c>
      <c r="B326">
        <v>6973</v>
      </c>
      <c r="C326" t="s">
        <v>535</v>
      </c>
      <c r="D326" t="s">
        <v>93</v>
      </c>
      <c r="E326" t="s">
        <v>9</v>
      </c>
      <c r="F326">
        <v>2441</v>
      </c>
      <c r="G326">
        <v>8072</v>
      </c>
      <c r="I326">
        <v>9661</v>
      </c>
      <c r="J326" t="s">
        <v>540</v>
      </c>
      <c r="K326" t="s">
        <v>93</v>
      </c>
      <c r="L326" t="s">
        <v>9</v>
      </c>
      <c r="P326">
        <v>11005</v>
      </c>
      <c r="Q326" t="s">
        <v>542</v>
      </c>
      <c r="R326" t="s">
        <v>93</v>
      </c>
      <c r="S326" t="s">
        <v>9</v>
      </c>
    </row>
    <row r="327" spans="1:21" x14ac:dyDescent="0.25">
      <c r="A327" t="s">
        <v>378</v>
      </c>
      <c r="B327">
        <v>7828</v>
      </c>
      <c r="C327" t="s">
        <v>535</v>
      </c>
      <c r="D327" t="s">
        <v>378</v>
      </c>
      <c r="E327" t="s">
        <v>9</v>
      </c>
      <c r="F327">
        <v>3578</v>
      </c>
      <c r="G327">
        <v>11991</v>
      </c>
      <c r="I327">
        <v>10516</v>
      </c>
      <c r="J327" t="s">
        <v>540</v>
      </c>
      <c r="K327" t="s">
        <v>378</v>
      </c>
      <c r="L327" t="s">
        <v>9</v>
      </c>
      <c r="P327">
        <v>11860</v>
      </c>
      <c r="Q327" t="s">
        <v>542</v>
      </c>
      <c r="R327" t="s">
        <v>378</v>
      </c>
      <c r="S327" t="s">
        <v>9</v>
      </c>
    </row>
    <row r="328" spans="1:21" x14ac:dyDescent="0.25">
      <c r="A328" t="s">
        <v>262</v>
      </c>
      <c r="B328">
        <v>7480</v>
      </c>
      <c r="C328" t="s">
        <v>535</v>
      </c>
      <c r="D328" t="s">
        <v>262</v>
      </c>
      <c r="E328" t="s">
        <v>9</v>
      </c>
      <c r="F328">
        <v>6197</v>
      </c>
      <c r="G328">
        <v>25235</v>
      </c>
      <c r="I328">
        <v>10168</v>
      </c>
      <c r="J328" t="s">
        <v>540</v>
      </c>
      <c r="K328" t="s">
        <v>262</v>
      </c>
      <c r="L328" t="s">
        <v>9</v>
      </c>
      <c r="P328">
        <v>11512</v>
      </c>
      <c r="Q328" t="s">
        <v>542</v>
      </c>
      <c r="R328" t="s">
        <v>262</v>
      </c>
      <c r="S328" t="s">
        <v>9</v>
      </c>
      <c r="T328">
        <v>217</v>
      </c>
      <c r="U328">
        <v>46209</v>
      </c>
    </row>
    <row r="329" spans="1:21" x14ac:dyDescent="0.25">
      <c r="A329" t="s">
        <v>245</v>
      </c>
      <c r="B329">
        <v>7429</v>
      </c>
      <c r="C329" t="s">
        <v>535</v>
      </c>
      <c r="D329" t="s">
        <v>245</v>
      </c>
      <c r="E329" t="s">
        <v>9</v>
      </c>
      <c r="F329">
        <v>3882</v>
      </c>
      <c r="G329">
        <v>15391</v>
      </c>
      <c r="I329">
        <v>10117</v>
      </c>
      <c r="J329" t="s">
        <v>540</v>
      </c>
      <c r="K329" t="s">
        <v>245</v>
      </c>
      <c r="L329" t="s">
        <v>9</v>
      </c>
      <c r="M329">
        <v>3</v>
      </c>
      <c r="N329">
        <v>6473</v>
      </c>
      <c r="P329">
        <v>11461</v>
      </c>
      <c r="Q329" t="s">
        <v>542</v>
      </c>
      <c r="R329" t="s">
        <v>245</v>
      </c>
      <c r="S329" t="s">
        <v>9</v>
      </c>
      <c r="T329">
        <v>147</v>
      </c>
      <c r="U329">
        <v>14942</v>
      </c>
    </row>
    <row r="330" spans="1:21" x14ac:dyDescent="0.25">
      <c r="A330" t="s">
        <v>381</v>
      </c>
      <c r="B330">
        <v>7837</v>
      </c>
      <c r="C330" t="s">
        <v>535</v>
      </c>
      <c r="D330" t="s">
        <v>381</v>
      </c>
      <c r="E330" t="s">
        <v>9</v>
      </c>
      <c r="F330">
        <v>1570</v>
      </c>
      <c r="G330">
        <v>5755</v>
      </c>
      <c r="I330">
        <v>10525</v>
      </c>
      <c r="J330" t="s">
        <v>540</v>
      </c>
      <c r="K330" t="s">
        <v>381</v>
      </c>
      <c r="L330" t="s">
        <v>9</v>
      </c>
      <c r="P330">
        <v>11869</v>
      </c>
      <c r="Q330" t="s">
        <v>542</v>
      </c>
      <c r="R330" t="s">
        <v>381</v>
      </c>
      <c r="S330" t="s">
        <v>9</v>
      </c>
      <c r="T330">
        <v>113</v>
      </c>
      <c r="U330">
        <v>18386</v>
      </c>
    </row>
    <row r="331" spans="1:21" x14ac:dyDescent="0.25">
      <c r="A331" t="s">
        <v>306</v>
      </c>
      <c r="B331">
        <v>7612</v>
      </c>
      <c r="C331" t="s">
        <v>535</v>
      </c>
      <c r="D331" t="s">
        <v>306</v>
      </c>
      <c r="E331" t="s">
        <v>9</v>
      </c>
      <c r="F331">
        <v>9476</v>
      </c>
      <c r="G331">
        <v>34061</v>
      </c>
      <c r="I331">
        <v>10300</v>
      </c>
      <c r="J331" t="s">
        <v>540</v>
      </c>
      <c r="K331" t="s">
        <v>306</v>
      </c>
      <c r="L331" t="s">
        <v>9</v>
      </c>
      <c r="P331">
        <v>11644</v>
      </c>
      <c r="Q331" t="s">
        <v>542</v>
      </c>
      <c r="R331" t="s">
        <v>306</v>
      </c>
      <c r="S331" t="s">
        <v>9</v>
      </c>
    </row>
    <row r="332" spans="1:21" x14ac:dyDescent="0.25">
      <c r="A332" t="s">
        <v>71</v>
      </c>
      <c r="B332">
        <v>6907</v>
      </c>
      <c r="C332" t="s">
        <v>535</v>
      </c>
      <c r="D332" t="s">
        <v>71</v>
      </c>
      <c r="E332" t="s">
        <v>9</v>
      </c>
      <c r="F332">
        <v>3026</v>
      </c>
      <c r="G332">
        <v>10632</v>
      </c>
      <c r="I332">
        <v>9595</v>
      </c>
      <c r="J332" t="s">
        <v>540</v>
      </c>
      <c r="K332" t="s">
        <v>71</v>
      </c>
      <c r="L332" t="s">
        <v>9</v>
      </c>
      <c r="P332">
        <v>10939</v>
      </c>
      <c r="Q332" t="s">
        <v>542</v>
      </c>
      <c r="R332" t="s">
        <v>71</v>
      </c>
      <c r="S332" t="s">
        <v>9</v>
      </c>
      <c r="T332">
        <v>122</v>
      </c>
      <c r="U332">
        <v>10101</v>
      </c>
    </row>
    <row r="333" spans="1:21" x14ac:dyDescent="0.25">
      <c r="A333" t="s">
        <v>115</v>
      </c>
      <c r="B333">
        <v>7039</v>
      </c>
      <c r="C333" t="s">
        <v>535</v>
      </c>
      <c r="D333" t="s">
        <v>115</v>
      </c>
      <c r="E333" t="s">
        <v>9</v>
      </c>
      <c r="F333">
        <v>3313</v>
      </c>
      <c r="G333">
        <v>14100</v>
      </c>
      <c r="I333">
        <v>9727</v>
      </c>
      <c r="J333" t="s">
        <v>540</v>
      </c>
      <c r="K333" t="s">
        <v>115</v>
      </c>
      <c r="L333" t="s">
        <v>9</v>
      </c>
      <c r="P333">
        <v>11071</v>
      </c>
      <c r="Q333" t="s">
        <v>542</v>
      </c>
      <c r="R333" t="s">
        <v>115</v>
      </c>
      <c r="S333" t="s">
        <v>9</v>
      </c>
      <c r="T333">
        <v>77</v>
      </c>
      <c r="U333">
        <v>6617</v>
      </c>
    </row>
    <row r="334" spans="1:21" x14ac:dyDescent="0.25">
      <c r="A334" t="s">
        <v>305</v>
      </c>
      <c r="B334">
        <v>7609</v>
      </c>
      <c r="C334" t="s">
        <v>535</v>
      </c>
      <c r="D334" t="s">
        <v>305</v>
      </c>
      <c r="E334" t="s">
        <v>9</v>
      </c>
      <c r="F334">
        <v>4303</v>
      </c>
      <c r="G334">
        <v>13386</v>
      </c>
      <c r="I334">
        <v>10297</v>
      </c>
      <c r="J334" t="s">
        <v>540</v>
      </c>
      <c r="K334" t="s">
        <v>305</v>
      </c>
      <c r="L334" t="s">
        <v>9</v>
      </c>
      <c r="P334">
        <v>11641</v>
      </c>
      <c r="Q334" t="s">
        <v>542</v>
      </c>
      <c r="R334" t="s">
        <v>305</v>
      </c>
      <c r="S334" t="s">
        <v>9</v>
      </c>
      <c r="T334">
        <v>96</v>
      </c>
      <c r="U334">
        <v>5658</v>
      </c>
    </row>
    <row r="335" spans="1:21" x14ac:dyDescent="0.25">
      <c r="A335" t="s">
        <v>173</v>
      </c>
      <c r="B335">
        <v>7213</v>
      </c>
      <c r="C335" t="s">
        <v>535</v>
      </c>
      <c r="D335" t="s">
        <v>173</v>
      </c>
      <c r="E335" t="s">
        <v>9</v>
      </c>
      <c r="F335">
        <v>5073</v>
      </c>
      <c r="G335">
        <v>18356</v>
      </c>
      <c r="I335">
        <v>9901</v>
      </c>
      <c r="J335" t="s">
        <v>540</v>
      </c>
      <c r="K335" t="s">
        <v>173</v>
      </c>
      <c r="L335" t="s">
        <v>9</v>
      </c>
      <c r="M335">
        <v>6</v>
      </c>
      <c r="N335">
        <v>6650</v>
      </c>
      <c r="P335">
        <v>11245</v>
      </c>
      <c r="Q335" t="s">
        <v>542</v>
      </c>
      <c r="R335" t="s">
        <v>173</v>
      </c>
      <c r="S335" t="s">
        <v>9</v>
      </c>
      <c r="T335">
        <v>421</v>
      </c>
      <c r="U335">
        <v>62314</v>
      </c>
    </row>
    <row r="336" spans="1:21" x14ac:dyDescent="0.25">
      <c r="A336" t="s">
        <v>199</v>
      </c>
      <c r="B336">
        <v>7291</v>
      </c>
      <c r="C336" t="s">
        <v>535</v>
      </c>
      <c r="D336" t="s">
        <v>199</v>
      </c>
      <c r="E336" t="s">
        <v>9</v>
      </c>
      <c r="F336">
        <v>2824</v>
      </c>
      <c r="G336">
        <v>8487</v>
      </c>
      <c r="I336">
        <v>9979</v>
      </c>
      <c r="J336" t="s">
        <v>540</v>
      </c>
      <c r="K336" t="s">
        <v>199</v>
      </c>
      <c r="L336" t="s">
        <v>9</v>
      </c>
      <c r="P336">
        <v>11323</v>
      </c>
      <c r="Q336" t="s">
        <v>542</v>
      </c>
      <c r="R336" t="s">
        <v>199</v>
      </c>
      <c r="S336" t="s">
        <v>9</v>
      </c>
      <c r="T336">
        <v>40</v>
      </c>
      <c r="U336">
        <v>1979</v>
      </c>
    </row>
    <row r="337" spans="1:21" x14ac:dyDescent="0.25">
      <c r="A337" t="s">
        <v>130</v>
      </c>
      <c r="B337">
        <v>7084</v>
      </c>
      <c r="C337" t="s">
        <v>535</v>
      </c>
      <c r="D337" t="s">
        <v>130</v>
      </c>
      <c r="E337" t="s">
        <v>9</v>
      </c>
      <c r="F337">
        <v>5665</v>
      </c>
      <c r="G337">
        <v>19014</v>
      </c>
      <c r="I337">
        <v>9772</v>
      </c>
      <c r="J337" t="s">
        <v>540</v>
      </c>
      <c r="K337" t="s">
        <v>130</v>
      </c>
      <c r="L337" t="s">
        <v>9</v>
      </c>
      <c r="M337">
        <v>3</v>
      </c>
      <c r="N337">
        <v>85441</v>
      </c>
      <c r="P337">
        <v>11116</v>
      </c>
      <c r="Q337" t="s">
        <v>542</v>
      </c>
      <c r="R337" t="s">
        <v>130</v>
      </c>
      <c r="S337" t="s">
        <v>9</v>
      </c>
      <c r="T337">
        <v>245</v>
      </c>
      <c r="U337">
        <v>20254</v>
      </c>
    </row>
    <row r="338" spans="1:21" x14ac:dyDescent="0.25">
      <c r="A338" t="s">
        <v>264</v>
      </c>
      <c r="B338">
        <v>7486</v>
      </c>
      <c r="C338" t="s">
        <v>535</v>
      </c>
      <c r="D338" t="s">
        <v>264</v>
      </c>
      <c r="E338" t="s">
        <v>9</v>
      </c>
      <c r="F338">
        <v>4741</v>
      </c>
      <c r="G338">
        <v>14898</v>
      </c>
      <c r="I338">
        <v>10174</v>
      </c>
      <c r="J338" t="s">
        <v>540</v>
      </c>
      <c r="K338" t="s">
        <v>264</v>
      </c>
      <c r="L338" t="s">
        <v>9</v>
      </c>
      <c r="P338">
        <v>11518</v>
      </c>
      <c r="Q338" t="s">
        <v>542</v>
      </c>
      <c r="R338" t="s">
        <v>264</v>
      </c>
      <c r="S338" t="s">
        <v>9</v>
      </c>
      <c r="T338">
        <v>122</v>
      </c>
      <c r="U338">
        <v>14133</v>
      </c>
    </row>
    <row r="339" spans="1:21" x14ac:dyDescent="0.25">
      <c r="A339" t="s">
        <v>234</v>
      </c>
      <c r="B339">
        <v>7396</v>
      </c>
      <c r="C339" t="s">
        <v>535</v>
      </c>
      <c r="D339" t="s">
        <v>234</v>
      </c>
      <c r="E339" t="s">
        <v>9</v>
      </c>
      <c r="F339">
        <v>5640</v>
      </c>
      <c r="G339">
        <v>15376</v>
      </c>
      <c r="I339">
        <v>10084</v>
      </c>
      <c r="J339" t="s">
        <v>540</v>
      </c>
      <c r="K339" t="s">
        <v>234</v>
      </c>
      <c r="L339" t="s">
        <v>9</v>
      </c>
      <c r="P339">
        <v>11428</v>
      </c>
      <c r="Q339" t="s">
        <v>542</v>
      </c>
      <c r="R339" t="s">
        <v>234</v>
      </c>
      <c r="S339" t="s">
        <v>9</v>
      </c>
      <c r="T339">
        <v>76</v>
      </c>
      <c r="U339">
        <v>4920</v>
      </c>
    </row>
    <row r="340" spans="1:21" x14ac:dyDescent="0.25">
      <c r="A340" t="s">
        <v>188</v>
      </c>
      <c r="B340">
        <v>7258</v>
      </c>
      <c r="C340" t="s">
        <v>535</v>
      </c>
      <c r="D340" t="s">
        <v>188</v>
      </c>
      <c r="E340" t="s">
        <v>9</v>
      </c>
      <c r="F340">
        <v>3551</v>
      </c>
      <c r="G340">
        <v>12220</v>
      </c>
      <c r="I340">
        <v>9946</v>
      </c>
      <c r="J340" t="s">
        <v>540</v>
      </c>
      <c r="K340" t="s">
        <v>188</v>
      </c>
      <c r="L340" t="s">
        <v>9</v>
      </c>
      <c r="P340">
        <v>11290</v>
      </c>
      <c r="Q340" t="s">
        <v>542</v>
      </c>
      <c r="R340" t="s">
        <v>188</v>
      </c>
      <c r="S340" t="s">
        <v>9</v>
      </c>
      <c r="T340">
        <v>121</v>
      </c>
      <c r="U340">
        <v>14414</v>
      </c>
    </row>
    <row r="341" spans="1:21" x14ac:dyDescent="0.25">
      <c r="A341" t="s">
        <v>124</v>
      </c>
      <c r="B341">
        <v>7066</v>
      </c>
      <c r="C341" t="s">
        <v>535</v>
      </c>
      <c r="D341" t="s">
        <v>124</v>
      </c>
      <c r="E341" t="s">
        <v>9</v>
      </c>
      <c r="F341">
        <v>6118</v>
      </c>
      <c r="G341">
        <v>22446</v>
      </c>
      <c r="I341">
        <v>9754</v>
      </c>
      <c r="J341" t="s">
        <v>540</v>
      </c>
      <c r="K341" t="s">
        <v>124</v>
      </c>
      <c r="L341" t="s">
        <v>9</v>
      </c>
      <c r="P341">
        <v>11098</v>
      </c>
      <c r="Q341" t="s">
        <v>542</v>
      </c>
      <c r="R341" t="s">
        <v>124</v>
      </c>
      <c r="S341" t="s">
        <v>9</v>
      </c>
    </row>
    <row r="342" spans="1:21" x14ac:dyDescent="0.25">
      <c r="A342" t="s">
        <v>133</v>
      </c>
      <c r="B342">
        <v>7093</v>
      </c>
      <c r="C342" t="s">
        <v>535</v>
      </c>
      <c r="D342" t="s">
        <v>133</v>
      </c>
      <c r="E342" t="s">
        <v>9</v>
      </c>
      <c r="F342">
        <v>2562</v>
      </c>
      <c r="G342">
        <v>8168</v>
      </c>
      <c r="I342">
        <v>9781</v>
      </c>
      <c r="J342" t="s">
        <v>540</v>
      </c>
      <c r="K342" t="s">
        <v>133</v>
      </c>
      <c r="L342" t="s">
        <v>9</v>
      </c>
      <c r="P342">
        <v>11125</v>
      </c>
      <c r="Q342" t="s">
        <v>542</v>
      </c>
      <c r="R342" t="s">
        <v>133</v>
      </c>
      <c r="S342" t="s">
        <v>9</v>
      </c>
      <c r="T342">
        <v>43</v>
      </c>
      <c r="U342">
        <v>3054</v>
      </c>
    </row>
    <row r="343" spans="1:21" x14ac:dyDescent="0.25">
      <c r="A343" t="s">
        <v>57</v>
      </c>
      <c r="B343">
        <v>6865</v>
      </c>
      <c r="C343" t="s">
        <v>535</v>
      </c>
      <c r="D343" t="s">
        <v>57</v>
      </c>
      <c r="E343" t="s">
        <v>9</v>
      </c>
      <c r="F343">
        <v>3042</v>
      </c>
      <c r="G343">
        <v>11273</v>
      </c>
      <c r="I343">
        <v>9553</v>
      </c>
      <c r="J343" t="s">
        <v>540</v>
      </c>
      <c r="K343" t="s">
        <v>57</v>
      </c>
      <c r="L343" t="s">
        <v>9</v>
      </c>
      <c r="P343">
        <v>10897</v>
      </c>
      <c r="Q343" t="s">
        <v>542</v>
      </c>
      <c r="R343" t="s">
        <v>57</v>
      </c>
      <c r="S343" t="s">
        <v>9</v>
      </c>
      <c r="T343">
        <v>82</v>
      </c>
      <c r="U343">
        <v>4313</v>
      </c>
    </row>
    <row r="344" spans="1:21" x14ac:dyDescent="0.25">
      <c r="A344" t="s">
        <v>216</v>
      </c>
      <c r="B344">
        <v>7342</v>
      </c>
      <c r="C344" t="s">
        <v>535</v>
      </c>
      <c r="D344" t="s">
        <v>216</v>
      </c>
      <c r="E344" t="s">
        <v>9</v>
      </c>
      <c r="F344">
        <v>9033</v>
      </c>
      <c r="G344">
        <v>34147</v>
      </c>
      <c r="I344">
        <v>10030</v>
      </c>
      <c r="J344" t="s">
        <v>540</v>
      </c>
      <c r="K344" t="s">
        <v>216</v>
      </c>
      <c r="L344" t="s">
        <v>9</v>
      </c>
      <c r="P344">
        <v>11374</v>
      </c>
      <c r="Q344" t="s">
        <v>542</v>
      </c>
      <c r="R344" t="s">
        <v>216</v>
      </c>
      <c r="S344" t="s">
        <v>9</v>
      </c>
    </row>
    <row r="345" spans="1:21" x14ac:dyDescent="0.25">
      <c r="A345" t="s">
        <v>342</v>
      </c>
      <c r="B345">
        <v>7720</v>
      </c>
      <c r="C345" t="s">
        <v>535</v>
      </c>
      <c r="D345" t="s">
        <v>342</v>
      </c>
      <c r="E345" t="s">
        <v>9</v>
      </c>
      <c r="F345">
        <v>4703</v>
      </c>
      <c r="G345">
        <v>17212</v>
      </c>
      <c r="I345">
        <v>10408</v>
      </c>
      <c r="J345" t="s">
        <v>540</v>
      </c>
      <c r="K345" t="s">
        <v>342</v>
      </c>
      <c r="L345" t="s">
        <v>9</v>
      </c>
      <c r="M345">
        <v>3</v>
      </c>
      <c r="N345">
        <v>11460</v>
      </c>
      <c r="P345">
        <v>11752</v>
      </c>
      <c r="Q345" t="s">
        <v>542</v>
      </c>
      <c r="R345" t="s">
        <v>342</v>
      </c>
      <c r="S345" t="s">
        <v>9</v>
      </c>
      <c r="T345">
        <v>195</v>
      </c>
      <c r="U345">
        <v>20818</v>
      </c>
    </row>
    <row r="346" spans="1:21" x14ac:dyDescent="0.25">
      <c r="A346" t="s">
        <v>356</v>
      </c>
      <c r="B346">
        <v>7762</v>
      </c>
      <c r="C346" t="s">
        <v>535</v>
      </c>
      <c r="D346" t="s">
        <v>356</v>
      </c>
      <c r="E346" t="s">
        <v>9</v>
      </c>
      <c r="F346">
        <v>2122</v>
      </c>
      <c r="G346">
        <v>9322</v>
      </c>
      <c r="I346">
        <v>10450</v>
      </c>
      <c r="J346" t="s">
        <v>540</v>
      </c>
      <c r="K346" t="s">
        <v>356</v>
      </c>
      <c r="L346" t="s">
        <v>9</v>
      </c>
      <c r="M346">
        <v>56</v>
      </c>
      <c r="N346">
        <v>110082</v>
      </c>
      <c r="P346">
        <v>11794</v>
      </c>
      <c r="Q346" t="s">
        <v>542</v>
      </c>
      <c r="R346" t="s">
        <v>356</v>
      </c>
      <c r="S346" t="s">
        <v>9</v>
      </c>
      <c r="T346">
        <v>116</v>
      </c>
      <c r="U346">
        <v>7719</v>
      </c>
    </row>
    <row r="347" spans="1:21" x14ac:dyDescent="0.25">
      <c r="A347" t="s">
        <v>221</v>
      </c>
      <c r="B347">
        <v>7357</v>
      </c>
      <c r="C347" t="s">
        <v>535</v>
      </c>
      <c r="D347" t="s">
        <v>221</v>
      </c>
      <c r="E347" t="s">
        <v>9</v>
      </c>
      <c r="F347">
        <v>8322</v>
      </c>
      <c r="G347">
        <v>29006</v>
      </c>
      <c r="I347">
        <v>10045</v>
      </c>
      <c r="J347" t="s">
        <v>540</v>
      </c>
      <c r="K347" t="s">
        <v>221</v>
      </c>
      <c r="L347" t="s">
        <v>9</v>
      </c>
      <c r="M347">
        <v>6</v>
      </c>
      <c r="N347">
        <v>204908</v>
      </c>
      <c r="P347">
        <v>11389</v>
      </c>
      <c r="Q347" t="s">
        <v>542</v>
      </c>
      <c r="R347" t="s">
        <v>221</v>
      </c>
      <c r="S347" t="s">
        <v>9</v>
      </c>
      <c r="T347">
        <v>177</v>
      </c>
      <c r="U347">
        <v>17686</v>
      </c>
    </row>
    <row r="348" spans="1:21" x14ac:dyDescent="0.25">
      <c r="A348" t="s">
        <v>54</v>
      </c>
      <c r="B348">
        <v>6856</v>
      </c>
      <c r="C348" t="s">
        <v>535</v>
      </c>
      <c r="D348" t="s">
        <v>54</v>
      </c>
      <c r="E348" t="s">
        <v>9</v>
      </c>
      <c r="F348">
        <v>4494</v>
      </c>
      <c r="G348">
        <v>18762</v>
      </c>
      <c r="I348">
        <v>9544</v>
      </c>
      <c r="J348" t="s">
        <v>540</v>
      </c>
      <c r="K348" t="s">
        <v>54</v>
      </c>
      <c r="L348" t="s">
        <v>9</v>
      </c>
      <c r="P348">
        <v>10888</v>
      </c>
      <c r="Q348" t="s">
        <v>542</v>
      </c>
      <c r="R348" t="s">
        <v>54</v>
      </c>
      <c r="S348" t="s">
        <v>9</v>
      </c>
      <c r="T348">
        <v>99</v>
      </c>
      <c r="U348">
        <v>5745</v>
      </c>
    </row>
    <row r="349" spans="1:21" x14ac:dyDescent="0.25">
      <c r="A349" t="s">
        <v>225</v>
      </c>
      <c r="B349">
        <v>7369</v>
      </c>
      <c r="C349" t="s">
        <v>535</v>
      </c>
      <c r="D349" t="s">
        <v>225</v>
      </c>
      <c r="E349" t="s">
        <v>9</v>
      </c>
      <c r="F349">
        <v>4592</v>
      </c>
      <c r="G349">
        <v>18002</v>
      </c>
      <c r="I349">
        <v>10057</v>
      </c>
      <c r="J349" t="s">
        <v>540</v>
      </c>
      <c r="K349" t="s">
        <v>225</v>
      </c>
      <c r="L349" t="s">
        <v>9</v>
      </c>
      <c r="P349">
        <v>11401</v>
      </c>
      <c r="Q349" t="s">
        <v>542</v>
      </c>
      <c r="R349" t="s">
        <v>225</v>
      </c>
      <c r="S349" t="s">
        <v>9</v>
      </c>
    </row>
    <row r="350" spans="1:21" x14ac:dyDescent="0.25">
      <c r="A350" t="s">
        <v>39</v>
      </c>
      <c r="B350">
        <v>6811</v>
      </c>
      <c r="C350" t="s">
        <v>535</v>
      </c>
      <c r="D350" t="s">
        <v>39</v>
      </c>
      <c r="E350" t="s">
        <v>9</v>
      </c>
      <c r="F350">
        <v>4465</v>
      </c>
      <c r="G350">
        <v>16313</v>
      </c>
      <c r="I350">
        <v>9499</v>
      </c>
      <c r="J350" t="s">
        <v>540</v>
      </c>
      <c r="K350" t="s">
        <v>39</v>
      </c>
      <c r="L350" t="s">
        <v>9</v>
      </c>
      <c r="P350">
        <v>10843</v>
      </c>
      <c r="Q350" t="s">
        <v>542</v>
      </c>
      <c r="R350" t="s">
        <v>39</v>
      </c>
      <c r="S350" t="s">
        <v>9</v>
      </c>
    </row>
    <row r="351" spans="1:21" x14ac:dyDescent="0.25">
      <c r="A351" t="s">
        <v>351</v>
      </c>
      <c r="B351">
        <v>7747</v>
      </c>
      <c r="C351" t="s">
        <v>535</v>
      </c>
      <c r="D351" t="s">
        <v>351</v>
      </c>
      <c r="E351" t="s">
        <v>9</v>
      </c>
      <c r="F351">
        <v>5109</v>
      </c>
      <c r="G351">
        <v>19224</v>
      </c>
      <c r="I351">
        <v>10435</v>
      </c>
      <c r="J351" t="s">
        <v>540</v>
      </c>
      <c r="K351" t="s">
        <v>351</v>
      </c>
      <c r="L351" t="s">
        <v>9</v>
      </c>
      <c r="M351">
        <v>3</v>
      </c>
      <c r="N351">
        <v>9268</v>
      </c>
      <c r="P351">
        <v>11779</v>
      </c>
      <c r="Q351" t="s">
        <v>542</v>
      </c>
      <c r="R351" t="s">
        <v>351</v>
      </c>
      <c r="S351" t="s">
        <v>9</v>
      </c>
      <c r="T351">
        <v>220</v>
      </c>
      <c r="U351">
        <v>28599</v>
      </c>
    </row>
    <row r="352" spans="1:21" x14ac:dyDescent="0.25">
      <c r="A352" t="s">
        <v>334</v>
      </c>
      <c r="B352">
        <v>7696</v>
      </c>
      <c r="C352" t="s">
        <v>535</v>
      </c>
      <c r="D352" t="s">
        <v>334</v>
      </c>
      <c r="E352" t="s">
        <v>9</v>
      </c>
      <c r="F352">
        <v>5370</v>
      </c>
      <c r="G352">
        <v>16434</v>
      </c>
      <c r="I352">
        <v>10384</v>
      </c>
      <c r="J352" t="s">
        <v>540</v>
      </c>
      <c r="K352" t="s">
        <v>334</v>
      </c>
      <c r="L352" t="s">
        <v>9</v>
      </c>
      <c r="P352">
        <v>11728</v>
      </c>
      <c r="Q352" t="s">
        <v>542</v>
      </c>
      <c r="R352" t="s">
        <v>334</v>
      </c>
      <c r="S352" t="s">
        <v>9</v>
      </c>
      <c r="T352">
        <v>162</v>
      </c>
      <c r="U352">
        <v>18061</v>
      </c>
    </row>
    <row r="353" spans="1:21" x14ac:dyDescent="0.25">
      <c r="A353" t="s">
        <v>170</v>
      </c>
      <c r="B353">
        <v>7204</v>
      </c>
      <c r="C353" t="s">
        <v>535</v>
      </c>
      <c r="D353" t="s">
        <v>170</v>
      </c>
      <c r="E353" t="s">
        <v>9</v>
      </c>
      <c r="F353">
        <v>7606</v>
      </c>
      <c r="G353">
        <v>25742</v>
      </c>
      <c r="I353">
        <v>9892</v>
      </c>
      <c r="J353" t="s">
        <v>540</v>
      </c>
      <c r="K353" t="s">
        <v>170</v>
      </c>
      <c r="L353" t="s">
        <v>9</v>
      </c>
      <c r="P353">
        <v>11236</v>
      </c>
      <c r="Q353" t="s">
        <v>542</v>
      </c>
      <c r="R353" t="s">
        <v>170</v>
      </c>
      <c r="S353" t="s">
        <v>9</v>
      </c>
      <c r="T353">
        <v>221</v>
      </c>
      <c r="U353">
        <v>20588</v>
      </c>
    </row>
    <row r="354" spans="1:21" x14ac:dyDescent="0.25">
      <c r="A354" t="s">
        <v>172</v>
      </c>
      <c r="B354">
        <v>7210</v>
      </c>
      <c r="C354" t="s">
        <v>535</v>
      </c>
      <c r="D354" t="s">
        <v>172</v>
      </c>
      <c r="E354" t="s">
        <v>9</v>
      </c>
      <c r="F354">
        <v>7136</v>
      </c>
      <c r="G354">
        <v>23313</v>
      </c>
      <c r="I354">
        <v>9898</v>
      </c>
      <c r="J354" t="s">
        <v>540</v>
      </c>
      <c r="K354" t="s">
        <v>172</v>
      </c>
      <c r="L354" t="s">
        <v>9</v>
      </c>
      <c r="M354">
        <v>7</v>
      </c>
      <c r="N354">
        <v>18418</v>
      </c>
      <c r="P354">
        <v>11242</v>
      </c>
      <c r="Q354" t="s">
        <v>542</v>
      </c>
      <c r="R354" t="s">
        <v>172</v>
      </c>
      <c r="S354" t="s">
        <v>9</v>
      </c>
      <c r="T354">
        <v>226</v>
      </c>
      <c r="U354">
        <v>25217</v>
      </c>
    </row>
    <row r="355" spans="1:21" x14ac:dyDescent="0.25">
      <c r="A355" t="s">
        <v>353</v>
      </c>
      <c r="B355">
        <v>7753</v>
      </c>
      <c r="C355" t="s">
        <v>535</v>
      </c>
      <c r="D355" t="s">
        <v>353</v>
      </c>
      <c r="E355" t="s">
        <v>9</v>
      </c>
      <c r="F355">
        <v>7107</v>
      </c>
      <c r="G355">
        <v>28719</v>
      </c>
      <c r="I355">
        <v>10441</v>
      </c>
      <c r="J355" t="s">
        <v>540</v>
      </c>
      <c r="K355" t="s">
        <v>353</v>
      </c>
      <c r="L355" t="s">
        <v>9</v>
      </c>
      <c r="M355">
        <v>4</v>
      </c>
      <c r="N355">
        <v>20974</v>
      </c>
      <c r="P355">
        <v>11785</v>
      </c>
      <c r="Q355" t="s">
        <v>542</v>
      </c>
      <c r="R355" t="s">
        <v>353</v>
      </c>
      <c r="S355" t="s">
        <v>9</v>
      </c>
      <c r="T355">
        <v>228</v>
      </c>
      <c r="U355">
        <v>20081</v>
      </c>
    </row>
    <row r="356" spans="1:21" x14ac:dyDescent="0.25">
      <c r="A356" t="s">
        <v>235</v>
      </c>
      <c r="B356">
        <v>7399</v>
      </c>
      <c r="C356" t="s">
        <v>535</v>
      </c>
      <c r="D356" t="s">
        <v>235</v>
      </c>
      <c r="E356" t="s">
        <v>9</v>
      </c>
      <c r="F356">
        <v>4759</v>
      </c>
      <c r="G356">
        <v>16602</v>
      </c>
      <c r="I356">
        <v>10087</v>
      </c>
      <c r="J356" t="s">
        <v>540</v>
      </c>
      <c r="K356" t="s">
        <v>235</v>
      </c>
      <c r="L356" t="s">
        <v>9</v>
      </c>
      <c r="M356">
        <v>4</v>
      </c>
      <c r="N356">
        <v>8106</v>
      </c>
      <c r="P356">
        <v>11431</v>
      </c>
      <c r="Q356" t="s">
        <v>542</v>
      </c>
      <c r="R356" t="s">
        <v>235</v>
      </c>
      <c r="S356" t="s">
        <v>9</v>
      </c>
      <c r="T356">
        <v>195</v>
      </c>
      <c r="U356">
        <v>15904</v>
      </c>
    </row>
    <row r="357" spans="1:21" x14ac:dyDescent="0.25">
      <c r="A357" t="s">
        <v>224</v>
      </c>
      <c r="B357">
        <v>7366</v>
      </c>
      <c r="C357" t="s">
        <v>535</v>
      </c>
      <c r="D357" t="s">
        <v>224</v>
      </c>
      <c r="E357" t="s">
        <v>9</v>
      </c>
      <c r="F357">
        <v>3143</v>
      </c>
      <c r="G357">
        <v>11589</v>
      </c>
      <c r="I357">
        <v>10054</v>
      </c>
      <c r="J357" t="s">
        <v>540</v>
      </c>
      <c r="K357" t="s">
        <v>224</v>
      </c>
      <c r="L357" t="s">
        <v>9</v>
      </c>
      <c r="P357">
        <v>11398</v>
      </c>
      <c r="Q357" t="s">
        <v>542</v>
      </c>
      <c r="R357" t="s">
        <v>224</v>
      </c>
      <c r="S357" t="s">
        <v>9</v>
      </c>
    </row>
    <row r="358" spans="1:21" x14ac:dyDescent="0.25">
      <c r="A358" t="s">
        <v>113</v>
      </c>
      <c r="B358">
        <v>7033</v>
      </c>
      <c r="C358" t="s">
        <v>535</v>
      </c>
      <c r="D358" t="s">
        <v>113</v>
      </c>
      <c r="E358" t="s">
        <v>9</v>
      </c>
      <c r="I358">
        <v>9721</v>
      </c>
      <c r="J358" t="s">
        <v>540</v>
      </c>
      <c r="K358" t="s">
        <v>113</v>
      </c>
      <c r="L358" t="s">
        <v>9</v>
      </c>
      <c r="P358">
        <v>11065</v>
      </c>
      <c r="Q358" t="s">
        <v>542</v>
      </c>
      <c r="R358" t="s">
        <v>113</v>
      </c>
      <c r="S358"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4AAFD-119D-49D2-91FD-A687C96EC279}">
  <dimension ref="A1:K63"/>
  <sheetViews>
    <sheetView workbookViewId="0">
      <selection activeCell="E22" sqref="E22"/>
    </sheetView>
  </sheetViews>
  <sheetFormatPr defaultRowHeight="15" x14ac:dyDescent="0.25"/>
  <cols>
    <col min="10" max="10" width="11.85546875" customWidth="1"/>
  </cols>
  <sheetData>
    <row r="1" spans="1:11" x14ac:dyDescent="0.25">
      <c r="A1" t="s">
        <v>1134</v>
      </c>
      <c r="B1" t="s">
        <v>1135</v>
      </c>
      <c r="C1" t="s">
        <v>1136</v>
      </c>
      <c r="D1" t="s">
        <v>1137</v>
      </c>
      <c r="E1" t="s">
        <v>1140</v>
      </c>
      <c r="F1" t="s">
        <v>1139</v>
      </c>
      <c r="G1" t="s">
        <v>1138</v>
      </c>
    </row>
    <row r="2" spans="1:11" x14ac:dyDescent="0.25">
      <c r="A2" t="s">
        <v>48</v>
      </c>
      <c r="B2">
        <f>VLOOKUP(A2,'Zon per gemeente'!$A$1:$U$358,6,0)</f>
        <v>1499</v>
      </c>
      <c r="C2">
        <f>VLOOKUP(A2,'Zon per gemeente'!$A$1:U358,7,0)</f>
        <v>6755</v>
      </c>
      <c r="D2">
        <f>VLOOKUP(A2,'Zon per gemeente'!$A$1:U358,13,0)</f>
        <v>0</v>
      </c>
      <c r="E2">
        <f>VLOOKUP(A2,'Zon per gemeente'!$A$1:$U$358,14,0)</f>
        <v>0</v>
      </c>
      <c r="F2">
        <f>VLOOKUP(A2,'Zon per gemeente'!$A$1:$U$358,20,0)</f>
        <v>0</v>
      </c>
      <c r="G2">
        <f>VLOOKUP(A2,'Zon per gemeente'!$A$1:U$358,21,0)</f>
        <v>0</v>
      </c>
    </row>
    <row r="3" spans="1:11" x14ac:dyDescent="0.25">
      <c r="A3" t="s">
        <v>49</v>
      </c>
      <c r="B3">
        <f>VLOOKUP(A3,'Zon per gemeente'!$A$1:$U$358,6,0)</f>
        <v>481</v>
      </c>
      <c r="C3">
        <f>VLOOKUP(A3,'Zon per gemeente'!$A$1:U359,7,0)</f>
        <v>2086</v>
      </c>
      <c r="D3">
        <f>VLOOKUP(A3,'Zon per gemeente'!$A$1:U359,13,0)</f>
        <v>0</v>
      </c>
      <c r="E3">
        <f>VLOOKUP(A3,'Zon per gemeente'!$A$1:$U$358,14,0)</f>
        <v>0</v>
      </c>
      <c r="F3">
        <f>VLOOKUP(A3,'Zon per gemeente'!$A$1:$U$358,20,0)</f>
        <v>55</v>
      </c>
      <c r="G3">
        <f>VLOOKUP(A3,'Zon per gemeente'!$A$1:U$358,21,0)</f>
        <v>8599</v>
      </c>
    </row>
    <row r="4" spans="1:11" x14ac:dyDescent="0.25">
      <c r="A4" t="s">
        <v>61</v>
      </c>
      <c r="B4">
        <f>VLOOKUP(A4,'Zon per gemeente'!$A$1:$U$358,6,0)</f>
        <v>5943</v>
      </c>
      <c r="C4">
        <f>VLOOKUP(A4,'Zon per gemeente'!$A$1:U360,7,0)</f>
        <v>17024</v>
      </c>
      <c r="D4">
        <f>VLOOKUP(A4,'Zon per gemeente'!$A$1:U360,13,0)</f>
        <v>0</v>
      </c>
      <c r="E4">
        <f>VLOOKUP(A4,'Zon per gemeente'!$A$1:$U$358,14,0)</f>
        <v>0</v>
      </c>
      <c r="F4">
        <f>VLOOKUP(A4,'Zon per gemeente'!$A$1:$U$358,20,0)</f>
        <v>120</v>
      </c>
      <c r="G4">
        <f>VLOOKUP(A4,'Zon per gemeente'!$A$1:U$358,21,0)</f>
        <v>13720</v>
      </c>
    </row>
    <row r="5" spans="1:11" x14ac:dyDescent="0.25">
      <c r="A5" t="s">
        <v>64</v>
      </c>
      <c r="B5">
        <f>VLOOKUP(A5,'Zon per gemeente'!$A$1:$U$358,6,0)</f>
        <v>3382</v>
      </c>
      <c r="C5">
        <f>VLOOKUP(A5,'Zon per gemeente'!$A$1:U361,7,0)</f>
        <v>13076</v>
      </c>
      <c r="D5">
        <f>VLOOKUP(A5,'Zon per gemeente'!$A$1:U361,13,0)</f>
        <v>0</v>
      </c>
      <c r="E5">
        <f>VLOOKUP(A5,'Zon per gemeente'!$A$1:$U$358,14,0)</f>
        <v>0</v>
      </c>
      <c r="F5">
        <f>VLOOKUP(A5,'Zon per gemeente'!$A$1:$U$358,20,0)</f>
        <v>0</v>
      </c>
      <c r="G5">
        <f>VLOOKUP(A5,'Zon per gemeente'!$A$1:U$358,21,0)</f>
        <v>0</v>
      </c>
      <c r="K5" t="s">
        <v>1144</v>
      </c>
    </row>
    <row r="6" spans="1:11" x14ac:dyDescent="0.25">
      <c r="A6" t="s">
        <v>72</v>
      </c>
      <c r="B6">
        <f>VLOOKUP(A6,'Zon per gemeente'!$A$1:$U$358,6,0)</f>
        <v>1067</v>
      </c>
      <c r="C6">
        <f>VLOOKUP(A6,'Zon per gemeente'!$A$1:U362,7,0)</f>
        <v>5275</v>
      </c>
      <c r="D6">
        <f>VLOOKUP(A6,'Zon per gemeente'!$A$1:U362,13,0)</f>
        <v>4</v>
      </c>
      <c r="E6">
        <f>VLOOKUP(A6,'Zon per gemeente'!$A$1:$U$358,14,0)</f>
        <v>7400</v>
      </c>
      <c r="F6">
        <f>VLOOKUP(A6,'Zon per gemeente'!$A$1:$U$358,20,0)</f>
        <v>90</v>
      </c>
      <c r="G6">
        <f>VLOOKUP(A6,'Zon per gemeente'!$A$1:U$358,21,0)</f>
        <v>15549</v>
      </c>
      <c r="J6" t="s">
        <v>1141</v>
      </c>
      <c r="K6">
        <f>SUM(C2:C63)/1000</f>
        <v>784.28399999999999</v>
      </c>
    </row>
    <row r="7" spans="1:11" x14ac:dyDescent="0.25">
      <c r="A7" t="s">
        <v>76</v>
      </c>
      <c r="B7">
        <f>VLOOKUP(A7,'Zon per gemeente'!$A$1:$U$358,6,0)</f>
        <v>2980</v>
      </c>
      <c r="C7">
        <f>VLOOKUP(A7,'Zon per gemeente'!$A$1:U363,7,0)</f>
        <v>13417</v>
      </c>
      <c r="D7">
        <f>VLOOKUP(A7,'Zon per gemeente'!$A$1:U363,13,0)</f>
        <v>0</v>
      </c>
      <c r="E7">
        <f>VLOOKUP(A7,'Zon per gemeente'!$A$1:$U$358,14,0)</f>
        <v>0</v>
      </c>
      <c r="F7">
        <f>VLOOKUP(A7,'Zon per gemeente'!$A$1:$U$358,20,0)</f>
        <v>0</v>
      </c>
      <c r="G7">
        <f>VLOOKUP(A7,'Zon per gemeente'!$A$1:U$358,21,0)</f>
        <v>0</v>
      </c>
      <c r="J7" t="s">
        <v>1142</v>
      </c>
      <c r="K7">
        <f>SUM(E2:E63)/1000</f>
        <v>10.045999999999999</v>
      </c>
    </row>
    <row r="8" spans="1:11" x14ac:dyDescent="0.25">
      <c r="A8" t="s">
        <v>77</v>
      </c>
      <c r="B8">
        <f>VLOOKUP(A8,'Zon per gemeente'!$A$1:$U$358,6,0)</f>
        <v>3086</v>
      </c>
      <c r="C8">
        <f>VLOOKUP(A8,'Zon per gemeente'!$A$1:U364,7,0)</f>
        <v>12115</v>
      </c>
      <c r="D8">
        <f>VLOOKUP(A8,'Zon per gemeente'!$A$1:U364,13,0)</f>
        <v>0</v>
      </c>
      <c r="E8">
        <f>VLOOKUP(A8,'Zon per gemeente'!$A$1:$U$358,14,0)</f>
        <v>0</v>
      </c>
      <c r="F8">
        <f>VLOOKUP(A8,'Zon per gemeente'!$A$1:$U$358,20,0)</f>
        <v>66</v>
      </c>
      <c r="G8">
        <f>VLOOKUP(A8,'Zon per gemeente'!$A$1:U$358,21,0)</f>
        <v>8177</v>
      </c>
      <c r="J8" t="s">
        <v>1143</v>
      </c>
      <c r="K8">
        <f>SUM(G2:G63)/1000</f>
        <v>565.37</v>
      </c>
    </row>
    <row r="9" spans="1:11" x14ac:dyDescent="0.25">
      <c r="A9" t="s">
        <v>78</v>
      </c>
      <c r="B9">
        <f>VLOOKUP(A9,'Zon per gemeente'!$A$1:$U$358,6,0)</f>
        <v>8236</v>
      </c>
      <c r="C9">
        <f>VLOOKUP(A9,'Zon per gemeente'!$A$1:U365,7,0)</f>
        <v>29570</v>
      </c>
      <c r="D9">
        <f>VLOOKUP(A9,'Zon per gemeente'!$A$1:U365,13,0)</f>
        <v>0</v>
      </c>
      <c r="E9">
        <f>VLOOKUP(A9,'Zon per gemeente'!$A$1:$U$358,14,0)</f>
        <v>0</v>
      </c>
      <c r="F9">
        <f>VLOOKUP(A9,'Zon per gemeente'!$A$1:$U$358,20,0)</f>
        <v>0</v>
      </c>
      <c r="G9">
        <f>VLOOKUP(A9,'Zon per gemeente'!$A$1:U$358,21,0)</f>
        <v>0</v>
      </c>
    </row>
    <row r="10" spans="1:11" x14ac:dyDescent="0.25">
      <c r="A10" t="s">
        <v>96</v>
      </c>
      <c r="B10">
        <f>VLOOKUP(A10,'Zon per gemeente'!$A$1:$U$358,6,0)</f>
        <v>2607</v>
      </c>
      <c r="C10">
        <f>VLOOKUP(A10,'Zon per gemeente'!$A$1:U366,7,0)</f>
        <v>10858</v>
      </c>
      <c r="D10">
        <f>VLOOKUP(A10,'Zon per gemeente'!$A$1:U366,13,0)</f>
        <v>0</v>
      </c>
      <c r="E10">
        <f>VLOOKUP(A10,'Zon per gemeente'!$A$1:$U$358,14,0)</f>
        <v>0</v>
      </c>
      <c r="F10">
        <f>VLOOKUP(A10,'Zon per gemeente'!$A$1:$U$358,20,0)</f>
        <v>0</v>
      </c>
      <c r="G10">
        <f>VLOOKUP(A10,'Zon per gemeente'!$A$1:U$358,21,0)</f>
        <v>0</v>
      </c>
    </row>
    <row r="11" spans="1:11" x14ac:dyDescent="0.25">
      <c r="A11" t="s">
        <v>102</v>
      </c>
      <c r="B11">
        <f>VLOOKUP(A11,'Zon per gemeente'!$A$1:$U$358,6,0)</f>
        <v>2203</v>
      </c>
      <c r="C11">
        <f>VLOOKUP(A11,'Zon per gemeente'!$A$1:U367,7,0)</f>
        <v>8435</v>
      </c>
      <c r="D11">
        <f>VLOOKUP(A11,'Zon per gemeente'!$A$1:U367,13,0)</f>
        <v>0</v>
      </c>
      <c r="E11">
        <f>VLOOKUP(A11,'Zon per gemeente'!$A$1:$U$358,14,0)</f>
        <v>0</v>
      </c>
      <c r="F11">
        <f>VLOOKUP(A11,'Zon per gemeente'!$A$1:$U$358,20,0)</f>
        <v>0</v>
      </c>
      <c r="G11">
        <f>VLOOKUP(A11,'Zon per gemeente'!$A$1:U$358,21,0)</f>
        <v>0</v>
      </c>
    </row>
    <row r="12" spans="1:11" x14ac:dyDescent="0.25">
      <c r="A12" t="s">
        <v>114</v>
      </c>
      <c r="B12">
        <f>VLOOKUP(A12,'Zon per gemeente'!$A$1:$U$358,6,0)</f>
        <v>1930</v>
      </c>
      <c r="C12">
        <f>VLOOKUP(A12,'Zon per gemeente'!$A$1:U368,7,0)</f>
        <v>8700</v>
      </c>
      <c r="D12">
        <f>VLOOKUP(A12,'Zon per gemeente'!$A$1:U368,13,0)</f>
        <v>0</v>
      </c>
      <c r="E12">
        <f>VLOOKUP(A12,'Zon per gemeente'!$A$1:$U$358,14,0)</f>
        <v>0</v>
      </c>
      <c r="F12">
        <f>VLOOKUP(A12,'Zon per gemeente'!$A$1:$U$358,20,0)</f>
        <v>108</v>
      </c>
      <c r="G12">
        <f>VLOOKUP(A12,'Zon per gemeente'!$A$1:U$358,21,0)</f>
        <v>11705</v>
      </c>
    </row>
    <row r="13" spans="1:11" x14ac:dyDescent="0.25">
      <c r="A13" t="s">
        <v>116</v>
      </c>
      <c r="B13">
        <f>VLOOKUP(A13,'Zon per gemeente'!$A$1:$U$358,6,0)</f>
        <v>17467</v>
      </c>
      <c r="C13">
        <f>VLOOKUP(A13,'Zon per gemeente'!$A$1:U369,7,0)</f>
        <v>56217</v>
      </c>
      <c r="D13">
        <f>VLOOKUP(A13,'Zon per gemeente'!$A$1:U369,13,0)</f>
        <v>0</v>
      </c>
      <c r="E13">
        <f>VLOOKUP(A13,'Zon per gemeente'!$A$1:$U$358,14,0)</f>
        <v>0</v>
      </c>
      <c r="F13">
        <f>VLOOKUP(A13,'Zon per gemeente'!$A$1:$U$358,20,0)</f>
        <v>0</v>
      </c>
      <c r="G13">
        <f>VLOOKUP(A13,'Zon per gemeente'!$A$1:U$358,21,0)</f>
        <v>0</v>
      </c>
    </row>
    <row r="14" spans="1:11" x14ac:dyDescent="0.25">
      <c r="A14" t="s">
        <v>123</v>
      </c>
      <c r="B14">
        <f>VLOOKUP(A14,'Zon per gemeente'!$A$1:$U$358,6,0)</f>
        <v>2826</v>
      </c>
      <c r="C14">
        <f>VLOOKUP(A14,'Zon per gemeente'!$A$1:U370,7,0)</f>
        <v>11589</v>
      </c>
      <c r="D14">
        <f>VLOOKUP(A14,'Zon per gemeente'!$A$1:U370,13,0)</f>
        <v>5</v>
      </c>
      <c r="E14">
        <f>VLOOKUP(A14,'Zon per gemeente'!$A$1:$U$358,14,0)</f>
        <v>2646</v>
      </c>
      <c r="F14">
        <f>VLOOKUP(A14,'Zon per gemeente'!$A$1:$U$358,20,0)</f>
        <v>93</v>
      </c>
      <c r="G14">
        <f>VLOOKUP(A14,'Zon per gemeente'!$A$1:U$358,21,0)</f>
        <v>9918</v>
      </c>
    </row>
    <row r="15" spans="1:11" x14ac:dyDescent="0.25">
      <c r="A15" t="s">
        <v>125</v>
      </c>
      <c r="B15">
        <f>VLOOKUP(A15,'Zon per gemeente'!$A$1:$U$358,6,0)</f>
        <v>1427</v>
      </c>
      <c r="C15">
        <f>VLOOKUP(A15,'Zon per gemeente'!$A$1:U371,7,0)</f>
        <v>5273</v>
      </c>
      <c r="D15">
        <f>VLOOKUP(A15,'Zon per gemeente'!$A$1:U371,13,0)</f>
        <v>0</v>
      </c>
      <c r="E15">
        <f>VLOOKUP(A15,'Zon per gemeente'!$A$1:$U$358,14,0)</f>
        <v>0</v>
      </c>
      <c r="F15">
        <f>VLOOKUP(A15,'Zon per gemeente'!$A$1:$U$358,20,0)</f>
        <v>59</v>
      </c>
      <c r="G15">
        <f>VLOOKUP(A15,'Zon per gemeente'!$A$1:U$358,21,0)</f>
        <v>9209</v>
      </c>
    </row>
    <row r="16" spans="1:11" x14ac:dyDescent="0.25">
      <c r="A16" t="s">
        <v>129</v>
      </c>
      <c r="B16">
        <f>VLOOKUP(A16,'Zon per gemeente'!$A$1:$U$358,6,0)</f>
        <v>2180</v>
      </c>
      <c r="C16">
        <f>VLOOKUP(A16,'Zon per gemeente'!$A$1:U372,7,0)</f>
        <v>8891</v>
      </c>
      <c r="D16">
        <f>VLOOKUP(A16,'Zon per gemeente'!$A$1:U372,13,0)</f>
        <v>0</v>
      </c>
      <c r="E16">
        <f>VLOOKUP(A16,'Zon per gemeente'!$A$1:$U$358,14,0)</f>
        <v>0</v>
      </c>
      <c r="F16">
        <f>VLOOKUP(A16,'Zon per gemeente'!$A$1:$U$358,20,0)</f>
        <v>88</v>
      </c>
      <c r="G16">
        <f>VLOOKUP(A16,'Zon per gemeente'!$A$1:U$358,21,0)</f>
        <v>8545</v>
      </c>
    </row>
    <row r="17" spans="1:7" x14ac:dyDescent="0.25">
      <c r="A17" t="s">
        <v>132</v>
      </c>
      <c r="B17">
        <f>VLOOKUP(A17,'Zon per gemeente'!$A$1:$U$358,6,0)</f>
        <v>1919</v>
      </c>
      <c r="C17">
        <f>VLOOKUP(A17,'Zon per gemeente'!$A$1:U373,7,0)</f>
        <v>7388</v>
      </c>
      <c r="D17">
        <f>VLOOKUP(A17,'Zon per gemeente'!$A$1:U373,13,0)</f>
        <v>0</v>
      </c>
      <c r="E17">
        <f>VLOOKUP(A17,'Zon per gemeente'!$A$1:$U$358,14,0)</f>
        <v>0</v>
      </c>
      <c r="F17">
        <f>VLOOKUP(A17,'Zon per gemeente'!$A$1:$U$358,20,0)</f>
        <v>60</v>
      </c>
      <c r="G17">
        <f>VLOOKUP(A17,'Zon per gemeente'!$A$1:U$358,21,0)</f>
        <v>8880</v>
      </c>
    </row>
    <row r="18" spans="1:7" x14ac:dyDescent="0.25">
      <c r="A18" t="s">
        <v>136</v>
      </c>
      <c r="B18">
        <f>VLOOKUP(A18,'Zon per gemeente'!$A$1:$U$358,6,0)</f>
        <v>1103</v>
      </c>
      <c r="C18">
        <f>VLOOKUP(A18,'Zon per gemeente'!$A$1:U374,7,0)</f>
        <v>4416</v>
      </c>
      <c r="D18">
        <f>VLOOKUP(A18,'Zon per gemeente'!$A$1:U374,13,0)</f>
        <v>0</v>
      </c>
      <c r="E18">
        <f>VLOOKUP(A18,'Zon per gemeente'!$A$1:$U$358,14,0)</f>
        <v>0</v>
      </c>
      <c r="F18">
        <f>VLOOKUP(A18,'Zon per gemeente'!$A$1:$U$358,20,0)</f>
        <v>31</v>
      </c>
      <c r="G18">
        <f>VLOOKUP(A18,'Zon per gemeente'!$A$1:U$358,21,0)</f>
        <v>2176</v>
      </c>
    </row>
    <row r="19" spans="1:7" x14ac:dyDescent="0.25">
      <c r="A19" t="s">
        <v>141</v>
      </c>
      <c r="B19">
        <f>VLOOKUP(A19,'Zon per gemeente'!$A$1:$U$358,6,0)</f>
        <v>1366</v>
      </c>
      <c r="C19">
        <f>VLOOKUP(A19,'Zon per gemeente'!$A$1:U375,7,0)</f>
        <v>5860</v>
      </c>
      <c r="D19">
        <f>VLOOKUP(A19,'Zon per gemeente'!$A$1:U375,13,0)</f>
        <v>0</v>
      </c>
      <c r="E19">
        <f>VLOOKUP(A19,'Zon per gemeente'!$A$1:$U$358,14,0)</f>
        <v>0</v>
      </c>
      <c r="F19">
        <f>VLOOKUP(A19,'Zon per gemeente'!$A$1:$U$358,20,0)</f>
        <v>0</v>
      </c>
      <c r="G19">
        <f>VLOOKUP(A19,'Zon per gemeente'!$A$1:U$358,21,0)</f>
        <v>0</v>
      </c>
    </row>
    <row r="20" spans="1:7" x14ac:dyDescent="0.25">
      <c r="A20" t="s">
        <v>161</v>
      </c>
      <c r="B20">
        <f>VLOOKUP(A20,'Zon per gemeente'!$A$1:$U$358,6,0)</f>
        <v>6969</v>
      </c>
      <c r="C20">
        <f>VLOOKUP(A20,'Zon per gemeente'!$A$1:U376,7,0)</f>
        <v>23758</v>
      </c>
      <c r="D20">
        <f>VLOOKUP(A20,'Zon per gemeente'!$A$1:U376,13,0)</f>
        <v>0</v>
      </c>
      <c r="E20">
        <f>VLOOKUP(A20,'Zon per gemeente'!$A$1:$U$358,14,0)</f>
        <v>0</v>
      </c>
      <c r="F20">
        <f>VLOOKUP(A20,'Zon per gemeente'!$A$1:$U$358,20,0)</f>
        <v>0</v>
      </c>
      <c r="G20">
        <f>VLOOKUP(A20,'Zon per gemeente'!$A$1:U$358,21,0)</f>
        <v>0</v>
      </c>
    </row>
    <row r="21" spans="1:7" x14ac:dyDescent="0.25">
      <c r="A21" t="s">
        <v>164</v>
      </c>
      <c r="B21">
        <f>VLOOKUP(A21,'Zon per gemeente'!$A$1:$U$358,6,0)</f>
        <v>9922</v>
      </c>
      <c r="C21">
        <f>VLOOKUP(A21,'Zon per gemeente'!$A$1:U377,7,0)</f>
        <v>34546</v>
      </c>
      <c r="D21">
        <f>VLOOKUP(A21,'Zon per gemeente'!$A$1:U377,13,0)</f>
        <v>0</v>
      </c>
      <c r="E21">
        <f>VLOOKUP(A21,'Zon per gemeente'!$A$1:$U$358,14,0)</f>
        <v>0</v>
      </c>
      <c r="F21">
        <f>VLOOKUP(A21,'Zon per gemeente'!$A$1:$U$358,20,0)</f>
        <v>0</v>
      </c>
      <c r="G21">
        <f>VLOOKUP(A21,'Zon per gemeente'!$A$1:U$358,21,0)</f>
        <v>0</v>
      </c>
    </row>
    <row r="22" spans="1:7" x14ac:dyDescent="0.25">
      <c r="A22" t="s">
        <v>166</v>
      </c>
      <c r="B22">
        <f>VLOOKUP(A22,'Zon per gemeente'!$A$1:$U$358,6,0)</f>
        <v>3769</v>
      </c>
      <c r="C22">
        <f>VLOOKUP(A22,'Zon per gemeente'!$A$1:U378,7,0)</f>
        <v>15612</v>
      </c>
      <c r="D22">
        <f>VLOOKUP(A22,'Zon per gemeente'!$A$1:U378,13,0)</f>
        <v>0</v>
      </c>
      <c r="E22">
        <f>VLOOKUP(A22,'Zon per gemeente'!$A$1:$U$358,14,0)</f>
        <v>0</v>
      </c>
      <c r="F22">
        <f>VLOOKUP(A22,'Zon per gemeente'!$A$1:$U$358,20,0)</f>
        <v>114</v>
      </c>
      <c r="G22">
        <f>VLOOKUP(A22,'Zon per gemeente'!$A$1:U$358,21,0)</f>
        <v>16075</v>
      </c>
    </row>
    <row r="23" spans="1:7" x14ac:dyDescent="0.25">
      <c r="A23" t="s">
        <v>168</v>
      </c>
      <c r="B23">
        <f>VLOOKUP(A23,'Zon per gemeente'!$A$1:$U$358,6,0)</f>
        <v>1410</v>
      </c>
      <c r="C23">
        <f>VLOOKUP(A23,'Zon per gemeente'!$A$1:U379,7,0)</f>
        <v>6247</v>
      </c>
      <c r="D23">
        <f>VLOOKUP(A23,'Zon per gemeente'!$A$1:U379,13,0)</f>
        <v>0</v>
      </c>
      <c r="E23">
        <f>VLOOKUP(A23,'Zon per gemeente'!$A$1:$U$358,14,0)</f>
        <v>0</v>
      </c>
      <c r="F23">
        <f>VLOOKUP(A23,'Zon per gemeente'!$A$1:$U$358,20,0)</f>
        <v>79</v>
      </c>
      <c r="G23">
        <f>VLOOKUP(A23,'Zon per gemeente'!$A$1:U$358,21,0)</f>
        <v>10637</v>
      </c>
    </row>
    <row r="24" spans="1:7" x14ac:dyDescent="0.25">
      <c r="A24" t="s">
        <v>206</v>
      </c>
      <c r="B24">
        <f>VLOOKUP(A24,'Zon per gemeente'!$A$1:$U$358,6,0)</f>
        <v>1696</v>
      </c>
      <c r="C24">
        <f>VLOOKUP(A24,'Zon per gemeente'!$A$1:U380,7,0)</f>
        <v>6544</v>
      </c>
      <c r="D24">
        <f>VLOOKUP(A24,'Zon per gemeente'!$A$1:U380,13,0)</f>
        <v>0</v>
      </c>
      <c r="E24">
        <f>VLOOKUP(A24,'Zon per gemeente'!$A$1:$U$358,14,0)</f>
        <v>0</v>
      </c>
      <c r="F24">
        <f>VLOOKUP(A24,'Zon per gemeente'!$A$1:$U$358,20,0)</f>
        <v>55</v>
      </c>
      <c r="G24">
        <f>VLOOKUP(A24,'Zon per gemeente'!$A$1:U$358,21,0)</f>
        <v>3155</v>
      </c>
    </row>
    <row r="25" spans="1:7" x14ac:dyDescent="0.25">
      <c r="A25" t="s">
        <v>222</v>
      </c>
      <c r="B25">
        <f>VLOOKUP(A25,'Zon per gemeente'!$A$1:$U$358,6,0)</f>
        <v>1051</v>
      </c>
      <c r="C25">
        <f>VLOOKUP(A25,'Zon per gemeente'!$A$1:U381,7,0)</f>
        <v>4940</v>
      </c>
      <c r="D25">
        <f>VLOOKUP(A25,'Zon per gemeente'!$A$1:U381,13,0)</f>
        <v>0</v>
      </c>
      <c r="E25">
        <f>VLOOKUP(A25,'Zon per gemeente'!$A$1:$U$358,14,0)</f>
        <v>0</v>
      </c>
      <c r="F25">
        <f>VLOOKUP(A25,'Zon per gemeente'!$A$1:$U$358,20,0)</f>
        <v>66</v>
      </c>
      <c r="G25">
        <f>VLOOKUP(A25,'Zon per gemeente'!$A$1:U$358,21,0)</f>
        <v>5612</v>
      </c>
    </row>
    <row r="26" spans="1:7" x14ac:dyDescent="0.25">
      <c r="A26" t="s">
        <v>240</v>
      </c>
      <c r="B26">
        <f>VLOOKUP(A26,'Zon per gemeente'!$A$1:$U$358,6,0)</f>
        <v>2488</v>
      </c>
      <c r="C26">
        <f>VLOOKUP(A26,'Zon per gemeente'!$A$1:U382,7,0)</f>
        <v>9896</v>
      </c>
      <c r="D26">
        <f>VLOOKUP(A26,'Zon per gemeente'!$A$1:U382,13,0)</f>
        <v>0</v>
      </c>
      <c r="E26">
        <f>VLOOKUP(A26,'Zon per gemeente'!$A$1:$U$358,14,0)</f>
        <v>0</v>
      </c>
      <c r="F26">
        <f>VLOOKUP(A26,'Zon per gemeente'!$A$1:$U$358,20,0)</f>
        <v>43</v>
      </c>
      <c r="G26">
        <f>VLOOKUP(A26,'Zon per gemeente'!$A$1:U$358,21,0)</f>
        <v>4978</v>
      </c>
    </row>
    <row r="27" spans="1:7" x14ac:dyDescent="0.25">
      <c r="A27" t="s">
        <v>243</v>
      </c>
      <c r="B27">
        <f>VLOOKUP(A27,'Zon per gemeente'!$A$1:$U$358,6,0)</f>
        <v>1588</v>
      </c>
      <c r="C27">
        <f>VLOOKUP(A27,'Zon per gemeente'!$A$1:U383,7,0)</f>
        <v>7442</v>
      </c>
      <c r="D27">
        <f>VLOOKUP(A27,'Zon per gemeente'!$A$1:U383,13,0)</f>
        <v>0</v>
      </c>
      <c r="E27">
        <f>VLOOKUP(A27,'Zon per gemeente'!$A$1:$U$358,14,0)</f>
        <v>0</v>
      </c>
      <c r="F27">
        <f>VLOOKUP(A27,'Zon per gemeente'!$A$1:$U$358,20,0)</f>
        <v>113</v>
      </c>
      <c r="G27">
        <f>VLOOKUP(A27,'Zon per gemeente'!$A$1:U$358,21,0)</f>
        <v>18541</v>
      </c>
    </row>
    <row r="28" spans="1:7" x14ac:dyDescent="0.25">
      <c r="A28" t="s">
        <v>244</v>
      </c>
      <c r="B28">
        <f>VLOOKUP(A28,'Zon per gemeente'!$A$1:$U$358,6,0)</f>
        <v>1886</v>
      </c>
      <c r="C28">
        <f>VLOOKUP(A28,'Zon per gemeente'!$A$1:U384,7,0)</f>
        <v>7336</v>
      </c>
      <c r="D28">
        <f>VLOOKUP(A28,'Zon per gemeente'!$A$1:U384,13,0)</f>
        <v>0</v>
      </c>
      <c r="E28">
        <f>VLOOKUP(A28,'Zon per gemeente'!$A$1:$U$358,14,0)</f>
        <v>0</v>
      </c>
      <c r="F28">
        <f>VLOOKUP(A28,'Zon per gemeente'!$A$1:$U$358,20,0)</f>
        <v>79</v>
      </c>
      <c r="G28">
        <f>VLOOKUP(A28,'Zon per gemeente'!$A$1:U$358,21,0)</f>
        <v>8508</v>
      </c>
    </row>
    <row r="29" spans="1:7" x14ac:dyDescent="0.25">
      <c r="A29" t="s">
        <v>251</v>
      </c>
      <c r="B29">
        <f>VLOOKUP(A29,'Zon per gemeente'!$A$1:$U$358,6,0)</f>
        <v>4276</v>
      </c>
      <c r="C29">
        <f>VLOOKUP(A29,'Zon per gemeente'!$A$1:U385,7,0)</f>
        <v>14795</v>
      </c>
      <c r="D29">
        <f>VLOOKUP(A29,'Zon per gemeente'!$A$1:U385,13,0)</f>
        <v>0</v>
      </c>
      <c r="E29">
        <f>VLOOKUP(A29,'Zon per gemeente'!$A$1:$U$358,14,0)</f>
        <v>0</v>
      </c>
      <c r="F29">
        <f>VLOOKUP(A29,'Zon per gemeente'!$A$1:$U$358,20,0)</f>
        <v>115</v>
      </c>
      <c r="G29">
        <f>VLOOKUP(A29,'Zon per gemeente'!$A$1:U$358,21,0)</f>
        <v>14951</v>
      </c>
    </row>
    <row r="30" spans="1:7" x14ac:dyDescent="0.25">
      <c r="A30" t="s">
        <v>256</v>
      </c>
      <c r="B30">
        <f>VLOOKUP(A30,'Zon per gemeente'!$A$1:$U$358,6,0)</f>
        <v>7967</v>
      </c>
      <c r="C30">
        <f>VLOOKUP(A30,'Zon per gemeente'!$A$1:U386,7,0)</f>
        <v>31014</v>
      </c>
      <c r="D30">
        <f>VLOOKUP(A30,'Zon per gemeente'!$A$1:U386,13,0)</f>
        <v>0</v>
      </c>
      <c r="E30">
        <f>VLOOKUP(A30,'Zon per gemeente'!$A$1:$U$358,14,0)</f>
        <v>0</v>
      </c>
      <c r="F30">
        <f>VLOOKUP(A30,'Zon per gemeente'!$A$1:$U$358,20,0)</f>
        <v>271</v>
      </c>
      <c r="G30">
        <f>VLOOKUP(A30,'Zon per gemeente'!$A$1:U$358,21,0)</f>
        <v>39239</v>
      </c>
    </row>
    <row r="31" spans="1:7" x14ac:dyDescent="0.25">
      <c r="A31" t="s">
        <v>283</v>
      </c>
      <c r="B31">
        <f>VLOOKUP(A31,'Zon per gemeente'!$A$1:$U$358,6,0)</f>
        <v>1696</v>
      </c>
      <c r="C31">
        <f>VLOOKUP(A31,'Zon per gemeente'!$A$1:U387,7,0)</f>
        <v>7303</v>
      </c>
      <c r="D31">
        <f>VLOOKUP(A31,'Zon per gemeente'!$A$1:U387,13,0)</f>
        <v>0</v>
      </c>
      <c r="E31">
        <f>VLOOKUP(A31,'Zon per gemeente'!$A$1:$U$358,14,0)</f>
        <v>0</v>
      </c>
      <c r="F31">
        <f>VLOOKUP(A31,'Zon per gemeente'!$A$1:$U$358,20,0)</f>
        <v>73</v>
      </c>
      <c r="G31">
        <f>VLOOKUP(A31,'Zon per gemeente'!$A$1:U$358,21,0)</f>
        <v>4118</v>
      </c>
    </row>
    <row r="32" spans="1:7" x14ac:dyDescent="0.25">
      <c r="A32" t="s">
        <v>291</v>
      </c>
      <c r="B32">
        <f>VLOOKUP(A32,'Zon per gemeente'!$A$1:$U$358,6,0)</f>
        <v>3174</v>
      </c>
      <c r="C32">
        <f>VLOOKUP(A32,'Zon per gemeente'!$A$1:U388,7,0)</f>
        <v>12935</v>
      </c>
      <c r="D32">
        <f>VLOOKUP(A32,'Zon per gemeente'!$A$1:U388,13,0)</f>
        <v>0</v>
      </c>
      <c r="E32">
        <f>VLOOKUP(A32,'Zon per gemeente'!$A$1:$U$358,14,0)</f>
        <v>0</v>
      </c>
      <c r="F32">
        <f>VLOOKUP(A32,'Zon per gemeente'!$A$1:$U$358,20,0)</f>
        <v>0</v>
      </c>
      <c r="G32">
        <f>VLOOKUP(A32,'Zon per gemeente'!$A$1:U$358,21,0)</f>
        <v>0</v>
      </c>
    </row>
    <row r="33" spans="1:7" x14ac:dyDescent="0.25">
      <c r="A33" t="s">
        <v>297</v>
      </c>
      <c r="B33">
        <f>VLOOKUP(A33,'Zon per gemeente'!$A$1:$U$358,6,0)</f>
        <v>2298</v>
      </c>
      <c r="C33">
        <f>VLOOKUP(A33,'Zon per gemeente'!$A$1:U389,7,0)</f>
        <v>10828</v>
      </c>
      <c r="D33">
        <f>VLOOKUP(A33,'Zon per gemeente'!$A$1:U389,13,0)</f>
        <v>0</v>
      </c>
      <c r="E33">
        <f>VLOOKUP(A33,'Zon per gemeente'!$A$1:$U$358,14,0)</f>
        <v>0</v>
      </c>
      <c r="F33">
        <f>VLOOKUP(A33,'Zon per gemeente'!$A$1:$U$358,20,0)</f>
        <v>161</v>
      </c>
      <c r="G33">
        <f>VLOOKUP(A33,'Zon per gemeente'!$A$1:U$358,21,0)</f>
        <v>23711</v>
      </c>
    </row>
    <row r="34" spans="1:7" x14ac:dyDescent="0.25">
      <c r="A34" t="s">
        <v>298</v>
      </c>
      <c r="B34">
        <f>VLOOKUP(A34,'Zon per gemeente'!$A$1:$U$358,6,0)</f>
        <v>1958</v>
      </c>
      <c r="C34">
        <f>VLOOKUP(A34,'Zon per gemeente'!$A$1:U390,7,0)</f>
        <v>8105</v>
      </c>
      <c r="D34">
        <f>VLOOKUP(A34,'Zon per gemeente'!$A$1:U390,13,0)</f>
        <v>0</v>
      </c>
      <c r="E34">
        <f>VLOOKUP(A34,'Zon per gemeente'!$A$1:$U$358,14,0)</f>
        <v>0</v>
      </c>
      <c r="F34">
        <f>VLOOKUP(A34,'Zon per gemeente'!$A$1:$U$358,20,0)</f>
        <v>45</v>
      </c>
      <c r="G34">
        <f>VLOOKUP(A34,'Zon per gemeente'!$A$1:U$358,21,0)</f>
        <v>15998</v>
      </c>
    </row>
    <row r="35" spans="1:7" x14ac:dyDescent="0.25">
      <c r="A35" t="s">
        <v>302</v>
      </c>
      <c r="B35">
        <f>VLOOKUP(A35,'Zon per gemeente'!$A$1:$U$358,6,0)</f>
        <v>2416</v>
      </c>
      <c r="C35">
        <f>VLOOKUP(A35,'Zon per gemeente'!$A$1:U391,7,0)</f>
        <v>8451</v>
      </c>
      <c r="D35">
        <f>VLOOKUP(A35,'Zon per gemeente'!$A$1:U391,13,0)</f>
        <v>0</v>
      </c>
      <c r="E35">
        <f>VLOOKUP(A35,'Zon per gemeente'!$A$1:$U$358,14,0)</f>
        <v>0</v>
      </c>
      <c r="F35">
        <f>VLOOKUP(A35,'Zon per gemeente'!$A$1:$U$358,20,0)</f>
        <v>124</v>
      </c>
      <c r="G35">
        <f>VLOOKUP(A35,'Zon per gemeente'!$A$1:U$358,21,0)</f>
        <v>11752</v>
      </c>
    </row>
    <row r="36" spans="1:7" x14ac:dyDescent="0.25">
      <c r="A36" t="s">
        <v>313</v>
      </c>
      <c r="B36">
        <f>VLOOKUP(A36,'Zon per gemeente'!$A$1:$U$358,6,0)</f>
        <v>12800</v>
      </c>
      <c r="C36">
        <f>VLOOKUP(A36,'Zon per gemeente'!$A$1:U392,7,0)</f>
        <v>41048</v>
      </c>
      <c r="D36">
        <f>VLOOKUP(A36,'Zon per gemeente'!$A$1:U392,13,0)</f>
        <v>0</v>
      </c>
      <c r="E36">
        <f>VLOOKUP(A36,'Zon per gemeente'!$A$1:$U$358,14,0)</f>
        <v>0</v>
      </c>
      <c r="F36">
        <f>VLOOKUP(A36,'Zon per gemeente'!$A$1:$U$358,20,0)</f>
        <v>323</v>
      </c>
      <c r="G36">
        <f>VLOOKUP(A36,'Zon per gemeente'!$A$1:U$358,21,0)</f>
        <v>62484</v>
      </c>
    </row>
    <row r="37" spans="1:7" x14ac:dyDescent="0.25">
      <c r="A37" t="s">
        <v>318</v>
      </c>
      <c r="B37">
        <f>VLOOKUP(A37,'Zon per gemeente'!$A$1:$U$358,6,0)</f>
        <v>5590</v>
      </c>
      <c r="C37">
        <f>VLOOKUP(A37,'Zon per gemeente'!$A$1:U393,7,0)</f>
        <v>18969</v>
      </c>
      <c r="D37">
        <f>VLOOKUP(A37,'Zon per gemeente'!$A$1:U393,13,0)</f>
        <v>0</v>
      </c>
      <c r="E37">
        <f>VLOOKUP(A37,'Zon per gemeente'!$A$1:$U$358,14,0)</f>
        <v>0</v>
      </c>
      <c r="F37">
        <f>VLOOKUP(A37,'Zon per gemeente'!$A$1:$U$358,20,0)</f>
        <v>0</v>
      </c>
      <c r="G37">
        <f>VLOOKUP(A37,'Zon per gemeente'!$A$1:U$358,21,0)</f>
        <v>0</v>
      </c>
    </row>
    <row r="38" spans="1:7" x14ac:dyDescent="0.25">
      <c r="A38" t="s">
        <v>326</v>
      </c>
      <c r="B38">
        <f>VLOOKUP(A38,'Zon per gemeente'!$A$1:$U$358,6,0)</f>
        <v>3532</v>
      </c>
      <c r="C38">
        <f>VLOOKUP(A38,'Zon per gemeente'!$A$1:U394,7,0)</f>
        <v>13033</v>
      </c>
      <c r="D38">
        <f>VLOOKUP(A38,'Zon per gemeente'!$A$1:U394,13,0)</f>
        <v>0</v>
      </c>
      <c r="E38">
        <f>VLOOKUP(A38,'Zon per gemeente'!$A$1:$U$358,14,0)</f>
        <v>0</v>
      </c>
      <c r="F38">
        <f>VLOOKUP(A38,'Zon per gemeente'!$A$1:$U$358,20,0)</f>
        <v>56</v>
      </c>
      <c r="G38">
        <f>VLOOKUP(A38,'Zon per gemeente'!$A$1:U$358,21,0)</f>
        <v>7578</v>
      </c>
    </row>
    <row r="39" spans="1:7" x14ac:dyDescent="0.25">
      <c r="A39" t="s">
        <v>330</v>
      </c>
      <c r="B39">
        <f>VLOOKUP(A39,'Zon per gemeente'!$A$1:$U$358,6,0)</f>
        <v>4209</v>
      </c>
      <c r="C39">
        <f>VLOOKUP(A39,'Zon per gemeente'!$A$1:U395,7,0)</f>
        <v>15995</v>
      </c>
      <c r="D39">
        <f>VLOOKUP(A39,'Zon per gemeente'!$A$1:U395,13,0)</f>
        <v>0</v>
      </c>
      <c r="E39">
        <f>VLOOKUP(A39,'Zon per gemeente'!$A$1:$U$358,14,0)</f>
        <v>0</v>
      </c>
      <c r="F39">
        <f>VLOOKUP(A39,'Zon per gemeente'!$A$1:$U$358,20,0)</f>
        <v>0</v>
      </c>
      <c r="G39">
        <f>VLOOKUP(A39,'Zon per gemeente'!$A$1:U$358,21,0)</f>
        <v>0</v>
      </c>
    </row>
    <row r="40" spans="1:7" x14ac:dyDescent="0.25">
      <c r="A40" t="s">
        <v>341</v>
      </c>
      <c r="B40">
        <f>VLOOKUP(A40,'Zon per gemeente'!$A$1:$U$358,6,0)</f>
        <v>1597</v>
      </c>
      <c r="C40">
        <f>VLOOKUP(A40,'Zon per gemeente'!$A$1:U396,7,0)</f>
        <v>5807</v>
      </c>
      <c r="D40">
        <f>VLOOKUP(A40,'Zon per gemeente'!$A$1:U396,13,0)</f>
        <v>0</v>
      </c>
      <c r="E40">
        <f>VLOOKUP(A40,'Zon per gemeente'!$A$1:$U$358,14,0)</f>
        <v>0</v>
      </c>
      <c r="F40">
        <f>VLOOKUP(A40,'Zon per gemeente'!$A$1:$U$358,20,0)</f>
        <v>41</v>
      </c>
      <c r="G40">
        <f>VLOOKUP(A40,'Zon per gemeente'!$A$1:U$358,21,0)</f>
        <v>3884</v>
      </c>
    </row>
    <row r="41" spans="1:7" x14ac:dyDescent="0.25">
      <c r="A41" t="s">
        <v>343</v>
      </c>
      <c r="B41">
        <f>VLOOKUP(A41,'Zon per gemeente'!$A$1:$U$358,6,0)</f>
        <v>1723</v>
      </c>
      <c r="C41">
        <f>VLOOKUP(A41,'Zon per gemeente'!$A$1:U397,7,0)</f>
        <v>6773</v>
      </c>
      <c r="D41">
        <f>VLOOKUP(A41,'Zon per gemeente'!$A$1:U397,13,0)</f>
        <v>0</v>
      </c>
      <c r="E41">
        <f>VLOOKUP(A41,'Zon per gemeente'!$A$1:$U$358,14,0)</f>
        <v>0</v>
      </c>
      <c r="F41">
        <f>VLOOKUP(A41,'Zon per gemeente'!$A$1:$U$358,20,0)</f>
        <v>0</v>
      </c>
      <c r="G41">
        <f>VLOOKUP(A41,'Zon per gemeente'!$A$1:U$358,21,0)</f>
        <v>0</v>
      </c>
    </row>
    <row r="42" spans="1:7" x14ac:dyDescent="0.25">
      <c r="A42" t="s">
        <v>344</v>
      </c>
      <c r="B42">
        <f>VLOOKUP(A42,'Zon per gemeente'!$A$1:$U$358,6,0)</f>
        <v>2791</v>
      </c>
      <c r="C42">
        <f>VLOOKUP(A42,'Zon per gemeente'!$A$1:U398,7,0)</f>
        <v>10788</v>
      </c>
      <c r="D42">
        <f>VLOOKUP(A42,'Zon per gemeente'!$A$1:U398,13,0)</f>
        <v>0</v>
      </c>
      <c r="E42">
        <f>VLOOKUP(A42,'Zon per gemeente'!$A$1:$U$358,14,0)</f>
        <v>0</v>
      </c>
      <c r="F42">
        <f>VLOOKUP(A42,'Zon per gemeente'!$A$1:$U$358,20,0)</f>
        <v>0</v>
      </c>
      <c r="G42">
        <f>VLOOKUP(A42,'Zon per gemeente'!$A$1:U$358,21,0)</f>
        <v>0</v>
      </c>
    </row>
    <row r="43" spans="1:7" x14ac:dyDescent="0.25">
      <c r="A43" t="s">
        <v>365</v>
      </c>
      <c r="B43">
        <f>VLOOKUP(A43,'Zon per gemeente'!$A$1:$U$358,6,0)</f>
        <v>1787</v>
      </c>
      <c r="C43">
        <f>VLOOKUP(A43,'Zon per gemeente'!$A$1:U399,7,0)</f>
        <v>6985</v>
      </c>
      <c r="D43">
        <f>VLOOKUP(A43,'Zon per gemeente'!$A$1:U399,13,0)</f>
        <v>0</v>
      </c>
      <c r="E43">
        <f>VLOOKUP(A43,'Zon per gemeente'!$A$1:$U$358,14,0)</f>
        <v>0</v>
      </c>
      <c r="F43">
        <f>VLOOKUP(A43,'Zon per gemeente'!$A$1:$U$358,20,0)</f>
        <v>58</v>
      </c>
      <c r="G43">
        <f>VLOOKUP(A43,'Zon per gemeente'!$A$1:U$358,21,0)</f>
        <v>8637</v>
      </c>
    </row>
    <row r="44" spans="1:7" x14ac:dyDescent="0.25">
      <c r="A44" t="s">
        <v>379</v>
      </c>
      <c r="B44">
        <f>VLOOKUP(A44,'Zon per gemeente'!$A$1:$U$358,6,0)</f>
        <v>1795</v>
      </c>
      <c r="C44">
        <f>VLOOKUP(A44,'Zon per gemeente'!$A$1:U400,7,0)</f>
        <v>8065</v>
      </c>
      <c r="D44">
        <f>VLOOKUP(A44,'Zon per gemeente'!$A$1:U400,13,0)</f>
        <v>0</v>
      </c>
      <c r="E44">
        <f>VLOOKUP(A44,'Zon per gemeente'!$A$1:$U$358,14,0)</f>
        <v>0</v>
      </c>
      <c r="F44">
        <f>VLOOKUP(A44,'Zon per gemeente'!$A$1:$U$358,20,0)</f>
        <v>114</v>
      </c>
      <c r="G44">
        <f>VLOOKUP(A44,'Zon per gemeente'!$A$1:U$358,21,0)</f>
        <v>9195</v>
      </c>
    </row>
    <row r="45" spans="1:7" x14ac:dyDescent="0.25">
      <c r="A45" t="s">
        <v>127</v>
      </c>
      <c r="B45">
        <f>VLOOKUP(A45,'Zon per gemeente'!$A$1:$U$358,6,0)</f>
        <v>3257</v>
      </c>
      <c r="C45">
        <f>VLOOKUP(A45,'Zon per gemeente'!$A$1:U401,7,0)</f>
        <v>13232</v>
      </c>
      <c r="D45">
        <f>VLOOKUP(A45,'Zon per gemeente'!$A$1:U401,13,0)</f>
        <v>0</v>
      </c>
      <c r="E45">
        <f>VLOOKUP(A45,'Zon per gemeente'!$A$1:$U$358,14,0)</f>
        <v>0</v>
      </c>
      <c r="F45">
        <f>VLOOKUP(A45,'Zon per gemeente'!$A$1:$U$358,20,0)</f>
        <v>159</v>
      </c>
      <c r="G45">
        <f>VLOOKUP(A45,'Zon per gemeente'!$A$1:U$358,21,0)</f>
        <v>24310</v>
      </c>
    </row>
    <row r="46" spans="1:7" x14ac:dyDescent="0.25">
      <c r="A46" t="s">
        <v>144</v>
      </c>
      <c r="B46">
        <f>VLOOKUP(A46,'Zon per gemeente'!$A$1:$U$358,6,0)</f>
        <v>2751</v>
      </c>
      <c r="C46">
        <f>VLOOKUP(A46,'Zon per gemeente'!$A$1:U402,7,0)</f>
        <v>10535</v>
      </c>
      <c r="D46">
        <f>VLOOKUP(A46,'Zon per gemeente'!$A$1:U402,13,0)</f>
        <v>0</v>
      </c>
      <c r="E46">
        <f>VLOOKUP(A46,'Zon per gemeente'!$A$1:$U$358,14,0)</f>
        <v>0</v>
      </c>
      <c r="F46">
        <f>VLOOKUP(A46,'Zon per gemeente'!$A$1:$U$358,20,0)</f>
        <v>101</v>
      </c>
      <c r="G46">
        <f>VLOOKUP(A46,'Zon per gemeente'!$A$1:U$358,21,0)</f>
        <v>10988</v>
      </c>
    </row>
    <row r="47" spans="1:7" x14ac:dyDescent="0.25">
      <c r="A47" t="s">
        <v>156</v>
      </c>
      <c r="B47">
        <f>VLOOKUP(A47,'Zon per gemeente'!$A$1:$U$358,6,0)</f>
        <v>1719</v>
      </c>
      <c r="C47">
        <f>VLOOKUP(A47,'Zon per gemeente'!$A$1:U403,7,0)</f>
        <v>7531</v>
      </c>
      <c r="D47">
        <f>VLOOKUP(A47,'Zon per gemeente'!$A$1:U403,13,0)</f>
        <v>0</v>
      </c>
      <c r="E47">
        <f>VLOOKUP(A47,'Zon per gemeente'!$A$1:$U$358,14,0)</f>
        <v>0</v>
      </c>
      <c r="F47">
        <f>VLOOKUP(A47,'Zon per gemeente'!$A$1:$U$358,20,0)</f>
        <v>85</v>
      </c>
      <c r="G47">
        <f>VLOOKUP(A47,'Zon per gemeente'!$A$1:U$358,21,0)</f>
        <v>8791</v>
      </c>
    </row>
    <row r="48" spans="1:7" x14ac:dyDescent="0.25">
      <c r="A48" t="s">
        <v>189</v>
      </c>
      <c r="B48">
        <f>VLOOKUP(A48,'Zon per gemeente'!$A$1:$U$358,6,0)</f>
        <v>2277</v>
      </c>
      <c r="C48">
        <f>VLOOKUP(A48,'Zon per gemeente'!$A$1:U404,7,0)</f>
        <v>9594</v>
      </c>
      <c r="D48">
        <f>VLOOKUP(A48,'Zon per gemeente'!$A$1:U404,13,0)</f>
        <v>0</v>
      </c>
      <c r="E48">
        <f>VLOOKUP(A48,'Zon per gemeente'!$A$1:$U$358,14,0)</f>
        <v>0</v>
      </c>
      <c r="F48">
        <f>VLOOKUP(A48,'Zon per gemeente'!$A$1:$U$358,20,0)</f>
        <v>102</v>
      </c>
      <c r="G48">
        <f>VLOOKUP(A48,'Zon per gemeente'!$A$1:U$358,21,0)</f>
        <v>11213</v>
      </c>
    </row>
    <row r="49" spans="1:7" x14ac:dyDescent="0.25">
      <c r="A49" t="s">
        <v>271</v>
      </c>
      <c r="B49">
        <f>VLOOKUP(A49,'Zon per gemeente'!$A$1:$U$358,6,0)</f>
        <v>1134</v>
      </c>
      <c r="C49">
        <f>VLOOKUP(A49,'Zon per gemeente'!$A$1:U405,7,0)</f>
        <v>5723</v>
      </c>
      <c r="D49">
        <f>VLOOKUP(A49,'Zon per gemeente'!$A$1:U405,13,0)</f>
        <v>0</v>
      </c>
      <c r="E49">
        <f>VLOOKUP(A49,'Zon per gemeente'!$A$1:$U$358,14,0)</f>
        <v>0</v>
      </c>
      <c r="F49">
        <f>VLOOKUP(A49,'Zon per gemeente'!$A$1:$U$358,20,0)</f>
        <v>102</v>
      </c>
      <c r="G49">
        <f>VLOOKUP(A49,'Zon per gemeente'!$A$1:U$358,21,0)</f>
        <v>20396</v>
      </c>
    </row>
    <row r="50" spans="1:7" x14ac:dyDescent="0.25">
      <c r="A50" t="s">
        <v>280</v>
      </c>
      <c r="B50">
        <f>VLOOKUP(A50,'Zon per gemeente'!$A$1:$U$358,6,0)</f>
        <v>5300</v>
      </c>
      <c r="C50">
        <f>VLOOKUP(A50,'Zon per gemeente'!$A$1:U406,7,0)</f>
        <v>20939</v>
      </c>
      <c r="D50">
        <f>VLOOKUP(A50,'Zon per gemeente'!$A$1:U406,13,0)</f>
        <v>0</v>
      </c>
      <c r="E50">
        <f>VLOOKUP(A50,'Zon per gemeente'!$A$1:$U$358,14,0)</f>
        <v>0</v>
      </c>
      <c r="F50">
        <f>VLOOKUP(A50,'Zon per gemeente'!$A$1:$U$358,20,0)</f>
        <v>176</v>
      </c>
      <c r="G50">
        <f>VLOOKUP(A50,'Zon per gemeente'!$A$1:U$358,21,0)</f>
        <v>16426</v>
      </c>
    </row>
    <row r="51" spans="1:7" x14ac:dyDescent="0.25">
      <c r="A51" t="s">
        <v>90</v>
      </c>
      <c r="B51">
        <f>VLOOKUP(A51,'Zon per gemeente'!$A$1:$U$358,6,0)</f>
        <v>2611</v>
      </c>
      <c r="C51">
        <f>VLOOKUP(A51,'Zon per gemeente'!$A$1:U407,7,0)</f>
        <v>9743</v>
      </c>
      <c r="D51">
        <f>VLOOKUP(A51,'Zon per gemeente'!$A$1:U407,13,0)</f>
        <v>0</v>
      </c>
      <c r="E51">
        <f>VLOOKUP(A51,'Zon per gemeente'!$A$1:$U$358,14,0)</f>
        <v>0</v>
      </c>
      <c r="F51">
        <f>VLOOKUP(A51,'Zon per gemeente'!$A$1:$U$358,20,0)</f>
        <v>79</v>
      </c>
      <c r="G51">
        <f>VLOOKUP(A51,'Zon per gemeente'!$A$1:U$358,21,0)</f>
        <v>9467</v>
      </c>
    </row>
    <row r="52" spans="1:7" x14ac:dyDescent="0.25">
      <c r="A52" t="s">
        <v>190</v>
      </c>
      <c r="B52">
        <f>VLOOKUP(A52,'Zon per gemeente'!$A$1:$U$358,6,0)</f>
        <v>1684</v>
      </c>
      <c r="C52">
        <f>VLOOKUP(A52,'Zon per gemeente'!$A$1:U408,7,0)</f>
        <v>7599</v>
      </c>
      <c r="D52">
        <f>VLOOKUP(A52,'Zon per gemeente'!$A$1:U408,13,0)</f>
        <v>0</v>
      </c>
      <c r="E52">
        <f>VLOOKUP(A52,'Zon per gemeente'!$A$1:$U$358,14,0)</f>
        <v>0</v>
      </c>
      <c r="F52">
        <f>VLOOKUP(A52,'Zon per gemeente'!$A$1:$U$358,20,0)</f>
        <v>87</v>
      </c>
      <c r="G52">
        <f>VLOOKUP(A52,'Zon per gemeente'!$A$1:U$358,21,0)</f>
        <v>9113</v>
      </c>
    </row>
    <row r="53" spans="1:7" x14ac:dyDescent="0.25">
      <c r="A53" t="s">
        <v>290</v>
      </c>
      <c r="B53">
        <f>VLOOKUP(A53,'Zon per gemeente'!$A$1:$U$358,6,0)</f>
        <v>1157</v>
      </c>
      <c r="C53">
        <f>VLOOKUP(A53,'Zon per gemeente'!$A$1:U409,7,0)</f>
        <v>5865</v>
      </c>
      <c r="D53">
        <f>VLOOKUP(A53,'Zon per gemeente'!$A$1:U409,13,0)</f>
        <v>0</v>
      </c>
      <c r="E53">
        <f>VLOOKUP(A53,'Zon per gemeente'!$A$1:$U$358,14,0)</f>
        <v>0</v>
      </c>
      <c r="F53">
        <f>VLOOKUP(A53,'Zon per gemeente'!$A$1:$U$358,20,0)</f>
        <v>115</v>
      </c>
      <c r="G53">
        <f>VLOOKUP(A53,'Zon per gemeente'!$A$1:U$358,21,0)</f>
        <v>14463</v>
      </c>
    </row>
    <row r="54" spans="1:7" x14ac:dyDescent="0.25">
      <c r="A54" t="s">
        <v>89</v>
      </c>
      <c r="B54">
        <f>VLOOKUP(A54,'Zon per gemeente'!$A$1:$U$358,6,0)</f>
        <v>2193</v>
      </c>
      <c r="C54">
        <f>VLOOKUP(A54,'Zon per gemeente'!$A$1:U410,7,0)</f>
        <v>9657</v>
      </c>
      <c r="D54">
        <f>VLOOKUP(A54,'Zon per gemeente'!$A$1:U410,13,0)</f>
        <v>0</v>
      </c>
      <c r="E54">
        <f>VLOOKUP(A54,'Zon per gemeente'!$A$1:$U$358,14,0)</f>
        <v>0</v>
      </c>
      <c r="F54">
        <f>VLOOKUP(A54,'Zon per gemeente'!$A$1:$U$358,20,0)</f>
        <v>0</v>
      </c>
      <c r="G54">
        <f>VLOOKUP(A54,'Zon per gemeente'!$A$1:U$358,21,0)</f>
        <v>0</v>
      </c>
    </row>
    <row r="55" spans="1:7" x14ac:dyDescent="0.25">
      <c r="A55" t="s">
        <v>223</v>
      </c>
      <c r="B55">
        <f>VLOOKUP(A55,'Zon per gemeente'!$A$1:$U$358,6,0)</f>
        <v>3441</v>
      </c>
      <c r="C55">
        <f>VLOOKUP(A55,'Zon per gemeente'!$A$1:U411,7,0)</f>
        <v>12413</v>
      </c>
      <c r="D55">
        <f>VLOOKUP(A55,'Zon per gemeente'!$A$1:U411,13,0)</f>
        <v>0</v>
      </c>
      <c r="E55">
        <f>VLOOKUP(A55,'Zon per gemeente'!$A$1:$U$358,14,0)</f>
        <v>0</v>
      </c>
      <c r="F55">
        <f>VLOOKUP(A55,'Zon per gemeente'!$A$1:$U$358,20,0)</f>
        <v>0</v>
      </c>
      <c r="G55">
        <f>VLOOKUP(A55,'Zon per gemeente'!$A$1:U$358,21,0)</f>
        <v>0</v>
      </c>
    </row>
    <row r="56" spans="1:7" x14ac:dyDescent="0.25">
      <c r="A56" t="s">
        <v>105</v>
      </c>
      <c r="B56">
        <f>VLOOKUP(A56,'Zon per gemeente'!$A$1:$U$358,6,0)</f>
        <v>1962</v>
      </c>
      <c r="C56">
        <f>VLOOKUP(A56,'Zon per gemeente'!$A$1:U412,7,0)</f>
        <v>7677</v>
      </c>
      <c r="D56">
        <f>VLOOKUP(A56,'Zon per gemeente'!$A$1:U412,13,0)</f>
        <v>0</v>
      </c>
      <c r="E56">
        <f>VLOOKUP(A56,'Zon per gemeente'!$A$1:$U$358,14,0)</f>
        <v>0</v>
      </c>
      <c r="F56">
        <f>VLOOKUP(A56,'Zon per gemeente'!$A$1:$U$358,20,0)</f>
        <v>73</v>
      </c>
      <c r="G56">
        <f>VLOOKUP(A56,'Zon per gemeente'!$A$1:U$358,21,0)</f>
        <v>10515</v>
      </c>
    </row>
    <row r="57" spans="1:7" x14ac:dyDescent="0.25">
      <c r="A57" t="s">
        <v>63</v>
      </c>
      <c r="B57">
        <f>VLOOKUP(A57,'Zon per gemeente'!$A$1:$U$358,6,0)</f>
        <v>3039</v>
      </c>
      <c r="C57">
        <f>VLOOKUP(A57,'Zon per gemeente'!$A$1:U413,7,0)</f>
        <v>13328</v>
      </c>
      <c r="D57">
        <f>VLOOKUP(A57,'Zon per gemeente'!$A$1:U413,13,0)</f>
        <v>0</v>
      </c>
      <c r="E57">
        <f>VLOOKUP(A57,'Zon per gemeente'!$A$1:$U$358,14,0)</f>
        <v>0</v>
      </c>
      <c r="F57">
        <f>VLOOKUP(A57,'Zon per gemeente'!$A$1:$U$358,20,0)</f>
        <v>180</v>
      </c>
      <c r="G57">
        <f>VLOOKUP(A57,'Zon per gemeente'!$A$1:U$358,21,0)</f>
        <v>21265</v>
      </c>
    </row>
    <row r="58" spans="1:7" x14ac:dyDescent="0.25">
      <c r="A58" t="s">
        <v>38</v>
      </c>
      <c r="B58">
        <f>VLOOKUP(A58,'Zon per gemeente'!$A$1:$U$358,6,0)</f>
        <v>819</v>
      </c>
      <c r="C58">
        <f>VLOOKUP(A58,'Zon per gemeente'!$A$1:U414,7,0)</f>
        <v>3897</v>
      </c>
      <c r="D58">
        <f>VLOOKUP(A58,'Zon per gemeente'!$A$1:U414,13,0)</f>
        <v>0</v>
      </c>
      <c r="E58">
        <f>VLOOKUP(A58,'Zon per gemeente'!$A$1:$U$358,14,0)</f>
        <v>0</v>
      </c>
      <c r="F58">
        <f>VLOOKUP(A58,'Zon per gemeente'!$A$1:$U$358,20,0)</f>
        <v>60</v>
      </c>
      <c r="G58">
        <f>VLOOKUP(A58,'Zon per gemeente'!$A$1:U$358,21,0)</f>
        <v>6527</v>
      </c>
    </row>
    <row r="59" spans="1:7" x14ac:dyDescent="0.25">
      <c r="A59" t="s">
        <v>58</v>
      </c>
      <c r="B59">
        <f>VLOOKUP(A59,'Zon per gemeente'!$A$1:$U$358,6,0)</f>
        <v>1859</v>
      </c>
      <c r="C59">
        <f>VLOOKUP(A59,'Zon per gemeente'!$A$1:U415,7,0)</f>
        <v>8770</v>
      </c>
      <c r="D59">
        <f>VLOOKUP(A59,'Zon per gemeente'!$A$1:U415,13,0)</f>
        <v>0</v>
      </c>
      <c r="E59">
        <f>VLOOKUP(A59,'Zon per gemeente'!$A$1:$U$358,14,0)</f>
        <v>0</v>
      </c>
      <c r="F59">
        <f>VLOOKUP(A59,'Zon per gemeente'!$A$1:$U$358,20,0)</f>
        <v>107</v>
      </c>
      <c r="G59">
        <f>VLOOKUP(A59,'Zon per gemeente'!$A$1:U$358,21,0)</f>
        <v>15559</v>
      </c>
    </row>
    <row r="60" spans="1:7" x14ac:dyDescent="0.25">
      <c r="A60" t="s">
        <v>68</v>
      </c>
      <c r="B60">
        <f>VLOOKUP(A60,'Zon per gemeente'!$A$1:$U$358,6,0)</f>
        <v>1822</v>
      </c>
      <c r="C60">
        <f>VLOOKUP(A60,'Zon per gemeente'!$A$1:U416,7,0)</f>
        <v>8150</v>
      </c>
      <c r="D60">
        <f>VLOOKUP(A60,'Zon per gemeente'!$A$1:U416,13,0)</f>
        <v>0</v>
      </c>
      <c r="E60">
        <f>VLOOKUP(A60,'Zon per gemeente'!$A$1:$U$358,14,0)</f>
        <v>0</v>
      </c>
      <c r="F60">
        <f>VLOOKUP(A60,'Zon per gemeente'!$A$1:$U$358,20,0)</f>
        <v>107</v>
      </c>
      <c r="G60">
        <f>VLOOKUP(A60,'Zon per gemeente'!$A$1:U$358,21,0)</f>
        <v>17629</v>
      </c>
    </row>
    <row r="61" spans="1:7" x14ac:dyDescent="0.25">
      <c r="A61" t="s">
        <v>126</v>
      </c>
      <c r="B61">
        <f>VLOOKUP(A61,'Zon per gemeente'!$A$1:$U$358,6,0)</f>
        <v>4033</v>
      </c>
      <c r="C61">
        <f>VLOOKUP(A61,'Zon per gemeente'!$A$1:U417,7,0)</f>
        <v>15011</v>
      </c>
      <c r="D61">
        <f>VLOOKUP(A61,'Zon per gemeente'!$A$1:U417,13,0)</f>
        <v>0</v>
      </c>
      <c r="E61">
        <f>VLOOKUP(A61,'Zon per gemeente'!$A$1:$U$358,14,0)</f>
        <v>0</v>
      </c>
      <c r="F61">
        <f>VLOOKUP(A61,'Zon per gemeente'!$A$1:$U$358,20,0)</f>
        <v>54</v>
      </c>
      <c r="G61">
        <f>VLOOKUP(A61,'Zon per gemeente'!$A$1:U$358,21,0)</f>
        <v>3177</v>
      </c>
    </row>
    <row r="62" spans="1:7" x14ac:dyDescent="0.25">
      <c r="A62" t="s">
        <v>216</v>
      </c>
      <c r="B62">
        <f>VLOOKUP(A62,'Zon per gemeente'!$A$1:$U$358,6,0)</f>
        <v>9033</v>
      </c>
      <c r="C62">
        <f>VLOOKUP(A62,'Zon per gemeente'!$A$1:U418,7,0)</f>
        <v>34147</v>
      </c>
      <c r="D62">
        <f>VLOOKUP(A62,'Zon per gemeente'!$A$1:U418,13,0)</f>
        <v>0</v>
      </c>
      <c r="E62">
        <f>VLOOKUP(A62,'Zon per gemeente'!$A$1:$U$358,14,0)</f>
        <v>0</v>
      </c>
      <c r="F62">
        <f>VLOOKUP(A62,'Zon per gemeente'!$A$1:$U$358,20,0)</f>
        <v>0</v>
      </c>
      <c r="G62">
        <f>VLOOKUP(A62,'Zon per gemeente'!$A$1:U$358,21,0)</f>
        <v>0</v>
      </c>
    </row>
    <row r="63" spans="1:7" x14ac:dyDescent="0.25">
      <c r="A63" t="s">
        <v>39</v>
      </c>
      <c r="B63">
        <f>VLOOKUP(A63,'Zon per gemeente'!$A$1:$U$358,6,0)</f>
        <v>4465</v>
      </c>
      <c r="C63">
        <f>VLOOKUP(A63,'Zon per gemeente'!$A$1:U419,7,0)</f>
        <v>16313</v>
      </c>
      <c r="D63">
        <f>VLOOKUP(A63,'Zon per gemeente'!$A$1:U419,13,0)</f>
        <v>0</v>
      </c>
      <c r="E63">
        <f>VLOOKUP(A63,'Zon per gemeente'!$A$1:$U$358,14,0)</f>
        <v>0</v>
      </c>
      <c r="F63">
        <f>VLOOKUP(A63,'Zon per gemeente'!$A$1:$U$358,20,0)</f>
        <v>0</v>
      </c>
      <c r="G63">
        <f>VLOOKUP(A63,'Zon per gemeente'!$A$1:U$358,21,0)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158CF-B6F2-49E5-82AF-3BFD767605EE}">
  <dimension ref="A1:U477"/>
  <sheetViews>
    <sheetView workbookViewId="0">
      <selection activeCell="B22" sqref="B22"/>
    </sheetView>
  </sheetViews>
  <sheetFormatPr defaultRowHeight="15" x14ac:dyDescent="0.25"/>
  <sheetData>
    <row r="1" spans="1:21" x14ac:dyDescent="0.25">
      <c r="A1" t="s">
        <v>459</v>
      </c>
    </row>
    <row r="2" spans="1:21" x14ac:dyDescent="0.25">
      <c r="A2" t="s">
        <v>0</v>
      </c>
      <c r="B2" t="s">
        <v>460</v>
      </c>
      <c r="C2" t="s">
        <v>461</v>
      </c>
      <c r="D2" t="s">
        <v>462</v>
      </c>
      <c r="E2" t="s">
        <v>463</v>
      </c>
      <c r="F2" t="s">
        <v>464</v>
      </c>
      <c r="G2" t="s">
        <v>465</v>
      </c>
      <c r="H2" t="s">
        <v>466</v>
      </c>
      <c r="I2" t="s">
        <v>467</v>
      </c>
      <c r="J2" t="s">
        <v>468</v>
      </c>
      <c r="K2" t="s">
        <v>469</v>
      </c>
      <c r="L2" t="s">
        <v>470</v>
      </c>
      <c r="M2" t="s">
        <v>471</v>
      </c>
      <c r="N2" t="s">
        <v>472</v>
      </c>
      <c r="O2" t="s">
        <v>473</v>
      </c>
      <c r="P2" t="s">
        <v>474</v>
      </c>
      <c r="Q2" t="s">
        <v>475</v>
      </c>
      <c r="R2" t="s">
        <v>476</v>
      </c>
      <c r="S2" t="s">
        <v>477</v>
      </c>
      <c r="T2" t="s">
        <v>478</v>
      </c>
      <c r="U2" t="s">
        <v>479</v>
      </c>
    </row>
    <row r="3" spans="1:21" ht="409.5" x14ac:dyDescent="0.25">
      <c r="A3">
        <v>0</v>
      </c>
      <c r="B3" t="s">
        <v>480</v>
      </c>
      <c r="C3" t="s">
        <v>481</v>
      </c>
      <c r="D3" t="s">
        <v>482</v>
      </c>
      <c r="E3" s="1" t="s">
        <v>483</v>
      </c>
      <c r="F3" t="s">
        <v>484</v>
      </c>
      <c r="G3" t="s">
        <v>485</v>
      </c>
      <c r="H3" t="s">
        <v>486</v>
      </c>
      <c r="I3" t="s">
        <v>487</v>
      </c>
      <c r="J3" t="s">
        <v>488</v>
      </c>
      <c r="K3" t="s">
        <v>489</v>
      </c>
      <c r="L3">
        <v>2021</v>
      </c>
      <c r="M3" s="1" t="s">
        <v>490</v>
      </c>
      <c r="N3" s="1" t="s">
        <v>491</v>
      </c>
      <c r="O3" t="s">
        <v>492</v>
      </c>
      <c r="P3" t="s">
        <v>493</v>
      </c>
      <c r="Q3" t="s">
        <v>494</v>
      </c>
      <c r="R3" t="s">
        <v>495</v>
      </c>
      <c r="S3" t="s">
        <v>496</v>
      </c>
      <c r="T3" t="s">
        <v>484</v>
      </c>
      <c r="U3">
        <v>2</v>
      </c>
    </row>
    <row r="4" spans="1:21" x14ac:dyDescent="0.25">
      <c r="A4" t="s">
        <v>497</v>
      </c>
    </row>
    <row r="5" spans="1:21" x14ac:dyDescent="0.25">
      <c r="A5" t="s">
        <v>0</v>
      </c>
      <c r="B5" t="s">
        <v>498</v>
      </c>
      <c r="C5" t="s">
        <v>499</v>
      </c>
      <c r="D5" t="s">
        <v>500</v>
      </c>
      <c r="E5" t="s">
        <v>501</v>
      </c>
      <c r="F5" t="s">
        <v>460</v>
      </c>
      <c r="G5" t="s">
        <v>472</v>
      </c>
      <c r="H5" t="s">
        <v>502</v>
      </c>
      <c r="I5" t="s">
        <v>503</v>
      </c>
      <c r="J5" t="s">
        <v>504</v>
      </c>
      <c r="K5" t="s">
        <v>505</v>
      </c>
      <c r="L5" t="s">
        <v>506</v>
      </c>
    </row>
    <row r="6" spans="1:21" x14ac:dyDescent="0.25">
      <c r="A6">
        <v>0</v>
      </c>
      <c r="B6">
        <v>0</v>
      </c>
      <c r="D6" t="s">
        <v>507</v>
      </c>
      <c r="E6" t="s">
        <v>1</v>
      </c>
      <c r="F6" t="s">
        <v>508</v>
      </c>
    </row>
    <row r="7" spans="1:21" x14ac:dyDescent="0.25">
      <c r="A7">
        <v>1</v>
      </c>
      <c r="B7">
        <v>1</v>
      </c>
      <c r="D7" t="s">
        <v>507</v>
      </c>
      <c r="E7" t="s">
        <v>2</v>
      </c>
      <c r="F7" t="s">
        <v>509</v>
      </c>
    </row>
    <row r="8" spans="1:21" x14ac:dyDescent="0.25">
      <c r="A8">
        <v>2</v>
      </c>
      <c r="B8">
        <v>2</v>
      </c>
      <c r="D8" t="s">
        <v>510</v>
      </c>
      <c r="E8" t="s">
        <v>3</v>
      </c>
      <c r="F8" t="s">
        <v>3</v>
      </c>
      <c r="H8" t="b">
        <v>1</v>
      </c>
    </row>
    <row r="9" spans="1:21" x14ac:dyDescent="0.25">
      <c r="A9">
        <v>3</v>
      </c>
      <c r="B9">
        <v>3</v>
      </c>
      <c r="D9" t="s">
        <v>511</v>
      </c>
      <c r="E9" t="s">
        <v>4</v>
      </c>
      <c r="F9" t="s">
        <v>512</v>
      </c>
      <c r="G9" t="s">
        <v>513</v>
      </c>
      <c r="I9" t="s">
        <v>514</v>
      </c>
      <c r="J9" t="s">
        <v>515</v>
      </c>
      <c r="K9">
        <v>0</v>
      </c>
      <c r="L9" t="s">
        <v>516</v>
      </c>
    </row>
    <row r="10" spans="1:21" x14ac:dyDescent="0.25">
      <c r="A10">
        <v>4</v>
      </c>
      <c r="B10">
        <v>4</v>
      </c>
      <c r="D10" t="s">
        <v>511</v>
      </c>
      <c r="E10" t="s">
        <v>5</v>
      </c>
      <c r="F10" t="s">
        <v>517</v>
      </c>
      <c r="G10" t="s">
        <v>518</v>
      </c>
      <c r="I10" t="s">
        <v>514</v>
      </c>
      <c r="J10" t="s">
        <v>519</v>
      </c>
      <c r="K10">
        <v>0</v>
      </c>
      <c r="L10" t="s">
        <v>516</v>
      </c>
    </row>
    <row r="11" spans="1:21" x14ac:dyDescent="0.25">
      <c r="A11">
        <v>5</v>
      </c>
      <c r="B11">
        <v>5</v>
      </c>
      <c r="D11" t="s">
        <v>511</v>
      </c>
      <c r="E11" t="s">
        <v>6</v>
      </c>
      <c r="F11" t="s">
        <v>520</v>
      </c>
      <c r="G11" t="s">
        <v>521</v>
      </c>
      <c r="I11" t="s">
        <v>514</v>
      </c>
      <c r="J11" t="s">
        <v>522</v>
      </c>
      <c r="K11">
        <v>0</v>
      </c>
      <c r="L11" t="s">
        <v>516</v>
      </c>
    </row>
    <row r="12" spans="1:21" x14ac:dyDescent="0.25">
      <c r="A12" t="s">
        <v>1</v>
      </c>
    </row>
    <row r="13" spans="1:21" x14ac:dyDescent="0.25">
      <c r="A13" t="s">
        <v>501</v>
      </c>
      <c r="B13" t="s">
        <v>460</v>
      </c>
      <c r="C13" t="s">
        <v>472</v>
      </c>
    </row>
    <row r="14" spans="1:21" x14ac:dyDescent="0.25">
      <c r="A14" t="s">
        <v>523</v>
      </c>
      <c r="B14" t="s">
        <v>524</v>
      </c>
    </row>
    <row r="15" spans="1:21" x14ac:dyDescent="0.25">
      <c r="A15" t="s">
        <v>525</v>
      </c>
      <c r="B15" t="s">
        <v>526</v>
      </c>
      <c r="C15" t="s">
        <v>527</v>
      </c>
    </row>
    <row r="16" spans="1:21" ht="409.5" x14ac:dyDescent="0.25">
      <c r="A16" t="s">
        <v>528</v>
      </c>
      <c r="B16" t="s">
        <v>529</v>
      </c>
      <c r="C16" s="1" t="s">
        <v>530</v>
      </c>
    </row>
    <row r="17" spans="1:3" ht="409.5" x14ac:dyDescent="0.25">
      <c r="A17">
        <v>301000</v>
      </c>
      <c r="B17" t="s">
        <v>531</v>
      </c>
      <c r="C17" s="1" t="s">
        <v>532</v>
      </c>
    </row>
    <row r="18" spans="1:3" ht="409.5" x14ac:dyDescent="0.25">
      <c r="A18">
        <v>346600</v>
      </c>
      <c r="B18" t="s">
        <v>533</v>
      </c>
      <c r="C18" s="1" t="s">
        <v>534</v>
      </c>
    </row>
    <row r="19" spans="1:3" x14ac:dyDescent="0.25">
      <c r="A19" t="s">
        <v>7</v>
      </c>
      <c r="B19" t="s">
        <v>535</v>
      </c>
      <c r="C19" t="s">
        <v>536</v>
      </c>
    </row>
    <row r="20" spans="1:3" x14ac:dyDescent="0.25">
      <c r="A20" t="s">
        <v>537</v>
      </c>
      <c r="B20" t="s">
        <v>538</v>
      </c>
      <c r="C20" t="s">
        <v>539</v>
      </c>
    </row>
    <row r="21" spans="1:3" x14ac:dyDescent="0.25">
      <c r="A21" t="s">
        <v>457</v>
      </c>
      <c r="B21" t="s">
        <v>540</v>
      </c>
      <c r="C21" t="s">
        <v>541</v>
      </c>
    </row>
    <row r="22" spans="1:3" x14ac:dyDescent="0.25">
      <c r="A22" t="s">
        <v>458</v>
      </c>
      <c r="B22" t="s">
        <v>542</v>
      </c>
      <c r="C22" t="s">
        <v>543</v>
      </c>
    </row>
    <row r="23" spans="1:3" x14ac:dyDescent="0.25">
      <c r="A23" t="s">
        <v>2</v>
      </c>
    </row>
    <row r="24" spans="1:3" x14ac:dyDescent="0.25">
      <c r="A24" t="s">
        <v>501</v>
      </c>
      <c r="B24" t="s">
        <v>460</v>
      </c>
      <c r="C24" t="s">
        <v>472</v>
      </c>
    </row>
    <row r="25" spans="1:3" x14ac:dyDescent="0.25">
      <c r="A25" t="s">
        <v>8</v>
      </c>
      <c r="B25" t="s">
        <v>544</v>
      </c>
    </row>
    <row r="26" spans="1:3" ht="330" x14ac:dyDescent="0.25">
      <c r="A26" t="s">
        <v>10</v>
      </c>
      <c r="B26" t="s">
        <v>545</v>
      </c>
      <c r="C26" s="1" t="s">
        <v>546</v>
      </c>
    </row>
    <row r="27" spans="1:3" ht="360" x14ac:dyDescent="0.25">
      <c r="A27" t="s">
        <v>11</v>
      </c>
      <c r="B27" t="s">
        <v>547</v>
      </c>
      <c r="C27" s="1" t="s">
        <v>548</v>
      </c>
    </row>
    <row r="28" spans="1:3" ht="360" x14ac:dyDescent="0.25">
      <c r="A28" t="s">
        <v>12</v>
      </c>
      <c r="B28" t="s">
        <v>549</v>
      </c>
      <c r="C28" s="1" t="s">
        <v>550</v>
      </c>
    </row>
    <row r="29" spans="1:3" ht="315" x14ac:dyDescent="0.25">
      <c r="A29" t="s">
        <v>13</v>
      </c>
      <c r="B29" t="s">
        <v>551</v>
      </c>
      <c r="C29" s="1" t="s">
        <v>552</v>
      </c>
    </row>
    <row r="30" spans="1:3" ht="409.5" x14ac:dyDescent="0.25">
      <c r="A30" t="s">
        <v>14</v>
      </c>
      <c r="B30" t="s">
        <v>553</v>
      </c>
      <c r="C30" s="1" t="s">
        <v>554</v>
      </c>
    </row>
    <row r="31" spans="1:3" ht="390" x14ac:dyDescent="0.25">
      <c r="A31" t="s">
        <v>15</v>
      </c>
      <c r="B31" t="s">
        <v>555</v>
      </c>
      <c r="C31" s="1" t="s">
        <v>556</v>
      </c>
    </row>
    <row r="32" spans="1:3" ht="390" x14ac:dyDescent="0.25">
      <c r="A32" t="s">
        <v>16</v>
      </c>
      <c r="B32" t="s">
        <v>557</v>
      </c>
      <c r="C32" s="1" t="s">
        <v>556</v>
      </c>
    </row>
    <row r="33" spans="1:3" ht="390" x14ac:dyDescent="0.25">
      <c r="A33" t="s">
        <v>17</v>
      </c>
      <c r="B33" t="s">
        <v>558</v>
      </c>
      <c r="C33" s="1" t="s">
        <v>556</v>
      </c>
    </row>
    <row r="34" spans="1:3" ht="390" x14ac:dyDescent="0.25">
      <c r="A34" t="s">
        <v>18</v>
      </c>
      <c r="B34" t="s">
        <v>559</v>
      </c>
      <c r="C34" s="1" t="s">
        <v>556</v>
      </c>
    </row>
    <row r="35" spans="1:3" ht="390" x14ac:dyDescent="0.25">
      <c r="A35" t="s">
        <v>19</v>
      </c>
      <c r="B35" t="s">
        <v>560</v>
      </c>
      <c r="C35" s="1" t="s">
        <v>556</v>
      </c>
    </row>
    <row r="36" spans="1:3" ht="390" x14ac:dyDescent="0.25">
      <c r="A36" t="s">
        <v>20</v>
      </c>
      <c r="B36" t="s">
        <v>561</v>
      </c>
      <c r="C36" s="1" t="s">
        <v>556</v>
      </c>
    </row>
    <row r="37" spans="1:3" ht="390" x14ac:dyDescent="0.25">
      <c r="A37" t="s">
        <v>21</v>
      </c>
      <c r="B37" t="s">
        <v>562</v>
      </c>
      <c r="C37" s="1" t="s">
        <v>556</v>
      </c>
    </row>
    <row r="38" spans="1:3" ht="390" x14ac:dyDescent="0.25">
      <c r="A38" t="s">
        <v>22</v>
      </c>
      <c r="B38" t="s">
        <v>563</v>
      </c>
      <c r="C38" s="1" t="s">
        <v>556</v>
      </c>
    </row>
    <row r="39" spans="1:3" ht="390" x14ac:dyDescent="0.25">
      <c r="A39" t="s">
        <v>23</v>
      </c>
      <c r="B39" t="s">
        <v>564</v>
      </c>
      <c r="C39" s="1" t="s">
        <v>556</v>
      </c>
    </row>
    <row r="40" spans="1:3" ht="390" x14ac:dyDescent="0.25">
      <c r="A40" t="s">
        <v>24</v>
      </c>
      <c r="B40" t="s">
        <v>565</v>
      </c>
      <c r="C40" s="1" t="s">
        <v>556</v>
      </c>
    </row>
    <row r="41" spans="1:3" ht="390" x14ac:dyDescent="0.25">
      <c r="A41" t="s">
        <v>25</v>
      </c>
      <c r="B41" t="s">
        <v>566</v>
      </c>
      <c r="C41" s="1" t="s">
        <v>556</v>
      </c>
    </row>
    <row r="42" spans="1:3" ht="390" x14ac:dyDescent="0.25">
      <c r="A42" t="s">
        <v>26</v>
      </c>
      <c r="B42" t="s">
        <v>567</v>
      </c>
      <c r="C42" s="1" t="s">
        <v>556</v>
      </c>
    </row>
    <row r="43" spans="1:3" ht="409.5" x14ac:dyDescent="0.25">
      <c r="A43" t="s">
        <v>27</v>
      </c>
      <c r="B43" t="s">
        <v>568</v>
      </c>
      <c r="C43" s="1" t="s">
        <v>569</v>
      </c>
    </row>
    <row r="44" spans="1:3" x14ac:dyDescent="0.25">
      <c r="A44" t="s">
        <v>28</v>
      </c>
      <c r="B44" t="s">
        <v>570</v>
      </c>
      <c r="C44" t="s">
        <v>571</v>
      </c>
    </row>
    <row r="45" spans="1:3" x14ac:dyDescent="0.25">
      <c r="A45" t="s">
        <v>29</v>
      </c>
      <c r="B45" t="s">
        <v>572</v>
      </c>
      <c r="C45" t="s">
        <v>573</v>
      </c>
    </row>
    <row r="46" spans="1:3" ht="120" x14ac:dyDescent="0.25">
      <c r="A46" t="s">
        <v>30</v>
      </c>
      <c r="B46" t="s">
        <v>574</v>
      </c>
      <c r="C46" s="1" t="s">
        <v>575</v>
      </c>
    </row>
    <row r="47" spans="1:3" x14ac:dyDescent="0.25">
      <c r="A47" t="s">
        <v>31</v>
      </c>
      <c r="B47" t="s">
        <v>576</v>
      </c>
      <c r="C47" t="s">
        <v>573</v>
      </c>
    </row>
    <row r="48" spans="1:3" x14ac:dyDescent="0.25">
      <c r="A48" t="s">
        <v>32</v>
      </c>
      <c r="B48" t="s">
        <v>577</v>
      </c>
      <c r="C48" t="s">
        <v>573</v>
      </c>
    </row>
    <row r="49" spans="1:3" x14ac:dyDescent="0.25">
      <c r="A49" t="s">
        <v>33</v>
      </c>
      <c r="B49" t="s">
        <v>578</v>
      </c>
      <c r="C49" t="s">
        <v>579</v>
      </c>
    </row>
    <row r="50" spans="1:3" ht="120" x14ac:dyDescent="0.25">
      <c r="A50" t="s">
        <v>34</v>
      </c>
      <c r="B50" t="s">
        <v>580</v>
      </c>
      <c r="C50" s="1" t="s">
        <v>581</v>
      </c>
    </row>
    <row r="51" spans="1:3" x14ac:dyDescent="0.25">
      <c r="A51" t="s">
        <v>35</v>
      </c>
      <c r="B51" t="s">
        <v>582</v>
      </c>
      <c r="C51" t="s">
        <v>583</v>
      </c>
    </row>
    <row r="52" spans="1:3" x14ac:dyDescent="0.25">
      <c r="A52" t="s">
        <v>36</v>
      </c>
      <c r="B52" t="s">
        <v>584</v>
      </c>
      <c r="C52" t="s">
        <v>585</v>
      </c>
    </row>
    <row r="53" spans="1:3" ht="135" x14ac:dyDescent="0.25">
      <c r="A53" t="s">
        <v>37</v>
      </c>
      <c r="B53" t="s">
        <v>586</v>
      </c>
      <c r="C53" s="1" t="s">
        <v>587</v>
      </c>
    </row>
    <row r="54" spans="1:3" x14ac:dyDescent="0.25">
      <c r="A54" t="s">
        <v>38</v>
      </c>
      <c r="B54" t="s">
        <v>588</v>
      </c>
      <c r="C54" t="s">
        <v>589</v>
      </c>
    </row>
    <row r="55" spans="1:3" x14ac:dyDescent="0.25">
      <c r="A55" t="s">
        <v>39</v>
      </c>
      <c r="B55" t="s">
        <v>590</v>
      </c>
      <c r="C55" t="s">
        <v>591</v>
      </c>
    </row>
    <row r="56" spans="1:3" x14ac:dyDescent="0.25">
      <c r="A56" t="s">
        <v>40</v>
      </c>
      <c r="B56" t="s">
        <v>592</v>
      </c>
      <c r="C56" t="s">
        <v>573</v>
      </c>
    </row>
    <row r="57" spans="1:3" x14ac:dyDescent="0.25">
      <c r="A57" t="s">
        <v>41</v>
      </c>
      <c r="B57" t="s">
        <v>593</v>
      </c>
      <c r="C57" t="s">
        <v>573</v>
      </c>
    </row>
    <row r="58" spans="1:3" x14ac:dyDescent="0.25">
      <c r="A58" t="s">
        <v>42</v>
      </c>
      <c r="B58" t="s">
        <v>594</v>
      </c>
      <c r="C58" t="s">
        <v>595</v>
      </c>
    </row>
    <row r="59" spans="1:3" x14ac:dyDescent="0.25">
      <c r="A59" t="s">
        <v>43</v>
      </c>
      <c r="B59" t="s">
        <v>596</v>
      </c>
      <c r="C59" t="s">
        <v>573</v>
      </c>
    </row>
    <row r="60" spans="1:3" x14ac:dyDescent="0.25">
      <c r="A60" t="s">
        <v>44</v>
      </c>
      <c r="B60" t="s">
        <v>597</v>
      </c>
      <c r="C60" t="s">
        <v>573</v>
      </c>
    </row>
    <row r="61" spans="1:3" ht="90" x14ac:dyDescent="0.25">
      <c r="A61" t="s">
        <v>45</v>
      </c>
      <c r="B61" t="s">
        <v>598</v>
      </c>
      <c r="C61" s="1" t="s">
        <v>599</v>
      </c>
    </row>
    <row r="62" spans="1:3" x14ac:dyDescent="0.25">
      <c r="A62" t="s">
        <v>46</v>
      </c>
      <c r="B62" t="s">
        <v>600</v>
      </c>
      <c r="C62" t="s">
        <v>573</v>
      </c>
    </row>
    <row r="63" spans="1:3" x14ac:dyDescent="0.25">
      <c r="A63" t="s">
        <v>47</v>
      </c>
      <c r="B63" t="s">
        <v>601</v>
      </c>
      <c r="C63" t="s">
        <v>573</v>
      </c>
    </row>
    <row r="64" spans="1:3" x14ac:dyDescent="0.25">
      <c r="A64" t="s">
        <v>48</v>
      </c>
      <c r="B64" t="s">
        <v>602</v>
      </c>
      <c r="C64" t="s">
        <v>573</v>
      </c>
    </row>
    <row r="65" spans="1:3" x14ac:dyDescent="0.25">
      <c r="A65" t="s">
        <v>49</v>
      </c>
      <c r="B65" t="s">
        <v>603</v>
      </c>
      <c r="C65" t="s">
        <v>573</v>
      </c>
    </row>
    <row r="66" spans="1:3" x14ac:dyDescent="0.25">
      <c r="A66" t="s">
        <v>50</v>
      </c>
      <c r="B66" t="s">
        <v>604</v>
      </c>
      <c r="C66" t="s">
        <v>573</v>
      </c>
    </row>
    <row r="67" spans="1:3" x14ac:dyDescent="0.25">
      <c r="A67" t="s">
        <v>51</v>
      </c>
      <c r="B67" t="s">
        <v>605</v>
      </c>
      <c r="C67" t="s">
        <v>606</v>
      </c>
    </row>
    <row r="68" spans="1:3" x14ac:dyDescent="0.25">
      <c r="A68" t="s">
        <v>52</v>
      </c>
      <c r="B68" t="s">
        <v>607</v>
      </c>
      <c r="C68" t="s">
        <v>573</v>
      </c>
    </row>
    <row r="69" spans="1:3" x14ac:dyDescent="0.25">
      <c r="A69" t="s">
        <v>53</v>
      </c>
      <c r="B69" t="s">
        <v>608</v>
      </c>
      <c r="C69" t="s">
        <v>609</v>
      </c>
    </row>
    <row r="70" spans="1:3" x14ac:dyDescent="0.25">
      <c r="A70" t="s">
        <v>54</v>
      </c>
      <c r="B70" t="s">
        <v>610</v>
      </c>
      <c r="C70" t="s">
        <v>591</v>
      </c>
    </row>
    <row r="71" spans="1:3" ht="90" x14ac:dyDescent="0.25">
      <c r="A71" t="s">
        <v>55</v>
      </c>
      <c r="B71" t="s">
        <v>611</v>
      </c>
      <c r="C71" s="1" t="s">
        <v>612</v>
      </c>
    </row>
    <row r="72" spans="1:3" x14ac:dyDescent="0.25">
      <c r="A72" t="s">
        <v>56</v>
      </c>
      <c r="B72" t="s">
        <v>613</v>
      </c>
      <c r="C72" t="s">
        <v>609</v>
      </c>
    </row>
    <row r="73" spans="1:3" x14ac:dyDescent="0.25">
      <c r="A73" t="s">
        <v>57</v>
      </c>
      <c r="B73" t="s">
        <v>614</v>
      </c>
      <c r="C73" t="s">
        <v>615</v>
      </c>
    </row>
    <row r="74" spans="1:3" x14ac:dyDescent="0.25">
      <c r="A74" t="s">
        <v>58</v>
      </c>
      <c r="B74" t="s">
        <v>616</v>
      </c>
      <c r="C74" t="s">
        <v>617</v>
      </c>
    </row>
    <row r="75" spans="1:3" x14ac:dyDescent="0.25">
      <c r="A75" t="s">
        <v>59</v>
      </c>
      <c r="B75" t="s">
        <v>618</v>
      </c>
      <c r="C75" t="s">
        <v>609</v>
      </c>
    </row>
    <row r="76" spans="1:3" ht="120" x14ac:dyDescent="0.25">
      <c r="A76" t="s">
        <v>60</v>
      </c>
      <c r="B76" t="s">
        <v>619</v>
      </c>
      <c r="C76" s="1" t="s">
        <v>620</v>
      </c>
    </row>
    <row r="77" spans="1:3" ht="120" x14ac:dyDescent="0.25">
      <c r="A77" t="s">
        <v>61</v>
      </c>
      <c r="B77" t="s">
        <v>621</v>
      </c>
      <c r="C77" s="1" t="s">
        <v>622</v>
      </c>
    </row>
    <row r="78" spans="1:3" x14ac:dyDescent="0.25">
      <c r="A78" t="s">
        <v>62</v>
      </c>
      <c r="B78" t="s">
        <v>623</v>
      </c>
      <c r="C78" t="s">
        <v>624</v>
      </c>
    </row>
    <row r="79" spans="1:3" x14ac:dyDescent="0.25">
      <c r="A79" t="s">
        <v>63</v>
      </c>
      <c r="B79" t="s">
        <v>625</v>
      </c>
      <c r="C79" t="s">
        <v>626</v>
      </c>
    </row>
    <row r="80" spans="1:3" x14ac:dyDescent="0.25">
      <c r="A80" t="s">
        <v>64</v>
      </c>
      <c r="B80" t="s">
        <v>627</v>
      </c>
      <c r="C80" t="s">
        <v>573</v>
      </c>
    </row>
    <row r="81" spans="1:3" x14ac:dyDescent="0.25">
      <c r="A81" t="s">
        <v>65</v>
      </c>
      <c r="B81" t="s">
        <v>628</v>
      </c>
      <c r="C81" t="s">
        <v>573</v>
      </c>
    </row>
    <row r="82" spans="1:3" x14ac:dyDescent="0.25">
      <c r="A82" t="s">
        <v>66</v>
      </c>
      <c r="B82" t="s">
        <v>629</v>
      </c>
      <c r="C82" t="s">
        <v>573</v>
      </c>
    </row>
    <row r="83" spans="1:3" ht="120" x14ac:dyDescent="0.25">
      <c r="A83" t="s">
        <v>67</v>
      </c>
      <c r="B83" t="s">
        <v>630</v>
      </c>
      <c r="C83" s="1" t="s">
        <v>620</v>
      </c>
    </row>
    <row r="84" spans="1:3" x14ac:dyDescent="0.25">
      <c r="A84" t="s">
        <v>68</v>
      </c>
      <c r="B84" t="s">
        <v>631</v>
      </c>
      <c r="C84" t="s">
        <v>589</v>
      </c>
    </row>
    <row r="85" spans="1:3" x14ac:dyDescent="0.25">
      <c r="A85" t="s">
        <v>69</v>
      </c>
      <c r="B85" t="s">
        <v>632</v>
      </c>
      <c r="C85" t="s">
        <v>573</v>
      </c>
    </row>
    <row r="86" spans="1:3" ht="120" x14ac:dyDescent="0.25">
      <c r="A86" t="s">
        <v>70</v>
      </c>
      <c r="B86" t="s">
        <v>633</v>
      </c>
      <c r="C86" s="1" t="s">
        <v>634</v>
      </c>
    </row>
    <row r="87" spans="1:3" x14ac:dyDescent="0.25">
      <c r="A87" t="s">
        <v>71</v>
      </c>
      <c r="B87" t="s">
        <v>635</v>
      </c>
      <c r="C87" t="s">
        <v>636</v>
      </c>
    </row>
    <row r="88" spans="1:3" x14ac:dyDescent="0.25">
      <c r="A88" t="s">
        <v>72</v>
      </c>
      <c r="B88" t="s">
        <v>637</v>
      </c>
      <c r="C88" t="s">
        <v>573</v>
      </c>
    </row>
    <row r="89" spans="1:3" x14ac:dyDescent="0.25">
      <c r="A89" t="s">
        <v>73</v>
      </c>
      <c r="B89" t="s">
        <v>638</v>
      </c>
      <c r="C89" t="s">
        <v>571</v>
      </c>
    </row>
    <row r="90" spans="1:3" x14ac:dyDescent="0.25">
      <c r="A90" t="s">
        <v>74</v>
      </c>
      <c r="B90" t="s">
        <v>639</v>
      </c>
      <c r="C90" t="s">
        <v>573</v>
      </c>
    </row>
    <row r="91" spans="1:3" x14ac:dyDescent="0.25">
      <c r="A91" t="s">
        <v>75</v>
      </c>
      <c r="B91" t="s">
        <v>640</v>
      </c>
      <c r="C91" t="s">
        <v>641</v>
      </c>
    </row>
    <row r="92" spans="1:3" ht="240" x14ac:dyDescent="0.25">
      <c r="A92" t="s">
        <v>76</v>
      </c>
      <c r="B92" t="s">
        <v>642</v>
      </c>
      <c r="C92" s="1" t="s">
        <v>643</v>
      </c>
    </row>
    <row r="93" spans="1:3" ht="195" x14ac:dyDescent="0.25">
      <c r="A93" t="s">
        <v>77</v>
      </c>
      <c r="B93" t="s">
        <v>644</v>
      </c>
      <c r="C93" s="1" t="s">
        <v>645</v>
      </c>
    </row>
    <row r="94" spans="1:3" ht="120" x14ac:dyDescent="0.25">
      <c r="A94" t="s">
        <v>78</v>
      </c>
      <c r="B94" t="s">
        <v>646</v>
      </c>
      <c r="C94" s="1" t="s">
        <v>622</v>
      </c>
    </row>
    <row r="95" spans="1:3" x14ac:dyDescent="0.25">
      <c r="A95" t="s">
        <v>79</v>
      </c>
      <c r="B95" t="s">
        <v>647</v>
      </c>
      <c r="C95" t="s">
        <v>573</v>
      </c>
    </row>
    <row r="96" spans="1:3" x14ac:dyDescent="0.25">
      <c r="A96" t="s">
        <v>80</v>
      </c>
      <c r="B96" t="s">
        <v>648</v>
      </c>
      <c r="C96" t="s">
        <v>624</v>
      </c>
    </row>
    <row r="97" spans="1:3" x14ac:dyDescent="0.25">
      <c r="A97" t="s">
        <v>81</v>
      </c>
      <c r="B97" t="s">
        <v>649</v>
      </c>
      <c r="C97" t="s">
        <v>573</v>
      </c>
    </row>
    <row r="98" spans="1:3" x14ac:dyDescent="0.25">
      <c r="A98" t="s">
        <v>82</v>
      </c>
      <c r="B98" t="s">
        <v>650</v>
      </c>
      <c r="C98" t="s">
        <v>609</v>
      </c>
    </row>
    <row r="99" spans="1:3" x14ac:dyDescent="0.25">
      <c r="A99" t="s">
        <v>83</v>
      </c>
      <c r="B99" t="s">
        <v>651</v>
      </c>
      <c r="C99" t="s">
        <v>573</v>
      </c>
    </row>
    <row r="100" spans="1:3" x14ac:dyDescent="0.25">
      <c r="A100" t="s">
        <v>84</v>
      </c>
      <c r="B100" t="s">
        <v>652</v>
      </c>
      <c r="C100" t="s">
        <v>573</v>
      </c>
    </row>
    <row r="101" spans="1:3" ht="120" x14ac:dyDescent="0.25">
      <c r="A101" t="s">
        <v>85</v>
      </c>
      <c r="B101" t="s">
        <v>653</v>
      </c>
      <c r="C101" s="1" t="s">
        <v>654</v>
      </c>
    </row>
    <row r="102" spans="1:3" x14ac:dyDescent="0.25">
      <c r="A102" t="s">
        <v>86</v>
      </c>
      <c r="B102" t="s">
        <v>655</v>
      </c>
      <c r="C102" t="s">
        <v>573</v>
      </c>
    </row>
    <row r="103" spans="1:3" ht="120" x14ac:dyDescent="0.25">
      <c r="A103" t="s">
        <v>87</v>
      </c>
      <c r="B103" t="s">
        <v>656</v>
      </c>
      <c r="C103" s="1" t="s">
        <v>657</v>
      </c>
    </row>
    <row r="104" spans="1:3" ht="120" x14ac:dyDescent="0.25">
      <c r="A104" t="s">
        <v>88</v>
      </c>
      <c r="B104" t="s">
        <v>658</v>
      </c>
      <c r="C104" s="1" t="s">
        <v>659</v>
      </c>
    </row>
    <row r="105" spans="1:3" x14ac:dyDescent="0.25">
      <c r="A105" t="s">
        <v>89</v>
      </c>
      <c r="B105" t="s">
        <v>660</v>
      </c>
      <c r="C105" t="s">
        <v>661</v>
      </c>
    </row>
    <row r="106" spans="1:3" ht="90" x14ac:dyDescent="0.25">
      <c r="A106" t="s">
        <v>90</v>
      </c>
      <c r="B106" t="s">
        <v>662</v>
      </c>
      <c r="C106" s="1" t="s">
        <v>663</v>
      </c>
    </row>
    <row r="107" spans="1:3" x14ac:dyDescent="0.25">
      <c r="A107" t="s">
        <v>91</v>
      </c>
      <c r="B107" t="s">
        <v>664</v>
      </c>
      <c r="C107" t="s">
        <v>573</v>
      </c>
    </row>
    <row r="108" spans="1:3" ht="120" x14ac:dyDescent="0.25">
      <c r="A108" t="s">
        <v>92</v>
      </c>
      <c r="B108" t="s">
        <v>665</v>
      </c>
      <c r="C108" s="1" t="s">
        <v>620</v>
      </c>
    </row>
    <row r="109" spans="1:3" x14ac:dyDescent="0.25">
      <c r="A109" t="s">
        <v>93</v>
      </c>
      <c r="B109" t="s">
        <v>666</v>
      </c>
      <c r="C109" t="s">
        <v>667</v>
      </c>
    </row>
    <row r="110" spans="1:3" x14ac:dyDescent="0.25">
      <c r="A110" t="s">
        <v>94</v>
      </c>
      <c r="B110" t="s">
        <v>668</v>
      </c>
      <c r="C110" t="s">
        <v>573</v>
      </c>
    </row>
    <row r="111" spans="1:3" ht="90" x14ac:dyDescent="0.25">
      <c r="A111" t="s">
        <v>95</v>
      </c>
      <c r="B111" t="s">
        <v>669</v>
      </c>
      <c r="C111" s="1" t="s">
        <v>599</v>
      </c>
    </row>
    <row r="112" spans="1:3" x14ac:dyDescent="0.25">
      <c r="A112" t="s">
        <v>96</v>
      </c>
      <c r="B112" t="s">
        <v>670</v>
      </c>
      <c r="C112" t="s">
        <v>671</v>
      </c>
    </row>
    <row r="113" spans="1:3" ht="195" x14ac:dyDescent="0.25">
      <c r="A113" t="s">
        <v>97</v>
      </c>
      <c r="B113" t="s">
        <v>672</v>
      </c>
      <c r="C113" s="1" t="s">
        <v>673</v>
      </c>
    </row>
    <row r="114" spans="1:3" x14ac:dyDescent="0.25">
      <c r="A114" t="s">
        <v>98</v>
      </c>
      <c r="B114" t="s">
        <v>674</v>
      </c>
      <c r="C114" t="s">
        <v>573</v>
      </c>
    </row>
    <row r="115" spans="1:3" x14ac:dyDescent="0.25">
      <c r="A115" t="s">
        <v>99</v>
      </c>
      <c r="B115" t="s">
        <v>675</v>
      </c>
      <c r="C115" t="s">
        <v>676</v>
      </c>
    </row>
    <row r="116" spans="1:3" x14ac:dyDescent="0.25">
      <c r="A116" t="s">
        <v>100</v>
      </c>
      <c r="B116" t="s">
        <v>677</v>
      </c>
      <c r="C116" t="s">
        <v>573</v>
      </c>
    </row>
    <row r="117" spans="1:3" ht="120" x14ac:dyDescent="0.25">
      <c r="A117" t="s">
        <v>101</v>
      </c>
      <c r="B117" t="s">
        <v>678</v>
      </c>
      <c r="C117" s="1" t="s">
        <v>679</v>
      </c>
    </row>
    <row r="118" spans="1:3" ht="120" x14ac:dyDescent="0.25">
      <c r="A118" t="s">
        <v>102</v>
      </c>
      <c r="B118" t="s">
        <v>680</v>
      </c>
      <c r="C118" s="1" t="s">
        <v>622</v>
      </c>
    </row>
    <row r="119" spans="1:3" x14ac:dyDescent="0.25">
      <c r="A119" t="s">
        <v>103</v>
      </c>
      <c r="B119" t="s">
        <v>681</v>
      </c>
      <c r="C119" t="s">
        <v>573</v>
      </c>
    </row>
    <row r="120" spans="1:3" ht="135" x14ac:dyDescent="0.25">
      <c r="A120" t="s">
        <v>104</v>
      </c>
      <c r="B120" t="s">
        <v>682</v>
      </c>
      <c r="C120" s="1" t="s">
        <v>683</v>
      </c>
    </row>
    <row r="121" spans="1:3" x14ac:dyDescent="0.25">
      <c r="A121" t="s">
        <v>105</v>
      </c>
      <c r="B121" t="s">
        <v>684</v>
      </c>
      <c r="C121" t="s">
        <v>685</v>
      </c>
    </row>
    <row r="122" spans="1:3" x14ac:dyDescent="0.25">
      <c r="A122" t="s">
        <v>106</v>
      </c>
      <c r="B122" t="s">
        <v>686</v>
      </c>
      <c r="C122" t="s">
        <v>687</v>
      </c>
    </row>
    <row r="123" spans="1:3" x14ac:dyDescent="0.25">
      <c r="A123" t="s">
        <v>107</v>
      </c>
      <c r="B123" t="s">
        <v>688</v>
      </c>
      <c r="C123" t="s">
        <v>573</v>
      </c>
    </row>
    <row r="124" spans="1:3" x14ac:dyDescent="0.25">
      <c r="A124" t="s">
        <v>108</v>
      </c>
      <c r="B124" t="s">
        <v>689</v>
      </c>
      <c r="C124" t="s">
        <v>573</v>
      </c>
    </row>
    <row r="125" spans="1:3" x14ac:dyDescent="0.25">
      <c r="A125" t="s">
        <v>109</v>
      </c>
      <c r="B125" t="s">
        <v>690</v>
      </c>
      <c r="C125" t="s">
        <v>691</v>
      </c>
    </row>
    <row r="126" spans="1:3" ht="135" x14ac:dyDescent="0.25">
      <c r="A126" t="s">
        <v>110</v>
      </c>
      <c r="B126" t="s">
        <v>692</v>
      </c>
      <c r="C126" s="1" t="s">
        <v>693</v>
      </c>
    </row>
    <row r="127" spans="1:3" x14ac:dyDescent="0.25">
      <c r="A127" t="s">
        <v>111</v>
      </c>
      <c r="B127" t="s">
        <v>694</v>
      </c>
      <c r="C127" t="s">
        <v>573</v>
      </c>
    </row>
    <row r="128" spans="1:3" x14ac:dyDescent="0.25">
      <c r="A128" t="s">
        <v>112</v>
      </c>
      <c r="B128" t="s">
        <v>695</v>
      </c>
      <c r="C128" t="s">
        <v>573</v>
      </c>
    </row>
    <row r="129" spans="1:3" x14ac:dyDescent="0.25">
      <c r="A129" t="s">
        <v>113</v>
      </c>
      <c r="B129" t="s">
        <v>696</v>
      </c>
      <c r="C129" t="s">
        <v>697</v>
      </c>
    </row>
    <row r="130" spans="1:3" ht="120" x14ac:dyDescent="0.25">
      <c r="A130" t="s">
        <v>114</v>
      </c>
      <c r="B130" t="s">
        <v>698</v>
      </c>
      <c r="C130" s="1" t="s">
        <v>622</v>
      </c>
    </row>
    <row r="131" spans="1:3" x14ac:dyDescent="0.25">
      <c r="A131" t="s">
        <v>115</v>
      </c>
      <c r="B131" t="s">
        <v>699</v>
      </c>
      <c r="C131" t="s">
        <v>636</v>
      </c>
    </row>
    <row r="132" spans="1:3" x14ac:dyDescent="0.25">
      <c r="A132" t="s">
        <v>116</v>
      </c>
      <c r="B132" t="s">
        <v>700</v>
      </c>
      <c r="C132" t="s">
        <v>573</v>
      </c>
    </row>
    <row r="133" spans="1:3" x14ac:dyDescent="0.25">
      <c r="A133" t="s">
        <v>117</v>
      </c>
      <c r="B133" t="s">
        <v>701</v>
      </c>
      <c r="C133" t="s">
        <v>573</v>
      </c>
    </row>
    <row r="134" spans="1:3" ht="120" x14ac:dyDescent="0.25">
      <c r="A134" t="s">
        <v>118</v>
      </c>
      <c r="B134" t="s">
        <v>702</v>
      </c>
      <c r="C134" s="1" t="s">
        <v>659</v>
      </c>
    </row>
    <row r="135" spans="1:3" x14ac:dyDescent="0.25">
      <c r="A135" t="s">
        <v>119</v>
      </c>
      <c r="B135" t="s">
        <v>703</v>
      </c>
      <c r="C135" t="s">
        <v>573</v>
      </c>
    </row>
    <row r="136" spans="1:3" x14ac:dyDescent="0.25">
      <c r="A136" t="s">
        <v>120</v>
      </c>
      <c r="B136" t="s">
        <v>704</v>
      </c>
      <c r="C136" t="s">
        <v>573</v>
      </c>
    </row>
    <row r="137" spans="1:3" x14ac:dyDescent="0.25">
      <c r="A137" t="s">
        <v>121</v>
      </c>
      <c r="B137" t="s">
        <v>705</v>
      </c>
      <c r="C137" t="s">
        <v>573</v>
      </c>
    </row>
    <row r="138" spans="1:3" x14ac:dyDescent="0.25">
      <c r="A138" t="s">
        <v>122</v>
      </c>
      <c r="B138" t="s">
        <v>706</v>
      </c>
      <c r="C138" t="s">
        <v>573</v>
      </c>
    </row>
    <row r="139" spans="1:3" x14ac:dyDescent="0.25">
      <c r="A139" t="s">
        <v>123</v>
      </c>
      <c r="B139" t="s">
        <v>707</v>
      </c>
      <c r="C139" t="s">
        <v>708</v>
      </c>
    </row>
    <row r="140" spans="1:3" x14ac:dyDescent="0.25">
      <c r="A140" t="s">
        <v>124</v>
      </c>
      <c r="B140" t="s">
        <v>709</v>
      </c>
      <c r="C140" t="s">
        <v>710</v>
      </c>
    </row>
    <row r="141" spans="1:3" ht="120" x14ac:dyDescent="0.25">
      <c r="A141" t="s">
        <v>125</v>
      </c>
      <c r="B141" t="s">
        <v>711</v>
      </c>
      <c r="C141" s="1" t="s">
        <v>622</v>
      </c>
    </row>
    <row r="142" spans="1:3" x14ac:dyDescent="0.25">
      <c r="A142" t="s">
        <v>126</v>
      </c>
      <c r="B142" t="s">
        <v>712</v>
      </c>
      <c r="C142" t="s">
        <v>713</v>
      </c>
    </row>
    <row r="143" spans="1:3" x14ac:dyDescent="0.25">
      <c r="A143" t="s">
        <v>127</v>
      </c>
      <c r="B143" t="s">
        <v>714</v>
      </c>
      <c r="C143" t="s">
        <v>589</v>
      </c>
    </row>
    <row r="144" spans="1:3" x14ac:dyDescent="0.25">
      <c r="A144" t="s">
        <v>128</v>
      </c>
      <c r="B144" t="s">
        <v>715</v>
      </c>
      <c r="C144" t="s">
        <v>609</v>
      </c>
    </row>
    <row r="145" spans="1:3" x14ac:dyDescent="0.25">
      <c r="A145" t="s">
        <v>129</v>
      </c>
      <c r="B145" t="s">
        <v>716</v>
      </c>
      <c r="C145" t="s">
        <v>573</v>
      </c>
    </row>
    <row r="146" spans="1:3" x14ac:dyDescent="0.25">
      <c r="A146" t="s">
        <v>130</v>
      </c>
      <c r="B146" t="s">
        <v>717</v>
      </c>
      <c r="C146" t="s">
        <v>718</v>
      </c>
    </row>
    <row r="147" spans="1:3" x14ac:dyDescent="0.25">
      <c r="A147" t="s">
        <v>131</v>
      </c>
      <c r="B147" t="s">
        <v>719</v>
      </c>
      <c r="C147" t="s">
        <v>573</v>
      </c>
    </row>
    <row r="148" spans="1:3" x14ac:dyDescent="0.25">
      <c r="A148" t="s">
        <v>132</v>
      </c>
      <c r="B148" t="s">
        <v>720</v>
      </c>
      <c r="C148" t="s">
        <v>573</v>
      </c>
    </row>
    <row r="149" spans="1:3" x14ac:dyDescent="0.25">
      <c r="A149" t="s">
        <v>133</v>
      </c>
      <c r="B149" t="s">
        <v>721</v>
      </c>
      <c r="C149" t="s">
        <v>722</v>
      </c>
    </row>
    <row r="150" spans="1:3" x14ac:dyDescent="0.25">
      <c r="A150" t="s">
        <v>134</v>
      </c>
      <c r="B150" t="s">
        <v>723</v>
      </c>
      <c r="C150" t="s">
        <v>573</v>
      </c>
    </row>
    <row r="151" spans="1:3" x14ac:dyDescent="0.25">
      <c r="A151" t="s">
        <v>135</v>
      </c>
      <c r="B151" t="s">
        <v>724</v>
      </c>
      <c r="C151" t="s">
        <v>573</v>
      </c>
    </row>
    <row r="152" spans="1:3" ht="90" x14ac:dyDescent="0.25">
      <c r="A152" t="s">
        <v>136</v>
      </c>
      <c r="B152" t="s">
        <v>725</v>
      </c>
      <c r="C152" s="1" t="s">
        <v>612</v>
      </c>
    </row>
    <row r="153" spans="1:3" x14ac:dyDescent="0.25">
      <c r="A153" t="s">
        <v>137</v>
      </c>
      <c r="B153" t="s">
        <v>726</v>
      </c>
      <c r="C153" t="s">
        <v>573</v>
      </c>
    </row>
    <row r="154" spans="1:3" ht="120" x14ac:dyDescent="0.25">
      <c r="A154" t="s">
        <v>138</v>
      </c>
      <c r="B154" t="s">
        <v>727</v>
      </c>
      <c r="C154" s="1" t="s">
        <v>728</v>
      </c>
    </row>
    <row r="155" spans="1:3" x14ac:dyDescent="0.25">
      <c r="A155" t="s">
        <v>139</v>
      </c>
      <c r="B155" t="s">
        <v>729</v>
      </c>
      <c r="C155" t="s">
        <v>730</v>
      </c>
    </row>
    <row r="156" spans="1:3" x14ac:dyDescent="0.25">
      <c r="A156" t="s">
        <v>140</v>
      </c>
      <c r="B156" t="s">
        <v>731</v>
      </c>
      <c r="C156" t="s">
        <v>573</v>
      </c>
    </row>
    <row r="157" spans="1:3" ht="165" x14ac:dyDescent="0.25">
      <c r="A157" t="s">
        <v>141</v>
      </c>
      <c r="B157" t="s">
        <v>732</v>
      </c>
      <c r="C157" s="1" t="s">
        <v>733</v>
      </c>
    </row>
    <row r="158" spans="1:3" x14ac:dyDescent="0.25">
      <c r="A158" t="s">
        <v>142</v>
      </c>
      <c r="B158" t="s">
        <v>734</v>
      </c>
      <c r="C158" t="s">
        <v>573</v>
      </c>
    </row>
    <row r="159" spans="1:3" ht="120" x14ac:dyDescent="0.25">
      <c r="A159" t="s">
        <v>143</v>
      </c>
      <c r="B159" t="s">
        <v>735</v>
      </c>
      <c r="C159" s="1" t="s">
        <v>736</v>
      </c>
    </row>
    <row r="160" spans="1:3" x14ac:dyDescent="0.25">
      <c r="A160" t="s">
        <v>144</v>
      </c>
      <c r="B160" t="s">
        <v>737</v>
      </c>
      <c r="C160" t="s">
        <v>589</v>
      </c>
    </row>
    <row r="161" spans="1:3" ht="120" x14ac:dyDescent="0.25">
      <c r="A161" t="s">
        <v>145</v>
      </c>
      <c r="B161" t="s">
        <v>738</v>
      </c>
      <c r="C161" s="1" t="s">
        <v>739</v>
      </c>
    </row>
    <row r="162" spans="1:3" x14ac:dyDescent="0.25">
      <c r="A162" t="s">
        <v>146</v>
      </c>
      <c r="B162" t="s">
        <v>740</v>
      </c>
      <c r="C162" t="s">
        <v>573</v>
      </c>
    </row>
    <row r="163" spans="1:3" x14ac:dyDescent="0.25">
      <c r="A163" t="s">
        <v>147</v>
      </c>
      <c r="B163" t="s">
        <v>741</v>
      </c>
      <c r="C163" t="s">
        <v>742</v>
      </c>
    </row>
    <row r="164" spans="1:3" x14ac:dyDescent="0.25">
      <c r="A164" t="s">
        <v>148</v>
      </c>
      <c r="B164" t="s">
        <v>743</v>
      </c>
      <c r="C164" t="s">
        <v>573</v>
      </c>
    </row>
    <row r="165" spans="1:3" x14ac:dyDescent="0.25">
      <c r="A165" t="s">
        <v>149</v>
      </c>
      <c r="B165" t="s">
        <v>744</v>
      </c>
      <c r="C165" t="s">
        <v>573</v>
      </c>
    </row>
    <row r="166" spans="1:3" x14ac:dyDescent="0.25">
      <c r="A166" t="s">
        <v>150</v>
      </c>
      <c r="B166" t="s">
        <v>745</v>
      </c>
      <c r="C166" t="s">
        <v>573</v>
      </c>
    </row>
    <row r="167" spans="1:3" x14ac:dyDescent="0.25">
      <c r="A167" t="s">
        <v>151</v>
      </c>
      <c r="B167" t="s">
        <v>746</v>
      </c>
      <c r="C167" t="s">
        <v>573</v>
      </c>
    </row>
    <row r="168" spans="1:3" x14ac:dyDescent="0.25">
      <c r="A168" t="s">
        <v>152</v>
      </c>
      <c r="B168" t="s">
        <v>747</v>
      </c>
      <c r="C168" t="s">
        <v>573</v>
      </c>
    </row>
    <row r="169" spans="1:3" ht="120" x14ac:dyDescent="0.25">
      <c r="A169" t="s">
        <v>153</v>
      </c>
      <c r="B169" t="s">
        <v>748</v>
      </c>
      <c r="C169" s="1" t="s">
        <v>749</v>
      </c>
    </row>
    <row r="170" spans="1:3" ht="90" x14ac:dyDescent="0.25">
      <c r="A170" t="s">
        <v>154</v>
      </c>
      <c r="B170" t="s">
        <v>750</v>
      </c>
      <c r="C170" s="1" t="s">
        <v>612</v>
      </c>
    </row>
    <row r="171" spans="1:3" x14ac:dyDescent="0.25">
      <c r="A171" t="s">
        <v>155</v>
      </c>
      <c r="B171" t="s">
        <v>751</v>
      </c>
      <c r="C171" t="s">
        <v>609</v>
      </c>
    </row>
    <row r="172" spans="1:3" x14ac:dyDescent="0.25">
      <c r="A172" t="s">
        <v>156</v>
      </c>
      <c r="B172" t="s">
        <v>752</v>
      </c>
      <c r="C172" t="s">
        <v>589</v>
      </c>
    </row>
    <row r="173" spans="1:3" x14ac:dyDescent="0.25">
      <c r="A173" t="s">
        <v>157</v>
      </c>
      <c r="B173" t="s">
        <v>753</v>
      </c>
      <c r="C173" t="s">
        <v>573</v>
      </c>
    </row>
    <row r="174" spans="1:3" x14ac:dyDescent="0.25">
      <c r="A174" t="s">
        <v>158</v>
      </c>
      <c r="B174" t="s">
        <v>754</v>
      </c>
      <c r="C174" t="s">
        <v>573</v>
      </c>
    </row>
    <row r="175" spans="1:3" x14ac:dyDescent="0.25">
      <c r="A175" t="s">
        <v>159</v>
      </c>
      <c r="B175" t="s">
        <v>755</v>
      </c>
      <c r="C175" t="s">
        <v>573</v>
      </c>
    </row>
    <row r="176" spans="1:3" x14ac:dyDescent="0.25">
      <c r="A176" t="s">
        <v>160</v>
      </c>
      <c r="B176" t="s">
        <v>756</v>
      </c>
      <c r="C176" t="s">
        <v>573</v>
      </c>
    </row>
    <row r="177" spans="1:3" x14ac:dyDescent="0.25">
      <c r="A177" t="s">
        <v>161</v>
      </c>
      <c r="B177" t="s">
        <v>757</v>
      </c>
      <c r="C177" t="s">
        <v>573</v>
      </c>
    </row>
    <row r="178" spans="1:3" x14ac:dyDescent="0.25">
      <c r="A178" t="s">
        <v>162</v>
      </c>
      <c r="B178" t="s">
        <v>758</v>
      </c>
      <c r="C178" t="s">
        <v>573</v>
      </c>
    </row>
    <row r="179" spans="1:3" x14ac:dyDescent="0.25">
      <c r="A179" t="s">
        <v>163</v>
      </c>
      <c r="B179" t="s">
        <v>759</v>
      </c>
      <c r="C179" t="s">
        <v>573</v>
      </c>
    </row>
    <row r="180" spans="1:3" ht="195" x14ac:dyDescent="0.25">
      <c r="A180" t="s">
        <v>164</v>
      </c>
      <c r="B180" t="s">
        <v>760</v>
      </c>
      <c r="C180" s="1" t="s">
        <v>761</v>
      </c>
    </row>
    <row r="181" spans="1:3" x14ac:dyDescent="0.25">
      <c r="A181" t="s">
        <v>165</v>
      </c>
      <c r="B181" t="s">
        <v>762</v>
      </c>
      <c r="C181" t="s">
        <v>573</v>
      </c>
    </row>
    <row r="182" spans="1:3" ht="120" x14ac:dyDescent="0.25">
      <c r="A182" t="s">
        <v>166</v>
      </c>
      <c r="B182" t="s">
        <v>763</v>
      </c>
      <c r="C182" s="1" t="s">
        <v>622</v>
      </c>
    </row>
    <row r="183" spans="1:3" x14ac:dyDescent="0.25">
      <c r="A183" t="s">
        <v>167</v>
      </c>
      <c r="B183" t="s">
        <v>764</v>
      </c>
      <c r="C183" t="s">
        <v>573</v>
      </c>
    </row>
    <row r="184" spans="1:3" ht="120" x14ac:dyDescent="0.25">
      <c r="A184" t="s">
        <v>168</v>
      </c>
      <c r="B184" t="s">
        <v>765</v>
      </c>
      <c r="C184" s="1" t="s">
        <v>622</v>
      </c>
    </row>
    <row r="185" spans="1:3" x14ac:dyDescent="0.25">
      <c r="A185" t="s">
        <v>169</v>
      </c>
      <c r="B185" t="s">
        <v>766</v>
      </c>
      <c r="C185" t="s">
        <v>573</v>
      </c>
    </row>
    <row r="186" spans="1:3" x14ac:dyDescent="0.25">
      <c r="A186" t="s">
        <v>170</v>
      </c>
      <c r="B186" t="s">
        <v>767</v>
      </c>
      <c r="C186" t="s">
        <v>591</v>
      </c>
    </row>
    <row r="187" spans="1:3" x14ac:dyDescent="0.25">
      <c r="A187" t="s">
        <v>171</v>
      </c>
      <c r="B187" t="s">
        <v>768</v>
      </c>
      <c r="C187" t="s">
        <v>769</v>
      </c>
    </row>
    <row r="188" spans="1:3" x14ac:dyDescent="0.25">
      <c r="A188" t="s">
        <v>172</v>
      </c>
      <c r="B188" t="s">
        <v>770</v>
      </c>
      <c r="C188" t="s">
        <v>591</v>
      </c>
    </row>
    <row r="189" spans="1:3" x14ac:dyDescent="0.25">
      <c r="A189" t="s">
        <v>173</v>
      </c>
      <c r="B189" t="s">
        <v>771</v>
      </c>
      <c r="C189" t="s">
        <v>772</v>
      </c>
    </row>
    <row r="190" spans="1:3" x14ac:dyDescent="0.25">
      <c r="A190" t="s">
        <v>174</v>
      </c>
      <c r="B190" t="s">
        <v>773</v>
      </c>
      <c r="C190" t="s">
        <v>573</v>
      </c>
    </row>
    <row r="191" spans="1:3" x14ac:dyDescent="0.25">
      <c r="A191" t="s">
        <v>175</v>
      </c>
      <c r="B191" t="s">
        <v>774</v>
      </c>
      <c r="C191" t="s">
        <v>573</v>
      </c>
    </row>
    <row r="192" spans="1:3" ht="120" x14ac:dyDescent="0.25">
      <c r="A192" t="s">
        <v>176</v>
      </c>
      <c r="B192" t="s">
        <v>775</v>
      </c>
      <c r="C192" s="1" t="s">
        <v>776</v>
      </c>
    </row>
    <row r="193" spans="1:3" x14ac:dyDescent="0.25">
      <c r="A193" t="s">
        <v>177</v>
      </c>
      <c r="B193" t="s">
        <v>777</v>
      </c>
      <c r="C193" t="s">
        <v>573</v>
      </c>
    </row>
    <row r="194" spans="1:3" x14ac:dyDescent="0.25">
      <c r="A194" t="s">
        <v>178</v>
      </c>
      <c r="B194" t="s">
        <v>778</v>
      </c>
      <c r="C194" t="s">
        <v>573</v>
      </c>
    </row>
    <row r="195" spans="1:3" ht="120" x14ac:dyDescent="0.25">
      <c r="A195" t="s">
        <v>179</v>
      </c>
      <c r="B195" t="s">
        <v>779</v>
      </c>
      <c r="C195" s="1" t="s">
        <v>780</v>
      </c>
    </row>
    <row r="196" spans="1:3" x14ac:dyDescent="0.25">
      <c r="A196" t="s">
        <v>180</v>
      </c>
      <c r="B196" t="s">
        <v>781</v>
      </c>
      <c r="C196" t="s">
        <v>573</v>
      </c>
    </row>
    <row r="197" spans="1:3" x14ac:dyDescent="0.25">
      <c r="A197" t="s">
        <v>181</v>
      </c>
      <c r="B197" t="s">
        <v>782</v>
      </c>
      <c r="C197" t="s">
        <v>783</v>
      </c>
    </row>
    <row r="198" spans="1:3" ht="120" x14ac:dyDescent="0.25">
      <c r="A198" t="s">
        <v>182</v>
      </c>
      <c r="B198" t="s">
        <v>784</v>
      </c>
      <c r="C198" s="1" t="s">
        <v>620</v>
      </c>
    </row>
    <row r="199" spans="1:3" x14ac:dyDescent="0.25">
      <c r="A199" t="s">
        <v>183</v>
      </c>
      <c r="B199" t="s">
        <v>785</v>
      </c>
      <c r="C199" t="s">
        <v>573</v>
      </c>
    </row>
    <row r="200" spans="1:3" ht="120" x14ac:dyDescent="0.25">
      <c r="A200" t="s">
        <v>184</v>
      </c>
      <c r="B200" t="s">
        <v>786</v>
      </c>
      <c r="C200" s="1" t="s">
        <v>787</v>
      </c>
    </row>
    <row r="201" spans="1:3" x14ac:dyDescent="0.25">
      <c r="A201" t="s">
        <v>185</v>
      </c>
      <c r="B201" t="s">
        <v>788</v>
      </c>
      <c r="C201" t="s">
        <v>609</v>
      </c>
    </row>
    <row r="202" spans="1:3" x14ac:dyDescent="0.25">
      <c r="A202" t="s">
        <v>186</v>
      </c>
      <c r="B202" t="s">
        <v>789</v>
      </c>
      <c r="C202" t="s">
        <v>790</v>
      </c>
    </row>
    <row r="203" spans="1:3" x14ac:dyDescent="0.25">
      <c r="A203" t="s">
        <v>187</v>
      </c>
      <c r="B203" t="s">
        <v>791</v>
      </c>
      <c r="C203" t="s">
        <v>573</v>
      </c>
    </row>
    <row r="204" spans="1:3" x14ac:dyDescent="0.25">
      <c r="A204" t="s">
        <v>188</v>
      </c>
      <c r="B204" t="s">
        <v>792</v>
      </c>
      <c r="C204" t="s">
        <v>793</v>
      </c>
    </row>
    <row r="205" spans="1:3" x14ac:dyDescent="0.25">
      <c r="A205" t="s">
        <v>189</v>
      </c>
      <c r="B205" t="s">
        <v>794</v>
      </c>
      <c r="C205" t="s">
        <v>589</v>
      </c>
    </row>
    <row r="206" spans="1:3" ht="90" x14ac:dyDescent="0.25">
      <c r="A206" t="s">
        <v>190</v>
      </c>
      <c r="B206" t="s">
        <v>795</v>
      </c>
      <c r="C206" s="1" t="s">
        <v>663</v>
      </c>
    </row>
    <row r="207" spans="1:3" x14ac:dyDescent="0.25">
      <c r="A207" t="s">
        <v>191</v>
      </c>
      <c r="B207" t="s">
        <v>796</v>
      </c>
      <c r="C207" t="s">
        <v>797</v>
      </c>
    </row>
    <row r="208" spans="1:3" ht="120" x14ac:dyDescent="0.25">
      <c r="A208" t="s">
        <v>192</v>
      </c>
      <c r="B208" t="s">
        <v>798</v>
      </c>
      <c r="C208" s="1" t="s">
        <v>799</v>
      </c>
    </row>
    <row r="209" spans="1:3" ht="90" x14ac:dyDescent="0.25">
      <c r="A209" t="s">
        <v>193</v>
      </c>
      <c r="B209" t="s">
        <v>800</v>
      </c>
      <c r="C209" s="1" t="s">
        <v>801</v>
      </c>
    </row>
    <row r="210" spans="1:3" x14ac:dyDescent="0.25">
      <c r="A210" t="s">
        <v>194</v>
      </c>
      <c r="B210" t="s">
        <v>802</v>
      </c>
      <c r="C210" t="s">
        <v>790</v>
      </c>
    </row>
    <row r="211" spans="1:3" x14ac:dyDescent="0.25">
      <c r="A211" t="s">
        <v>195</v>
      </c>
      <c r="B211" t="s">
        <v>803</v>
      </c>
      <c r="C211" t="s">
        <v>573</v>
      </c>
    </row>
    <row r="212" spans="1:3" ht="195" x14ac:dyDescent="0.25">
      <c r="A212" t="s">
        <v>196</v>
      </c>
      <c r="B212" t="s">
        <v>804</v>
      </c>
      <c r="C212" s="1" t="s">
        <v>805</v>
      </c>
    </row>
    <row r="213" spans="1:3" x14ac:dyDescent="0.25">
      <c r="A213" t="s">
        <v>197</v>
      </c>
      <c r="B213" t="s">
        <v>806</v>
      </c>
      <c r="C213" t="s">
        <v>573</v>
      </c>
    </row>
    <row r="214" spans="1:3" x14ac:dyDescent="0.25">
      <c r="A214" t="s">
        <v>198</v>
      </c>
      <c r="B214" t="s">
        <v>807</v>
      </c>
      <c r="C214" t="s">
        <v>573</v>
      </c>
    </row>
    <row r="215" spans="1:3" x14ac:dyDescent="0.25">
      <c r="A215" t="s">
        <v>199</v>
      </c>
      <c r="B215" t="s">
        <v>808</v>
      </c>
      <c r="C215" t="s">
        <v>809</v>
      </c>
    </row>
    <row r="216" spans="1:3" x14ac:dyDescent="0.25">
      <c r="A216" t="s">
        <v>200</v>
      </c>
      <c r="B216" t="s">
        <v>810</v>
      </c>
      <c r="C216" t="s">
        <v>811</v>
      </c>
    </row>
    <row r="217" spans="1:3" x14ac:dyDescent="0.25">
      <c r="A217" t="s">
        <v>201</v>
      </c>
      <c r="B217" t="s">
        <v>812</v>
      </c>
      <c r="C217" t="s">
        <v>790</v>
      </c>
    </row>
    <row r="218" spans="1:3" x14ac:dyDescent="0.25">
      <c r="A218" t="s">
        <v>202</v>
      </c>
      <c r="B218" t="s">
        <v>813</v>
      </c>
      <c r="C218" t="s">
        <v>573</v>
      </c>
    </row>
    <row r="219" spans="1:3" x14ac:dyDescent="0.25">
      <c r="A219" t="s">
        <v>203</v>
      </c>
      <c r="B219" t="s">
        <v>814</v>
      </c>
      <c r="C219" t="s">
        <v>815</v>
      </c>
    </row>
    <row r="220" spans="1:3" x14ac:dyDescent="0.25">
      <c r="A220" t="s">
        <v>204</v>
      </c>
      <c r="B220" t="s">
        <v>816</v>
      </c>
      <c r="C220" t="s">
        <v>573</v>
      </c>
    </row>
    <row r="221" spans="1:3" ht="120" x14ac:dyDescent="0.25">
      <c r="A221" t="s">
        <v>205</v>
      </c>
      <c r="B221" t="s">
        <v>817</v>
      </c>
      <c r="C221" s="1" t="s">
        <v>575</v>
      </c>
    </row>
    <row r="222" spans="1:3" x14ac:dyDescent="0.25">
      <c r="A222" t="s">
        <v>206</v>
      </c>
      <c r="B222" t="s">
        <v>818</v>
      </c>
      <c r="C222" t="s">
        <v>573</v>
      </c>
    </row>
    <row r="223" spans="1:3" x14ac:dyDescent="0.25">
      <c r="A223" t="s">
        <v>207</v>
      </c>
      <c r="B223" t="s">
        <v>819</v>
      </c>
      <c r="C223" t="s">
        <v>573</v>
      </c>
    </row>
    <row r="224" spans="1:3" ht="90" x14ac:dyDescent="0.25">
      <c r="A224" t="s">
        <v>208</v>
      </c>
      <c r="B224" t="s">
        <v>820</v>
      </c>
      <c r="C224" s="1" t="s">
        <v>599</v>
      </c>
    </row>
    <row r="225" spans="1:3" x14ac:dyDescent="0.25">
      <c r="A225" t="s">
        <v>209</v>
      </c>
      <c r="B225" t="s">
        <v>821</v>
      </c>
      <c r="C225" t="s">
        <v>573</v>
      </c>
    </row>
    <row r="226" spans="1:3" ht="135" x14ac:dyDescent="0.25">
      <c r="A226" t="s">
        <v>210</v>
      </c>
      <c r="B226" t="s">
        <v>822</v>
      </c>
      <c r="C226" s="1" t="s">
        <v>823</v>
      </c>
    </row>
    <row r="227" spans="1:3" x14ac:dyDescent="0.25">
      <c r="A227" t="s">
        <v>211</v>
      </c>
      <c r="B227" t="s">
        <v>824</v>
      </c>
      <c r="C227" t="s">
        <v>790</v>
      </c>
    </row>
    <row r="228" spans="1:3" x14ac:dyDescent="0.25">
      <c r="A228" t="s">
        <v>212</v>
      </c>
      <c r="B228" t="s">
        <v>825</v>
      </c>
      <c r="C228" t="s">
        <v>573</v>
      </c>
    </row>
    <row r="229" spans="1:3" x14ac:dyDescent="0.25">
      <c r="A229" t="s">
        <v>213</v>
      </c>
      <c r="B229" t="s">
        <v>826</v>
      </c>
      <c r="C229" t="s">
        <v>573</v>
      </c>
    </row>
    <row r="230" spans="1:3" ht="195" x14ac:dyDescent="0.25">
      <c r="A230" t="s">
        <v>214</v>
      </c>
      <c r="B230" t="s">
        <v>827</v>
      </c>
      <c r="C230" s="1" t="s">
        <v>828</v>
      </c>
    </row>
    <row r="231" spans="1:3" x14ac:dyDescent="0.25">
      <c r="A231" t="s">
        <v>215</v>
      </c>
      <c r="B231" t="s">
        <v>829</v>
      </c>
      <c r="C231" t="s">
        <v>609</v>
      </c>
    </row>
    <row r="232" spans="1:3" x14ac:dyDescent="0.25">
      <c r="A232" t="s">
        <v>216</v>
      </c>
      <c r="B232" t="s">
        <v>830</v>
      </c>
      <c r="C232" t="s">
        <v>831</v>
      </c>
    </row>
    <row r="233" spans="1:3" ht="120" x14ac:dyDescent="0.25">
      <c r="A233" t="s">
        <v>217</v>
      </c>
      <c r="B233" t="s">
        <v>832</v>
      </c>
      <c r="C233" s="1" t="s">
        <v>659</v>
      </c>
    </row>
    <row r="234" spans="1:3" ht="120" x14ac:dyDescent="0.25">
      <c r="A234" t="s">
        <v>218</v>
      </c>
      <c r="B234" t="s">
        <v>833</v>
      </c>
      <c r="C234" s="1" t="s">
        <v>622</v>
      </c>
    </row>
    <row r="235" spans="1:3" x14ac:dyDescent="0.25">
      <c r="A235" t="s">
        <v>219</v>
      </c>
      <c r="B235" t="s">
        <v>834</v>
      </c>
      <c r="C235" t="s">
        <v>713</v>
      </c>
    </row>
    <row r="236" spans="1:3" x14ac:dyDescent="0.25">
      <c r="A236" t="s">
        <v>220</v>
      </c>
      <c r="B236" t="s">
        <v>835</v>
      </c>
      <c r="C236" t="s">
        <v>836</v>
      </c>
    </row>
    <row r="237" spans="1:3" x14ac:dyDescent="0.25">
      <c r="A237" t="s">
        <v>221</v>
      </c>
      <c r="B237" t="s">
        <v>837</v>
      </c>
      <c r="C237" t="s">
        <v>838</v>
      </c>
    </row>
    <row r="238" spans="1:3" ht="90" x14ac:dyDescent="0.25">
      <c r="A238" t="s">
        <v>222</v>
      </c>
      <c r="B238" t="s">
        <v>839</v>
      </c>
      <c r="C238" s="1" t="s">
        <v>612</v>
      </c>
    </row>
    <row r="239" spans="1:3" x14ac:dyDescent="0.25">
      <c r="A239" t="s">
        <v>223</v>
      </c>
      <c r="B239" t="s">
        <v>840</v>
      </c>
      <c r="C239" t="s">
        <v>841</v>
      </c>
    </row>
    <row r="240" spans="1:3" x14ac:dyDescent="0.25">
      <c r="A240" t="s">
        <v>224</v>
      </c>
      <c r="B240" t="s">
        <v>842</v>
      </c>
      <c r="C240" t="s">
        <v>591</v>
      </c>
    </row>
    <row r="241" spans="1:3" x14ac:dyDescent="0.25">
      <c r="A241" t="s">
        <v>225</v>
      </c>
      <c r="B241" t="s">
        <v>843</v>
      </c>
      <c r="C241" t="s">
        <v>624</v>
      </c>
    </row>
    <row r="242" spans="1:3" x14ac:dyDescent="0.25">
      <c r="A242" t="s">
        <v>226</v>
      </c>
      <c r="B242" t="s">
        <v>844</v>
      </c>
      <c r="C242" t="s">
        <v>573</v>
      </c>
    </row>
    <row r="243" spans="1:3" x14ac:dyDescent="0.25">
      <c r="A243" t="s">
        <v>227</v>
      </c>
      <c r="B243" t="s">
        <v>845</v>
      </c>
      <c r="C243" t="s">
        <v>609</v>
      </c>
    </row>
    <row r="244" spans="1:3" x14ac:dyDescent="0.25">
      <c r="A244" t="s">
        <v>228</v>
      </c>
      <c r="B244" t="s">
        <v>846</v>
      </c>
      <c r="C244" t="s">
        <v>847</v>
      </c>
    </row>
    <row r="245" spans="1:3" x14ac:dyDescent="0.25">
      <c r="A245" t="s">
        <v>229</v>
      </c>
      <c r="B245" t="s">
        <v>848</v>
      </c>
      <c r="C245" t="s">
        <v>609</v>
      </c>
    </row>
    <row r="246" spans="1:3" x14ac:dyDescent="0.25">
      <c r="A246" t="s">
        <v>230</v>
      </c>
      <c r="B246" t="s">
        <v>849</v>
      </c>
      <c r="C246" t="s">
        <v>850</v>
      </c>
    </row>
    <row r="247" spans="1:3" ht="120" x14ac:dyDescent="0.25">
      <c r="A247" t="s">
        <v>231</v>
      </c>
      <c r="B247" t="s">
        <v>851</v>
      </c>
      <c r="C247" s="1" t="s">
        <v>852</v>
      </c>
    </row>
    <row r="248" spans="1:3" ht="120" x14ac:dyDescent="0.25">
      <c r="A248" t="s">
        <v>232</v>
      </c>
      <c r="B248" t="s">
        <v>853</v>
      </c>
      <c r="C248" s="1" t="s">
        <v>854</v>
      </c>
    </row>
    <row r="249" spans="1:3" x14ac:dyDescent="0.25">
      <c r="A249" t="s">
        <v>233</v>
      </c>
      <c r="B249" t="s">
        <v>855</v>
      </c>
      <c r="C249" t="s">
        <v>573</v>
      </c>
    </row>
    <row r="250" spans="1:3" x14ac:dyDescent="0.25">
      <c r="A250" t="s">
        <v>234</v>
      </c>
      <c r="B250" t="s">
        <v>856</v>
      </c>
      <c r="C250" t="s">
        <v>793</v>
      </c>
    </row>
    <row r="251" spans="1:3" x14ac:dyDescent="0.25">
      <c r="A251" t="s">
        <v>235</v>
      </c>
      <c r="B251" t="s">
        <v>857</v>
      </c>
      <c r="C251" t="s">
        <v>591</v>
      </c>
    </row>
    <row r="252" spans="1:3" x14ac:dyDescent="0.25">
      <c r="A252" t="s">
        <v>236</v>
      </c>
      <c r="B252" t="s">
        <v>858</v>
      </c>
      <c r="C252" t="s">
        <v>859</v>
      </c>
    </row>
    <row r="253" spans="1:3" x14ac:dyDescent="0.25">
      <c r="A253" t="s">
        <v>237</v>
      </c>
      <c r="B253" t="s">
        <v>860</v>
      </c>
      <c r="C253" t="s">
        <v>571</v>
      </c>
    </row>
    <row r="254" spans="1:3" ht="135" x14ac:dyDescent="0.25">
      <c r="A254" t="s">
        <v>238</v>
      </c>
      <c r="B254" t="s">
        <v>861</v>
      </c>
      <c r="C254" s="1" t="s">
        <v>862</v>
      </c>
    </row>
    <row r="255" spans="1:3" ht="120" x14ac:dyDescent="0.25">
      <c r="A255" t="s">
        <v>239</v>
      </c>
      <c r="B255" t="s">
        <v>863</v>
      </c>
      <c r="C255" s="1" t="s">
        <v>728</v>
      </c>
    </row>
    <row r="256" spans="1:3" x14ac:dyDescent="0.25">
      <c r="A256" t="s">
        <v>240</v>
      </c>
      <c r="B256" t="s">
        <v>864</v>
      </c>
      <c r="C256" t="s">
        <v>573</v>
      </c>
    </row>
    <row r="257" spans="1:3" x14ac:dyDescent="0.25">
      <c r="A257" t="s">
        <v>241</v>
      </c>
      <c r="B257" t="s">
        <v>865</v>
      </c>
      <c r="C257" t="s">
        <v>687</v>
      </c>
    </row>
    <row r="258" spans="1:3" x14ac:dyDescent="0.25">
      <c r="A258" t="s">
        <v>242</v>
      </c>
      <c r="B258" t="s">
        <v>866</v>
      </c>
      <c r="C258" t="s">
        <v>573</v>
      </c>
    </row>
    <row r="259" spans="1:3" ht="120" x14ac:dyDescent="0.25">
      <c r="A259" t="s">
        <v>243</v>
      </c>
      <c r="B259" t="s">
        <v>867</v>
      </c>
      <c r="C259" s="1" t="s">
        <v>622</v>
      </c>
    </row>
    <row r="260" spans="1:3" ht="195" x14ac:dyDescent="0.25">
      <c r="A260" t="s">
        <v>244</v>
      </c>
      <c r="B260" t="s">
        <v>868</v>
      </c>
      <c r="C260" s="1" t="s">
        <v>869</v>
      </c>
    </row>
    <row r="261" spans="1:3" x14ac:dyDescent="0.25">
      <c r="A261" t="s">
        <v>245</v>
      </c>
      <c r="B261" t="s">
        <v>870</v>
      </c>
      <c r="C261" t="s">
        <v>871</v>
      </c>
    </row>
    <row r="262" spans="1:3" x14ac:dyDescent="0.25">
      <c r="A262" t="s">
        <v>246</v>
      </c>
      <c r="B262" t="s">
        <v>872</v>
      </c>
      <c r="C262" t="s">
        <v>573</v>
      </c>
    </row>
    <row r="263" spans="1:3" x14ac:dyDescent="0.25">
      <c r="A263" t="s">
        <v>247</v>
      </c>
      <c r="B263" t="s">
        <v>873</v>
      </c>
      <c r="C263" t="s">
        <v>573</v>
      </c>
    </row>
    <row r="264" spans="1:3" x14ac:dyDescent="0.25">
      <c r="A264" t="s">
        <v>248</v>
      </c>
      <c r="B264" t="s">
        <v>874</v>
      </c>
      <c r="C264" t="s">
        <v>875</v>
      </c>
    </row>
    <row r="265" spans="1:3" x14ac:dyDescent="0.25">
      <c r="A265" t="s">
        <v>249</v>
      </c>
      <c r="B265" t="s">
        <v>876</v>
      </c>
      <c r="C265" t="s">
        <v>877</v>
      </c>
    </row>
    <row r="266" spans="1:3" x14ac:dyDescent="0.25">
      <c r="A266" t="s">
        <v>250</v>
      </c>
      <c r="B266" t="s">
        <v>878</v>
      </c>
      <c r="C266" t="s">
        <v>879</v>
      </c>
    </row>
    <row r="267" spans="1:3" x14ac:dyDescent="0.25">
      <c r="A267" t="s">
        <v>251</v>
      </c>
      <c r="B267" t="s">
        <v>880</v>
      </c>
      <c r="C267" t="s">
        <v>573</v>
      </c>
    </row>
    <row r="268" spans="1:3" x14ac:dyDescent="0.25">
      <c r="A268" t="s">
        <v>252</v>
      </c>
      <c r="B268" t="s">
        <v>881</v>
      </c>
      <c r="C268" t="s">
        <v>573</v>
      </c>
    </row>
    <row r="269" spans="1:3" x14ac:dyDescent="0.25">
      <c r="A269" t="s">
        <v>253</v>
      </c>
      <c r="B269" t="s">
        <v>882</v>
      </c>
      <c r="C269" t="s">
        <v>573</v>
      </c>
    </row>
    <row r="270" spans="1:3" x14ac:dyDescent="0.25">
      <c r="A270" t="s">
        <v>254</v>
      </c>
      <c r="B270" t="s">
        <v>883</v>
      </c>
      <c r="C270" t="s">
        <v>573</v>
      </c>
    </row>
    <row r="271" spans="1:3" x14ac:dyDescent="0.25">
      <c r="A271" t="s">
        <v>255</v>
      </c>
      <c r="B271" t="s">
        <v>884</v>
      </c>
      <c r="C271" t="s">
        <v>573</v>
      </c>
    </row>
    <row r="272" spans="1:3" ht="345" x14ac:dyDescent="0.25">
      <c r="A272" t="s">
        <v>256</v>
      </c>
      <c r="B272" t="s">
        <v>885</v>
      </c>
      <c r="C272" s="1" t="s">
        <v>886</v>
      </c>
    </row>
    <row r="273" spans="1:3" x14ac:dyDescent="0.25">
      <c r="A273" t="s">
        <v>257</v>
      </c>
      <c r="B273" t="s">
        <v>887</v>
      </c>
      <c r="C273" t="s">
        <v>624</v>
      </c>
    </row>
    <row r="274" spans="1:3" x14ac:dyDescent="0.25">
      <c r="A274" t="s">
        <v>258</v>
      </c>
      <c r="B274" t="s">
        <v>888</v>
      </c>
      <c r="C274" t="s">
        <v>573</v>
      </c>
    </row>
    <row r="275" spans="1:3" ht="120" x14ac:dyDescent="0.25">
      <c r="A275" t="s">
        <v>259</v>
      </c>
      <c r="B275" t="s">
        <v>889</v>
      </c>
      <c r="C275" s="1" t="s">
        <v>890</v>
      </c>
    </row>
    <row r="276" spans="1:3" x14ac:dyDescent="0.25">
      <c r="A276" t="s">
        <v>260</v>
      </c>
      <c r="B276" t="s">
        <v>891</v>
      </c>
      <c r="C276" t="s">
        <v>769</v>
      </c>
    </row>
    <row r="277" spans="1:3" x14ac:dyDescent="0.25">
      <c r="A277" t="s">
        <v>261</v>
      </c>
      <c r="B277" t="s">
        <v>892</v>
      </c>
      <c r="C277" t="s">
        <v>573</v>
      </c>
    </row>
    <row r="278" spans="1:3" x14ac:dyDescent="0.25">
      <c r="A278" t="s">
        <v>262</v>
      </c>
      <c r="B278" t="s">
        <v>893</v>
      </c>
      <c r="C278" t="s">
        <v>871</v>
      </c>
    </row>
    <row r="279" spans="1:3" x14ac:dyDescent="0.25">
      <c r="A279" t="s">
        <v>263</v>
      </c>
      <c r="B279" t="s">
        <v>894</v>
      </c>
      <c r="C279" t="s">
        <v>895</v>
      </c>
    </row>
    <row r="280" spans="1:3" x14ac:dyDescent="0.25">
      <c r="A280" t="s">
        <v>264</v>
      </c>
      <c r="B280" t="s">
        <v>896</v>
      </c>
      <c r="C280" t="s">
        <v>809</v>
      </c>
    </row>
    <row r="281" spans="1:3" ht="120" x14ac:dyDescent="0.25">
      <c r="A281" t="s">
        <v>265</v>
      </c>
      <c r="B281" t="s">
        <v>897</v>
      </c>
      <c r="C281" s="1" t="s">
        <v>898</v>
      </c>
    </row>
    <row r="282" spans="1:3" x14ac:dyDescent="0.25">
      <c r="A282" t="s">
        <v>266</v>
      </c>
      <c r="B282" t="s">
        <v>899</v>
      </c>
      <c r="C282" t="s">
        <v>573</v>
      </c>
    </row>
    <row r="283" spans="1:3" ht="120" x14ac:dyDescent="0.25">
      <c r="A283" t="s">
        <v>267</v>
      </c>
      <c r="B283" t="s">
        <v>900</v>
      </c>
      <c r="C283" s="1" t="s">
        <v>620</v>
      </c>
    </row>
    <row r="284" spans="1:3" x14ac:dyDescent="0.25">
      <c r="A284" t="s">
        <v>268</v>
      </c>
      <c r="B284" t="s">
        <v>901</v>
      </c>
      <c r="C284" t="s">
        <v>902</v>
      </c>
    </row>
    <row r="285" spans="1:3" x14ac:dyDescent="0.25">
      <c r="A285" t="s">
        <v>269</v>
      </c>
      <c r="B285" t="s">
        <v>903</v>
      </c>
      <c r="C285" t="s">
        <v>573</v>
      </c>
    </row>
    <row r="286" spans="1:3" x14ac:dyDescent="0.25">
      <c r="A286" t="s">
        <v>270</v>
      </c>
      <c r="B286" t="s">
        <v>904</v>
      </c>
      <c r="C286" t="s">
        <v>573</v>
      </c>
    </row>
    <row r="287" spans="1:3" x14ac:dyDescent="0.25">
      <c r="A287" t="s">
        <v>271</v>
      </c>
      <c r="B287" t="s">
        <v>905</v>
      </c>
      <c r="C287" t="s">
        <v>589</v>
      </c>
    </row>
    <row r="288" spans="1:3" x14ac:dyDescent="0.25">
      <c r="A288" t="s">
        <v>272</v>
      </c>
      <c r="B288" t="s">
        <v>906</v>
      </c>
      <c r="C288" t="s">
        <v>573</v>
      </c>
    </row>
    <row r="289" spans="1:3" x14ac:dyDescent="0.25">
      <c r="A289" t="s">
        <v>273</v>
      </c>
      <c r="B289" t="s">
        <v>907</v>
      </c>
      <c r="C289" t="s">
        <v>573</v>
      </c>
    </row>
    <row r="290" spans="1:3" x14ac:dyDescent="0.25">
      <c r="A290" t="s">
        <v>274</v>
      </c>
      <c r="B290" t="s">
        <v>908</v>
      </c>
      <c r="C290" t="s">
        <v>573</v>
      </c>
    </row>
    <row r="291" spans="1:3" x14ac:dyDescent="0.25">
      <c r="A291" t="s">
        <v>275</v>
      </c>
      <c r="B291" t="s">
        <v>909</v>
      </c>
      <c r="C291" t="s">
        <v>910</v>
      </c>
    </row>
    <row r="292" spans="1:3" x14ac:dyDescent="0.25">
      <c r="A292" t="s">
        <v>276</v>
      </c>
      <c r="B292" t="s">
        <v>911</v>
      </c>
      <c r="C292" t="s">
        <v>573</v>
      </c>
    </row>
    <row r="293" spans="1:3" ht="135" x14ac:dyDescent="0.25">
      <c r="A293" t="s">
        <v>277</v>
      </c>
      <c r="B293" t="s">
        <v>912</v>
      </c>
      <c r="C293" s="1" t="s">
        <v>913</v>
      </c>
    </row>
    <row r="294" spans="1:3" ht="195" x14ac:dyDescent="0.25">
      <c r="A294" t="s">
        <v>278</v>
      </c>
      <c r="B294" t="s">
        <v>914</v>
      </c>
      <c r="C294" s="1" t="s">
        <v>915</v>
      </c>
    </row>
    <row r="295" spans="1:3" ht="120" x14ac:dyDescent="0.25">
      <c r="A295" t="s">
        <v>279</v>
      </c>
      <c r="B295" t="s">
        <v>916</v>
      </c>
      <c r="C295" s="1" t="s">
        <v>917</v>
      </c>
    </row>
    <row r="296" spans="1:3" x14ac:dyDescent="0.25">
      <c r="A296" t="s">
        <v>280</v>
      </c>
      <c r="B296" t="s">
        <v>918</v>
      </c>
      <c r="C296" t="s">
        <v>589</v>
      </c>
    </row>
    <row r="297" spans="1:3" x14ac:dyDescent="0.25">
      <c r="A297" t="s">
        <v>281</v>
      </c>
      <c r="B297" t="s">
        <v>919</v>
      </c>
      <c r="C297" t="s">
        <v>573</v>
      </c>
    </row>
    <row r="298" spans="1:3" x14ac:dyDescent="0.25">
      <c r="A298" t="s">
        <v>282</v>
      </c>
      <c r="B298" t="s">
        <v>920</v>
      </c>
      <c r="C298" t="s">
        <v>573</v>
      </c>
    </row>
    <row r="299" spans="1:3" x14ac:dyDescent="0.25">
      <c r="A299" t="s">
        <v>283</v>
      </c>
      <c r="B299" t="s">
        <v>921</v>
      </c>
      <c r="C299" t="s">
        <v>573</v>
      </c>
    </row>
    <row r="300" spans="1:3" ht="120" x14ac:dyDescent="0.25">
      <c r="A300" t="s">
        <v>284</v>
      </c>
      <c r="B300" t="s">
        <v>922</v>
      </c>
      <c r="C300" s="1" t="s">
        <v>923</v>
      </c>
    </row>
    <row r="301" spans="1:3" x14ac:dyDescent="0.25">
      <c r="A301" t="s">
        <v>285</v>
      </c>
      <c r="B301" t="s">
        <v>924</v>
      </c>
      <c r="C301" t="s">
        <v>573</v>
      </c>
    </row>
    <row r="302" spans="1:3" x14ac:dyDescent="0.25">
      <c r="A302" t="s">
        <v>286</v>
      </c>
      <c r="B302" t="s">
        <v>925</v>
      </c>
      <c r="C302" t="s">
        <v>573</v>
      </c>
    </row>
    <row r="303" spans="1:3" x14ac:dyDescent="0.25">
      <c r="A303" t="s">
        <v>287</v>
      </c>
      <c r="B303" t="s">
        <v>926</v>
      </c>
      <c r="C303" t="s">
        <v>573</v>
      </c>
    </row>
    <row r="304" spans="1:3" x14ac:dyDescent="0.25">
      <c r="A304" t="s">
        <v>288</v>
      </c>
      <c r="B304" t="s">
        <v>927</v>
      </c>
      <c r="C304" t="s">
        <v>589</v>
      </c>
    </row>
    <row r="305" spans="1:3" x14ac:dyDescent="0.25">
      <c r="A305" t="s">
        <v>289</v>
      </c>
      <c r="B305" t="s">
        <v>928</v>
      </c>
      <c r="C305" t="s">
        <v>609</v>
      </c>
    </row>
    <row r="306" spans="1:3" ht="105" x14ac:dyDescent="0.25">
      <c r="A306" t="s">
        <v>290</v>
      </c>
      <c r="B306" t="s">
        <v>929</v>
      </c>
      <c r="C306" s="1" t="s">
        <v>930</v>
      </c>
    </row>
    <row r="307" spans="1:3" ht="120" x14ac:dyDescent="0.25">
      <c r="A307" t="s">
        <v>291</v>
      </c>
      <c r="B307" t="s">
        <v>931</v>
      </c>
      <c r="C307" s="1" t="s">
        <v>932</v>
      </c>
    </row>
    <row r="308" spans="1:3" x14ac:dyDescent="0.25">
      <c r="A308" t="s">
        <v>292</v>
      </c>
      <c r="B308" t="s">
        <v>933</v>
      </c>
      <c r="C308" t="s">
        <v>769</v>
      </c>
    </row>
    <row r="309" spans="1:3" x14ac:dyDescent="0.25">
      <c r="A309" t="s">
        <v>293</v>
      </c>
      <c r="B309" t="s">
        <v>934</v>
      </c>
      <c r="C309" t="s">
        <v>573</v>
      </c>
    </row>
    <row r="310" spans="1:3" x14ac:dyDescent="0.25">
      <c r="A310" t="s">
        <v>294</v>
      </c>
      <c r="B310" t="s">
        <v>935</v>
      </c>
      <c r="C310" t="s">
        <v>691</v>
      </c>
    </row>
    <row r="311" spans="1:3" x14ac:dyDescent="0.25">
      <c r="A311" t="s">
        <v>295</v>
      </c>
      <c r="B311" t="s">
        <v>936</v>
      </c>
      <c r="C311" t="s">
        <v>573</v>
      </c>
    </row>
    <row r="312" spans="1:3" x14ac:dyDescent="0.25">
      <c r="A312" t="s">
        <v>296</v>
      </c>
      <c r="B312" t="s">
        <v>937</v>
      </c>
      <c r="C312" t="s">
        <v>573</v>
      </c>
    </row>
    <row r="313" spans="1:3" x14ac:dyDescent="0.25">
      <c r="A313" t="s">
        <v>297</v>
      </c>
      <c r="B313" t="s">
        <v>938</v>
      </c>
      <c r="C313" t="s">
        <v>573</v>
      </c>
    </row>
    <row r="314" spans="1:3" x14ac:dyDescent="0.25">
      <c r="A314" t="s">
        <v>298</v>
      </c>
      <c r="B314" t="s">
        <v>939</v>
      </c>
      <c r="C314" t="s">
        <v>573</v>
      </c>
    </row>
    <row r="315" spans="1:3" x14ac:dyDescent="0.25">
      <c r="A315" t="s">
        <v>299</v>
      </c>
      <c r="B315" t="s">
        <v>940</v>
      </c>
      <c r="C315" t="s">
        <v>941</v>
      </c>
    </row>
    <row r="316" spans="1:3" x14ac:dyDescent="0.25">
      <c r="A316" t="s">
        <v>300</v>
      </c>
      <c r="B316" t="s">
        <v>942</v>
      </c>
      <c r="C316" t="s">
        <v>573</v>
      </c>
    </row>
    <row r="317" spans="1:3" x14ac:dyDescent="0.25">
      <c r="A317" t="s">
        <v>301</v>
      </c>
      <c r="B317" t="s">
        <v>943</v>
      </c>
      <c r="C317" t="s">
        <v>944</v>
      </c>
    </row>
    <row r="318" spans="1:3" ht="135" x14ac:dyDescent="0.25">
      <c r="A318" t="s">
        <v>302</v>
      </c>
      <c r="B318" t="s">
        <v>945</v>
      </c>
      <c r="C318" s="1" t="s">
        <v>946</v>
      </c>
    </row>
    <row r="319" spans="1:3" x14ac:dyDescent="0.25">
      <c r="A319" t="s">
        <v>303</v>
      </c>
      <c r="B319" t="s">
        <v>947</v>
      </c>
      <c r="C319" t="s">
        <v>815</v>
      </c>
    </row>
    <row r="320" spans="1:3" x14ac:dyDescent="0.25">
      <c r="A320" t="s">
        <v>304</v>
      </c>
      <c r="B320" t="s">
        <v>948</v>
      </c>
      <c r="C320" t="s">
        <v>609</v>
      </c>
    </row>
    <row r="321" spans="1:3" x14ac:dyDescent="0.25">
      <c r="A321" t="s">
        <v>305</v>
      </c>
      <c r="B321" t="s">
        <v>949</v>
      </c>
      <c r="C321" t="s">
        <v>636</v>
      </c>
    </row>
    <row r="322" spans="1:3" ht="120" x14ac:dyDescent="0.25">
      <c r="A322" t="s">
        <v>306</v>
      </c>
      <c r="B322" t="s">
        <v>950</v>
      </c>
      <c r="C322" s="1" t="s">
        <v>951</v>
      </c>
    </row>
    <row r="323" spans="1:3" ht="120" x14ac:dyDescent="0.25">
      <c r="A323" t="s">
        <v>307</v>
      </c>
      <c r="B323" t="s">
        <v>952</v>
      </c>
      <c r="C323" s="1" t="s">
        <v>780</v>
      </c>
    </row>
    <row r="324" spans="1:3" ht="120" x14ac:dyDescent="0.25">
      <c r="A324" t="s">
        <v>308</v>
      </c>
      <c r="B324" t="s">
        <v>953</v>
      </c>
      <c r="C324" s="1" t="s">
        <v>954</v>
      </c>
    </row>
    <row r="325" spans="1:3" x14ac:dyDescent="0.25">
      <c r="A325" t="s">
        <v>309</v>
      </c>
      <c r="B325" t="s">
        <v>955</v>
      </c>
      <c r="C325" t="s">
        <v>573</v>
      </c>
    </row>
    <row r="326" spans="1:3" x14ac:dyDescent="0.25">
      <c r="A326" t="s">
        <v>310</v>
      </c>
      <c r="B326" t="s">
        <v>956</v>
      </c>
      <c r="C326" t="s">
        <v>957</v>
      </c>
    </row>
    <row r="327" spans="1:3" ht="120" x14ac:dyDescent="0.25">
      <c r="A327" t="s">
        <v>311</v>
      </c>
      <c r="B327" t="s">
        <v>958</v>
      </c>
      <c r="C327" s="1" t="s">
        <v>959</v>
      </c>
    </row>
    <row r="328" spans="1:3" x14ac:dyDescent="0.25">
      <c r="A328" t="s">
        <v>312</v>
      </c>
      <c r="B328" t="s">
        <v>960</v>
      </c>
      <c r="C328" t="s">
        <v>573</v>
      </c>
    </row>
    <row r="329" spans="1:3" ht="195" x14ac:dyDescent="0.25">
      <c r="A329" t="s">
        <v>313</v>
      </c>
      <c r="B329" t="s">
        <v>961</v>
      </c>
      <c r="C329" s="1" t="s">
        <v>869</v>
      </c>
    </row>
    <row r="330" spans="1:3" x14ac:dyDescent="0.25">
      <c r="A330" t="s">
        <v>314</v>
      </c>
      <c r="B330" t="s">
        <v>962</v>
      </c>
      <c r="C330" t="s">
        <v>573</v>
      </c>
    </row>
    <row r="331" spans="1:3" x14ac:dyDescent="0.25">
      <c r="A331" t="s">
        <v>315</v>
      </c>
      <c r="B331" t="s">
        <v>963</v>
      </c>
      <c r="C331" t="s">
        <v>676</v>
      </c>
    </row>
    <row r="332" spans="1:3" x14ac:dyDescent="0.25">
      <c r="A332" t="s">
        <v>316</v>
      </c>
      <c r="B332" t="s">
        <v>964</v>
      </c>
      <c r="C332" t="s">
        <v>965</v>
      </c>
    </row>
    <row r="333" spans="1:3" x14ac:dyDescent="0.25">
      <c r="A333" t="s">
        <v>317</v>
      </c>
      <c r="B333" t="s">
        <v>966</v>
      </c>
      <c r="C333" t="s">
        <v>967</v>
      </c>
    </row>
    <row r="334" spans="1:3" ht="90" x14ac:dyDescent="0.25">
      <c r="A334" t="s">
        <v>318</v>
      </c>
      <c r="B334" t="s">
        <v>968</v>
      </c>
      <c r="C334" s="1" t="s">
        <v>612</v>
      </c>
    </row>
    <row r="335" spans="1:3" x14ac:dyDescent="0.25">
      <c r="A335" t="s">
        <v>319</v>
      </c>
      <c r="B335" t="s">
        <v>969</v>
      </c>
      <c r="C335" t="s">
        <v>573</v>
      </c>
    </row>
    <row r="336" spans="1:3" x14ac:dyDescent="0.25">
      <c r="A336" t="s">
        <v>320</v>
      </c>
      <c r="B336" t="s">
        <v>970</v>
      </c>
      <c r="C336" t="s">
        <v>573</v>
      </c>
    </row>
    <row r="337" spans="1:3" ht="120" x14ac:dyDescent="0.25">
      <c r="A337" t="s">
        <v>321</v>
      </c>
      <c r="B337" t="s">
        <v>971</v>
      </c>
      <c r="C337" s="1" t="s">
        <v>972</v>
      </c>
    </row>
    <row r="338" spans="1:3" ht="120" x14ac:dyDescent="0.25">
      <c r="A338" t="s">
        <v>322</v>
      </c>
      <c r="B338" t="s">
        <v>973</v>
      </c>
      <c r="C338" s="1" t="s">
        <v>620</v>
      </c>
    </row>
    <row r="339" spans="1:3" x14ac:dyDescent="0.25">
      <c r="A339" t="s">
        <v>323</v>
      </c>
      <c r="B339" t="s">
        <v>974</v>
      </c>
      <c r="C339" t="s">
        <v>957</v>
      </c>
    </row>
    <row r="340" spans="1:3" x14ac:dyDescent="0.25">
      <c r="A340" t="s">
        <v>324</v>
      </c>
      <c r="B340" t="s">
        <v>975</v>
      </c>
      <c r="C340" t="s">
        <v>609</v>
      </c>
    </row>
    <row r="341" spans="1:3" x14ac:dyDescent="0.25">
      <c r="A341" t="s">
        <v>325</v>
      </c>
      <c r="B341" t="s">
        <v>976</v>
      </c>
      <c r="C341" t="s">
        <v>797</v>
      </c>
    </row>
    <row r="342" spans="1:3" x14ac:dyDescent="0.25">
      <c r="A342" t="s">
        <v>326</v>
      </c>
      <c r="B342" t="s">
        <v>977</v>
      </c>
      <c r="C342" t="s">
        <v>573</v>
      </c>
    </row>
    <row r="343" spans="1:3" x14ac:dyDescent="0.25">
      <c r="A343" t="s">
        <v>327</v>
      </c>
      <c r="B343" t="s">
        <v>978</v>
      </c>
      <c r="C343" t="s">
        <v>573</v>
      </c>
    </row>
    <row r="344" spans="1:3" x14ac:dyDescent="0.25">
      <c r="A344" t="s">
        <v>328</v>
      </c>
      <c r="B344" t="s">
        <v>979</v>
      </c>
      <c r="C344" t="s">
        <v>573</v>
      </c>
    </row>
    <row r="345" spans="1:3" ht="120" x14ac:dyDescent="0.25">
      <c r="A345" t="s">
        <v>329</v>
      </c>
      <c r="B345" t="s">
        <v>980</v>
      </c>
      <c r="C345" s="1" t="s">
        <v>622</v>
      </c>
    </row>
    <row r="346" spans="1:3" x14ac:dyDescent="0.25">
      <c r="A346" t="s">
        <v>330</v>
      </c>
      <c r="B346" t="s">
        <v>981</v>
      </c>
      <c r="C346" t="s">
        <v>982</v>
      </c>
    </row>
    <row r="347" spans="1:3" x14ac:dyDescent="0.25">
      <c r="A347" t="s">
        <v>331</v>
      </c>
      <c r="B347" t="s">
        <v>983</v>
      </c>
      <c r="C347" t="s">
        <v>573</v>
      </c>
    </row>
    <row r="348" spans="1:3" ht="195" x14ac:dyDescent="0.25">
      <c r="A348" t="s">
        <v>332</v>
      </c>
      <c r="B348" t="s">
        <v>984</v>
      </c>
      <c r="C348" s="1" t="s">
        <v>985</v>
      </c>
    </row>
    <row r="349" spans="1:3" x14ac:dyDescent="0.25">
      <c r="A349" t="s">
        <v>333</v>
      </c>
      <c r="B349" t="s">
        <v>986</v>
      </c>
      <c r="C349" t="s">
        <v>609</v>
      </c>
    </row>
    <row r="350" spans="1:3" ht="120" x14ac:dyDescent="0.25">
      <c r="A350" t="s">
        <v>334</v>
      </c>
      <c r="B350" t="s">
        <v>987</v>
      </c>
      <c r="C350" s="1" t="s">
        <v>988</v>
      </c>
    </row>
    <row r="351" spans="1:3" x14ac:dyDescent="0.25">
      <c r="A351" t="s">
        <v>335</v>
      </c>
      <c r="B351" t="s">
        <v>989</v>
      </c>
      <c r="C351" t="s">
        <v>573</v>
      </c>
    </row>
    <row r="352" spans="1:3" ht="120" x14ac:dyDescent="0.25">
      <c r="A352" t="s">
        <v>336</v>
      </c>
      <c r="B352" t="s">
        <v>990</v>
      </c>
      <c r="C352" s="1" t="s">
        <v>954</v>
      </c>
    </row>
    <row r="353" spans="1:3" x14ac:dyDescent="0.25">
      <c r="A353" t="s">
        <v>337</v>
      </c>
      <c r="B353" t="s">
        <v>991</v>
      </c>
      <c r="C353" t="s">
        <v>573</v>
      </c>
    </row>
    <row r="354" spans="1:3" x14ac:dyDescent="0.25">
      <c r="A354" t="s">
        <v>338</v>
      </c>
      <c r="B354" t="s">
        <v>992</v>
      </c>
      <c r="C354" t="s">
        <v>609</v>
      </c>
    </row>
    <row r="355" spans="1:3" x14ac:dyDescent="0.25">
      <c r="A355" t="s">
        <v>339</v>
      </c>
      <c r="B355" t="s">
        <v>993</v>
      </c>
      <c r="C355" t="s">
        <v>573</v>
      </c>
    </row>
    <row r="356" spans="1:3" x14ac:dyDescent="0.25">
      <c r="A356" t="s">
        <v>340</v>
      </c>
      <c r="B356" t="s">
        <v>994</v>
      </c>
      <c r="C356" t="s">
        <v>573</v>
      </c>
    </row>
    <row r="357" spans="1:3" ht="120" x14ac:dyDescent="0.25">
      <c r="A357" t="s">
        <v>341</v>
      </c>
      <c r="B357" t="s">
        <v>995</v>
      </c>
      <c r="C357" s="1" t="s">
        <v>996</v>
      </c>
    </row>
    <row r="358" spans="1:3" x14ac:dyDescent="0.25">
      <c r="A358" t="s">
        <v>342</v>
      </c>
      <c r="B358" t="s">
        <v>997</v>
      </c>
      <c r="C358" t="s">
        <v>838</v>
      </c>
    </row>
    <row r="359" spans="1:3" x14ac:dyDescent="0.25">
      <c r="A359" t="s">
        <v>343</v>
      </c>
      <c r="B359" t="s">
        <v>998</v>
      </c>
      <c r="C359" t="s">
        <v>573</v>
      </c>
    </row>
    <row r="360" spans="1:3" ht="120" x14ac:dyDescent="0.25">
      <c r="A360" t="s">
        <v>344</v>
      </c>
      <c r="B360" t="s">
        <v>999</v>
      </c>
      <c r="C360" s="1" t="s">
        <v>622</v>
      </c>
    </row>
    <row r="361" spans="1:3" x14ac:dyDescent="0.25">
      <c r="A361" t="s">
        <v>345</v>
      </c>
      <c r="B361" t="s">
        <v>1000</v>
      </c>
      <c r="C361" t="s">
        <v>1001</v>
      </c>
    </row>
    <row r="362" spans="1:3" x14ac:dyDescent="0.25">
      <c r="A362" t="s">
        <v>346</v>
      </c>
      <c r="B362" t="s">
        <v>1002</v>
      </c>
      <c r="C362" t="s">
        <v>573</v>
      </c>
    </row>
    <row r="363" spans="1:3" x14ac:dyDescent="0.25">
      <c r="A363" t="s">
        <v>347</v>
      </c>
      <c r="B363" t="s">
        <v>1003</v>
      </c>
      <c r="C363" t="s">
        <v>573</v>
      </c>
    </row>
    <row r="364" spans="1:3" x14ac:dyDescent="0.25">
      <c r="A364" t="s">
        <v>348</v>
      </c>
      <c r="B364" t="s">
        <v>1004</v>
      </c>
      <c r="C364" t="s">
        <v>1005</v>
      </c>
    </row>
    <row r="365" spans="1:3" ht="120" x14ac:dyDescent="0.25">
      <c r="A365" t="s">
        <v>349</v>
      </c>
      <c r="B365" t="s">
        <v>1006</v>
      </c>
      <c r="C365" s="1" t="s">
        <v>1007</v>
      </c>
    </row>
    <row r="366" spans="1:3" x14ac:dyDescent="0.25">
      <c r="A366" t="s">
        <v>350</v>
      </c>
      <c r="B366" t="s">
        <v>1008</v>
      </c>
      <c r="C366" t="s">
        <v>573</v>
      </c>
    </row>
    <row r="367" spans="1:3" x14ac:dyDescent="0.25">
      <c r="A367" t="s">
        <v>351</v>
      </c>
      <c r="B367" t="s">
        <v>1009</v>
      </c>
      <c r="C367" t="s">
        <v>591</v>
      </c>
    </row>
    <row r="368" spans="1:3" x14ac:dyDescent="0.25">
      <c r="A368" t="s">
        <v>352</v>
      </c>
      <c r="B368" t="s">
        <v>1010</v>
      </c>
      <c r="C368" t="s">
        <v>1011</v>
      </c>
    </row>
    <row r="369" spans="1:3" x14ac:dyDescent="0.25">
      <c r="A369" t="s">
        <v>353</v>
      </c>
      <c r="B369" t="s">
        <v>1012</v>
      </c>
      <c r="C369" t="s">
        <v>591</v>
      </c>
    </row>
    <row r="370" spans="1:3" x14ac:dyDescent="0.25">
      <c r="A370" t="s">
        <v>354</v>
      </c>
      <c r="B370" t="s">
        <v>1013</v>
      </c>
      <c r="C370" t="s">
        <v>571</v>
      </c>
    </row>
    <row r="371" spans="1:3" x14ac:dyDescent="0.25">
      <c r="A371" t="s">
        <v>355</v>
      </c>
      <c r="B371" t="s">
        <v>1014</v>
      </c>
      <c r="C371" t="s">
        <v>573</v>
      </c>
    </row>
    <row r="372" spans="1:3" x14ac:dyDescent="0.25">
      <c r="A372" t="s">
        <v>356</v>
      </c>
      <c r="B372" t="s">
        <v>1015</v>
      </c>
      <c r="C372" t="s">
        <v>838</v>
      </c>
    </row>
    <row r="373" spans="1:3" x14ac:dyDescent="0.25">
      <c r="A373" t="s">
        <v>357</v>
      </c>
      <c r="B373" t="s">
        <v>1016</v>
      </c>
      <c r="C373" t="s">
        <v>713</v>
      </c>
    </row>
    <row r="374" spans="1:3" x14ac:dyDescent="0.25">
      <c r="A374" t="s">
        <v>358</v>
      </c>
      <c r="B374" t="s">
        <v>1017</v>
      </c>
      <c r="C374" t="s">
        <v>573</v>
      </c>
    </row>
    <row r="375" spans="1:3" x14ac:dyDescent="0.25">
      <c r="A375" t="s">
        <v>359</v>
      </c>
      <c r="B375" t="s">
        <v>1018</v>
      </c>
      <c r="C375" t="s">
        <v>811</v>
      </c>
    </row>
    <row r="376" spans="1:3" x14ac:dyDescent="0.25">
      <c r="A376" t="s">
        <v>360</v>
      </c>
      <c r="B376" t="s">
        <v>1019</v>
      </c>
      <c r="C376" t="s">
        <v>573</v>
      </c>
    </row>
    <row r="377" spans="1:3" x14ac:dyDescent="0.25">
      <c r="A377" t="s">
        <v>361</v>
      </c>
      <c r="B377" t="s">
        <v>1020</v>
      </c>
      <c r="C377" t="s">
        <v>573</v>
      </c>
    </row>
    <row r="378" spans="1:3" x14ac:dyDescent="0.25">
      <c r="A378" t="s">
        <v>362</v>
      </c>
      <c r="B378" t="s">
        <v>1021</v>
      </c>
      <c r="C378" t="s">
        <v>809</v>
      </c>
    </row>
    <row r="379" spans="1:3" ht="120" x14ac:dyDescent="0.25">
      <c r="A379" t="s">
        <v>363</v>
      </c>
      <c r="B379" t="s">
        <v>1022</v>
      </c>
      <c r="C379" s="1" t="s">
        <v>932</v>
      </c>
    </row>
    <row r="380" spans="1:3" x14ac:dyDescent="0.25">
      <c r="A380" t="s">
        <v>364</v>
      </c>
      <c r="B380" t="s">
        <v>1023</v>
      </c>
      <c r="C380" t="s">
        <v>573</v>
      </c>
    </row>
    <row r="381" spans="1:3" ht="120" x14ac:dyDescent="0.25">
      <c r="A381" t="s">
        <v>365</v>
      </c>
      <c r="B381" t="s">
        <v>1024</v>
      </c>
      <c r="C381" s="1" t="s">
        <v>622</v>
      </c>
    </row>
    <row r="382" spans="1:3" ht="195" x14ac:dyDescent="0.25">
      <c r="A382" t="s">
        <v>366</v>
      </c>
      <c r="B382" t="s">
        <v>1025</v>
      </c>
      <c r="C382" s="1" t="s">
        <v>1026</v>
      </c>
    </row>
    <row r="383" spans="1:3" x14ac:dyDescent="0.25">
      <c r="A383" t="s">
        <v>367</v>
      </c>
      <c r="B383" t="s">
        <v>1027</v>
      </c>
      <c r="C383" t="s">
        <v>571</v>
      </c>
    </row>
    <row r="384" spans="1:3" x14ac:dyDescent="0.25">
      <c r="A384" t="s">
        <v>368</v>
      </c>
      <c r="B384" t="s">
        <v>1028</v>
      </c>
      <c r="C384" t="s">
        <v>1005</v>
      </c>
    </row>
    <row r="385" spans="1:3" x14ac:dyDescent="0.25">
      <c r="A385" t="s">
        <v>369</v>
      </c>
      <c r="B385" t="s">
        <v>1029</v>
      </c>
      <c r="C385" t="s">
        <v>573</v>
      </c>
    </row>
    <row r="386" spans="1:3" x14ac:dyDescent="0.25">
      <c r="A386" t="s">
        <v>370</v>
      </c>
      <c r="B386" t="s">
        <v>1030</v>
      </c>
      <c r="C386" t="s">
        <v>1031</v>
      </c>
    </row>
    <row r="387" spans="1:3" ht="120" x14ac:dyDescent="0.25">
      <c r="A387" t="s">
        <v>371</v>
      </c>
      <c r="B387" t="s">
        <v>1032</v>
      </c>
      <c r="C387" s="1" t="s">
        <v>654</v>
      </c>
    </row>
    <row r="388" spans="1:3" x14ac:dyDescent="0.25">
      <c r="A388" t="s">
        <v>372</v>
      </c>
      <c r="B388" t="s">
        <v>1033</v>
      </c>
      <c r="C388" t="s">
        <v>573</v>
      </c>
    </row>
    <row r="389" spans="1:3" x14ac:dyDescent="0.25">
      <c r="A389" t="s">
        <v>373</v>
      </c>
      <c r="B389" t="s">
        <v>1034</v>
      </c>
      <c r="C389" t="s">
        <v>585</v>
      </c>
    </row>
    <row r="390" spans="1:3" x14ac:dyDescent="0.25">
      <c r="A390" t="s">
        <v>374</v>
      </c>
      <c r="B390" t="s">
        <v>1035</v>
      </c>
      <c r="C390" t="s">
        <v>573</v>
      </c>
    </row>
    <row r="391" spans="1:3" ht="195" x14ac:dyDescent="0.25">
      <c r="A391" t="s">
        <v>375</v>
      </c>
      <c r="B391" t="s">
        <v>1036</v>
      </c>
      <c r="C391" s="1" t="s">
        <v>1037</v>
      </c>
    </row>
    <row r="392" spans="1:3" x14ac:dyDescent="0.25">
      <c r="A392" t="s">
        <v>376</v>
      </c>
      <c r="B392" t="s">
        <v>1038</v>
      </c>
      <c r="C392" t="s">
        <v>573</v>
      </c>
    </row>
    <row r="393" spans="1:3" x14ac:dyDescent="0.25">
      <c r="A393" t="s">
        <v>377</v>
      </c>
      <c r="B393" t="s">
        <v>1039</v>
      </c>
      <c r="C393" t="s">
        <v>573</v>
      </c>
    </row>
    <row r="394" spans="1:3" x14ac:dyDescent="0.25">
      <c r="A394" t="s">
        <v>378</v>
      </c>
      <c r="B394" t="s">
        <v>1040</v>
      </c>
      <c r="C394" t="s">
        <v>871</v>
      </c>
    </row>
    <row r="395" spans="1:3" ht="120" x14ac:dyDescent="0.25">
      <c r="A395" t="s">
        <v>379</v>
      </c>
      <c r="B395" t="s">
        <v>1041</v>
      </c>
      <c r="C395" s="1" t="s">
        <v>622</v>
      </c>
    </row>
    <row r="396" spans="1:3" ht="120" x14ac:dyDescent="0.25">
      <c r="A396" t="s">
        <v>380</v>
      </c>
      <c r="B396" t="s">
        <v>1042</v>
      </c>
      <c r="C396" s="1" t="s">
        <v>575</v>
      </c>
    </row>
    <row r="397" spans="1:3" x14ac:dyDescent="0.25">
      <c r="A397" t="s">
        <v>381</v>
      </c>
      <c r="B397" t="s">
        <v>1043</v>
      </c>
      <c r="C397" t="s">
        <v>769</v>
      </c>
    </row>
    <row r="398" spans="1:3" ht="120" x14ac:dyDescent="0.25">
      <c r="A398" t="s">
        <v>382</v>
      </c>
      <c r="B398" t="s">
        <v>1044</v>
      </c>
      <c r="C398" s="1" t="s">
        <v>780</v>
      </c>
    </row>
    <row r="399" spans="1:3" x14ac:dyDescent="0.25">
      <c r="A399" t="s">
        <v>383</v>
      </c>
      <c r="B399" t="s">
        <v>1045</v>
      </c>
      <c r="C399" t="s">
        <v>573</v>
      </c>
    </row>
    <row r="400" spans="1:3" x14ac:dyDescent="0.25">
      <c r="A400" t="s">
        <v>384</v>
      </c>
      <c r="B400" t="s">
        <v>1046</v>
      </c>
      <c r="C400" t="s">
        <v>1047</v>
      </c>
    </row>
    <row r="401" spans="1:3" ht="409.5" x14ac:dyDescent="0.25">
      <c r="A401" t="s">
        <v>385</v>
      </c>
      <c r="B401" t="s">
        <v>1048</v>
      </c>
      <c r="C401" s="1" t="s">
        <v>1049</v>
      </c>
    </row>
    <row r="402" spans="1:3" ht="409.5" x14ac:dyDescent="0.25">
      <c r="A402" t="s">
        <v>386</v>
      </c>
      <c r="B402" t="s">
        <v>1050</v>
      </c>
      <c r="C402" s="1" t="s">
        <v>1049</v>
      </c>
    </row>
    <row r="403" spans="1:3" ht="409.5" x14ac:dyDescent="0.25">
      <c r="A403" t="s">
        <v>387</v>
      </c>
      <c r="B403" t="s">
        <v>1051</v>
      </c>
      <c r="C403" s="1" t="s">
        <v>1049</v>
      </c>
    </row>
    <row r="404" spans="1:3" ht="409.5" x14ac:dyDescent="0.25">
      <c r="A404" t="s">
        <v>388</v>
      </c>
      <c r="B404" t="s">
        <v>1052</v>
      </c>
      <c r="C404" s="1" t="s">
        <v>1049</v>
      </c>
    </row>
    <row r="405" spans="1:3" ht="409.5" x14ac:dyDescent="0.25">
      <c r="A405" t="s">
        <v>389</v>
      </c>
      <c r="B405" t="s">
        <v>1053</v>
      </c>
      <c r="C405" s="1" t="s">
        <v>1049</v>
      </c>
    </row>
    <row r="406" spans="1:3" ht="409.5" x14ac:dyDescent="0.25">
      <c r="A406" t="s">
        <v>390</v>
      </c>
      <c r="B406" t="s">
        <v>1054</v>
      </c>
      <c r="C406" s="1" t="s">
        <v>1049</v>
      </c>
    </row>
    <row r="407" spans="1:3" ht="409.5" x14ac:dyDescent="0.25">
      <c r="A407" t="s">
        <v>391</v>
      </c>
      <c r="B407" t="s">
        <v>1055</v>
      </c>
      <c r="C407" s="1" t="s">
        <v>1049</v>
      </c>
    </row>
    <row r="408" spans="1:3" ht="409.5" x14ac:dyDescent="0.25">
      <c r="A408" t="s">
        <v>392</v>
      </c>
      <c r="B408" t="s">
        <v>1056</v>
      </c>
      <c r="C408" s="1" t="s">
        <v>1049</v>
      </c>
    </row>
    <row r="409" spans="1:3" ht="409.5" x14ac:dyDescent="0.25">
      <c r="A409" t="s">
        <v>393</v>
      </c>
      <c r="B409" t="s">
        <v>1057</v>
      </c>
      <c r="C409" s="1" t="s">
        <v>1049</v>
      </c>
    </row>
    <row r="410" spans="1:3" ht="409.5" x14ac:dyDescent="0.25">
      <c r="A410" t="s">
        <v>394</v>
      </c>
      <c r="B410" t="s">
        <v>1058</v>
      </c>
      <c r="C410" s="1" t="s">
        <v>1049</v>
      </c>
    </row>
    <row r="411" spans="1:3" ht="409.5" x14ac:dyDescent="0.25">
      <c r="A411" t="s">
        <v>395</v>
      </c>
      <c r="B411" t="s">
        <v>1059</v>
      </c>
      <c r="C411" s="1" t="s">
        <v>1049</v>
      </c>
    </row>
    <row r="412" spans="1:3" ht="409.5" x14ac:dyDescent="0.25">
      <c r="A412" t="s">
        <v>396</v>
      </c>
      <c r="B412" t="s">
        <v>1060</v>
      </c>
      <c r="C412" s="1" t="s">
        <v>1049</v>
      </c>
    </row>
    <row r="413" spans="1:3" ht="409.5" x14ac:dyDescent="0.25">
      <c r="A413" t="s">
        <v>397</v>
      </c>
      <c r="B413" t="s">
        <v>1061</v>
      </c>
      <c r="C413" s="1" t="s">
        <v>1049</v>
      </c>
    </row>
    <row r="414" spans="1:3" ht="409.5" x14ac:dyDescent="0.25">
      <c r="A414" t="s">
        <v>398</v>
      </c>
      <c r="B414" t="s">
        <v>1062</v>
      </c>
      <c r="C414" s="1" t="s">
        <v>1049</v>
      </c>
    </row>
    <row r="415" spans="1:3" ht="409.5" x14ac:dyDescent="0.25">
      <c r="A415" t="s">
        <v>399</v>
      </c>
      <c r="B415" t="s">
        <v>1063</v>
      </c>
      <c r="C415" s="1" t="s">
        <v>1049</v>
      </c>
    </row>
    <row r="416" spans="1:3" ht="409.5" x14ac:dyDescent="0.25">
      <c r="A416" t="s">
        <v>400</v>
      </c>
      <c r="B416" t="s">
        <v>1064</v>
      </c>
      <c r="C416" s="1" t="s">
        <v>1049</v>
      </c>
    </row>
    <row r="417" spans="1:3" ht="409.5" x14ac:dyDescent="0.25">
      <c r="A417" t="s">
        <v>401</v>
      </c>
      <c r="B417" t="s">
        <v>1065</v>
      </c>
      <c r="C417" s="1" t="s">
        <v>1049</v>
      </c>
    </row>
    <row r="418" spans="1:3" ht="409.5" x14ac:dyDescent="0.25">
      <c r="A418" t="s">
        <v>402</v>
      </c>
      <c r="B418" t="s">
        <v>1066</v>
      </c>
      <c r="C418" s="1" t="s">
        <v>1049</v>
      </c>
    </row>
    <row r="419" spans="1:3" ht="409.5" x14ac:dyDescent="0.25">
      <c r="A419" t="s">
        <v>403</v>
      </c>
      <c r="B419" t="s">
        <v>1067</v>
      </c>
      <c r="C419" s="1" t="s">
        <v>1049</v>
      </c>
    </row>
    <row r="420" spans="1:3" ht="409.5" x14ac:dyDescent="0.25">
      <c r="A420" t="s">
        <v>404</v>
      </c>
      <c r="B420" t="s">
        <v>1068</v>
      </c>
      <c r="C420" s="1" t="s">
        <v>1049</v>
      </c>
    </row>
    <row r="421" spans="1:3" ht="409.5" x14ac:dyDescent="0.25">
      <c r="A421" t="s">
        <v>405</v>
      </c>
      <c r="B421" t="s">
        <v>1069</v>
      </c>
      <c r="C421" s="1" t="s">
        <v>1049</v>
      </c>
    </row>
    <row r="422" spans="1:3" ht="409.5" x14ac:dyDescent="0.25">
      <c r="A422" t="s">
        <v>406</v>
      </c>
      <c r="B422" t="s">
        <v>1070</v>
      </c>
      <c r="C422" s="1" t="s">
        <v>1049</v>
      </c>
    </row>
    <row r="423" spans="1:3" ht="409.5" x14ac:dyDescent="0.25">
      <c r="A423" t="s">
        <v>407</v>
      </c>
      <c r="B423" t="s">
        <v>1071</v>
      </c>
      <c r="C423" s="1" t="s">
        <v>1049</v>
      </c>
    </row>
    <row r="424" spans="1:3" ht="409.5" x14ac:dyDescent="0.25">
      <c r="A424" t="s">
        <v>408</v>
      </c>
      <c r="B424" t="s">
        <v>1072</v>
      </c>
      <c r="C424" s="1" t="s">
        <v>1049</v>
      </c>
    </row>
    <row r="425" spans="1:3" ht="409.5" x14ac:dyDescent="0.25">
      <c r="A425" t="s">
        <v>409</v>
      </c>
      <c r="B425" t="s">
        <v>1073</v>
      </c>
      <c r="C425" s="1" t="s">
        <v>1049</v>
      </c>
    </row>
    <row r="426" spans="1:3" ht="409.5" x14ac:dyDescent="0.25">
      <c r="A426" t="s">
        <v>410</v>
      </c>
      <c r="B426" t="s">
        <v>1074</v>
      </c>
      <c r="C426" s="1" t="s">
        <v>1049</v>
      </c>
    </row>
    <row r="427" spans="1:3" ht="409.5" x14ac:dyDescent="0.25">
      <c r="A427" t="s">
        <v>411</v>
      </c>
      <c r="B427" t="s">
        <v>1075</v>
      </c>
      <c r="C427" s="1" t="s">
        <v>1049</v>
      </c>
    </row>
    <row r="428" spans="1:3" ht="409.5" x14ac:dyDescent="0.25">
      <c r="A428" t="s">
        <v>412</v>
      </c>
      <c r="B428" t="s">
        <v>1076</v>
      </c>
      <c r="C428" s="1" t="s">
        <v>1049</v>
      </c>
    </row>
    <row r="429" spans="1:3" ht="409.5" x14ac:dyDescent="0.25">
      <c r="A429" t="s">
        <v>413</v>
      </c>
      <c r="B429" t="s">
        <v>1077</v>
      </c>
      <c r="C429" s="1" t="s">
        <v>1049</v>
      </c>
    </row>
    <row r="430" spans="1:3" ht="409.5" x14ac:dyDescent="0.25">
      <c r="A430" t="s">
        <v>414</v>
      </c>
      <c r="B430" t="s">
        <v>1078</v>
      </c>
      <c r="C430" s="1" t="s">
        <v>1049</v>
      </c>
    </row>
    <row r="431" spans="1:3" ht="409.5" x14ac:dyDescent="0.25">
      <c r="A431" t="s">
        <v>415</v>
      </c>
      <c r="B431" t="s">
        <v>1079</v>
      </c>
      <c r="C431" s="1" t="s">
        <v>1080</v>
      </c>
    </row>
    <row r="432" spans="1:3" ht="409.5" x14ac:dyDescent="0.25">
      <c r="A432" t="s">
        <v>416</v>
      </c>
      <c r="B432" t="s">
        <v>1081</v>
      </c>
      <c r="C432" s="1" t="s">
        <v>1082</v>
      </c>
    </row>
    <row r="433" spans="1:3" ht="409.5" x14ac:dyDescent="0.25">
      <c r="A433" t="s">
        <v>417</v>
      </c>
      <c r="B433" t="s">
        <v>1083</v>
      </c>
      <c r="C433" s="1" t="s">
        <v>1082</v>
      </c>
    </row>
    <row r="434" spans="1:3" ht="409.5" x14ac:dyDescent="0.25">
      <c r="A434" t="s">
        <v>418</v>
      </c>
      <c r="B434" t="s">
        <v>1084</v>
      </c>
      <c r="C434" s="1" t="s">
        <v>1082</v>
      </c>
    </row>
    <row r="435" spans="1:3" ht="409.5" x14ac:dyDescent="0.25">
      <c r="A435" t="s">
        <v>419</v>
      </c>
      <c r="B435" t="s">
        <v>1085</v>
      </c>
      <c r="C435" s="1" t="s">
        <v>1082</v>
      </c>
    </row>
    <row r="436" spans="1:3" ht="409.5" x14ac:dyDescent="0.25">
      <c r="A436" t="s">
        <v>420</v>
      </c>
      <c r="B436" t="s">
        <v>1086</v>
      </c>
      <c r="C436" s="1" t="s">
        <v>1082</v>
      </c>
    </row>
    <row r="437" spans="1:3" ht="409.5" x14ac:dyDescent="0.25">
      <c r="A437" t="s">
        <v>421</v>
      </c>
      <c r="B437" t="s">
        <v>1087</v>
      </c>
      <c r="C437" s="1" t="s">
        <v>1082</v>
      </c>
    </row>
    <row r="438" spans="1:3" ht="409.5" x14ac:dyDescent="0.25">
      <c r="A438" t="s">
        <v>422</v>
      </c>
      <c r="B438" t="s">
        <v>1088</v>
      </c>
      <c r="C438" s="1" t="s">
        <v>1082</v>
      </c>
    </row>
    <row r="439" spans="1:3" ht="409.5" x14ac:dyDescent="0.25">
      <c r="A439" t="s">
        <v>423</v>
      </c>
      <c r="B439" t="s">
        <v>1089</v>
      </c>
      <c r="C439" s="1" t="s">
        <v>1082</v>
      </c>
    </row>
    <row r="440" spans="1:3" ht="409.5" x14ac:dyDescent="0.25">
      <c r="A440" t="s">
        <v>424</v>
      </c>
      <c r="B440" t="s">
        <v>1090</v>
      </c>
      <c r="C440" s="1" t="s">
        <v>1082</v>
      </c>
    </row>
    <row r="441" spans="1:3" ht="409.5" x14ac:dyDescent="0.25">
      <c r="A441" t="s">
        <v>425</v>
      </c>
      <c r="B441" t="s">
        <v>1091</v>
      </c>
      <c r="C441" s="1" t="s">
        <v>1082</v>
      </c>
    </row>
    <row r="442" spans="1:3" ht="409.5" x14ac:dyDescent="0.25">
      <c r="A442" t="s">
        <v>426</v>
      </c>
      <c r="B442" t="s">
        <v>1092</v>
      </c>
      <c r="C442" s="1" t="s">
        <v>1082</v>
      </c>
    </row>
    <row r="443" spans="1:3" ht="409.5" x14ac:dyDescent="0.25">
      <c r="A443" t="s">
        <v>427</v>
      </c>
      <c r="B443" t="s">
        <v>1093</v>
      </c>
      <c r="C443" s="1" t="s">
        <v>1082</v>
      </c>
    </row>
    <row r="444" spans="1:3" ht="409.5" x14ac:dyDescent="0.25">
      <c r="A444" t="s">
        <v>428</v>
      </c>
      <c r="B444" t="s">
        <v>1094</v>
      </c>
      <c r="C444" s="1" t="s">
        <v>1082</v>
      </c>
    </row>
    <row r="445" spans="1:3" ht="409.5" x14ac:dyDescent="0.25">
      <c r="A445" t="s">
        <v>429</v>
      </c>
      <c r="B445" t="s">
        <v>1095</v>
      </c>
      <c r="C445" s="1" t="s">
        <v>1082</v>
      </c>
    </row>
    <row r="446" spans="1:3" ht="409.5" x14ac:dyDescent="0.25">
      <c r="A446" t="s">
        <v>430</v>
      </c>
      <c r="B446" t="s">
        <v>1096</v>
      </c>
      <c r="C446" s="1" t="s">
        <v>1082</v>
      </c>
    </row>
    <row r="447" spans="1:3" ht="409.5" x14ac:dyDescent="0.25">
      <c r="A447" t="s">
        <v>431</v>
      </c>
      <c r="B447" t="s">
        <v>1097</v>
      </c>
      <c r="C447" s="1" t="s">
        <v>1082</v>
      </c>
    </row>
    <row r="448" spans="1:3" ht="409.5" x14ac:dyDescent="0.25">
      <c r="A448" t="s">
        <v>432</v>
      </c>
      <c r="B448" t="s">
        <v>1098</v>
      </c>
      <c r="C448" s="1" t="s">
        <v>1082</v>
      </c>
    </row>
    <row r="449" spans="1:3" ht="409.5" x14ac:dyDescent="0.25">
      <c r="A449" t="s">
        <v>433</v>
      </c>
      <c r="B449" t="s">
        <v>1099</v>
      </c>
      <c r="C449" s="1" t="s">
        <v>1082</v>
      </c>
    </row>
    <row r="450" spans="1:3" ht="409.5" x14ac:dyDescent="0.25">
      <c r="A450" t="s">
        <v>434</v>
      </c>
      <c r="B450" t="s">
        <v>1100</v>
      </c>
      <c r="C450" s="1" t="s">
        <v>1082</v>
      </c>
    </row>
    <row r="451" spans="1:3" ht="409.5" x14ac:dyDescent="0.25">
      <c r="A451" t="s">
        <v>435</v>
      </c>
      <c r="B451" t="s">
        <v>1101</v>
      </c>
      <c r="C451" s="1" t="s">
        <v>1082</v>
      </c>
    </row>
    <row r="452" spans="1:3" ht="409.5" x14ac:dyDescent="0.25">
      <c r="A452" t="s">
        <v>436</v>
      </c>
      <c r="B452" t="s">
        <v>1102</v>
      </c>
      <c r="C452" s="1" t="s">
        <v>1082</v>
      </c>
    </row>
    <row r="453" spans="1:3" ht="409.5" x14ac:dyDescent="0.25">
      <c r="A453" t="s">
        <v>437</v>
      </c>
      <c r="B453" t="s">
        <v>1103</v>
      </c>
      <c r="C453" s="1" t="s">
        <v>1082</v>
      </c>
    </row>
    <row r="454" spans="1:3" ht="409.5" x14ac:dyDescent="0.25">
      <c r="A454" t="s">
        <v>438</v>
      </c>
      <c r="B454" t="s">
        <v>1104</v>
      </c>
      <c r="C454" s="1" t="s">
        <v>1082</v>
      </c>
    </row>
    <row r="455" spans="1:3" ht="409.5" x14ac:dyDescent="0.25">
      <c r="A455" t="s">
        <v>439</v>
      </c>
      <c r="B455" t="s">
        <v>1105</v>
      </c>
      <c r="C455" s="1" t="s">
        <v>1082</v>
      </c>
    </row>
    <row r="456" spans="1:3" ht="409.5" x14ac:dyDescent="0.25">
      <c r="A456" t="s">
        <v>440</v>
      </c>
      <c r="B456" t="s">
        <v>1106</v>
      </c>
      <c r="C456" s="1" t="s">
        <v>1082</v>
      </c>
    </row>
    <row r="457" spans="1:3" ht="409.5" x14ac:dyDescent="0.25">
      <c r="A457" t="s">
        <v>441</v>
      </c>
      <c r="B457" t="s">
        <v>1107</v>
      </c>
      <c r="C457" s="1" t="s">
        <v>1082</v>
      </c>
    </row>
    <row r="458" spans="1:3" ht="409.5" x14ac:dyDescent="0.25">
      <c r="A458" t="s">
        <v>442</v>
      </c>
      <c r="B458" t="s">
        <v>1108</v>
      </c>
      <c r="C458" s="1" t="s">
        <v>1082</v>
      </c>
    </row>
    <row r="459" spans="1:3" ht="409.5" x14ac:dyDescent="0.25">
      <c r="A459" t="s">
        <v>443</v>
      </c>
      <c r="B459" t="s">
        <v>1109</v>
      </c>
      <c r="C459" s="1" t="s">
        <v>1082</v>
      </c>
    </row>
    <row r="460" spans="1:3" ht="409.5" x14ac:dyDescent="0.25">
      <c r="A460" t="s">
        <v>444</v>
      </c>
      <c r="B460" t="s">
        <v>1110</v>
      </c>
      <c r="C460" s="1" t="s">
        <v>1082</v>
      </c>
    </row>
    <row r="461" spans="1:3" ht="409.5" x14ac:dyDescent="0.25">
      <c r="A461" t="s">
        <v>445</v>
      </c>
      <c r="B461" t="s">
        <v>1111</v>
      </c>
      <c r="C461" s="1" t="s">
        <v>1082</v>
      </c>
    </row>
    <row r="462" spans="1:3" ht="409.5" x14ac:dyDescent="0.25">
      <c r="A462" t="s">
        <v>446</v>
      </c>
      <c r="B462" t="s">
        <v>1112</v>
      </c>
      <c r="C462" s="1" t="s">
        <v>1082</v>
      </c>
    </row>
    <row r="463" spans="1:3" ht="409.5" x14ac:dyDescent="0.25">
      <c r="A463" t="s">
        <v>447</v>
      </c>
      <c r="B463" t="s">
        <v>1113</v>
      </c>
      <c r="C463" s="1" t="s">
        <v>1082</v>
      </c>
    </row>
    <row r="464" spans="1:3" ht="409.5" x14ac:dyDescent="0.25">
      <c r="A464" t="s">
        <v>448</v>
      </c>
      <c r="B464" t="s">
        <v>1114</v>
      </c>
      <c r="C464" s="1" t="s">
        <v>1082</v>
      </c>
    </row>
    <row r="465" spans="1:4" ht="409.5" x14ac:dyDescent="0.25">
      <c r="A465" t="s">
        <v>449</v>
      </c>
      <c r="B465" t="s">
        <v>1115</v>
      </c>
      <c r="C465" s="1" t="s">
        <v>1082</v>
      </c>
    </row>
    <row r="466" spans="1:4" ht="409.5" x14ac:dyDescent="0.25">
      <c r="A466" t="s">
        <v>450</v>
      </c>
      <c r="B466" t="s">
        <v>1116</v>
      </c>
      <c r="C466" s="1" t="s">
        <v>1082</v>
      </c>
    </row>
    <row r="467" spans="1:4" ht="409.5" x14ac:dyDescent="0.25">
      <c r="A467" t="s">
        <v>451</v>
      </c>
      <c r="B467" t="s">
        <v>1117</v>
      </c>
      <c r="C467" s="1" t="s">
        <v>1082</v>
      </c>
    </row>
    <row r="468" spans="1:4" ht="409.5" x14ac:dyDescent="0.25">
      <c r="A468" t="s">
        <v>452</v>
      </c>
      <c r="B468" t="s">
        <v>1118</v>
      </c>
      <c r="C468" s="1" t="s">
        <v>1082</v>
      </c>
    </row>
    <row r="469" spans="1:4" ht="409.5" x14ac:dyDescent="0.25">
      <c r="A469" t="s">
        <v>453</v>
      </c>
      <c r="B469" t="s">
        <v>1119</v>
      </c>
      <c r="C469" s="1" t="s">
        <v>1082</v>
      </c>
    </row>
    <row r="470" spans="1:4" ht="409.5" x14ac:dyDescent="0.25">
      <c r="A470" t="s">
        <v>454</v>
      </c>
      <c r="B470" t="s">
        <v>1120</v>
      </c>
      <c r="C470" s="1" t="s">
        <v>1082</v>
      </c>
    </row>
    <row r="471" spans="1:4" ht="409.5" x14ac:dyDescent="0.25">
      <c r="A471" t="s">
        <v>455</v>
      </c>
      <c r="B471" t="s">
        <v>1121</v>
      </c>
      <c r="C471" s="1" t="s">
        <v>1082</v>
      </c>
    </row>
    <row r="472" spans="1:4" ht="409.5" x14ac:dyDescent="0.25">
      <c r="A472" t="s">
        <v>456</v>
      </c>
      <c r="B472" t="s">
        <v>1122</v>
      </c>
      <c r="C472" s="1" t="s">
        <v>1123</v>
      </c>
    </row>
    <row r="473" spans="1:4" x14ac:dyDescent="0.25">
      <c r="A473" t="s">
        <v>3</v>
      </c>
    </row>
    <row r="474" spans="1:4" x14ac:dyDescent="0.25">
      <c r="A474" t="s">
        <v>501</v>
      </c>
      <c r="B474" t="s">
        <v>460</v>
      </c>
      <c r="C474" t="s">
        <v>472</v>
      </c>
      <c r="D474" t="s">
        <v>1124</v>
      </c>
    </row>
    <row r="475" spans="1:4" x14ac:dyDescent="0.25">
      <c r="A475" t="s">
        <v>1125</v>
      </c>
      <c r="B475">
        <v>2019</v>
      </c>
      <c r="C475" t="s">
        <v>1126</v>
      </c>
      <c r="D475" t="s">
        <v>1127</v>
      </c>
    </row>
    <row r="476" spans="1:4" x14ac:dyDescent="0.25">
      <c r="A476" t="s">
        <v>9</v>
      </c>
      <c r="B476">
        <v>2020</v>
      </c>
      <c r="C476" t="s">
        <v>1128</v>
      </c>
      <c r="D476" t="s">
        <v>1129</v>
      </c>
    </row>
    <row r="477" spans="1:4" x14ac:dyDescent="0.25">
      <c r="A477" t="s">
        <v>1130</v>
      </c>
      <c r="B477" t="s">
        <v>1131</v>
      </c>
      <c r="C477" t="s">
        <v>1132</v>
      </c>
      <c r="D477" t="s">
        <v>1133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Gemeenten Nederland</vt:lpstr>
      <vt:lpstr>Gemeenten Brabant</vt:lpstr>
      <vt:lpstr>Industrie brabant</vt:lpstr>
      <vt:lpstr>Energiegebruik industrieper gem</vt:lpstr>
      <vt:lpstr>Zon per gemeente</vt:lpstr>
      <vt:lpstr>Zon per gemeente Brabant</vt:lpstr>
      <vt:lpstr>Info metadata zon installaties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Loomans, N.</dc:creator>
  <cp:lastModifiedBy>Loomans, N.</cp:lastModifiedBy>
  <dcterms:created xsi:type="dcterms:W3CDTF">2022-01-10T10:34:52Z</dcterms:created>
  <dcterms:modified xsi:type="dcterms:W3CDTF">2023-04-20T07:18:06Z</dcterms:modified>
</cp:coreProperties>
</file>