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enl-my.sharepoint.com/personal/j_v_d_broek1_student_tue_nl/Documents/Master thesis JvdB/Energy system model/Zenmo-ZERO-Netherlands-JvdB-Sep-2020/Data/"/>
    </mc:Choice>
  </mc:AlternateContent>
  <xr:revisionPtr revIDLastSave="437" documentId="8_{876A94D1-051E-4DE5-9E03-7E085CBEE22D}" xr6:coauthVersionLast="45" xr6:coauthVersionMax="45" xr10:uidLastSave="{01002823-16FB-4983-AF97-954B2B6D3457}"/>
  <bookViews>
    <workbookView xWindow="-120" yWindow="-120" windowWidth="29040" windowHeight="15840" activeTab="3" xr2:uid="{2B3F864E-1357-4F95-B3A9-99EB27202E18}"/>
  </bookViews>
  <sheets>
    <sheet name="climate_agreement_scenario_TP" sheetId="1" r:id="rId1"/>
    <sheet name="D66_scenario_TP" sheetId="2" r:id="rId2"/>
    <sheet name="PVV_scenario_TP" sheetId="3" r:id="rId3"/>
    <sheet name="GroenLinks_scenario_TP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9" i="5" l="1"/>
  <c r="AB10" i="5"/>
  <c r="AD10" i="5" s="1"/>
  <c r="U9" i="2"/>
  <c r="U10" i="2"/>
  <c r="U11" i="2"/>
  <c r="U12" i="2"/>
  <c r="U13" i="2"/>
  <c r="U14" i="2"/>
  <c r="U15" i="2"/>
  <c r="U8" i="2"/>
  <c r="T10" i="2"/>
  <c r="T11" i="2" s="1"/>
  <c r="T12" i="2" s="1"/>
  <c r="T13" i="2" s="1"/>
  <c r="T14" i="2" s="1"/>
  <c r="T15" i="2" s="1"/>
  <c r="T9" i="2"/>
  <c r="AB11" i="5" l="1"/>
  <c r="AJ59" i="5"/>
  <c r="AJ60" i="5" s="1"/>
  <c r="AJ61" i="5" s="1"/>
  <c r="AJ62" i="5" s="1"/>
  <c r="AJ63" i="5" s="1"/>
  <c r="AJ64" i="5" s="1"/>
  <c r="AJ65" i="5" s="1"/>
  <c r="AJ66" i="5" s="1"/>
  <c r="AJ67" i="5" s="1"/>
  <c r="AJ68" i="5" s="1"/>
  <c r="AB58" i="5"/>
  <c r="AC58" i="5" s="1"/>
  <c r="AB57" i="5"/>
  <c r="AC57" i="5" s="1"/>
  <c r="AB56" i="5"/>
  <c r="AC56" i="5" s="1"/>
  <c r="I69" i="5"/>
  <c r="J69" i="5" s="1"/>
  <c r="K69" i="5" s="1"/>
  <c r="L69" i="5" s="1"/>
  <c r="M69" i="5" s="1"/>
  <c r="N69" i="5" s="1"/>
  <c r="O69" i="5" s="1"/>
  <c r="P69" i="5" s="1"/>
  <c r="Q69" i="5" s="1"/>
  <c r="R69" i="5" s="1"/>
  <c r="H61" i="5"/>
  <c r="H62" i="5" s="1"/>
  <c r="G61" i="5"/>
  <c r="G62" i="5" s="1"/>
  <c r="F61" i="5"/>
  <c r="F62" i="5" s="1"/>
  <c r="AB12" i="5" l="1"/>
  <c r="AD11" i="5"/>
  <c r="G3" i="3"/>
  <c r="F3" i="3"/>
  <c r="F2" i="3"/>
  <c r="G2" i="3" s="1"/>
  <c r="AB13" i="5" l="1"/>
  <c r="AD12" i="5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3" i="1"/>
  <c r="G3" i="1" s="1"/>
  <c r="F2" i="1"/>
  <c r="G2" i="1" s="1"/>
  <c r="AB14" i="5" l="1"/>
  <c r="AD13" i="5"/>
  <c r="AB15" i="5" l="1"/>
  <c r="AD14" i="5"/>
  <c r="AB16" i="5" l="1"/>
  <c r="AD15" i="5"/>
  <c r="AB17" i="5" l="1"/>
  <c r="AD17" i="5" s="1"/>
  <c r="AD16" i="5"/>
</calcChain>
</file>

<file path=xl/sharedStrings.xml><?xml version="1.0" encoding="utf-8"?>
<sst xmlns="http://schemas.openxmlformats.org/spreadsheetml/2006/main" count="250" uniqueCount="28">
  <si>
    <t>Offshore wind</t>
  </si>
  <si>
    <t>Onshore wind</t>
  </si>
  <si>
    <t>Solar total</t>
  </si>
  <si>
    <t>Solar Roof</t>
  </si>
  <si>
    <t>Solar Field</t>
  </si>
  <si>
    <t>Gas</t>
  </si>
  <si>
    <t>Coal</t>
  </si>
  <si>
    <t>Biomassa</t>
  </si>
  <si>
    <t>Nuclear</t>
  </si>
  <si>
    <t>Geothermal</t>
  </si>
  <si>
    <t>Storage</t>
  </si>
  <si>
    <t>Hydrogen</t>
  </si>
  <si>
    <t>Electrolyse capacity</t>
  </si>
  <si>
    <t>Batteries</t>
  </si>
  <si>
    <t>RES</t>
  </si>
  <si>
    <t>CO2 neutraal elektriciteitsproductie</t>
  </si>
  <si>
    <t>CO2 uitstoot Mt (49%)</t>
  </si>
  <si>
    <t>Climate agreement</t>
  </si>
  <si>
    <t>Year</t>
  </si>
  <si>
    <t>CA</t>
  </si>
  <si>
    <t>Supply installed capacity MW</t>
  </si>
  <si>
    <t>GroenLinks</t>
  </si>
  <si>
    <t>AvailabilityFactorOnshoreWind</t>
  </si>
  <si>
    <t>AvailabilityFactorOffshoreWind</t>
  </si>
  <si>
    <t>FuelCell</t>
  </si>
  <si>
    <t>Electrolyzer</t>
  </si>
  <si>
    <t>X_Scen</t>
  </si>
  <si>
    <t>Res_Scen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</si>
</sst>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theme="0" tint="-0.249977111117893"/>
      </bottom>
      <diagonal/>
    </border>
    <border>
      <left style="thin">
        <color indexed="64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/>
      <top style="thin">
        <color theme="0" tint="-0.249977111117893"/>
      </top>
      <bottom/>
      <diagonal/>
    </border>
    <border>
      <left style="thin">
        <color indexed="64"/>
      </left>
      <right/>
      <top style="thin">
        <color theme="0" tint="-0.249977111117893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2" fontId="0" fillId="0" borderId="5" xfId="0" applyNumberFormat="1" applyBorder="1"/>
    <xf numFmtId="0" fontId="0" fillId="0" borderId="0" xfId="0" applyBorder="1"/>
    <xf numFmtId="2" fontId="0" fillId="0" borderId="0" xfId="0" applyNumberFormat="1" applyBorder="1"/>
    <xf numFmtId="2" fontId="0" fillId="2" borderId="0" xfId="0" applyNumberFormat="1" applyFill="1" applyBorder="1"/>
    <xf numFmtId="2" fontId="3" fillId="0" borderId="0" xfId="0" applyNumberFormat="1" applyFont="1" applyBorder="1"/>
    <xf numFmtId="0" fontId="0" fillId="0" borderId="5" xfId="0" applyBorder="1"/>
    <xf numFmtId="0" fontId="0" fillId="0" borderId="8" xfId="0" applyBorder="1"/>
    <xf numFmtId="0" fontId="0" fillId="0" borderId="4" xfId="0" applyBorder="1"/>
    <xf numFmtId="0" fontId="0" fillId="3" borderId="4" xfId="0" applyFill="1" applyBorder="1"/>
    <xf numFmtId="0" fontId="0" fillId="0" borderId="6" xfId="0" applyBorder="1"/>
    <xf numFmtId="2" fontId="0" fillId="4" borderId="1" xfId="0" applyNumberFormat="1" applyFill="1" applyBorder="1"/>
    <xf numFmtId="0" fontId="0" fillId="0" borderId="7" xfId="0" applyBorder="1"/>
    <xf numFmtId="2" fontId="0" fillId="4" borderId="2" xfId="0" applyNumberFormat="1" applyFill="1" applyBorder="1"/>
    <xf numFmtId="2" fontId="0" fillId="2" borderId="5" xfId="0" applyNumberFormat="1" applyFill="1" applyBorder="1"/>
    <xf numFmtId="0" fontId="0" fillId="3" borderId="3" xfId="0" applyFill="1" applyBorder="1"/>
    <xf numFmtId="0" fontId="1" fillId="2" borderId="16" xfId="0" applyFont="1" applyFill="1" applyBorder="1"/>
    <xf numFmtId="0" fontId="0" fillId="0" borderId="17" xfId="0" applyBorder="1"/>
    <xf numFmtId="0" fontId="1" fillId="2" borderId="17" xfId="0" applyFont="1" applyFill="1" applyBorder="1"/>
    <xf numFmtId="0" fontId="0" fillId="0" borderId="18" xfId="0" applyBorder="1"/>
    <xf numFmtId="0" fontId="0" fillId="0" borderId="19" xfId="0" applyBorder="1"/>
    <xf numFmtId="0" fontId="0" fillId="0" borderId="1" xfId="0" applyBorder="1"/>
    <xf numFmtId="0" fontId="0" fillId="0" borderId="15" xfId="0" applyBorder="1"/>
    <xf numFmtId="0" fontId="0" fillId="0" borderId="2" xfId="0" applyBorder="1"/>
    <xf numFmtId="0" fontId="0" fillId="4" borderId="9" xfId="0" applyFill="1" applyBorder="1"/>
    <xf numFmtId="0" fontId="1" fillId="2" borderId="10" xfId="0" applyFont="1" applyFill="1" applyBorder="1"/>
    <xf numFmtId="0" fontId="2" fillId="0" borderId="13" xfId="0" applyFont="1" applyBorder="1"/>
    <xf numFmtId="1" fontId="0" fillId="0" borderId="13" xfId="0" applyNumberFormat="1" applyBorder="1"/>
    <xf numFmtId="0" fontId="0" fillId="0" borderId="13" xfId="0" applyBorder="1"/>
    <xf numFmtId="0" fontId="1" fillId="2" borderId="13" xfId="0" applyFont="1" applyFill="1" applyBorder="1"/>
    <xf numFmtId="0" fontId="0" fillId="0" borderId="14" xfId="0" applyBorder="1"/>
    <xf numFmtId="0" fontId="0" fillId="0" borderId="9" xfId="0" applyBorder="1"/>
    <xf numFmtId="0" fontId="0" fillId="4" borderId="4" xfId="0" applyFill="1" applyBorder="1"/>
    <xf numFmtId="0" fontId="1" fillId="2" borderId="11" xfId="0" applyFont="1" applyFill="1" applyBorder="1"/>
    <xf numFmtId="0" fontId="2" fillId="0" borderId="0" xfId="0" applyFont="1"/>
    <xf numFmtId="1" fontId="0" fillId="0" borderId="0" xfId="0" applyNumberFormat="1"/>
    <xf numFmtId="0" fontId="1" fillId="2" borderId="0" xfId="0" applyFont="1" applyFill="1"/>
    <xf numFmtId="0" fontId="0" fillId="4" borderId="6" xfId="0" applyFill="1" applyBorder="1"/>
    <xf numFmtId="0" fontId="1" fillId="2" borderId="12" xfId="0" applyFont="1" applyFill="1" applyBorder="1"/>
    <xf numFmtId="0" fontId="2" fillId="0" borderId="7" xfId="0" applyFont="1" applyBorder="1"/>
    <xf numFmtId="1" fontId="0" fillId="0" borderId="7" xfId="0" applyNumberFormat="1" applyBorder="1"/>
    <xf numFmtId="0" fontId="1" fillId="2" borderId="7" xfId="0" applyFont="1" applyFill="1" applyBorder="1"/>
    <xf numFmtId="0" fontId="0" fillId="2" borderId="11" xfId="0" applyFill="1" applyBorder="1"/>
    <xf numFmtId="0" fontId="0" fillId="2" borderId="0" xfId="0" applyFill="1"/>
    <xf numFmtId="9" fontId="0" fillId="0" borderId="11" xfId="0" applyNumberFormat="1" applyBorder="1"/>
    <xf numFmtId="9" fontId="0" fillId="0" borderId="0" xfId="0" applyNumberFormat="1"/>
    <xf numFmtId="0" fontId="0" fillId="0" borderId="11" xfId="0" applyBorder="1"/>
    <xf numFmtId="0" fontId="3" fillId="0" borderId="0" xfId="0" applyFont="1"/>
    <xf numFmtId="0" fontId="0" fillId="2" borderId="12" xfId="0" applyFill="1" applyBorder="1"/>
    <xf numFmtId="0" fontId="0" fillId="2" borderId="7" xfId="0" applyFill="1" applyBorder="1"/>
    <xf numFmtId="9" fontId="0" fillId="0" borderId="12" xfId="0" applyNumberFormat="1" applyBorder="1"/>
    <xf numFmtId="0" fontId="3" fillId="0" borderId="0" xfId="0" applyFont="1" applyBorder="1"/>
    <xf numFmtId="2" fontId="2" fillId="0" borderId="0" xfId="0" applyNumberFormat="1" applyFont="1" applyFill="1" applyBorder="1"/>
    <xf numFmtId="1" fontId="3" fillId="4" borderId="1" xfId="0" applyNumberFormat="1" applyFont="1" applyFill="1" applyBorder="1"/>
    <xf numFmtId="2" fontId="3" fillId="0" borderId="0" xfId="0" applyNumberFormat="1" applyFont="1" applyFill="1" applyBorder="1"/>
    <xf numFmtId="2" fontId="3" fillId="2" borderId="0" xfId="0" applyNumberFormat="1" applyFont="1" applyFill="1" applyBorder="1"/>
    <xf numFmtId="2" fontId="3" fillId="4" borderId="1" xfId="0" applyNumberFormat="1" applyFont="1" applyFill="1" applyBorder="1"/>
    <xf numFmtId="2" fontId="3" fillId="4" borderId="13" xfId="0" applyNumberFormat="1" applyFont="1" applyFill="1" applyBorder="1"/>
    <xf numFmtId="1" fontId="3" fillId="0" borderId="0" xfId="0" applyNumberFormat="1" applyFont="1" applyBorder="1"/>
    <xf numFmtId="1" fontId="3" fillId="0" borderId="0" xfId="0" applyNumberFormat="1" applyFont="1"/>
    <xf numFmtId="1" fontId="3" fillId="0" borderId="0" xfId="0" applyNumberFormat="1" applyFont="1" applyFill="1" applyBorder="1"/>
    <xf numFmtId="1" fontId="0" fillId="0" borderId="0" xfId="0" applyNumberFormat="1" applyBorder="1"/>
    <xf numFmtId="0" fontId="3" fillId="0" borderId="3" xfId="0" applyFont="1" applyBorder="1" applyAlignment="1">
      <alignment textRotation="45"/>
    </xf>
    <xf numFmtId="0" fontId="3" fillId="0" borderId="4" xfId="0" applyFont="1" applyBorder="1" applyAlignment="1">
      <alignment textRotation="45"/>
    </xf>
    <xf numFmtId="0" fontId="0" fillId="0" borderId="4" xfId="0" applyBorder="1" applyAlignment="1">
      <alignment textRotation="45"/>
    </xf>
    <xf numFmtId="0" fontId="3" fillId="0" borderId="0" xfId="0" applyFont="1" applyAlignment="1">
      <alignment textRotation="45"/>
    </xf>
    <xf numFmtId="0" fontId="3" fillId="0" borderId="9" xfId="0" applyFont="1" applyBorder="1" applyAlignment="1">
      <alignment textRotation="45"/>
    </xf>
    <xf numFmtId="0" fontId="3" fillId="3" borderId="4" xfId="0" applyFont="1" applyFill="1" applyBorder="1" applyAlignment="1">
      <alignment textRotation="45"/>
    </xf>
    <xf numFmtId="0" fontId="0" fillId="0" borderId="6" xfId="0" applyBorder="1" applyAlignment="1">
      <alignment textRotation="45"/>
    </xf>
    <xf numFmtId="0" fontId="0" fillId="0" borderId="0" xfId="0" applyAlignment="1">
      <alignment textRotation="45"/>
    </xf>
    <xf numFmtId="0" fontId="0" fillId="3" borderId="4" xfId="0" applyFill="1" applyBorder="1" applyAlignment="1">
      <alignment textRotation="45"/>
    </xf>
    <xf numFmtId="1" fontId="3" fillId="0" borderId="3" xfId="0" applyNumberFormat="1" applyFont="1" applyBorder="1" applyAlignment="1">
      <alignment textRotation="45"/>
    </xf>
    <xf numFmtId="1" fontId="3" fillId="0" borderId="4" xfId="0" applyNumberFormat="1" applyFont="1" applyBorder="1" applyAlignment="1">
      <alignment textRotation="4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Energy mix development Climate Agreement until 2030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79336303892245"/>
          <c:y val="0.14372386748231922"/>
          <c:w val="0.67877499033551036"/>
          <c:h val="0.66596475736353278"/>
        </c:manualLayout>
      </c:layout>
      <c:areaChart>
        <c:grouping val="stacked"/>
        <c:varyColors val="0"/>
        <c:ser>
          <c:idx val="5"/>
          <c:order val="0"/>
          <c:tx>
            <c:strRef>
              <c:f>climate_agreement_scenario_TP!$K$1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D000D5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climate_agreement_scenario_TP!$B$2:$B$15</c15:sqref>
                  </c15:fullRef>
                </c:ext>
              </c:extLst>
              <c:f>climate_agreement_scenario_TP!$B$4:$B$15</c:f>
              <c:numCache>
                <c:formatCode>0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climate_agreement_scenario_TP!$K$2:$K$15</c15:sqref>
                  </c15:fullRef>
                </c:ext>
              </c:extLst>
              <c:f>climate_agreement_scenario_TP!$K$4:$K$15</c:f>
              <c:numCache>
                <c:formatCode>0</c:formatCode>
                <c:ptCount val="12"/>
                <c:pt idx="0">
                  <c:v>485</c:v>
                </c:pt>
                <c:pt idx="1">
                  <c:v>485</c:v>
                </c:pt>
                <c:pt idx="2">
                  <c:v>485</c:v>
                </c:pt>
                <c:pt idx="3">
                  <c:v>485</c:v>
                </c:pt>
                <c:pt idx="4">
                  <c:v>485</c:v>
                </c:pt>
                <c:pt idx="5">
                  <c:v>485</c:v>
                </c:pt>
                <c:pt idx="6">
                  <c:v>485</c:v>
                </c:pt>
                <c:pt idx="7">
                  <c:v>485</c:v>
                </c:pt>
                <c:pt idx="8">
                  <c:v>485</c:v>
                </c:pt>
                <c:pt idx="9">
                  <c:v>485</c:v>
                </c:pt>
                <c:pt idx="10">
                  <c:v>485</c:v>
                </c:pt>
                <c:pt idx="11">
                  <c:v>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3-45E8-B54F-A968FEE89AE9}"/>
            </c:ext>
          </c:extLst>
        </c:ser>
        <c:ser>
          <c:idx val="4"/>
          <c:order val="1"/>
          <c:tx>
            <c:strRef>
              <c:f>climate_agreement_scenario_TP!$I$1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climate_agreement_scenario_TP!$B$2:$B$15</c15:sqref>
                  </c15:fullRef>
                </c:ext>
              </c:extLst>
              <c:f>climate_agreement_scenario_TP!$B$4:$B$15</c:f>
              <c:numCache>
                <c:formatCode>0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climate_agreement_scenario_TP!$I$2:$I$15</c15:sqref>
                  </c15:fullRef>
                </c:ext>
              </c:extLst>
              <c:f>climate_agreement_scenario_TP!$I$4:$I$15</c:f>
              <c:numCache>
                <c:formatCode>0</c:formatCode>
                <c:ptCount val="12"/>
                <c:pt idx="0">
                  <c:v>4600</c:v>
                </c:pt>
                <c:pt idx="1">
                  <c:v>4000</c:v>
                </c:pt>
                <c:pt idx="2">
                  <c:v>4000</c:v>
                </c:pt>
                <c:pt idx="3">
                  <c:v>4000</c:v>
                </c:pt>
                <c:pt idx="4">
                  <c:v>4000</c:v>
                </c:pt>
                <c:pt idx="5">
                  <c:v>4000</c:v>
                </c:pt>
                <c:pt idx="6">
                  <c:v>4000</c:v>
                </c:pt>
                <c:pt idx="7">
                  <c:v>3780</c:v>
                </c:pt>
                <c:pt idx="8">
                  <c:v>3560</c:v>
                </c:pt>
                <c:pt idx="9">
                  <c:v>3340</c:v>
                </c:pt>
                <c:pt idx="10">
                  <c:v>3120</c:v>
                </c:pt>
                <c:pt idx="11">
                  <c:v>2900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F3-45E8-B54F-A968FEE89AE9}"/>
            </c:ext>
          </c:extLst>
        </c:ser>
        <c:ser>
          <c:idx val="3"/>
          <c:order val="2"/>
          <c:tx>
            <c:strRef>
              <c:f>climate_agreement_scenario_TP!$H$1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climate_agreement_scenario_TP!$B$2:$B$15</c15:sqref>
                  </c15:fullRef>
                </c:ext>
              </c:extLst>
              <c:f>climate_agreement_scenario_TP!$B$4:$B$15</c:f>
              <c:numCache>
                <c:formatCode>0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climate_agreement_scenario_TP!$H$2:$H$15</c15:sqref>
                  </c15:fullRef>
                </c:ext>
              </c:extLst>
              <c:f>climate_agreement_scenario_TP!$H$4:$H$15</c:f>
              <c:numCache>
                <c:formatCode>0</c:formatCode>
                <c:ptCount val="12"/>
                <c:pt idx="0">
                  <c:v>16100</c:v>
                </c:pt>
                <c:pt idx="1">
                  <c:v>15500</c:v>
                </c:pt>
                <c:pt idx="2">
                  <c:v>16600</c:v>
                </c:pt>
                <c:pt idx="3">
                  <c:v>16200</c:v>
                </c:pt>
                <c:pt idx="4">
                  <c:v>15800</c:v>
                </c:pt>
                <c:pt idx="5">
                  <c:v>15400</c:v>
                </c:pt>
                <c:pt idx="6">
                  <c:v>15000</c:v>
                </c:pt>
                <c:pt idx="7">
                  <c:v>14460</c:v>
                </c:pt>
                <c:pt idx="8">
                  <c:v>13920</c:v>
                </c:pt>
                <c:pt idx="9">
                  <c:v>13380</c:v>
                </c:pt>
                <c:pt idx="10">
                  <c:v>12840</c:v>
                </c:pt>
                <c:pt idx="11">
                  <c:v>12300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F3-45E8-B54F-A968FEE89AE9}"/>
            </c:ext>
          </c:extLst>
        </c:ser>
        <c:ser>
          <c:idx val="0"/>
          <c:order val="3"/>
          <c:tx>
            <c:strRef>
              <c:f>climate_agreement_scenario_TP!$C$1</c:f>
              <c:strCache>
                <c:ptCount val="1"/>
                <c:pt idx="0">
                  <c:v>Offshore wind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climate_agreement_scenario_TP!$B$2:$B$15</c15:sqref>
                  </c15:fullRef>
                </c:ext>
              </c:extLst>
              <c:f>climate_agreement_scenario_TP!$B$4:$B$15</c:f>
              <c:numCache>
                <c:formatCode>0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climate_agreement_scenario_TP!$C$2:$C$15</c15:sqref>
                  </c15:fullRef>
                </c:ext>
              </c:extLst>
              <c:f>climate_agreement_scenario_TP!$C$4:$C$15</c:f>
              <c:numCache>
                <c:formatCode>0</c:formatCode>
                <c:ptCount val="12"/>
                <c:pt idx="0">
                  <c:v>975</c:v>
                </c:pt>
                <c:pt idx="1">
                  <c:v>975</c:v>
                </c:pt>
                <c:pt idx="2">
                  <c:v>2400</c:v>
                </c:pt>
                <c:pt idx="3">
                  <c:v>3180</c:v>
                </c:pt>
                <c:pt idx="4">
                  <c:v>3880</c:v>
                </c:pt>
                <c:pt idx="5">
                  <c:v>4580</c:v>
                </c:pt>
                <c:pt idx="6">
                  <c:v>5200</c:v>
                </c:pt>
                <c:pt idx="7">
                  <c:v>5550</c:v>
                </c:pt>
                <c:pt idx="8">
                  <c:v>5900</c:v>
                </c:pt>
                <c:pt idx="9">
                  <c:v>6950</c:v>
                </c:pt>
                <c:pt idx="10">
                  <c:v>6950</c:v>
                </c:pt>
                <c:pt idx="11">
                  <c:v>11300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F3-45E8-B54F-A968FEE89AE9}"/>
            </c:ext>
          </c:extLst>
        </c:ser>
        <c:ser>
          <c:idx val="1"/>
          <c:order val="4"/>
          <c:tx>
            <c:strRef>
              <c:f>climate_agreement_scenario_TP!$D$1</c:f>
              <c:strCache>
                <c:ptCount val="1"/>
                <c:pt idx="0">
                  <c:v>Onshore wind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climate_agreement_scenario_TP!$B$2:$B$15</c15:sqref>
                  </c15:fullRef>
                </c:ext>
              </c:extLst>
              <c:f>climate_agreement_scenario_TP!$B$4:$B$15</c:f>
              <c:numCache>
                <c:formatCode>0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climate_agreement_scenario_TP!$D$2:$D$15</c15:sqref>
                  </c15:fullRef>
                </c:ext>
              </c:extLst>
              <c:f>climate_agreement_scenario_TP!$D$4:$D$15</c:f>
              <c:numCache>
                <c:formatCode>0</c:formatCode>
                <c:ptCount val="12"/>
                <c:pt idx="0">
                  <c:v>3700</c:v>
                </c:pt>
                <c:pt idx="1">
                  <c:v>4100</c:v>
                </c:pt>
                <c:pt idx="2">
                  <c:v>4500</c:v>
                </c:pt>
                <c:pt idx="3">
                  <c:v>4800</c:v>
                </c:pt>
                <c:pt idx="4">
                  <c:v>5100</c:v>
                </c:pt>
                <c:pt idx="5">
                  <c:v>5400</c:v>
                </c:pt>
                <c:pt idx="6">
                  <c:v>5700</c:v>
                </c:pt>
                <c:pt idx="7">
                  <c:v>6120</c:v>
                </c:pt>
                <c:pt idx="8">
                  <c:v>6540</c:v>
                </c:pt>
                <c:pt idx="9">
                  <c:v>6960</c:v>
                </c:pt>
                <c:pt idx="10">
                  <c:v>7380</c:v>
                </c:pt>
                <c:pt idx="11">
                  <c:v>7800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F3-45E8-B54F-A968FEE89AE9}"/>
            </c:ext>
          </c:extLst>
        </c:ser>
        <c:ser>
          <c:idx val="2"/>
          <c:order val="5"/>
          <c:tx>
            <c:strRef>
              <c:f>climate_agreement_scenario_TP!$F$1</c:f>
              <c:strCache>
                <c:ptCount val="1"/>
                <c:pt idx="0">
                  <c:v>Solar Roof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climate_agreement_scenario_TP!$B$2:$B$15</c15:sqref>
                  </c15:fullRef>
                </c:ext>
              </c:extLst>
              <c:f>climate_agreement_scenario_TP!$B$4:$B$15</c:f>
              <c:numCache>
                <c:formatCode>0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climate_agreement_scenario_TP!$F$2:$F$15</c15:sqref>
                  </c15:fullRef>
                </c:ext>
              </c:extLst>
              <c:f>climate_agreement_scenario_TP!$F$4:$F$15</c:f>
              <c:numCache>
                <c:formatCode>0</c:formatCode>
                <c:ptCount val="12"/>
                <c:pt idx="0">
                  <c:v>3774.11</c:v>
                </c:pt>
                <c:pt idx="1">
                  <c:v>4915.12</c:v>
                </c:pt>
                <c:pt idx="2">
                  <c:v>6056.13</c:v>
                </c:pt>
                <c:pt idx="3">
                  <c:v>6933.83</c:v>
                </c:pt>
                <c:pt idx="4">
                  <c:v>7811.5300000000007</c:v>
                </c:pt>
                <c:pt idx="5">
                  <c:v>8689.23</c:v>
                </c:pt>
                <c:pt idx="6">
                  <c:v>9566.93</c:v>
                </c:pt>
                <c:pt idx="7">
                  <c:v>12042.044</c:v>
                </c:pt>
                <c:pt idx="8">
                  <c:v>14517.158000000001</c:v>
                </c:pt>
                <c:pt idx="9">
                  <c:v>16992.272000000001</c:v>
                </c:pt>
                <c:pt idx="10">
                  <c:v>19467.386000000002</c:v>
                </c:pt>
                <c:pt idx="11">
                  <c:v>21942.5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F3-45E8-B54F-A968FEE89AE9}"/>
            </c:ext>
          </c:extLst>
        </c:ser>
        <c:ser>
          <c:idx val="6"/>
          <c:order val="6"/>
          <c:tx>
            <c:strRef>
              <c:f>climate_agreement_scenario_TP!$G$1</c:f>
              <c:strCache>
                <c:ptCount val="1"/>
                <c:pt idx="0">
                  <c:v>Solar Field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climate_agreement_scenario_TP!$B$2:$B$15</c15:sqref>
                  </c15:fullRef>
                </c:ext>
              </c:extLst>
              <c:f>climate_agreement_scenario_TP!$B$4:$B$15</c:f>
              <c:numCache>
                <c:formatCode>0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climate_agreement_scenario_TP!$G$2:$G$15</c15:sqref>
                  </c15:fullRef>
                </c:ext>
              </c:extLst>
              <c:f>climate_agreement_scenario_TP!$G$4:$G$15</c:f>
              <c:numCache>
                <c:formatCode>0</c:formatCode>
                <c:ptCount val="12"/>
                <c:pt idx="0">
                  <c:v>525.88999999999987</c:v>
                </c:pt>
                <c:pt idx="1">
                  <c:v>684.88000000000011</c:v>
                </c:pt>
                <c:pt idx="2">
                  <c:v>843.86999999999989</c:v>
                </c:pt>
                <c:pt idx="3">
                  <c:v>966.17000000000007</c:v>
                </c:pt>
                <c:pt idx="4">
                  <c:v>1088.4699999999993</c:v>
                </c:pt>
                <c:pt idx="5">
                  <c:v>1210.7700000000004</c:v>
                </c:pt>
                <c:pt idx="6">
                  <c:v>1333.0699999999997</c:v>
                </c:pt>
                <c:pt idx="7">
                  <c:v>1677.9560000000001</c:v>
                </c:pt>
                <c:pt idx="8">
                  <c:v>2022.8419999999987</c:v>
                </c:pt>
                <c:pt idx="9">
                  <c:v>2367.7279999999992</c:v>
                </c:pt>
                <c:pt idx="10">
                  <c:v>2712.6139999999978</c:v>
                </c:pt>
                <c:pt idx="11">
                  <c:v>3057.5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F3-45E8-B54F-A968FEE89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838063"/>
        <c:axId val="1273541695"/>
      </c:areaChart>
      <c:catAx>
        <c:axId val="1568838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541695"/>
        <c:crosses val="autoZero"/>
        <c:auto val="1"/>
        <c:lblAlgn val="ctr"/>
        <c:lblOffset val="100"/>
        <c:noMultiLvlLbl val="0"/>
      </c:catAx>
      <c:valAx>
        <c:axId val="127354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Installed capacity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838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Energy mix development D66 until 2030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79336303892245"/>
          <c:y val="0.14372386748231922"/>
          <c:w val="0.67877499033551036"/>
          <c:h val="0.66596475736353278"/>
        </c:manualLayout>
      </c:layout>
      <c:areaChart>
        <c:grouping val="stacked"/>
        <c:varyColors val="0"/>
        <c:ser>
          <c:idx val="5"/>
          <c:order val="0"/>
          <c:tx>
            <c:strRef>
              <c:f>D66_scenario_TP!$K$1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D000D5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climate_agreement_scenario_TP!$B$2:$B$15</c15:sqref>
                  </c15:fullRef>
                </c:ext>
              </c:extLst>
              <c:f>climate_agreement_scenario_TP!$B$4:$B$15</c:f>
              <c:numCache>
                <c:formatCode>0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D66_scenario_TP!$K$2:$K$15</c15:sqref>
                  </c15:fullRef>
                </c:ext>
              </c:extLst>
              <c:f>D66_scenario_TP!$K$4:$K$15</c:f>
              <c:numCache>
                <c:formatCode>0</c:formatCode>
                <c:ptCount val="12"/>
                <c:pt idx="0">
                  <c:v>485</c:v>
                </c:pt>
                <c:pt idx="1">
                  <c:v>485</c:v>
                </c:pt>
                <c:pt idx="2">
                  <c:v>485</c:v>
                </c:pt>
                <c:pt idx="3">
                  <c:v>485</c:v>
                </c:pt>
                <c:pt idx="4">
                  <c:v>485</c:v>
                </c:pt>
                <c:pt idx="5">
                  <c:v>485</c:v>
                </c:pt>
                <c:pt idx="6">
                  <c:v>485</c:v>
                </c:pt>
                <c:pt idx="7">
                  <c:v>485</c:v>
                </c:pt>
                <c:pt idx="8">
                  <c:v>485</c:v>
                </c:pt>
                <c:pt idx="9">
                  <c:v>485</c:v>
                </c:pt>
                <c:pt idx="10">
                  <c:v>485</c:v>
                </c:pt>
                <c:pt idx="11">
                  <c:v>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C4-43B5-A9B0-3E17154DDFEC}"/>
            </c:ext>
          </c:extLst>
        </c:ser>
        <c:ser>
          <c:idx val="4"/>
          <c:order val="1"/>
          <c:tx>
            <c:strRef>
              <c:f>D66_scenario_TP!$I$1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climate_agreement_scenario_TP!$B$2:$B$15</c15:sqref>
                  </c15:fullRef>
                </c:ext>
              </c:extLst>
              <c:f>climate_agreement_scenario_TP!$B$4:$B$15</c:f>
              <c:numCache>
                <c:formatCode>0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D66_scenario_TP!$I$2:$I$15</c15:sqref>
                  </c15:fullRef>
                </c:ext>
              </c:extLst>
              <c:f>D66_scenario_TP!$I$4:$I$15</c:f>
              <c:numCache>
                <c:formatCode>0</c:formatCode>
                <c:ptCount val="12"/>
                <c:pt idx="0">
                  <c:v>4600</c:v>
                </c:pt>
                <c:pt idx="1">
                  <c:v>4000</c:v>
                </c:pt>
                <c:pt idx="2">
                  <c:v>4000</c:v>
                </c:pt>
                <c:pt idx="3">
                  <c:v>3315</c:v>
                </c:pt>
                <c:pt idx="4">
                  <c:v>1715</c:v>
                </c:pt>
                <c:pt idx="5">
                  <c:v>615</c:v>
                </c:pt>
                <c:pt idx="6">
                  <c:v>615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C4-43B5-A9B0-3E17154DDFEC}"/>
            </c:ext>
          </c:extLst>
        </c:ser>
        <c:ser>
          <c:idx val="3"/>
          <c:order val="2"/>
          <c:tx>
            <c:strRef>
              <c:f>D66_scenario_TP!$H$1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climate_agreement_scenario_TP!$B$2:$B$15</c15:sqref>
                  </c15:fullRef>
                </c:ext>
              </c:extLst>
              <c:f>climate_agreement_scenario_TP!$B$4:$B$15</c:f>
              <c:numCache>
                <c:formatCode>0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D66_scenario_TP!$H$2:$H$15</c15:sqref>
                  </c15:fullRef>
                </c:ext>
              </c:extLst>
              <c:f>D66_scenario_TP!$H$4:$H$15</c:f>
              <c:numCache>
                <c:formatCode>0</c:formatCode>
                <c:ptCount val="12"/>
                <c:pt idx="0">
                  <c:v>16100</c:v>
                </c:pt>
                <c:pt idx="1">
                  <c:v>15500</c:v>
                </c:pt>
                <c:pt idx="2">
                  <c:v>16600</c:v>
                </c:pt>
                <c:pt idx="3">
                  <c:v>16200</c:v>
                </c:pt>
                <c:pt idx="4">
                  <c:v>15800</c:v>
                </c:pt>
                <c:pt idx="5">
                  <c:v>15400</c:v>
                </c:pt>
                <c:pt idx="6">
                  <c:v>15000</c:v>
                </c:pt>
                <c:pt idx="7">
                  <c:v>14460</c:v>
                </c:pt>
                <c:pt idx="8">
                  <c:v>13920</c:v>
                </c:pt>
                <c:pt idx="9">
                  <c:v>13380</c:v>
                </c:pt>
                <c:pt idx="10">
                  <c:v>12840</c:v>
                </c:pt>
                <c:pt idx="11">
                  <c:v>12300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C4-43B5-A9B0-3E17154DDFEC}"/>
            </c:ext>
          </c:extLst>
        </c:ser>
        <c:ser>
          <c:idx val="0"/>
          <c:order val="3"/>
          <c:tx>
            <c:strRef>
              <c:f>D66_scenario_TP!$C$1</c:f>
              <c:strCache>
                <c:ptCount val="1"/>
                <c:pt idx="0">
                  <c:v>Offshore wind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climate_agreement_scenario_TP!$B$2:$B$15</c15:sqref>
                  </c15:fullRef>
                </c:ext>
              </c:extLst>
              <c:f>climate_agreement_scenario_TP!$B$4:$B$15</c:f>
              <c:numCache>
                <c:formatCode>0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D66_scenario_TP!$C$2:$C$15</c15:sqref>
                  </c15:fullRef>
                </c:ext>
              </c:extLst>
              <c:f>D66_scenario_TP!$C$4:$C$15</c:f>
              <c:numCache>
                <c:formatCode>0</c:formatCode>
                <c:ptCount val="12"/>
                <c:pt idx="0">
                  <c:v>975</c:v>
                </c:pt>
                <c:pt idx="1">
                  <c:v>975</c:v>
                </c:pt>
                <c:pt idx="2">
                  <c:v>2400</c:v>
                </c:pt>
                <c:pt idx="3">
                  <c:v>3840</c:v>
                </c:pt>
                <c:pt idx="4">
                  <c:v>4540</c:v>
                </c:pt>
                <c:pt idx="5">
                  <c:v>5240</c:v>
                </c:pt>
                <c:pt idx="6">
                  <c:v>5940</c:v>
                </c:pt>
                <c:pt idx="7">
                  <c:v>6640</c:v>
                </c:pt>
                <c:pt idx="8">
                  <c:v>8970</c:v>
                </c:pt>
                <c:pt idx="9">
                  <c:v>11300</c:v>
                </c:pt>
                <c:pt idx="10">
                  <c:v>13200</c:v>
                </c:pt>
                <c:pt idx="11">
                  <c:v>15300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C4-43B5-A9B0-3E17154DDFEC}"/>
            </c:ext>
          </c:extLst>
        </c:ser>
        <c:ser>
          <c:idx val="1"/>
          <c:order val="4"/>
          <c:tx>
            <c:strRef>
              <c:f>D66_scenario_TP!$D$1</c:f>
              <c:strCache>
                <c:ptCount val="1"/>
                <c:pt idx="0">
                  <c:v>Onshore wind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climate_agreement_scenario_TP!$B$2:$B$15</c15:sqref>
                  </c15:fullRef>
                </c:ext>
              </c:extLst>
              <c:f>climate_agreement_scenario_TP!$B$4:$B$15</c:f>
              <c:numCache>
                <c:formatCode>0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D66_scenario_TP!$D$2:$D$15</c15:sqref>
                  </c15:fullRef>
                </c:ext>
              </c:extLst>
              <c:f>D66_scenario_TP!$D$4:$D$15</c:f>
              <c:numCache>
                <c:formatCode>0</c:formatCode>
                <c:ptCount val="12"/>
                <c:pt idx="0">
                  <c:v>3700</c:v>
                </c:pt>
                <c:pt idx="1">
                  <c:v>5125</c:v>
                </c:pt>
                <c:pt idx="2">
                  <c:v>5625</c:v>
                </c:pt>
                <c:pt idx="3">
                  <c:v>6000</c:v>
                </c:pt>
                <c:pt idx="4">
                  <c:v>6375</c:v>
                </c:pt>
                <c:pt idx="5">
                  <c:v>6750</c:v>
                </c:pt>
                <c:pt idx="6">
                  <c:v>7125</c:v>
                </c:pt>
                <c:pt idx="7">
                  <c:v>7650</c:v>
                </c:pt>
                <c:pt idx="8">
                  <c:v>8175</c:v>
                </c:pt>
                <c:pt idx="9">
                  <c:v>8700</c:v>
                </c:pt>
                <c:pt idx="10">
                  <c:v>9225</c:v>
                </c:pt>
                <c:pt idx="11">
                  <c:v>9750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C4-43B5-A9B0-3E17154DDFEC}"/>
            </c:ext>
          </c:extLst>
        </c:ser>
        <c:ser>
          <c:idx val="2"/>
          <c:order val="5"/>
          <c:tx>
            <c:strRef>
              <c:f>D66_scenario_TP!$F$1</c:f>
              <c:strCache>
                <c:ptCount val="1"/>
                <c:pt idx="0">
                  <c:v>Solar Roof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climate_agreement_scenario_TP!$B$2:$B$15</c15:sqref>
                  </c15:fullRef>
                </c:ext>
              </c:extLst>
              <c:f>climate_agreement_scenario_TP!$B$4:$B$15</c:f>
              <c:numCache>
                <c:formatCode>0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D66_scenario_TP!$F$2:$F$15</c15:sqref>
                  </c15:fullRef>
                </c:ext>
              </c:extLst>
              <c:f>D66_scenario_TP!$F$4:$F$15</c:f>
              <c:numCache>
                <c:formatCode>0</c:formatCode>
                <c:ptCount val="12"/>
                <c:pt idx="0">
                  <c:v>3774.11</c:v>
                </c:pt>
                <c:pt idx="1">
                  <c:v>5000</c:v>
                </c:pt>
                <c:pt idx="2">
                  <c:v>6000</c:v>
                </c:pt>
                <c:pt idx="3">
                  <c:v>7500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40000</c:v>
                </c:pt>
                <c:pt idx="10">
                  <c:v>60000</c:v>
                </c:pt>
                <c:pt idx="11">
                  <c:v>89000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C4-43B5-A9B0-3E17154DDFEC}"/>
            </c:ext>
          </c:extLst>
        </c:ser>
        <c:ser>
          <c:idx val="6"/>
          <c:order val="6"/>
          <c:tx>
            <c:strRef>
              <c:f>D66_scenario_TP!$G$1</c:f>
              <c:strCache>
                <c:ptCount val="1"/>
                <c:pt idx="0">
                  <c:v>Solar Field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climate_agreement_scenario_TP!$B$2:$B$15</c15:sqref>
                  </c15:fullRef>
                </c:ext>
              </c:extLst>
              <c:f>climate_agreement_scenario_TP!$B$4:$B$15</c:f>
              <c:numCache>
                <c:formatCode>0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D66_scenario_TP!$G$2:$G$15</c15:sqref>
                  </c15:fullRef>
                </c:ext>
              </c:extLst>
              <c:f>D66_scenario_TP!$G$4:$G$15</c:f>
              <c:numCache>
                <c:formatCode>0</c:formatCode>
                <c:ptCount val="12"/>
                <c:pt idx="0">
                  <c:v>525.88999999999987</c:v>
                </c:pt>
                <c:pt idx="1">
                  <c:v>2000</c:v>
                </c:pt>
                <c:pt idx="2">
                  <c:v>4000</c:v>
                </c:pt>
                <c:pt idx="3">
                  <c:v>7500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40000</c:v>
                </c:pt>
                <c:pt idx="10">
                  <c:v>60000</c:v>
                </c:pt>
                <c:pt idx="11">
                  <c:v>89000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BC4-43B5-A9B0-3E17154DD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838063"/>
        <c:axId val="1273541695"/>
      </c:areaChart>
      <c:catAx>
        <c:axId val="1568838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541695"/>
        <c:crosses val="autoZero"/>
        <c:auto val="1"/>
        <c:lblAlgn val="ctr"/>
        <c:lblOffset val="100"/>
        <c:noMultiLvlLbl val="0"/>
      </c:catAx>
      <c:valAx>
        <c:axId val="127354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Installed capacity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838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Energy mix development PVV until 2030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79336303892245"/>
          <c:y val="0.14372386748231922"/>
          <c:w val="0.67877499033551036"/>
          <c:h val="0.66596475736353278"/>
        </c:manualLayout>
      </c:layout>
      <c:areaChart>
        <c:grouping val="stacked"/>
        <c:varyColors val="0"/>
        <c:ser>
          <c:idx val="5"/>
          <c:order val="0"/>
          <c:tx>
            <c:strRef>
              <c:f>PVV_scenario_TP!$K$1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D000D5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climate_agreement_scenario_TP!$B$2:$B$15</c15:sqref>
                  </c15:fullRef>
                </c:ext>
              </c:extLst>
              <c:f>climate_agreement_scenario_TP!$B$4:$B$15</c:f>
              <c:numCache>
                <c:formatCode>0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PVV_scenario_TP!$K$2:$K$15</c15:sqref>
                  </c15:fullRef>
                </c:ext>
              </c:extLst>
              <c:f>PVV_scenario_TP!$K$4:$K$15</c:f>
              <c:numCache>
                <c:formatCode>0</c:formatCode>
                <c:ptCount val="12"/>
                <c:pt idx="0">
                  <c:v>485</c:v>
                </c:pt>
                <c:pt idx="1">
                  <c:v>485</c:v>
                </c:pt>
                <c:pt idx="2">
                  <c:v>485</c:v>
                </c:pt>
                <c:pt idx="3">
                  <c:v>485</c:v>
                </c:pt>
                <c:pt idx="4">
                  <c:v>485</c:v>
                </c:pt>
                <c:pt idx="5">
                  <c:v>485</c:v>
                </c:pt>
                <c:pt idx="6">
                  <c:v>485</c:v>
                </c:pt>
                <c:pt idx="7">
                  <c:v>485</c:v>
                </c:pt>
                <c:pt idx="8">
                  <c:v>485</c:v>
                </c:pt>
                <c:pt idx="9">
                  <c:v>485</c:v>
                </c:pt>
                <c:pt idx="10">
                  <c:v>485</c:v>
                </c:pt>
                <c:pt idx="11">
                  <c:v>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14-47A1-95CF-81527C7ABC51}"/>
            </c:ext>
          </c:extLst>
        </c:ser>
        <c:ser>
          <c:idx val="4"/>
          <c:order val="1"/>
          <c:tx>
            <c:strRef>
              <c:f>PVV_scenario_TP!$I$1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climate_agreement_scenario_TP!$B$2:$B$15</c15:sqref>
                  </c15:fullRef>
                </c:ext>
              </c:extLst>
              <c:f>climate_agreement_scenario_TP!$B$4:$B$15</c:f>
              <c:numCache>
                <c:formatCode>0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PVV_scenario_TP!$I$2:$I$15</c15:sqref>
                  </c15:fullRef>
                </c:ext>
              </c:extLst>
              <c:f>PVV_scenario_TP!$I$4:$I$15</c:f>
              <c:numCache>
                <c:formatCode>0</c:formatCode>
                <c:ptCount val="12"/>
                <c:pt idx="0">
                  <c:v>4600</c:v>
                </c:pt>
                <c:pt idx="1">
                  <c:v>4600</c:v>
                </c:pt>
                <c:pt idx="2">
                  <c:v>4600</c:v>
                </c:pt>
                <c:pt idx="3">
                  <c:v>4600</c:v>
                </c:pt>
                <c:pt idx="4">
                  <c:v>4600</c:v>
                </c:pt>
                <c:pt idx="5">
                  <c:v>4600</c:v>
                </c:pt>
                <c:pt idx="6">
                  <c:v>4600</c:v>
                </c:pt>
                <c:pt idx="7">
                  <c:v>4600</c:v>
                </c:pt>
                <c:pt idx="8">
                  <c:v>4600</c:v>
                </c:pt>
                <c:pt idx="9">
                  <c:v>4600</c:v>
                </c:pt>
                <c:pt idx="10">
                  <c:v>4600</c:v>
                </c:pt>
                <c:pt idx="11">
                  <c:v>4600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14-47A1-95CF-81527C7ABC51}"/>
            </c:ext>
          </c:extLst>
        </c:ser>
        <c:ser>
          <c:idx val="3"/>
          <c:order val="2"/>
          <c:tx>
            <c:strRef>
              <c:f>PVV_scenario_TP!$H$1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climate_agreement_scenario_TP!$B$2:$B$15</c15:sqref>
                  </c15:fullRef>
                </c:ext>
              </c:extLst>
              <c:f>climate_agreement_scenario_TP!$B$4:$B$15</c:f>
              <c:numCache>
                <c:formatCode>0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PVV_scenario_TP!$H$2:$H$15</c15:sqref>
                  </c15:fullRef>
                </c:ext>
              </c:extLst>
              <c:f>PVV_scenario_TP!$H$4:$H$15</c:f>
              <c:numCache>
                <c:formatCode>0</c:formatCode>
                <c:ptCount val="12"/>
                <c:pt idx="0">
                  <c:v>16100</c:v>
                </c:pt>
                <c:pt idx="1">
                  <c:v>16100</c:v>
                </c:pt>
                <c:pt idx="2">
                  <c:v>16100</c:v>
                </c:pt>
                <c:pt idx="3">
                  <c:v>16100</c:v>
                </c:pt>
                <c:pt idx="4">
                  <c:v>16100</c:v>
                </c:pt>
                <c:pt idx="5">
                  <c:v>16100</c:v>
                </c:pt>
                <c:pt idx="6">
                  <c:v>16100</c:v>
                </c:pt>
                <c:pt idx="7">
                  <c:v>16100</c:v>
                </c:pt>
                <c:pt idx="8">
                  <c:v>16100</c:v>
                </c:pt>
                <c:pt idx="9">
                  <c:v>16100</c:v>
                </c:pt>
                <c:pt idx="10">
                  <c:v>16100</c:v>
                </c:pt>
                <c:pt idx="11">
                  <c:v>16100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14-47A1-95CF-81527C7ABC51}"/>
            </c:ext>
          </c:extLst>
        </c:ser>
        <c:ser>
          <c:idx val="0"/>
          <c:order val="3"/>
          <c:tx>
            <c:strRef>
              <c:f>PVV_scenario_TP!$C$1</c:f>
              <c:strCache>
                <c:ptCount val="1"/>
                <c:pt idx="0">
                  <c:v>Offshore wind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climate_agreement_scenario_TP!$B$2:$B$15</c15:sqref>
                  </c15:fullRef>
                </c:ext>
              </c:extLst>
              <c:f>climate_agreement_scenario_TP!$B$4:$B$15</c:f>
              <c:numCache>
                <c:formatCode>0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PVV_scenario_TP!$C$2:$C$15</c15:sqref>
                  </c15:fullRef>
                </c:ext>
              </c:extLst>
              <c:f>PVV_scenario_TP!$C$4:$C$15</c:f>
              <c:numCache>
                <c:formatCode>0</c:formatCode>
                <c:ptCount val="12"/>
                <c:pt idx="0">
                  <c:v>975</c:v>
                </c:pt>
                <c:pt idx="1">
                  <c:v>975</c:v>
                </c:pt>
                <c:pt idx="2">
                  <c:v>975</c:v>
                </c:pt>
                <c:pt idx="3">
                  <c:v>975</c:v>
                </c:pt>
                <c:pt idx="4">
                  <c:v>975</c:v>
                </c:pt>
                <c:pt idx="5">
                  <c:v>975</c:v>
                </c:pt>
                <c:pt idx="6">
                  <c:v>975</c:v>
                </c:pt>
                <c:pt idx="7">
                  <c:v>975</c:v>
                </c:pt>
                <c:pt idx="8">
                  <c:v>975</c:v>
                </c:pt>
                <c:pt idx="9">
                  <c:v>975</c:v>
                </c:pt>
                <c:pt idx="10">
                  <c:v>975</c:v>
                </c:pt>
                <c:pt idx="11">
                  <c:v>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14-47A1-95CF-81527C7ABC51}"/>
            </c:ext>
          </c:extLst>
        </c:ser>
        <c:ser>
          <c:idx val="1"/>
          <c:order val="4"/>
          <c:tx>
            <c:strRef>
              <c:f>PVV_scenario_TP!$D$1</c:f>
              <c:strCache>
                <c:ptCount val="1"/>
                <c:pt idx="0">
                  <c:v>Onshore wind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climate_agreement_scenario_TP!$B$2:$B$15</c15:sqref>
                  </c15:fullRef>
                </c:ext>
              </c:extLst>
              <c:f>climate_agreement_scenario_TP!$B$4:$B$15</c:f>
              <c:numCache>
                <c:formatCode>0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PVV_scenario_TP!$D$2:$D$15</c15:sqref>
                  </c15:fullRef>
                </c:ext>
              </c:extLst>
              <c:f>PVV_scenario_TP!$D$4:$D$15</c:f>
              <c:numCache>
                <c:formatCode>0</c:formatCode>
                <c:ptCount val="12"/>
                <c:pt idx="0">
                  <c:v>3700</c:v>
                </c:pt>
                <c:pt idx="1">
                  <c:v>3700</c:v>
                </c:pt>
                <c:pt idx="2">
                  <c:v>3700</c:v>
                </c:pt>
                <c:pt idx="3">
                  <c:v>3700</c:v>
                </c:pt>
                <c:pt idx="4">
                  <c:v>3700</c:v>
                </c:pt>
                <c:pt idx="5">
                  <c:v>3700</c:v>
                </c:pt>
                <c:pt idx="6">
                  <c:v>3700</c:v>
                </c:pt>
                <c:pt idx="7">
                  <c:v>3700</c:v>
                </c:pt>
                <c:pt idx="8">
                  <c:v>3700</c:v>
                </c:pt>
                <c:pt idx="9">
                  <c:v>3700</c:v>
                </c:pt>
                <c:pt idx="10">
                  <c:v>3700</c:v>
                </c:pt>
                <c:pt idx="11">
                  <c:v>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14-47A1-95CF-81527C7ABC51}"/>
            </c:ext>
          </c:extLst>
        </c:ser>
        <c:ser>
          <c:idx val="2"/>
          <c:order val="5"/>
          <c:tx>
            <c:strRef>
              <c:f>PVV_scenario_TP!$F$1</c:f>
              <c:strCache>
                <c:ptCount val="1"/>
                <c:pt idx="0">
                  <c:v>Solar Roof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climate_agreement_scenario_TP!$B$2:$B$15</c15:sqref>
                  </c15:fullRef>
                </c:ext>
              </c:extLst>
              <c:f>climate_agreement_scenario_TP!$B$4:$B$15</c:f>
              <c:numCache>
                <c:formatCode>0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PVV_scenario_TP!$F$2:$F$15</c15:sqref>
                  </c15:fullRef>
                </c:ext>
              </c:extLst>
              <c:f>PVV_scenario_TP!$F$4:$F$15</c:f>
              <c:numCache>
                <c:formatCode>0</c:formatCode>
                <c:ptCount val="12"/>
                <c:pt idx="0">
                  <c:v>3774.11</c:v>
                </c:pt>
                <c:pt idx="1">
                  <c:v>3774.11</c:v>
                </c:pt>
                <c:pt idx="2">
                  <c:v>3774.11</c:v>
                </c:pt>
                <c:pt idx="3">
                  <c:v>3774.11</c:v>
                </c:pt>
                <c:pt idx="4">
                  <c:v>3774.11</c:v>
                </c:pt>
                <c:pt idx="5">
                  <c:v>3774.11</c:v>
                </c:pt>
                <c:pt idx="6">
                  <c:v>3774.11</c:v>
                </c:pt>
                <c:pt idx="7">
                  <c:v>3774.11</c:v>
                </c:pt>
                <c:pt idx="8">
                  <c:v>3774.11</c:v>
                </c:pt>
                <c:pt idx="9">
                  <c:v>3774.11</c:v>
                </c:pt>
                <c:pt idx="10">
                  <c:v>3774.11</c:v>
                </c:pt>
                <c:pt idx="11">
                  <c:v>3774.11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14-47A1-95CF-81527C7ABC51}"/>
            </c:ext>
          </c:extLst>
        </c:ser>
        <c:ser>
          <c:idx val="6"/>
          <c:order val="6"/>
          <c:tx>
            <c:strRef>
              <c:f>PVV_scenario_TP!$G$1</c:f>
              <c:strCache>
                <c:ptCount val="1"/>
                <c:pt idx="0">
                  <c:v>Solar Field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climate_agreement_scenario_TP!$B$2:$B$15</c15:sqref>
                  </c15:fullRef>
                </c:ext>
              </c:extLst>
              <c:f>climate_agreement_scenario_TP!$B$4:$B$15</c:f>
              <c:numCache>
                <c:formatCode>0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PVV_scenario_TP!$G$2:$G$15</c15:sqref>
                  </c15:fullRef>
                </c:ext>
              </c:extLst>
              <c:f>PVV_scenario_TP!$G$4:$G$15</c:f>
              <c:numCache>
                <c:formatCode>0</c:formatCode>
                <c:ptCount val="12"/>
                <c:pt idx="0">
                  <c:v>525.88999999999987</c:v>
                </c:pt>
                <c:pt idx="1">
                  <c:v>525.88999999999987</c:v>
                </c:pt>
                <c:pt idx="2">
                  <c:v>525.88999999999987</c:v>
                </c:pt>
                <c:pt idx="3">
                  <c:v>525.88999999999987</c:v>
                </c:pt>
                <c:pt idx="4">
                  <c:v>525.88999999999987</c:v>
                </c:pt>
                <c:pt idx="5">
                  <c:v>525.88999999999987</c:v>
                </c:pt>
                <c:pt idx="6">
                  <c:v>525.88999999999987</c:v>
                </c:pt>
                <c:pt idx="7">
                  <c:v>525.88999999999987</c:v>
                </c:pt>
                <c:pt idx="8">
                  <c:v>525.88999999999987</c:v>
                </c:pt>
                <c:pt idx="9">
                  <c:v>525.88999999999987</c:v>
                </c:pt>
                <c:pt idx="10">
                  <c:v>525.88999999999987</c:v>
                </c:pt>
                <c:pt idx="11">
                  <c:v>525.88999999999987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14-47A1-95CF-81527C7AB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838063"/>
        <c:axId val="1273541695"/>
      </c:areaChart>
      <c:catAx>
        <c:axId val="1568838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541695"/>
        <c:crosses val="autoZero"/>
        <c:auto val="1"/>
        <c:lblAlgn val="ctr"/>
        <c:lblOffset val="100"/>
        <c:noMultiLvlLbl val="0"/>
      </c:catAx>
      <c:valAx>
        <c:axId val="127354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Installed capacity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838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Energy mix development GroenLinks until 2030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79336303892245"/>
          <c:y val="0.14372386748231922"/>
          <c:w val="0.67877499033551036"/>
          <c:h val="0.66596475736353278"/>
        </c:manualLayout>
      </c:layout>
      <c:areaChart>
        <c:grouping val="stacked"/>
        <c:varyColors val="0"/>
        <c:ser>
          <c:idx val="5"/>
          <c:order val="0"/>
          <c:tx>
            <c:strRef>
              <c:f>GroenLinks_scenario_TP!$K$1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D000D5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climate_agreement_scenario_TP!$B$2:$B$15</c15:sqref>
                  </c15:fullRef>
                </c:ext>
              </c:extLst>
              <c:f>climate_agreement_scenario_TP!$B$4:$B$15</c:f>
              <c:numCache>
                <c:formatCode>0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GroenLinks_scenario_TP!$K$2:$K$15</c15:sqref>
                  </c15:fullRef>
                </c:ext>
              </c:extLst>
              <c:f>GroenLinks_scenario_TP!$K$4:$K$15</c:f>
              <c:numCache>
                <c:formatCode>0</c:formatCode>
                <c:ptCount val="12"/>
                <c:pt idx="0">
                  <c:v>485</c:v>
                </c:pt>
                <c:pt idx="1">
                  <c:v>485</c:v>
                </c:pt>
                <c:pt idx="2">
                  <c:v>485</c:v>
                </c:pt>
                <c:pt idx="3">
                  <c:v>485</c:v>
                </c:pt>
                <c:pt idx="4">
                  <c:v>485</c:v>
                </c:pt>
                <c:pt idx="5">
                  <c:v>485</c:v>
                </c:pt>
                <c:pt idx="6">
                  <c:v>485</c:v>
                </c:pt>
                <c:pt idx="7">
                  <c:v>485</c:v>
                </c:pt>
                <c:pt idx="8">
                  <c:v>485</c:v>
                </c:pt>
                <c:pt idx="9">
                  <c:v>485</c:v>
                </c:pt>
                <c:pt idx="10">
                  <c:v>485</c:v>
                </c:pt>
                <c:pt idx="11">
                  <c:v>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5-4AFC-B3AF-ADF2078EBEAF}"/>
            </c:ext>
          </c:extLst>
        </c:ser>
        <c:ser>
          <c:idx val="4"/>
          <c:order val="1"/>
          <c:tx>
            <c:strRef>
              <c:f>GroenLinks_scenario_TP!$I$1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climate_agreement_scenario_TP!$B$2:$B$15</c15:sqref>
                  </c15:fullRef>
                </c:ext>
              </c:extLst>
              <c:f>climate_agreement_scenario_TP!$B$4:$B$15</c:f>
              <c:numCache>
                <c:formatCode>0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GroenLinks_scenario_TP!$I$2:$I$15</c15:sqref>
                  </c15:fullRef>
                </c:ext>
              </c:extLst>
              <c:f>GroenLinks_scenario_TP!$I$4:$I$15</c:f>
              <c:numCache>
                <c:formatCode>0</c:formatCode>
                <c:ptCount val="12"/>
                <c:pt idx="0">
                  <c:v>4600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25-4AFC-B3AF-ADF2078EBEAF}"/>
            </c:ext>
          </c:extLst>
        </c:ser>
        <c:ser>
          <c:idx val="3"/>
          <c:order val="2"/>
          <c:tx>
            <c:strRef>
              <c:f>GroenLinks_scenario_TP!$H$1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climate_agreement_scenario_TP!$B$2:$B$15</c15:sqref>
                  </c15:fullRef>
                </c:ext>
              </c:extLst>
              <c:f>climate_agreement_scenario_TP!$B$4:$B$15</c:f>
              <c:numCache>
                <c:formatCode>0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GroenLinks_scenario_TP!$H$2:$H$15</c15:sqref>
                  </c15:fullRef>
                </c:ext>
              </c:extLst>
              <c:f>GroenLinks_scenario_TP!$H$4:$H$15</c:f>
              <c:numCache>
                <c:formatCode>0</c:formatCode>
                <c:ptCount val="12"/>
                <c:pt idx="0">
                  <c:v>16100</c:v>
                </c:pt>
                <c:pt idx="1">
                  <c:v>15500</c:v>
                </c:pt>
                <c:pt idx="2">
                  <c:v>16600</c:v>
                </c:pt>
                <c:pt idx="3">
                  <c:v>16200</c:v>
                </c:pt>
                <c:pt idx="4">
                  <c:v>15800</c:v>
                </c:pt>
                <c:pt idx="5">
                  <c:v>15400</c:v>
                </c:pt>
                <c:pt idx="6">
                  <c:v>15000</c:v>
                </c:pt>
                <c:pt idx="7">
                  <c:v>14460</c:v>
                </c:pt>
                <c:pt idx="8">
                  <c:v>13920</c:v>
                </c:pt>
                <c:pt idx="9">
                  <c:v>13380</c:v>
                </c:pt>
                <c:pt idx="10">
                  <c:v>12840</c:v>
                </c:pt>
                <c:pt idx="11">
                  <c:v>12300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25-4AFC-B3AF-ADF2078EBEAF}"/>
            </c:ext>
          </c:extLst>
        </c:ser>
        <c:ser>
          <c:idx val="0"/>
          <c:order val="3"/>
          <c:tx>
            <c:strRef>
              <c:f>GroenLinks_scenario_TP!$C$1</c:f>
              <c:strCache>
                <c:ptCount val="1"/>
                <c:pt idx="0">
                  <c:v>Offshore wind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climate_agreement_scenario_TP!$B$2:$B$15</c15:sqref>
                  </c15:fullRef>
                </c:ext>
              </c:extLst>
              <c:f>climate_agreement_scenario_TP!$B$4:$B$15</c:f>
              <c:numCache>
                <c:formatCode>0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GroenLinks_scenario_TP!$C$2:$C$15</c15:sqref>
                  </c15:fullRef>
                </c:ext>
              </c:extLst>
              <c:f>GroenLinks_scenario_TP!$C$4:$C$15</c:f>
              <c:numCache>
                <c:formatCode>0</c:formatCode>
                <c:ptCount val="12"/>
                <c:pt idx="0">
                  <c:v>975</c:v>
                </c:pt>
                <c:pt idx="1">
                  <c:v>975</c:v>
                </c:pt>
                <c:pt idx="2">
                  <c:v>2400</c:v>
                </c:pt>
                <c:pt idx="3">
                  <c:v>5200</c:v>
                </c:pt>
                <c:pt idx="4">
                  <c:v>6700</c:v>
                </c:pt>
                <c:pt idx="5">
                  <c:v>8200</c:v>
                </c:pt>
                <c:pt idx="6">
                  <c:v>9700</c:v>
                </c:pt>
                <c:pt idx="7">
                  <c:v>11300</c:v>
                </c:pt>
                <c:pt idx="8">
                  <c:v>14100</c:v>
                </c:pt>
                <c:pt idx="9">
                  <c:v>16900</c:v>
                </c:pt>
                <c:pt idx="10">
                  <c:v>19700</c:v>
                </c:pt>
                <c:pt idx="11">
                  <c:v>22800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25-4AFC-B3AF-ADF2078EBEAF}"/>
            </c:ext>
          </c:extLst>
        </c:ser>
        <c:ser>
          <c:idx val="1"/>
          <c:order val="4"/>
          <c:tx>
            <c:strRef>
              <c:f>GroenLinks_scenario_TP!$D$1</c:f>
              <c:strCache>
                <c:ptCount val="1"/>
                <c:pt idx="0">
                  <c:v>Onshore wind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climate_agreement_scenario_TP!$B$2:$B$15</c15:sqref>
                  </c15:fullRef>
                </c:ext>
              </c:extLst>
              <c:f>climate_agreement_scenario_TP!$B$4:$B$15</c:f>
              <c:numCache>
                <c:formatCode>0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GroenLinks_scenario_TP!$D$2:$D$15</c15:sqref>
                  </c15:fullRef>
                </c:ext>
              </c:extLst>
              <c:f>GroenLinks_scenario_TP!$D$4:$D$15</c:f>
              <c:numCache>
                <c:formatCode>0</c:formatCode>
                <c:ptCount val="12"/>
                <c:pt idx="0">
                  <c:v>3700</c:v>
                </c:pt>
                <c:pt idx="1">
                  <c:v>6150</c:v>
                </c:pt>
                <c:pt idx="2">
                  <c:v>6750</c:v>
                </c:pt>
                <c:pt idx="3">
                  <c:v>7200</c:v>
                </c:pt>
                <c:pt idx="4">
                  <c:v>7650</c:v>
                </c:pt>
                <c:pt idx="5">
                  <c:v>8100</c:v>
                </c:pt>
                <c:pt idx="6">
                  <c:v>8550</c:v>
                </c:pt>
                <c:pt idx="7">
                  <c:v>9180</c:v>
                </c:pt>
                <c:pt idx="8">
                  <c:v>9810</c:v>
                </c:pt>
                <c:pt idx="9">
                  <c:v>10440</c:v>
                </c:pt>
                <c:pt idx="10">
                  <c:v>11070</c:v>
                </c:pt>
                <c:pt idx="11">
                  <c:v>11300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25-4AFC-B3AF-ADF2078EBEAF}"/>
            </c:ext>
          </c:extLst>
        </c:ser>
        <c:ser>
          <c:idx val="2"/>
          <c:order val="5"/>
          <c:tx>
            <c:strRef>
              <c:f>GroenLinks_scenario_TP!$F$1</c:f>
              <c:strCache>
                <c:ptCount val="1"/>
                <c:pt idx="0">
                  <c:v>Solar Roof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climate_agreement_scenario_TP!$B$2:$B$15</c15:sqref>
                  </c15:fullRef>
                </c:ext>
              </c:extLst>
              <c:f>climate_agreement_scenario_TP!$B$4:$B$15</c:f>
              <c:numCache>
                <c:formatCode>0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GroenLinks_scenario_TP!$F$2:$F$15</c15:sqref>
                  </c15:fullRef>
                </c:ext>
              </c:extLst>
              <c:f>GroenLinks_scenario_TP!$F$4:$F$15</c:f>
              <c:numCache>
                <c:formatCode>0</c:formatCode>
                <c:ptCount val="12"/>
                <c:pt idx="0">
                  <c:v>3774.11</c:v>
                </c:pt>
                <c:pt idx="1">
                  <c:v>5000</c:v>
                </c:pt>
                <c:pt idx="2">
                  <c:v>8000</c:v>
                </c:pt>
                <c:pt idx="3">
                  <c:v>15000</c:v>
                </c:pt>
                <c:pt idx="4">
                  <c:v>22500</c:v>
                </c:pt>
                <c:pt idx="5">
                  <c:v>35000</c:v>
                </c:pt>
                <c:pt idx="6">
                  <c:v>50000</c:v>
                </c:pt>
                <c:pt idx="7">
                  <c:v>70000</c:v>
                </c:pt>
                <c:pt idx="8">
                  <c:v>89000</c:v>
                </c:pt>
                <c:pt idx="9">
                  <c:v>120000</c:v>
                </c:pt>
                <c:pt idx="10">
                  <c:v>150000</c:v>
                </c:pt>
                <c:pt idx="11">
                  <c:v>178000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25-4AFC-B3AF-ADF2078EBEAF}"/>
            </c:ext>
          </c:extLst>
        </c:ser>
        <c:ser>
          <c:idx val="6"/>
          <c:order val="6"/>
          <c:tx>
            <c:strRef>
              <c:f>GroenLinks_scenario_TP!$G$1</c:f>
              <c:strCache>
                <c:ptCount val="1"/>
                <c:pt idx="0">
                  <c:v>Solar Field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climate_agreement_scenario_TP!$B$2:$B$15</c15:sqref>
                  </c15:fullRef>
                </c:ext>
              </c:extLst>
              <c:f>climate_agreement_scenario_TP!$B$4:$B$15</c:f>
              <c:numCache>
                <c:formatCode>0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GroenLinks_scenario_TP!$G$2:$G$15</c15:sqref>
                  </c15:fullRef>
                </c:ext>
              </c:extLst>
              <c:f>GroenLinks_scenario_TP!$G$4:$G$15</c:f>
              <c:numCache>
                <c:formatCode>0</c:formatCode>
                <c:ptCount val="12"/>
                <c:pt idx="0">
                  <c:v>525.88999999999987</c:v>
                </c:pt>
                <c:pt idx="1">
                  <c:v>2500</c:v>
                </c:pt>
                <c:pt idx="2">
                  <c:v>7000</c:v>
                </c:pt>
                <c:pt idx="3">
                  <c:v>12500</c:v>
                </c:pt>
                <c:pt idx="4">
                  <c:v>22500</c:v>
                </c:pt>
                <c:pt idx="5">
                  <c:v>35000</c:v>
                </c:pt>
                <c:pt idx="6">
                  <c:v>50000</c:v>
                </c:pt>
                <c:pt idx="7">
                  <c:v>70000</c:v>
                </c:pt>
                <c:pt idx="8">
                  <c:v>89000</c:v>
                </c:pt>
                <c:pt idx="9">
                  <c:v>120000</c:v>
                </c:pt>
                <c:pt idx="10">
                  <c:v>150000</c:v>
                </c:pt>
                <c:pt idx="11">
                  <c:v>178000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25-4AFC-B3AF-ADF2078EB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838063"/>
        <c:axId val="1273541695"/>
      </c:areaChart>
      <c:catAx>
        <c:axId val="1568838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541695"/>
        <c:crosses val="autoZero"/>
        <c:auto val="1"/>
        <c:lblAlgn val="ctr"/>
        <c:lblOffset val="100"/>
        <c:noMultiLvlLbl val="0"/>
      </c:catAx>
      <c:valAx>
        <c:axId val="127354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Installed capacity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838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446553</xdr:colOff>
      <xdr:row>25</xdr:row>
      <xdr:rowOff>8683</xdr:rowOff>
    </xdr:from>
    <xdr:to>
      <xdr:col>17</xdr:col>
      <xdr:colOff>1001805</xdr:colOff>
      <xdr:row>42</xdr:row>
      <xdr:rowOff>108696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9B8B89-253F-4A3C-983F-176A84A5F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21</xdr:row>
      <xdr:rowOff>0</xdr:rowOff>
    </xdr:from>
    <xdr:to>
      <xdr:col>16</xdr:col>
      <xdr:colOff>518272</xdr:colOff>
      <xdr:row>38</xdr:row>
      <xdr:rowOff>100013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F5E43F-B2CB-4C34-8F96-1B5E85BD7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17</xdr:row>
      <xdr:rowOff>19050</xdr:rowOff>
    </xdr:from>
    <xdr:to>
      <xdr:col>17</xdr:col>
      <xdr:colOff>152400</xdr:colOff>
      <xdr:row>34</xdr:row>
      <xdr:rowOff>119063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5E6C9B-CB34-41E7-AE51-32C0BCD13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22</xdr:row>
      <xdr:rowOff>0</xdr:rowOff>
    </xdr:from>
    <xdr:to>
      <xdr:col>19</xdr:col>
      <xdr:colOff>226919</xdr:colOff>
      <xdr:row>39</xdr:row>
      <xdr:rowOff>100013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4306301-9157-49BB-B779-BEA4CC77D3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Marquee">
    <a:dk1>
      <a:srgbClr val="000000"/>
    </a:dk1>
    <a:lt1>
      <a:sysClr val="window" lastClr="FFFFFF"/>
    </a:lt1>
    <a:dk2>
      <a:srgbClr val="5E5E5E"/>
    </a:dk2>
    <a:lt2>
      <a:srgbClr val="DDDDDD"/>
    </a:lt2>
    <a:accent1>
      <a:srgbClr val="418AB3"/>
    </a:accent1>
    <a:accent2>
      <a:srgbClr val="A6B727"/>
    </a:accent2>
    <a:accent3>
      <a:srgbClr val="F69200"/>
    </a:accent3>
    <a:accent4>
      <a:srgbClr val="838383"/>
    </a:accent4>
    <a:accent5>
      <a:srgbClr val="FEC306"/>
    </a:accent5>
    <a:accent6>
      <a:srgbClr val="DF5327"/>
    </a:accent6>
    <a:hlink>
      <a:srgbClr val="F59E00"/>
    </a:hlink>
    <a:folHlink>
      <a:srgbClr val="B2B2B2"/>
    </a:folHlink>
  </a:clrScheme>
  <a:fontScheme name="Office">
    <a:majorFont>
      <a:latin typeface="Calibri Light" panose="020F0302020204030204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Marquee">
    <a:dk1>
      <a:srgbClr val="000000"/>
    </a:dk1>
    <a:lt1>
      <a:sysClr val="window" lastClr="FFFFFF"/>
    </a:lt1>
    <a:dk2>
      <a:srgbClr val="5E5E5E"/>
    </a:dk2>
    <a:lt2>
      <a:srgbClr val="DDDDDD"/>
    </a:lt2>
    <a:accent1>
      <a:srgbClr val="418AB3"/>
    </a:accent1>
    <a:accent2>
      <a:srgbClr val="A6B727"/>
    </a:accent2>
    <a:accent3>
      <a:srgbClr val="F69200"/>
    </a:accent3>
    <a:accent4>
      <a:srgbClr val="838383"/>
    </a:accent4>
    <a:accent5>
      <a:srgbClr val="FEC306"/>
    </a:accent5>
    <a:accent6>
      <a:srgbClr val="DF5327"/>
    </a:accent6>
    <a:hlink>
      <a:srgbClr val="F59E00"/>
    </a:hlink>
    <a:folHlink>
      <a:srgbClr val="B2B2B2"/>
    </a:folHlink>
  </a:clrScheme>
  <a:fontScheme name="Office">
    <a:majorFont>
      <a:latin typeface="Calibri Light" panose="020F0302020204030204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Marquee">
    <a:dk1>
      <a:srgbClr val="000000"/>
    </a:dk1>
    <a:lt1>
      <a:sysClr val="window" lastClr="FFFFFF"/>
    </a:lt1>
    <a:dk2>
      <a:srgbClr val="5E5E5E"/>
    </a:dk2>
    <a:lt2>
      <a:srgbClr val="DDDDDD"/>
    </a:lt2>
    <a:accent1>
      <a:srgbClr val="418AB3"/>
    </a:accent1>
    <a:accent2>
      <a:srgbClr val="A6B727"/>
    </a:accent2>
    <a:accent3>
      <a:srgbClr val="F69200"/>
    </a:accent3>
    <a:accent4>
      <a:srgbClr val="838383"/>
    </a:accent4>
    <a:accent5>
      <a:srgbClr val="FEC306"/>
    </a:accent5>
    <a:accent6>
      <a:srgbClr val="DF5327"/>
    </a:accent6>
    <a:hlink>
      <a:srgbClr val="F59E00"/>
    </a:hlink>
    <a:folHlink>
      <a:srgbClr val="B2B2B2"/>
    </a:folHlink>
  </a:clrScheme>
  <a:fontScheme name="Office">
    <a:majorFont>
      <a:latin typeface="Calibri Light" panose="020F0302020204030204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Marquee">
    <a:dk1>
      <a:srgbClr val="000000"/>
    </a:dk1>
    <a:lt1>
      <a:sysClr val="window" lastClr="FFFFFF"/>
    </a:lt1>
    <a:dk2>
      <a:srgbClr val="5E5E5E"/>
    </a:dk2>
    <a:lt2>
      <a:srgbClr val="DDDDDD"/>
    </a:lt2>
    <a:accent1>
      <a:srgbClr val="418AB3"/>
    </a:accent1>
    <a:accent2>
      <a:srgbClr val="A6B727"/>
    </a:accent2>
    <a:accent3>
      <a:srgbClr val="F69200"/>
    </a:accent3>
    <a:accent4>
      <a:srgbClr val="838383"/>
    </a:accent4>
    <a:accent5>
      <a:srgbClr val="FEC306"/>
    </a:accent5>
    <a:accent6>
      <a:srgbClr val="DF5327"/>
    </a:accent6>
    <a:hlink>
      <a:srgbClr val="F59E00"/>
    </a:hlink>
    <a:folHlink>
      <a:srgbClr val="B2B2B2"/>
    </a:folHlink>
  </a:clrScheme>
  <a:fontScheme name="Office">
    <a:majorFont>
      <a:latin typeface="Calibri Light" panose="020F0302020204030204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97A76-98D0-462E-AE73-B5FB1D5EF783}">
  <dimension ref="A1:Y38"/>
  <sheetViews>
    <sheetView zoomScale="85" zoomScaleNormal="85" workbookViewId="0">
      <selection activeCell="S16" sqref="B1:S16"/>
    </sheetView>
  </sheetViews>
  <sheetFormatPr defaultRowHeight="15" x14ac:dyDescent="0.25"/>
  <cols>
    <col min="2" max="2" width="7.5703125" bestFit="1" customWidth="1"/>
    <col min="3" max="3" width="13.85546875" bestFit="1" customWidth="1"/>
    <col min="4" max="4" width="13.5703125" bestFit="1" customWidth="1"/>
    <col min="5" max="6" width="10" bestFit="1" customWidth="1"/>
    <col min="7" max="7" width="10.28515625" bestFit="1" customWidth="1"/>
    <col min="8" max="8" width="8.5703125" bestFit="1" customWidth="1"/>
    <col min="9" max="9" width="7.5703125" bestFit="1" customWidth="1"/>
    <col min="10" max="10" width="9.28515625" bestFit="1" customWidth="1"/>
    <col min="11" max="11" width="7.85546875" bestFit="1" customWidth="1"/>
    <col min="12" max="12" width="11.5703125" bestFit="1" customWidth="1"/>
    <col min="13" max="13" width="8.85546875" bestFit="1" customWidth="1"/>
    <col min="14" max="14" width="9.5703125" bestFit="1" customWidth="1"/>
    <col min="15" max="15" width="18.5703125" bestFit="1" customWidth="1"/>
    <col min="16" max="16" width="9" bestFit="1" customWidth="1"/>
    <col min="18" max="18" width="21.85546875" bestFit="1" customWidth="1"/>
    <col min="19" max="19" width="33.42578125" bestFit="1" customWidth="1"/>
    <col min="20" max="20" width="20.5703125" bestFit="1" customWidth="1"/>
    <col min="22" max="22" width="18.28515625" bestFit="1" customWidth="1"/>
  </cols>
  <sheetData>
    <row r="1" spans="1:23" ht="117" x14ac:dyDescent="0.25">
      <c r="A1" s="47"/>
      <c r="B1" s="62" t="s">
        <v>18</v>
      </c>
      <c r="C1" s="63" t="s">
        <v>0</v>
      </c>
      <c r="D1" s="63" t="s">
        <v>1</v>
      </c>
      <c r="E1" s="63" t="s">
        <v>2</v>
      </c>
      <c r="F1" s="63" t="s">
        <v>3</v>
      </c>
      <c r="G1" s="63" t="s">
        <v>4</v>
      </c>
      <c r="H1" s="63" t="s">
        <v>5</v>
      </c>
      <c r="I1" s="63" t="s">
        <v>6</v>
      </c>
      <c r="J1" s="63" t="s">
        <v>7</v>
      </c>
      <c r="K1" s="63" t="s">
        <v>8</v>
      </c>
      <c r="L1" s="63" t="s">
        <v>9</v>
      </c>
      <c r="M1" s="63" t="s">
        <v>24</v>
      </c>
      <c r="N1" s="63" t="s">
        <v>25</v>
      </c>
      <c r="O1" s="63" t="s">
        <v>13</v>
      </c>
      <c r="P1" s="63" t="s">
        <v>26</v>
      </c>
      <c r="Q1" s="63" t="s">
        <v>27</v>
      </c>
      <c r="R1" s="64" t="s">
        <v>22</v>
      </c>
      <c r="S1" s="64" t="s">
        <v>23</v>
      </c>
      <c r="U1" s="8"/>
      <c r="V1" s="9" t="s">
        <v>17</v>
      </c>
      <c r="W1" s="10"/>
    </row>
    <row r="2" spans="1:23" x14ac:dyDescent="0.25">
      <c r="A2" s="47" t="s">
        <v>19</v>
      </c>
      <c r="B2" s="53">
        <v>2017</v>
      </c>
      <c r="C2" s="58">
        <v>975</v>
      </c>
      <c r="D2" s="58">
        <v>3300</v>
      </c>
      <c r="E2" s="58">
        <v>2100</v>
      </c>
      <c r="F2" s="58">
        <f>E2*0.8777</f>
        <v>1843.17</v>
      </c>
      <c r="G2" s="58">
        <f>E2-F2</f>
        <v>256.82999999999993</v>
      </c>
      <c r="H2" s="58">
        <v>16200</v>
      </c>
      <c r="I2" s="58">
        <v>5700</v>
      </c>
      <c r="J2" s="58"/>
      <c r="K2" s="58">
        <v>485</v>
      </c>
      <c r="L2" s="58">
        <v>0</v>
      </c>
      <c r="M2" s="60">
        <v>0</v>
      </c>
      <c r="N2" s="60">
        <v>0</v>
      </c>
      <c r="O2" s="60">
        <v>0</v>
      </c>
      <c r="P2" s="58">
        <v>0</v>
      </c>
      <c r="Q2" s="58">
        <v>0</v>
      </c>
      <c r="R2" s="3">
        <v>0.53721520915592647</v>
      </c>
      <c r="S2" s="3">
        <v>0.63905467549233164</v>
      </c>
      <c r="U2" s="3"/>
      <c r="V2" s="2"/>
      <c r="W2" s="12"/>
    </row>
    <row r="3" spans="1:23" x14ac:dyDescent="0.25">
      <c r="A3" s="47" t="s">
        <v>19</v>
      </c>
      <c r="B3" s="53">
        <v>2018</v>
      </c>
      <c r="C3" s="58">
        <v>975</v>
      </c>
      <c r="D3" s="58">
        <v>3200</v>
      </c>
      <c r="E3" s="58">
        <v>2900</v>
      </c>
      <c r="F3" s="58">
        <f>E3*0.8777</f>
        <v>2545.33</v>
      </c>
      <c r="G3" s="58">
        <f>E3-F3</f>
        <v>354.67000000000007</v>
      </c>
      <c r="H3" s="58">
        <v>16100</v>
      </c>
      <c r="I3" s="58">
        <v>4600</v>
      </c>
      <c r="J3" s="58"/>
      <c r="K3" s="58">
        <v>485</v>
      </c>
      <c r="L3" s="58">
        <v>0</v>
      </c>
      <c r="M3" s="60">
        <v>0</v>
      </c>
      <c r="N3" s="60">
        <v>0</v>
      </c>
      <c r="O3" s="60">
        <v>0</v>
      </c>
      <c r="P3" s="58">
        <v>0</v>
      </c>
      <c r="Q3" s="58">
        <v>0</v>
      </c>
      <c r="R3" s="3">
        <v>0.55261539507115454</v>
      </c>
      <c r="S3" s="3">
        <v>0.63905467549233164</v>
      </c>
      <c r="U3" s="3"/>
      <c r="V3" s="2"/>
      <c r="W3" s="12"/>
    </row>
    <row r="4" spans="1:23" x14ac:dyDescent="0.25">
      <c r="A4" s="47" t="s">
        <v>19</v>
      </c>
      <c r="B4" s="53">
        <v>2019</v>
      </c>
      <c r="C4" s="58">
        <v>975</v>
      </c>
      <c r="D4" s="58">
        <v>3700</v>
      </c>
      <c r="E4" s="58">
        <v>4300</v>
      </c>
      <c r="F4" s="58">
        <v>3774.11</v>
      </c>
      <c r="G4" s="58">
        <v>525.88999999999987</v>
      </c>
      <c r="H4" s="58">
        <v>16100</v>
      </c>
      <c r="I4" s="58">
        <v>4600</v>
      </c>
      <c r="J4" s="58"/>
      <c r="K4" s="58">
        <v>485</v>
      </c>
      <c r="L4" s="58">
        <v>0</v>
      </c>
      <c r="M4" s="60">
        <v>0</v>
      </c>
      <c r="N4" s="58">
        <v>0</v>
      </c>
      <c r="O4" s="58">
        <v>0</v>
      </c>
      <c r="P4" s="58">
        <v>0</v>
      </c>
      <c r="Q4" s="58">
        <v>0</v>
      </c>
      <c r="R4" s="3">
        <v>0.60561889516670919</v>
      </c>
      <c r="S4" s="3">
        <v>0.63905467549233164</v>
      </c>
      <c r="U4" s="3"/>
      <c r="V4" s="2"/>
      <c r="W4" s="12"/>
    </row>
    <row r="5" spans="1:23" x14ac:dyDescent="0.25">
      <c r="A5" s="47" t="s">
        <v>19</v>
      </c>
      <c r="B5" s="53">
        <v>2020</v>
      </c>
      <c r="C5" s="58">
        <v>975</v>
      </c>
      <c r="D5" s="58">
        <v>4100</v>
      </c>
      <c r="E5" s="58">
        <v>5600</v>
      </c>
      <c r="F5" s="58">
        <f t="shared" ref="F5:F15" si="0">E5*0.8777</f>
        <v>4915.12</v>
      </c>
      <c r="G5" s="58">
        <f t="shared" ref="G5:G15" si="1">E5-F5</f>
        <v>684.88000000000011</v>
      </c>
      <c r="H5" s="58">
        <v>15500</v>
      </c>
      <c r="I5" s="58">
        <v>4000</v>
      </c>
      <c r="J5" s="58"/>
      <c r="K5" s="58">
        <v>485</v>
      </c>
      <c r="L5" s="58">
        <v>0</v>
      </c>
      <c r="M5" s="60">
        <v>0</v>
      </c>
      <c r="N5" s="58">
        <v>0</v>
      </c>
      <c r="O5" s="58">
        <v>0</v>
      </c>
      <c r="P5" s="58">
        <v>0</v>
      </c>
      <c r="Q5" s="58">
        <v>0</v>
      </c>
      <c r="R5" s="3">
        <v>0.63487853309503217</v>
      </c>
      <c r="S5" s="3">
        <v>0.63387259925577022</v>
      </c>
      <c r="U5" s="3"/>
      <c r="V5" s="2"/>
      <c r="W5" s="12"/>
    </row>
    <row r="6" spans="1:23" x14ac:dyDescent="0.25">
      <c r="A6" s="47" t="s">
        <v>19</v>
      </c>
      <c r="B6" s="53">
        <v>2021</v>
      </c>
      <c r="C6" s="58">
        <v>2400</v>
      </c>
      <c r="D6" s="58">
        <v>4500</v>
      </c>
      <c r="E6" s="58">
        <v>6900</v>
      </c>
      <c r="F6" s="58">
        <f t="shared" si="0"/>
        <v>6056.13</v>
      </c>
      <c r="G6" s="58">
        <f t="shared" si="1"/>
        <v>843.86999999999989</v>
      </c>
      <c r="H6" s="58">
        <v>16600</v>
      </c>
      <c r="I6" s="58">
        <v>4000</v>
      </c>
      <c r="J6" s="58"/>
      <c r="K6" s="58">
        <v>485</v>
      </c>
      <c r="L6" s="58">
        <v>0</v>
      </c>
      <c r="M6" s="60">
        <v>0</v>
      </c>
      <c r="N6" s="58">
        <v>0</v>
      </c>
      <c r="O6" s="58">
        <v>0</v>
      </c>
      <c r="P6" s="58">
        <v>0</v>
      </c>
      <c r="Q6" s="58">
        <v>0</v>
      </c>
      <c r="R6" s="3">
        <v>0.67305911521339923</v>
      </c>
      <c r="S6" s="3">
        <v>0.7537030458860362</v>
      </c>
      <c r="U6" s="3"/>
      <c r="V6" s="2"/>
      <c r="W6" s="12"/>
    </row>
    <row r="7" spans="1:23" x14ac:dyDescent="0.25">
      <c r="A7" s="47" t="s">
        <v>19</v>
      </c>
      <c r="B7" s="53">
        <v>2022</v>
      </c>
      <c r="C7" s="58">
        <v>3180</v>
      </c>
      <c r="D7" s="58">
        <v>4800</v>
      </c>
      <c r="E7" s="58">
        <v>7900</v>
      </c>
      <c r="F7" s="58">
        <f t="shared" si="0"/>
        <v>6933.83</v>
      </c>
      <c r="G7" s="58">
        <f t="shared" si="1"/>
        <v>966.17000000000007</v>
      </c>
      <c r="H7" s="58">
        <v>16200</v>
      </c>
      <c r="I7" s="58">
        <v>4000</v>
      </c>
      <c r="J7" s="58"/>
      <c r="K7" s="58">
        <v>485</v>
      </c>
      <c r="L7" s="58">
        <v>0</v>
      </c>
      <c r="M7" s="60">
        <v>0</v>
      </c>
      <c r="N7" s="58">
        <v>0</v>
      </c>
      <c r="O7" s="58">
        <v>0</v>
      </c>
      <c r="P7" s="58">
        <v>0</v>
      </c>
      <c r="Q7" s="58">
        <v>0</v>
      </c>
      <c r="R7" s="3">
        <v>0.70750947091122252</v>
      </c>
      <c r="S7" s="3">
        <v>0.78867903706143205</v>
      </c>
      <c r="U7" s="3"/>
      <c r="V7" s="2"/>
      <c r="W7" s="12"/>
    </row>
    <row r="8" spans="1:23" x14ac:dyDescent="0.25">
      <c r="A8" s="47" t="s">
        <v>19</v>
      </c>
      <c r="B8" s="53">
        <v>2023</v>
      </c>
      <c r="C8" s="58">
        <v>3880</v>
      </c>
      <c r="D8" s="58">
        <v>5100</v>
      </c>
      <c r="E8" s="58">
        <v>8900</v>
      </c>
      <c r="F8" s="58">
        <f t="shared" si="0"/>
        <v>7811.5300000000007</v>
      </c>
      <c r="G8" s="58">
        <f t="shared" si="1"/>
        <v>1088.4699999999993</v>
      </c>
      <c r="H8" s="58">
        <v>15800</v>
      </c>
      <c r="I8" s="58">
        <v>4000</v>
      </c>
      <c r="J8" s="58"/>
      <c r="K8" s="58">
        <v>485</v>
      </c>
      <c r="L8" s="58">
        <v>0</v>
      </c>
      <c r="M8" s="60">
        <v>0</v>
      </c>
      <c r="N8" s="58">
        <v>0</v>
      </c>
      <c r="O8" s="58">
        <v>0</v>
      </c>
      <c r="P8" s="58">
        <v>0</v>
      </c>
      <c r="Q8" s="58">
        <v>0</v>
      </c>
      <c r="R8" s="3">
        <v>0.7419205093876603</v>
      </c>
      <c r="S8" s="3">
        <v>0.81522902944556064</v>
      </c>
      <c r="U8" s="3"/>
      <c r="V8" s="2"/>
      <c r="W8" s="12"/>
    </row>
    <row r="9" spans="1:23" x14ac:dyDescent="0.25">
      <c r="A9" s="47" t="s">
        <v>19</v>
      </c>
      <c r="B9" s="53">
        <v>2024</v>
      </c>
      <c r="C9" s="58">
        <v>4580</v>
      </c>
      <c r="D9" s="58">
        <v>5400</v>
      </c>
      <c r="E9" s="58">
        <v>9900</v>
      </c>
      <c r="F9" s="58">
        <f t="shared" si="0"/>
        <v>8689.23</v>
      </c>
      <c r="G9" s="58">
        <f t="shared" si="1"/>
        <v>1210.7700000000004</v>
      </c>
      <c r="H9" s="58">
        <v>15400</v>
      </c>
      <c r="I9" s="58">
        <v>4000</v>
      </c>
      <c r="J9" s="58"/>
      <c r="K9" s="58">
        <v>485</v>
      </c>
      <c r="L9" s="58">
        <v>0</v>
      </c>
      <c r="M9" s="60">
        <v>0</v>
      </c>
      <c r="N9" s="58">
        <v>0</v>
      </c>
      <c r="O9" s="58">
        <v>0</v>
      </c>
      <c r="P9" s="58">
        <v>0</v>
      </c>
      <c r="Q9" s="58">
        <v>0</v>
      </c>
      <c r="R9" s="3">
        <v>0.77366946607172637</v>
      </c>
      <c r="S9" s="3">
        <v>0.82889337906978999</v>
      </c>
      <c r="U9" s="3"/>
      <c r="V9" s="2"/>
      <c r="W9" s="12"/>
    </row>
    <row r="10" spans="1:23" x14ac:dyDescent="0.25">
      <c r="A10" s="47" t="s">
        <v>19</v>
      </c>
      <c r="B10" s="53">
        <v>2025</v>
      </c>
      <c r="C10" s="58">
        <v>5200</v>
      </c>
      <c r="D10" s="58">
        <v>5700</v>
      </c>
      <c r="E10" s="58">
        <v>10900</v>
      </c>
      <c r="F10" s="58">
        <f t="shared" si="0"/>
        <v>9566.93</v>
      </c>
      <c r="G10" s="58">
        <f t="shared" si="1"/>
        <v>1333.0699999999997</v>
      </c>
      <c r="H10" s="58">
        <v>15000</v>
      </c>
      <c r="I10" s="58">
        <v>4000</v>
      </c>
      <c r="J10" s="58"/>
      <c r="K10" s="58">
        <v>485</v>
      </c>
      <c r="L10" s="58">
        <v>0</v>
      </c>
      <c r="M10" s="60">
        <v>0</v>
      </c>
      <c r="N10" s="58">
        <v>0</v>
      </c>
      <c r="O10" s="58">
        <v>0</v>
      </c>
      <c r="P10" s="58">
        <v>0</v>
      </c>
      <c r="Q10" s="58">
        <v>0</v>
      </c>
      <c r="R10" s="3">
        <v>0.81073146356036863</v>
      </c>
      <c r="S10" s="3">
        <v>0.84865773678200485</v>
      </c>
      <c r="U10" s="3"/>
      <c r="V10" s="2"/>
      <c r="W10" s="12"/>
    </row>
    <row r="11" spans="1:23" x14ac:dyDescent="0.25">
      <c r="A11" s="47" t="s">
        <v>19</v>
      </c>
      <c r="B11" s="53">
        <v>2026</v>
      </c>
      <c r="C11" s="58">
        <v>5550</v>
      </c>
      <c r="D11" s="58">
        <v>6120</v>
      </c>
      <c r="E11" s="58">
        <v>13720</v>
      </c>
      <c r="F11" s="58">
        <f t="shared" si="0"/>
        <v>12042.044</v>
      </c>
      <c r="G11" s="58">
        <f t="shared" si="1"/>
        <v>1677.9560000000001</v>
      </c>
      <c r="H11" s="58">
        <v>14460</v>
      </c>
      <c r="I11" s="58">
        <v>3780</v>
      </c>
      <c r="J11" s="58"/>
      <c r="K11" s="58">
        <v>485</v>
      </c>
      <c r="L11" s="58">
        <v>0</v>
      </c>
      <c r="M11" s="60">
        <v>0</v>
      </c>
      <c r="N11" s="58">
        <v>0</v>
      </c>
      <c r="O11" s="58">
        <v>0</v>
      </c>
      <c r="P11" s="58">
        <v>0</v>
      </c>
      <c r="Q11" s="58">
        <v>0</v>
      </c>
      <c r="R11" s="3">
        <v>0.84547915356340542</v>
      </c>
      <c r="S11" s="3">
        <v>0.86380315733697144</v>
      </c>
      <c r="U11" s="3"/>
      <c r="V11" s="2"/>
      <c r="W11" s="12"/>
    </row>
    <row r="12" spans="1:23" x14ac:dyDescent="0.25">
      <c r="A12" s="47" t="s">
        <v>19</v>
      </c>
      <c r="B12" s="53">
        <v>2027</v>
      </c>
      <c r="C12" s="58">
        <v>5900</v>
      </c>
      <c r="D12" s="58">
        <v>6540</v>
      </c>
      <c r="E12" s="58">
        <v>16540</v>
      </c>
      <c r="F12" s="58">
        <f t="shared" si="0"/>
        <v>14517.158000000001</v>
      </c>
      <c r="G12" s="58">
        <f t="shared" si="1"/>
        <v>2022.8419999999987</v>
      </c>
      <c r="H12" s="58">
        <v>13920</v>
      </c>
      <c r="I12" s="58">
        <v>3560</v>
      </c>
      <c r="J12" s="58"/>
      <c r="K12" s="58">
        <v>485</v>
      </c>
      <c r="L12" s="58">
        <v>0</v>
      </c>
      <c r="M12" s="59">
        <v>500</v>
      </c>
      <c r="N12" s="59">
        <v>500</v>
      </c>
      <c r="O12" s="61">
        <v>5000</v>
      </c>
      <c r="P12" s="58">
        <v>0</v>
      </c>
      <c r="Q12" s="58">
        <v>0</v>
      </c>
      <c r="R12" s="3">
        <v>0.88016292198416635</v>
      </c>
      <c r="S12" s="3">
        <v>0.87887018719207033</v>
      </c>
      <c r="V12" s="2"/>
      <c r="W12" s="12"/>
    </row>
    <row r="13" spans="1:23" x14ac:dyDescent="0.25">
      <c r="A13" s="47" t="s">
        <v>19</v>
      </c>
      <c r="B13" s="53">
        <v>2028</v>
      </c>
      <c r="C13" s="58">
        <v>6950</v>
      </c>
      <c r="D13" s="58">
        <v>6960</v>
      </c>
      <c r="E13" s="58">
        <v>19360</v>
      </c>
      <c r="F13" s="58">
        <f t="shared" si="0"/>
        <v>16992.272000000001</v>
      </c>
      <c r="G13" s="58">
        <f t="shared" si="1"/>
        <v>2367.7279999999992</v>
      </c>
      <c r="H13" s="58">
        <v>13380</v>
      </c>
      <c r="I13" s="58">
        <v>3340</v>
      </c>
      <c r="J13" s="58"/>
      <c r="K13" s="58">
        <v>485</v>
      </c>
      <c r="L13" s="58">
        <v>0</v>
      </c>
      <c r="M13" s="59">
        <v>1000</v>
      </c>
      <c r="N13" s="59">
        <v>1000</v>
      </c>
      <c r="O13" s="61">
        <v>10000</v>
      </c>
      <c r="P13" s="58">
        <v>0</v>
      </c>
      <c r="Q13" s="58">
        <v>0</v>
      </c>
      <c r="R13" s="3">
        <v>0.9123523611015677</v>
      </c>
      <c r="S13" s="3">
        <v>0.88901031670555275</v>
      </c>
      <c r="V13" s="2"/>
      <c r="W13" s="12"/>
    </row>
    <row r="14" spans="1:23" x14ac:dyDescent="0.25">
      <c r="A14" s="47" t="s">
        <v>19</v>
      </c>
      <c r="B14" s="53">
        <v>2029</v>
      </c>
      <c r="C14" s="58">
        <v>6950</v>
      </c>
      <c r="D14" s="58">
        <v>7380</v>
      </c>
      <c r="E14" s="58">
        <v>22180</v>
      </c>
      <c r="F14" s="58">
        <f t="shared" si="0"/>
        <v>19467.386000000002</v>
      </c>
      <c r="G14" s="58">
        <f t="shared" si="1"/>
        <v>2712.6139999999978</v>
      </c>
      <c r="H14" s="58">
        <v>12840</v>
      </c>
      <c r="I14" s="58">
        <v>3120</v>
      </c>
      <c r="J14" s="58"/>
      <c r="K14" s="58">
        <v>485</v>
      </c>
      <c r="L14" s="58">
        <v>0</v>
      </c>
      <c r="M14" s="59">
        <v>1500</v>
      </c>
      <c r="N14" s="59">
        <v>1500</v>
      </c>
      <c r="O14" s="61">
        <v>15000</v>
      </c>
      <c r="P14" s="58">
        <v>0</v>
      </c>
      <c r="Q14" s="58">
        <v>0</v>
      </c>
      <c r="R14" s="3">
        <v>0.94921094114258076</v>
      </c>
      <c r="S14" s="3">
        <v>0.90698604774938341</v>
      </c>
      <c r="V14" s="2"/>
      <c r="W14" s="12"/>
    </row>
    <row r="15" spans="1:23" x14ac:dyDescent="0.25">
      <c r="A15" s="47" t="s">
        <v>19</v>
      </c>
      <c r="B15" s="53">
        <v>2030</v>
      </c>
      <c r="C15" s="58">
        <v>11300</v>
      </c>
      <c r="D15" s="58">
        <v>7800</v>
      </c>
      <c r="E15" s="58">
        <v>25000</v>
      </c>
      <c r="F15" s="58">
        <f t="shared" si="0"/>
        <v>21942.5</v>
      </c>
      <c r="G15" s="58">
        <f t="shared" si="1"/>
        <v>3057.5</v>
      </c>
      <c r="H15" s="58">
        <v>12300</v>
      </c>
      <c r="I15" s="58">
        <v>2900</v>
      </c>
      <c r="J15" s="58"/>
      <c r="K15" s="58">
        <v>485</v>
      </c>
      <c r="L15" s="58">
        <v>0</v>
      </c>
      <c r="M15" s="59">
        <v>2000</v>
      </c>
      <c r="N15" s="59">
        <v>2000</v>
      </c>
      <c r="O15" s="61">
        <v>20000</v>
      </c>
      <c r="P15" s="58">
        <v>0</v>
      </c>
      <c r="Q15" s="58">
        <v>0</v>
      </c>
      <c r="R15" s="3">
        <v>0.98233282306806469</v>
      </c>
      <c r="S15" s="3">
        <v>0.92712020265502215</v>
      </c>
      <c r="V15" s="2"/>
      <c r="W15" s="12"/>
    </row>
    <row r="16" spans="1:23" x14ac:dyDescent="0.25">
      <c r="A16" s="47" t="s">
        <v>19</v>
      </c>
      <c r="B16" s="53">
        <v>2031</v>
      </c>
      <c r="C16" s="58">
        <v>0</v>
      </c>
      <c r="D16" s="58">
        <v>0</v>
      </c>
      <c r="E16" s="58">
        <v>0</v>
      </c>
      <c r="F16" s="58">
        <v>0</v>
      </c>
      <c r="G16" s="58">
        <v>0</v>
      </c>
      <c r="H16" s="58">
        <v>0</v>
      </c>
      <c r="I16" s="58">
        <v>0</v>
      </c>
      <c r="J16" s="58">
        <v>0</v>
      </c>
      <c r="K16" s="58">
        <v>0</v>
      </c>
      <c r="L16" s="58">
        <v>0</v>
      </c>
      <c r="M16" s="60">
        <v>0</v>
      </c>
      <c r="N16" s="58">
        <v>0</v>
      </c>
      <c r="O16" s="58">
        <v>0</v>
      </c>
      <c r="P16" s="58">
        <v>0</v>
      </c>
      <c r="Q16" s="58">
        <v>0</v>
      </c>
      <c r="R16" s="3">
        <v>0</v>
      </c>
      <c r="S16" s="3">
        <v>0</v>
      </c>
      <c r="T16" s="3"/>
      <c r="U16" s="3"/>
      <c r="V16" s="2"/>
      <c r="W16" s="12"/>
    </row>
    <row r="17" spans="1:25" x14ac:dyDescent="0.25">
      <c r="A17" s="47" t="s">
        <v>19</v>
      </c>
      <c r="B17" s="56">
        <v>2032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5"/>
      <c r="N17" s="5"/>
      <c r="O17" s="5"/>
      <c r="P17" s="5"/>
      <c r="Q17" s="5"/>
      <c r="R17" s="3"/>
      <c r="S17" s="3"/>
      <c r="T17" s="3"/>
      <c r="U17" s="3"/>
      <c r="V17" s="2"/>
      <c r="W17" s="12"/>
      <c r="Y17">
        <v>0</v>
      </c>
    </row>
    <row r="18" spans="1:25" x14ac:dyDescent="0.25">
      <c r="A18" t="s">
        <v>19</v>
      </c>
      <c r="B18" s="11">
        <v>2033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4"/>
      <c r="N18" s="3"/>
      <c r="O18" s="3"/>
      <c r="P18" s="3"/>
      <c r="R18" s="3"/>
      <c r="S18" s="3"/>
      <c r="T18" s="3"/>
      <c r="U18" s="3"/>
      <c r="V18" s="2"/>
      <c r="W18" s="12"/>
      <c r="Y18">
        <v>0</v>
      </c>
    </row>
    <row r="19" spans="1:25" x14ac:dyDescent="0.25">
      <c r="A19" t="s">
        <v>19</v>
      </c>
      <c r="B19" s="11">
        <v>2034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4"/>
      <c r="N19" s="3"/>
      <c r="O19" s="3"/>
      <c r="P19" s="3"/>
      <c r="R19" s="3"/>
      <c r="S19" s="3"/>
      <c r="T19" s="3"/>
      <c r="U19" s="3"/>
      <c r="V19" s="2"/>
      <c r="W19" s="12"/>
      <c r="Y19">
        <v>0</v>
      </c>
    </row>
    <row r="20" spans="1:25" x14ac:dyDescent="0.25">
      <c r="A20" t="s">
        <v>19</v>
      </c>
      <c r="B20" s="11">
        <v>2035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4"/>
      <c r="N20" s="3"/>
      <c r="O20" s="3"/>
      <c r="P20" s="3"/>
      <c r="R20" s="3"/>
      <c r="S20" s="3"/>
      <c r="T20" s="3"/>
      <c r="U20" s="3"/>
      <c r="V20" s="2"/>
      <c r="W20" s="12"/>
      <c r="Y20">
        <v>0</v>
      </c>
    </row>
    <row r="21" spans="1:25" x14ac:dyDescent="0.25">
      <c r="A21" t="s">
        <v>19</v>
      </c>
      <c r="B21" s="11">
        <v>2036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4"/>
      <c r="N21" s="3"/>
      <c r="O21" s="3"/>
      <c r="P21" s="3"/>
      <c r="R21" s="3"/>
      <c r="S21" s="3"/>
      <c r="T21" s="3"/>
      <c r="U21" s="3"/>
      <c r="V21" s="2"/>
      <c r="W21" s="12"/>
      <c r="Y21">
        <v>0</v>
      </c>
    </row>
    <row r="22" spans="1:25" x14ac:dyDescent="0.25">
      <c r="A22" t="s">
        <v>19</v>
      </c>
      <c r="B22" s="11">
        <v>2037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4"/>
      <c r="N22" s="3"/>
      <c r="O22" s="3"/>
      <c r="P22" s="3"/>
      <c r="R22" s="3"/>
      <c r="S22" s="3"/>
      <c r="T22" s="3"/>
      <c r="U22" s="3"/>
      <c r="V22" s="2"/>
      <c r="W22" s="12"/>
      <c r="Y22">
        <v>0</v>
      </c>
    </row>
    <row r="23" spans="1:25" x14ac:dyDescent="0.25">
      <c r="A23" t="s">
        <v>19</v>
      </c>
      <c r="B23" s="11">
        <v>2038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4"/>
      <c r="N23" s="3"/>
      <c r="O23" s="3"/>
      <c r="P23" s="3"/>
      <c r="R23" s="3"/>
      <c r="S23" s="3"/>
      <c r="T23" s="3"/>
      <c r="U23" s="3"/>
      <c r="V23" s="2"/>
      <c r="W23" s="12"/>
      <c r="Y23">
        <v>0</v>
      </c>
    </row>
    <row r="24" spans="1:25" x14ac:dyDescent="0.25">
      <c r="A24" t="s">
        <v>19</v>
      </c>
      <c r="B24" s="11">
        <v>2039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4"/>
      <c r="N24" s="3"/>
      <c r="O24" s="3"/>
      <c r="P24" s="3"/>
      <c r="R24" s="3"/>
      <c r="S24" s="3"/>
      <c r="T24" s="3"/>
      <c r="U24" s="3"/>
      <c r="V24" s="2"/>
      <c r="W24" s="12"/>
      <c r="Y24">
        <v>0</v>
      </c>
    </row>
    <row r="25" spans="1:25" x14ac:dyDescent="0.25">
      <c r="A25" t="s">
        <v>19</v>
      </c>
      <c r="B25" s="11">
        <v>2040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4"/>
      <c r="N25" s="3"/>
      <c r="O25" s="3"/>
      <c r="P25" s="3"/>
      <c r="R25" s="3"/>
      <c r="S25" s="3"/>
      <c r="T25" s="3"/>
      <c r="U25" s="3"/>
      <c r="V25" s="2"/>
      <c r="W25" s="12"/>
    </row>
    <row r="26" spans="1:25" x14ac:dyDescent="0.25">
      <c r="A26" t="s">
        <v>19</v>
      </c>
      <c r="B26" s="11">
        <v>2041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4"/>
      <c r="N26" s="3"/>
      <c r="O26" s="3"/>
      <c r="P26" s="3"/>
      <c r="R26" s="3"/>
      <c r="S26" s="3"/>
      <c r="T26" s="3"/>
      <c r="U26" s="3"/>
      <c r="V26" s="2"/>
      <c r="W26" s="12"/>
    </row>
    <row r="27" spans="1:25" x14ac:dyDescent="0.25">
      <c r="A27" t="s">
        <v>19</v>
      </c>
      <c r="B27" s="11">
        <v>2042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4"/>
      <c r="N27" s="3"/>
      <c r="O27" s="3"/>
      <c r="P27" s="3"/>
      <c r="R27" s="3"/>
      <c r="S27" s="3"/>
      <c r="T27" s="3"/>
      <c r="U27" s="3"/>
      <c r="V27" s="2"/>
      <c r="W27" s="12"/>
    </row>
    <row r="28" spans="1:25" x14ac:dyDescent="0.25">
      <c r="A28" t="s">
        <v>19</v>
      </c>
      <c r="B28" s="11">
        <v>2043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4"/>
      <c r="N28" s="3"/>
      <c r="O28" s="3"/>
      <c r="P28" s="3"/>
      <c r="R28" s="3"/>
      <c r="S28" s="3"/>
      <c r="T28" s="3"/>
      <c r="U28" s="3"/>
      <c r="V28" s="2"/>
      <c r="W28" s="12"/>
    </row>
    <row r="29" spans="1:25" x14ac:dyDescent="0.25">
      <c r="A29" t="s">
        <v>19</v>
      </c>
      <c r="B29" s="11">
        <v>2044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4"/>
      <c r="N29" s="3"/>
      <c r="O29" s="3"/>
      <c r="P29" s="3"/>
      <c r="R29" s="3"/>
      <c r="S29" s="3"/>
      <c r="T29" s="3"/>
      <c r="U29" s="3"/>
      <c r="V29" s="2"/>
      <c r="W29" s="12"/>
    </row>
    <row r="30" spans="1:25" x14ac:dyDescent="0.25">
      <c r="A30" t="s">
        <v>19</v>
      </c>
      <c r="B30" s="11">
        <v>2045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4"/>
      <c r="N30" s="3"/>
      <c r="O30" s="3"/>
      <c r="P30" s="3"/>
      <c r="Q30" s="3"/>
      <c r="R30" s="3"/>
      <c r="S30" s="3"/>
      <c r="T30" s="3"/>
      <c r="U30" s="3"/>
      <c r="V30" s="2"/>
      <c r="W30" s="12"/>
    </row>
    <row r="31" spans="1:25" x14ac:dyDescent="0.25">
      <c r="A31" t="s">
        <v>19</v>
      </c>
      <c r="B31" s="11">
        <v>2046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4"/>
      <c r="N31" s="3"/>
      <c r="O31" s="3"/>
      <c r="P31" s="3"/>
      <c r="Q31" s="3"/>
      <c r="R31" s="3"/>
      <c r="S31" s="3"/>
      <c r="T31" s="3"/>
      <c r="U31" s="3"/>
      <c r="V31" s="2"/>
      <c r="W31" s="12"/>
    </row>
    <row r="32" spans="1:25" x14ac:dyDescent="0.25">
      <c r="A32" t="s">
        <v>19</v>
      </c>
      <c r="B32" s="11">
        <v>2047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4"/>
      <c r="N32" s="3"/>
      <c r="O32" s="3"/>
      <c r="P32" s="3"/>
      <c r="Q32" s="3"/>
      <c r="R32" s="3"/>
      <c r="S32" s="3"/>
      <c r="T32" s="3"/>
      <c r="U32" s="3"/>
      <c r="V32" s="2"/>
      <c r="W32" s="12"/>
    </row>
    <row r="33" spans="1:23" x14ac:dyDescent="0.25">
      <c r="A33" t="s">
        <v>19</v>
      </c>
      <c r="B33" s="11">
        <v>2048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4"/>
      <c r="N33" s="3"/>
      <c r="O33" s="3"/>
      <c r="P33" s="3"/>
      <c r="Q33" s="3"/>
      <c r="R33" s="3"/>
      <c r="S33" s="3"/>
      <c r="T33" s="3"/>
      <c r="U33" s="3"/>
      <c r="V33" s="2"/>
      <c r="W33" s="12"/>
    </row>
    <row r="34" spans="1:23" x14ac:dyDescent="0.25">
      <c r="A34" t="s">
        <v>19</v>
      </c>
      <c r="B34" s="11">
        <v>2049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4"/>
      <c r="N34" s="3"/>
      <c r="O34" s="3"/>
      <c r="P34" s="3"/>
      <c r="Q34" s="3"/>
      <c r="R34" s="3"/>
      <c r="S34" s="3"/>
      <c r="T34" s="3"/>
      <c r="U34" s="3"/>
      <c r="V34" s="2"/>
      <c r="W34" s="12"/>
    </row>
    <row r="35" spans="1:23" x14ac:dyDescent="0.25">
      <c r="A35" t="s">
        <v>19</v>
      </c>
      <c r="B35" s="13">
        <v>2050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4"/>
      <c r="N35" s="1"/>
      <c r="O35" s="1"/>
      <c r="P35" s="1"/>
      <c r="Q35" s="1"/>
      <c r="R35" s="1"/>
      <c r="S35" s="1"/>
      <c r="T35" s="1"/>
      <c r="U35" s="1"/>
      <c r="V35" s="6"/>
      <c r="W35" s="7"/>
    </row>
    <row r="36" spans="1:23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01A08-C64F-4531-9DE0-E2D516E277C0}">
  <dimension ref="A1:AA38"/>
  <sheetViews>
    <sheetView zoomScale="85" zoomScaleNormal="85" workbookViewId="0">
      <selection activeCell="D24" sqref="D24"/>
    </sheetView>
  </sheetViews>
  <sheetFormatPr defaultRowHeight="15" x14ac:dyDescent="0.25"/>
  <cols>
    <col min="1" max="1" width="3.42578125" bestFit="1" customWidth="1"/>
    <col min="2" max="2" width="9.28515625" bestFit="1" customWidth="1"/>
    <col min="3" max="3" width="13.85546875" bestFit="1" customWidth="1"/>
    <col min="4" max="4" width="13.5703125" bestFit="1" customWidth="1"/>
    <col min="5" max="5" width="10" bestFit="1" customWidth="1"/>
    <col min="6" max="6" width="11.140625" bestFit="1" customWidth="1"/>
    <col min="7" max="7" width="10.28515625" bestFit="1" customWidth="1"/>
    <col min="8" max="8" width="10.140625" bestFit="1" customWidth="1"/>
    <col min="9" max="10" width="9.28515625" bestFit="1" customWidth="1"/>
    <col min="11" max="11" width="7.85546875" bestFit="1" customWidth="1"/>
    <col min="12" max="12" width="11.5703125" bestFit="1" customWidth="1"/>
    <col min="13" max="13" width="9" bestFit="1" customWidth="1"/>
    <col min="14" max="14" width="9.5703125" bestFit="1" customWidth="1"/>
    <col min="15" max="15" width="18.5703125" bestFit="1" customWidth="1"/>
    <col min="16" max="16" width="9" bestFit="1" customWidth="1"/>
    <col min="18" max="18" width="4.7109375" bestFit="1" customWidth="1"/>
    <col min="19" max="19" width="33.42578125" bestFit="1" customWidth="1"/>
    <col min="20" max="20" width="20.5703125" bestFit="1" customWidth="1"/>
    <col min="22" max="22" width="18.28515625" bestFit="1" customWidth="1"/>
  </cols>
  <sheetData>
    <row r="1" spans="1:23" s="69" customFormat="1" ht="117" x14ac:dyDescent="0.25">
      <c r="A1" s="65"/>
      <c r="B1" s="62" t="s">
        <v>18</v>
      </c>
      <c r="C1" s="63" t="s">
        <v>0</v>
      </c>
      <c r="D1" s="63" t="s">
        <v>1</v>
      </c>
      <c r="E1" s="63" t="s">
        <v>2</v>
      </c>
      <c r="F1" s="63" t="s">
        <v>3</v>
      </c>
      <c r="G1" s="63" t="s">
        <v>4</v>
      </c>
      <c r="H1" s="63" t="s">
        <v>5</v>
      </c>
      <c r="I1" s="63" t="s">
        <v>6</v>
      </c>
      <c r="J1" s="63" t="s">
        <v>7</v>
      </c>
      <c r="K1" s="63" t="s">
        <v>8</v>
      </c>
      <c r="L1" s="63" t="s">
        <v>9</v>
      </c>
      <c r="M1" s="63" t="s">
        <v>24</v>
      </c>
      <c r="N1" s="63" t="s">
        <v>25</v>
      </c>
      <c r="O1" s="63" t="s">
        <v>13</v>
      </c>
      <c r="P1" s="63" t="s">
        <v>26</v>
      </c>
      <c r="Q1" s="63" t="s">
        <v>27</v>
      </c>
      <c r="R1" s="63" t="s">
        <v>22</v>
      </c>
      <c r="S1" s="63" t="s">
        <v>23</v>
      </c>
      <c r="U1" s="64"/>
      <c r="V1" s="70" t="s">
        <v>17</v>
      </c>
      <c r="W1" s="68"/>
    </row>
    <row r="2" spans="1:23" x14ac:dyDescent="0.25">
      <c r="A2" s="47" t="s">
        <v>19</v>
      </c>
      <c r="B2" s="56">
        <v>2017</v>
      </c>
      <c r="C2" s="58">
        <v>1000</v>
      </c>
      <c r="D2" s="58">
        <v>3300</v>
      </c>
      <c r="E2" s="58"/>
      <c r="F2" s="58">
        <v>1843.17</v>
      </c>
      <c r="G2" s="58">
        <v>256.82999999999993</v>
      </c>
      <c r="H2" s="58">
        <v>16200</v>
      </c>
      <c r="I2" s="58">
        <v>5700</v>
      </c>
      <c r="J2" s="58"/>
      <c r="K2" s="58">
        <v>485</v>
      </c>
      <c r="L2" s="58">
        <v>0</v>
      </c>
      <c r="M2" s="60">
        <v>0</v>
      </c>
      <c r="N2" s="60">
        <v>0</v>
      </c>
      <c r="O2" s="60">
        <v>0</v>
      </c>
      <c r="P2" s="58">
        <v>0</v>
      </c>
      <c r="Q2" s="58">
        <v>0</v>
      </c>
      <c r="R2" s="5">
        <v>0.53721520915592647</v>
      </c>
      <c r="S2" s="5">
        <v>0.63905467549233164</v>
      </c>
      <c r="U2" s="3"/>
      <c r="V2" s="2"/>
      <c r="W2" s="12"/>
    </row>
    <row r="3" spans="1:23" x14ac:dyDescent="0.25">
      <c r="A3" s="47" t="s">
        <v>19</v>
      </c>
      <c r="B3" s="56">
        <v>2018</v>
      </c>
      <c r="C3" s="58">
        <v>1000</v>
      </c>
      <c r="D3" s="58">
        <v>3200</v>
      </c>
      <c r="E3" s="58"/>
      <c r="F3" s="58">
        <v>2545.33</v>
      </c>
      <c r="G3" s="58">
        <v>354.67000000000007</v>
      </c>
      <c r="H3" s="58">
        <v>16100</v>
      </c>
      <c r="I3" s="58">
        <v>4600</v>
      </c>
      <c r="J3" s="58"/>
      <c r="K3" s="58">
        <v>485</v>
      </c>
      <c r="L3" s="58">
        <v>0</v>
      </c>
      <c r="M3" s="60">
        <v>0</v>
      </c>
      <c r="N3" s="60">
        <v>0</v>
      </c>
      <c r="O3" s="60">
        <v>0</v>
      </c>
      <c r="P3" s="58">
        <v>0</v>
      </c>
      <c r="Q3" s="58">
        <v>0</v>
      </c>
      <c r="R3" s="5">
        <v>0.55261539507115454</v>
      </c>
      <c r="S3" s="5">
        <v>0.63905467549233164</v>
      </c>
      <c r="U3" s="3"/>
      <c r="V3" s="2"/>
      <c r="W3" s="12"/>
    </row>
    <row r="4" spans="1:23" x14ac:dyDescent="0.25">
      <c r="A4" s="47" t="s">
        <v>19</v>
      </c>
      <c r="B4" s="56">
        <v>2019</v>
      </c>
      <c r="C4" s="58">
        <v>975</v>
      </c>
      <c r="D4" s="58">
        <v>3700</v>
      </c>
      <c r="E4" s="58">
        <v>4300</v>
      </c>
      <c r="F4" s="58">
        <v>3774.11</v>
      </c>
      <c r="G4" s="58">
        <v>525.88999999999987</v>
      </c>
      <c r="H4" s="58">
        <v>16100</v>
      </c>
      <c r="I4" s="58">
        <v>4600</v>
      </c>
      <c r="J4" s="58"/>
      <c r="K4" s="58">
        <v>485</v>
      </c>
      <c r="L4" s="58">
        <v>0</v>
      </c>
      <c r="M4" s="59">
        <v>0</v>
      </c>
      <c r="N4" s="59">
        <v>0</v>
      </c>
      <c r="O4" s="58">
        <v>0</v>
      </c>
      <c r="P4" s="58">
        <v>0</v>
      </c>
      <c r="Q4" s="58">
        <v>0</v>
      </c>
      <c r="R4" s="5">
        <v>0.60561889516670919</v>
      </c>
      <c r="S4" s="5">
        <v>0.63905467549233164</v>
      </c>
      <c r="U4" s="3"/>
      <c r="V4" s="2"/>
      <c r="W4" s="12"/>
    </row>
    <row r="5" spans="1:23" x14ac:dyDescent="0.25">
      <c r="A5" s="47" t="s">
        <v>19</v>
      </c>
      <c r="B5" s="56">
        <v>2020</v>
      </c>
      <c r="C5" s="58">
        <v>975</v>
      </c>
      <c r="D5" s="58">
        <v>5125</v>
      </c>
      <c r="E5" s="58"/>
      <c r="F5" s="58">
        <v>5000</v>
      </c>
      <c r="G5" s="59">
        <v>2000</v>
      </c>
      <c r="H5" s="58">
        <v>15500</v>
      </c>
      <c r="I5" s="58">
        <v>4000</v>
      </c>
      <c r="J5" s="58"/>
      <c r="K5" s="58">
        <v>485</v>
      </c>
      <c r="L5" s="58">
        <v>0</v>
      </c>
      <c r="M5" s="59">
        <v>0</v>
      </c>
      <c r="N5" s="59">
        <v>0</v>
      </c>
      <c r="O5" s="58">
        <v>0</v>
      </c>
      <c r="P5" s="58">
        <v>0</v>
      </c>
      <c r="Q5" s="58">
        <v>0</v>
      </c>
      <c r="R5" s="5">
        <v>0.63487853309503217</v>
      </c>
      <c r="S5" s="5">
        <v>0.63387259925577022</v>
      </c>
      <c r="U5" s="3"/>
      <c r="V5" s="2"/>
      <c r="W5" s="12"/>
    </row>
    <row r="6" spans="1:23" x14ac:dyDescent="0.25">
      <c r="A6" s="47" t="s">
        <v>19</v>
      </c>
      <c r="B6" s="56">
        <v>2021</v>
      </c>
      <c r="C6" s="58">
        <v>2400</v>
      </c>
      <c r="D6" s="58">
        <v>5625</v>
      </c>
      <c r="E6" s="58"/>
      <c r="F6" s="58">
        <v>6000</v>
      </c>
      <c r="G6" s="59">
        <v>4000</v>
      </c>
      <c r="H6" s="58">
        <v>16600</v>
      </c>
      <c r="I6" s="58">
        <v>4000</v>
      </c>
      <c r="J6" s="58"/>
      <c r="K6" s="58">
        <v>485</v>
      </c>
      <c r="L6" s="58">
        <v>0</v>
      </c>
      <c r="M6" s="59">
        <v>0</v>
      </c>
      <c r="N6" s="59">
        <v>0</v>
      </c>
      <c r="O6" s="58">
        <v>0</v>
      </c>
      <c r="P6" s="58">
        <v>0</v>
      </c>
      <c r="Q6" s="58">
        <v>0</v>
      </c>
      <c r="R6" s="5">
        <v>0.67305911521339923</v>
      </c>
      <c r="S6" s="5">
        <v>0.7537030458860362</v>
      </c>
      <c r="U6" s="3"/>
      <c r="V6" s="2"/>
      <c r="W6" s="12"/>
    </row>
    <row r="7" spans="1:23" x14ac:dyDescent="0.25">
      <c r="A7" s="47" t="s">
        <v>19</v>
      </c>
      <c r="B7" s="56">
        <v>2022</v>
      </c>
      <c r="C7" s="58">
        <v>3840</v>
      </c>
      <c r="D7" s="58">
        <v>6000</v>
      </c>
      <c r="E7" s="58"/>
      <c r="F7" s="58">
        <v>7500</v>
      </c>
      <c r="G7" s="58">
        <v>7500</v>
      </c>
      <c r="H7" s="58">
        <v>16200</v>
      </c>
      <c r="I7" s="58">
        <v>3315</v>
      </c>
      <c r="J7" s="58"/>
      <c r="K7" s="58">
        <v>485</v>
      </c>
      <c r="L7" s="58">
        <v>0</v>
      </c>
      <c r="M7" s="59">
        <v>0</v>
      </c>
      <c r="N7" s="59">
        <v>0</v>
      </c>
      <c r="O7" s="58">
        <v>0</v>
      </c>
      <c r="P7" s="58">
        <v>0</v>
      </c>
      <c r="Q7" s="58">
        <v>0</v>
      </c>
      <c r="R7" s="5">
        <v>0.70750947091122252</v>
      </c>
      <c r="S7" s="5">
        <v>0.78867903706143205</v>
      </c>
      <c r="U7" s="3"/>
      <c r="V7" s="2"/>
      <c r="W7" s="12"/>
    </row>
    <row r="8" spans="1:23" x14ac:dyDescent="0.25">
      <c r="A8" s="47" t="s">
        <v>19</v>
      </c>
      <c r="B8" s="56">
        <v>2023</v>
      </c>
      <c r="C8" s="58">
        <v>4540</v>
      </c>
      <c r="D8" s="58">
        <v>6375</v>
      </c>
      <c r="E8" s="58"/>
      <c r="F8" s="58">
        <v>10000</v>
      </c>
      <c r="G8" s="58">
        <v>10000</v>
      </c>
      <c r="H8" s="58">
        <v>15800</v>
      </c>
      <c r="I8" s="58">
        <v>1715</v>
      </c>
      <c r="J8" s="58"/>
      <c r="K8" s="58">
        <v>485</v>
      </c>
      <c r="L8" s="58">
        <v>0</v>
      </c>
      <c r="M8" s="59">
        <v>1500</v>
      </c>
      <c r="N8" s="59">
        <v>1500</v>
      </c>
      <c r="O8" s="58">
        <v>15000</v>
      </c>
      <c r="P8" s="58">
        <v>0</v>
      </c>
      <c r="Q8" s="58">
        <v>0</v>
      </c>
      <c r="R8" s="5">
        <v>0.7419205093876603</v>
      </c>
      <c r="S8" s="5">
        <v>0.81522902944556064</v>
      </c>
      <c r="T8" s="54">
        <v>15000</v>
      </c>
      <c r="U8" s="3">
        <f>T8/10</f>
        <v>1500</v>
      </c>
      <c r="V8" s="54">
        <v>15000</v>
      </c>
      <c r="W8" s="12"/>
    </row>
    <row r="9" spans="1:23" x14ac:dyDescent="0.25">
      <c r="A9" s="47" t="s">
        <v>19</v>
      </c>
      <c r="B9" s="56">
        <v>2024</v>
      </c>
      <c r="C9" s="58">
        <v>5240</v>
      </c>
      <c r="D9" s="58">
        <v>6750</v>
      </c>
      <c r="E9" s="58"/>
      <c r="F9" s="58">
        <v>15000</v>
      </c>
      <c r="G9" s="58">
        <v>15000</v>
      </c>
      <c r="H9" s="58">
        <v>15400</v>
      </c>
      <c r="I9" s="58">
        <v>615</v>
      </c>
      <c r="J9" s="58"/>
      <c r="K9" s="58">
        <v>485</v>
      </c>
      <c r="L9" s="58">
        <v>0</v>
      </c>
      <c r="M9" s="59">
        <v>3000</v>
      </c>
      <c r="N9" s="59">
        <v>3000</v>
      </c>
      <c r="O9" s="58">
        <v>30000</v>
      </c>
      <c r="P9" s="58">
        <v>0</v>
      </c>
      <c r="Q9" s="58">
        <v>0</v>
      </c>
      <c r="R9" s="5">
        <v>0.77366946607172637</v>
      </c>
      <c r="S9" s="5">
        <v>0.82889337906978999</v>
      </c>
      <c r="T9" s="54">
        <f>T8+$V$8</f>
        <v>30000</v>
      </c>
      <c r="U9" s="3">
        <f t="shared" ref="U9:U15" si="0">T9/10</f>
        <v>3000</v>
      </c>
      <c r="V9" s="2"/>
      <c r="W9" s="12"/>
    </row>
    <row r="10" spans="1:23" x14ac:dyDescent="0.25">
      <c r="A10" s="47" t="s">
        <v>19</v>
      </c>
      <c r="B10" s="56">
        <v>2025</v>
      </c>
      <c r="C10" s="58">
        <v>5940</v>
      </c>
      <c r="D10" s="58">
        <v>7125</v>
      </c>
      <c r="E10" s="58"/>
      <c r="F10" s="58">
        <v>20000</v>
      </c>
      <c r="G10" s="58">
        <v>20000</v>
      </c>
      <c r="H10" s="58">
        <v>15000</v>
      </c>
      <c r="I10" s="58">
        <v>615</v>
      </c>
      <c r="J10" s="58"/>
      <c r="K10" s="58">
        <v>485</v>
      </c>
      <c r="L10" s="58">
        <v>0</v>
      </c>
      <c r="M10" s="59">
        <v>4500</v>
      </c>
      <c r="N10" s="59">
        <v>4500</v>
      </c>
      <c r="O10" s="58">
        <v>45000</v>
      </c>
      <c r="P10" s="58">
        <v>0</v>
      </c>
      <c r="Q10" s="58">
        <v>0</v>
      </c>
      <c r="R10" s="5">
        <v>0.81073146356036863</v>
      </c>
      <c r="S10" s="5">
        <v>0.84865773678200485</v>
      </c>
      <c r="T10" s="54">
        <f t="shared" ref="T10:T15" si="1">T9+$V$8</f>
        <v>45000</v>
      </c>
      <c r="U10" s="3">
        <f t="shared" si="0"/>
        <v>4500</v>
      </c>
      <c r="V10" s="2"/>
      <c r="W10" s="12"/>
    </row>
    <row r="11" spans="1:23" x14ac:dyDescent="0.25">
      <c r="A11" s="47" t="s">
        <v>19</v>
      </c>
      <c r="B11" s="56">
        <v>2026</v>
      </c>
      <c r="C11" s="58">
        <v>6640</v>
      </c>
      <c r="D11" s="58">
        <v>7650</v>
      </c>
      <c r="E11" s="58"/>
      <c r="F11" s="58">
        <v>25000</v>
      </c>
      <c r="G11" s="58">
        <v>25000</v>
      </c>
      <c r="H11" s="58">
        <v>14460</v>
      </c>
      <c r="I11" s="58">
        <v>0</v>
      </c>
      <c r="J11" s="58"/>
      <c r="K11" s="58">
        <v>485</v>
      </c>
      <c r="L11" s="58">
        <v>0</v>
      </c>
      <c r="M11" s="59">
        <v>6000</v>
      </c>
      <c r="N11" s="59">
        <v>6000</v>
      </c>
      <c r="O11" s="58">
        <v>60000</v>
      </c>
      <c r="P11" s="58">
        <v>0</v>
      </c>
      <c r="Q11" s="58">
        <v>0</v>
      </c>
      <c r="R11" s="5">
        <v>0.84547915356340542</v>
      </c>
      <c r="S11" s="5">
        <v>0.86380315733697144</v>
      </c>
      <c r="T11" s="54">
        <f t="shared" si="1"/>
        <v>60000</v>
      </c>
      <c r="U11" s="3">
        <f t="shared" si="0"/>
        <v>6000</v>
      </c>
      <c r="V11" s="2"/>
      <c r="W11" s="12"/>
    </row>
    <row r="12" spans="1:23" x14ac:dyDescent="0.25">
      <c r="A12" s="47" t="s">
        <v>19</v>
      </c>
      <c r="B12" s="56">
        <v>2027</v>
      </c>
      <c r="C12" s="58">
        <v>8970</v>
      </c>
      <c r="D12" s="58">
        <v>8175</v>
      </c>
      <c r="E12" s="58"/>
      <c r="F12" s="58">
        <v>30000</v>
      </c>
      <c r="G12" s="58">
        <v>30000</v>
      </c>
      <c r="H12" s="58">
        <v>13920</v>
      </c>
      <c r="I12" s="58">
        <v>0</v>
      </c>
      <c r="J12" s="58"/>
      <c r="K12" s="58">
        <v>485</v>
      </c>
      <c r="L12" s="58">
        <v>0</v>
      </c>
      <c r="M12" s="59">
        <v>7500</v>
      </c>
      <c r="N12" s="59">
        <v>7500</v>
      </c>
      <c r="O12" s="58">
        <v>75000</v>
      </c>
      <c r="P12" s="58">
        <v>0</v>
      </c>
      <c r="Q12" s="58">
        <v>0</v>
      </c>
      <c r="R12" s="5">
        <v>0.88016292198416635</v>
      </c>
      <c r="S12" s="5">
        <v>0.87887018719207033</v>
      </c>
      <c r="T12" s="54">
        <f t="shared" si="1"/>
        <v>75000</v>
      </c>
      <c r="U12" s="3">
        <f t="shared" si="0"/>
        <v>7500</v>
      </c>
      <c r="V12" s="2"/>
      <c r="W12" s="12"/>
    </row>
    <row r="13" spans="1:23" x14ac:dyDescent="0.25">
      <c r="A13" s="47" t="s">
        <v>19</v>
      </c>
      <c r="B13" s="56">
        <v>2028</v>
      </c>
      <c r="C13" s="58">
        <v>11300</v>
      </c>
      <c r="D13" s="58">
        <v>8700</v>
      </c>
      <c r="E13" s="58"/>
      <c r="F13" s="58">
        <v>40000</v>
      </c>
      <c r="G13" s="58">
        <v>40000</v>
      </c>
      <c r="H13" s="58">
        <v>13380</v>
      </c>
      <c r="I13" s="58">
        <v>0</v>
      </c>
      <c r="J13" s="58"/>
      <c r="K13" s="58">
        <v>485</v>
      </c>
      <c r="L13" s="58">
        <v>0</v>
      </c>
      <c r="M13" s="59">
        <v>9000</v>
      </c>
      <c r="N13" s="59">
        <v>9000</v>
      </c>
      <c r="O13" s="58">
        <v>90000</v>
      </c>
      <c r="P13" s="58">
        <v>0</v>
      </c>
      <c r="Q13" s="58">
        <v>0</v>
      </c>
      <c r="R13" s="5">
        <v>0.9123523611015677</v>
      </c>
      <c r="S13" s="5">
        <v>0.88901031670555275</v>
      </c>
      <c r="T13" s="54">
        <f t="shared" si="1"/>
        <v>90000</v>
      </c>
      <c r="U13" s="3">
        <f t="shared" si="0"/>
        <v>9000</v>
      </c>
      <c r="V13" s="2"/>
      <c r="W13" s="12"/>
    </row>
    <row r="14" spans="1:23" x14ac:dyDescent="0.25">
      <c r="A14" s="47" t="s">
        <v>19</v>
      </c>
      <c r="B14" s="56">
        <v>2029</v>
      </c>
      <c r="C14" s="58">
        <v>13200</v>
      </c>
      <c r="D14" s="58">
        <v>9225</v>
      </c>
      <c r="E14" s="58"/>
      <c r="F14" s="58">
        <v>60000</v>
      </c>
      <c r="G14" s="58">
        <v>60000</v>
      </c>
      <c r="H14" s="58">
        <v>12840</v>
      </c>
      <c r="I14" s="58">
        <v>0</v>
      </c>
      <c r="J14" s="58"/>
      <c r="K14" s="58">
        <v>485</v>
      </c>
      <c r="L14" s="58">
        <v>0</v>
      </c>
      <c r="M14" s="59">
        <v>10500</v>
      </c>
      <c r="N14" s="59">
        <v>10500</v>
      </c>
      <c r="O14" s="58">
        <v>105000</v>
      </c>
      <c r="P14" s="58">
        <v>0</v>
      </c>
      <c r="Q14" s="58">
        <v>0</v>
      </c>
      <c r="R14" s="5">
        <v>0.94921094114258076</v>
      </c>
      <c r="S14" s="5">
        <v>0.90698604774938341</v>
      </c>
      <c r="T14" s="54">
        <f t="shared" si="1"/>
        <v>105000</v>
      </c>
      <c r="U14" s="3">
        <f t="shared" si="0"/>
        <v>10500</v>
      </c>
      <c r="V14" s="2"/>
      <c r="W14" s="12"/>
    </row>
    <row r="15" spans="1:23" x14ac:dyDescent="0.25">
      <c r="A15" s="47" t="s">
        <v>19</v>
      </c>
      <c r="B15" s="56">
        <v>2030</v>
      </c>
      <c r="C15" s="58">
        <v>15300</v>
      </c>
      <c r="D15" s="58">
        <v>9750</v>
      </c>
      <c r="E15" s="58"/>
      <c r="F15" s="58">
        <v>89000</v>
      </c>
      <c r="G15" s="58">
        <v>89000</v>
      </c>
      <c r="H15" s="58">
        <v>12300</v>
      </c>
      <c r="I15" s="58">
        <v>0</v>
      </c>
      <c r="J15" s="58"/>
      <c r="K15" s="58">
        <v>485</v>
      </c>
      <c r="L15" s="58">
        <v>0</v>
      </c>
      <c r="M15" s="59">
        <v>12000</v>
      </c>
      <c r="N15" s="59">
        <v>12000</v>
      </c>
      <c r="O15" s="58">
        <v>120000</v>
      </c>
      <c r="P15" s="58">
        <v>0</v>
      </c>
      <c r="Q15" s="58">
        <v>0</v>
      </c>
      <c r="R15" s="5">
        <v>0.98233282306806469</v>
      </c>
      <c r="S15" s="5">
        <v>0.92712020265502215</v>
      </c>
      <c r="T15" s="54">
        <f t="shared" si="1"/>
        <v>120000</v>
      </c>
      <c r="U15" s="3">
        <f t="shared" si="0"/>
        <v>12000</v>
      </c>
      <c r="V15" s="2"/>
      <c r="W15" s="12"/>
    </row>
    <row r="16" spans="1:23" x14ac:dyDescent="0.25">
      <c r="A16" s="47" t="s">
        <v>19</v>
      </c>
      <c r="B16" s="56">
        <v>2031</v>
      </c>
      <c r="C16" s="58">
        <v>0</v>
      </c>
      <c r="D16" s="58">
        <v>0</v>
      </c>
      <c r="E16" s="58">
        <v>0</v>
      </c>
      <c r="F16" s="58">
        <v>0</v>
      </c>
      <c r="G16" s="58">
        <v>0</v>
      </c>
      <c r="H16" s="58">
        <v>0</v>
      </c>
      <c r="I16" s="58">
        <v>0</v>
      </c>
      <c r="J16" s="58">
        <v>0</v>
      </c>
      <c r="K16" s="58">
        <v>0</v>
      </c>
      <c r="L16" s="58">
        <v>0</v>
      </c>
      <c r="M16" s="60">
        <v>0</v>
      </c>
      <c r="N16" s="60">
        <v>0</v>
      </c>
      <c r="O16" s="58">
        <v>0</v>
      </c>
      <c r="P16" s="58">
        <v>0</v>
      </c>
      <c r="Q16" s="58">
        <v>0</v>
      </c>
      <c r="R16" s="5">
        <v>0</v>
      </c>
      <c r="S16" s="5">
        <v>0</v>
      </c>
      <c r="T16" s="3"/>
      <c r="U16" s="3"/>
      <c r="V16" s="2"/>
      <c r="W16" s="12"/>
    </row>
    <row r="17" spans="1:27" x14ac:dyDescent="0.25">
      <c r="A17" s="47" t="s">
        <v>19</v>
      </c>
      <c r="B17" s="56">
        <v>2032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5"/>
      <c r="N17" s="47"/>
      <c r="O17" s="5"/>
      <c r="P17" s="5"/>
      <c r="Q17" s="5"/>
      <c r="R17" s="5"/>
      <c r="S17" s="5"/>
      <c r="T17" s="3"/>
      <c r="U17" s="3"/>
      <c r="V17" s="2"/>
      <c r="W17" s="12"/>
    </row>
    <row r="18" spans="1:27" x14ac:dyDescent="0.25">
      <c r="A18" s="47" t="s">
        <v>19</v>
      </c>
      <c r="B18" s="56">
        <v>2033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5"/>
      <c r="N18" s="5"/>
      <c r="O18" s="5"/>
      <c r="P18" s="5"/>
      <c r="Q18" s="5"/>
      <c r="R18" s="5"/>
      <c r="S18" s="5"/>
      <c r="T18" s="3"/>
      <c r="U18" s="3"/>
      <c r="V18" s="2"/>
      <c r="W18" s="12"/>
    </row>
    <row r="19" spans="1:27" x14ac:dyDescent="0.25">
      <c r="A19" s="47" t="s">
        <v>19</v>
      </c>
      <c r="B19" s="56">
        <v>2034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5"/>
      <c r="N19" s="5"/>
      <c r="O19" s="5"/>
      <c r="P19" s="5"/>
      <c r="Q19" s="5"/>
      <c r="R19" s="5"/>
      <c r="S19" s="5"/>
      <c r="T19" s="3"/>
      <c r="U19" s="3"/>
      <c r="V19" s="2"/>
      <c r="W19" s="12"/>
    </row>
    <row r="20" spans="1:27" x14ac:dyDescent="0.25">
      <c r="A20" s="47" t="s">
        <v>19</v>
      </c>
      <c r="B20" s="56">
        <v>2035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5"/>
      <c r="N20" s="5"/>
      <c r="O20" s="47"/>
      <c r="P20" s="5"/>
      <c r="Q20" s="5"/>
      <c r="R20" s="5"/>
      <c r="S20" s="5"/>
      <c r="T20" s="3"/>
      <c r="U20" s="3"/>
      <c r="V20" s="2"/>
      <c r="W20" s="12"/>
    </row>
    <row r="21" spans="1:27" x14ac:dyDescent="0.25">
      <c r="A21" s="47" t="s">
        <v>19</v>
      </c>
      <c r="B21" s="56">
        <v>2036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5"/>
      <c r="N21" s="5"/>
      <c r="O21" s="47"/>
      <c r="P21" s="5"/>
      <c r="Q21" s="47"/>
      <c r="R21" s="5"/>
      <c r="S21" s="5"/>
      <c r="T21" s="3"/>
      <c r="U21" s="3"/>
      <c r="V21" s="2"/>
      <c r="W21" s="12"/>
    </row>
    <row r="22" spans="1:27" x14ac:dyDescent="0.25">
      <c r="A22" t="s">
        <v>19</v>
      </c>
      <c r="B22" s="11">
        <v>2037</v>
      </c>
      <c r="C22" s="3"/>
      <c r="D22" s="3"/>
      <c r="G22" s="35"/>
      <c r="H22" s="35"/>
      <c r="I22" s="3"/>
      <c r="J22" s="3"/>
      <c r="K22" s="3"/>
      <c r="L22" s="3"/>
      <c r="M22" s="4"/>
      <c r="N22" s="3"/>
      <c r="P22" s="3"/>
      <c r="R22" s="3"/>
      <c r="S22" s="3"/>
      <c r="T22" s="3"/>
      <c r="U22" s="3"/>
      <c r="V22" s="2"/>
      <c r="W22" s="12"/>
    </row>
    <row r="23" spans="1:27" x14ac:dyDescent="0.25">
      <c r="A23" t="s">
        <v>19</v>
      </c>
      <c r="B23" s="11">
        <v>2038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4"/>
      <c r="N23" s="3"/>
      <c r="P23" s="3"/>
      <c r="R23" s="3"/>
      <c r="S23" s="3"/>
      <c r="T23" s="3"/>
      <c r="U23" s="3"/>
      <c r="V23" s="2"/>
      <c r="W23" s="12"/>
    </row>
    <row r="24" spans="1:27" x14ac:dyDescent="0.25">
      <c r="A24" t="s">
        <v>19</v>
      </c>
      <c r="B24" s="11">
        <v>2039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4"/>
      <c r="N24" s="3"/>
      <c r="P24" s="3"/>
      <c r="R24" s="3"/>
      <c r="S24" s="3"/>
      <c r="T24" s="3"/>
      <c r="U24" s="3"/>
      <c r="V24" s="2"/>
      <c r="W24" s="12"/>
    </row>
    <row r="25" spans="1:27" x14ac:dyDescent="0.25">
      <c r="A25" t="s">
        <v>19</v>
      </c>
      <c r="B25" s="11">
        <v>2040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4"/>
      <c r="N25" s="3"/>
      <c r="P25" s="3"/>
      <c r="R25" s="3"/>
      <c r="S25" s="3"/>
      <c r="T25" s="3"/>
      <c r="U25" s="3"/>
      <c r="V25" s="2"/>
      <c r="W25" s="12"/>
      <c r="Z25">
        <v>0</v>
      </c>
      <c r="AA25">
        <v>0</v>
      </c>
    </row>
    <row r="26" spans="1:27" x14ac:dyDescent="0.25">
      <c r="A26" t="s">
        <v>19</v>
      </c>
      <c r="B26" s="11">
        <v>2041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4"/>
      <c r="N26" s="3"/>
      <c r="P26" s="3"/>
      <c r="R26" s="3"/>
      <c r="S26" s="3"/>
      <c r="T26" s="3"/>
      <c r="U26" s="3"/>
      <c r="V26" s="2"/>
      <c r="W26" s="12"/>
      <c r="Z26">
        <v>0</v>
      </c>
      <c r="AA26">
        <v>0</v>
      </c>
    </row>
    <row r="27" spans="1:27" x14ac:dyDescent="0.25">
      <c r="A27" t="s">
        <v>19</v>
      </c>
      <c r="B27" s="11">
        <v>2042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4"/>
      <c r="N27" s="3"/>
      <c r="P27" s="3"/>
      <c r="R27" s="3"/>
      <c r="S27" s="3"/>
      <c r="T27" s="3"/>
      <c r="U27" s="3"/>
      <c r="V27" s="2"/>
      <c r="W27" s="12"/>
      <c r="Z27">
        <v>0</v>
      </c>
      <c r="AA27">
        <v>0</v>
      </c>
    </row>
    <row r="28" spans="1:27" x14ac:dyDescent="0.25">
      <c r="A28" t="s">
        <v>19</v>
      </c>
      <c r="B28" s="11">
        <v>2043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4"/>
      <c r="N28" s="3"/>
      <c r="P28" s="3"/>
      <c r="R28" s="3"/>
      <c r="S28" s="3"/>
      <c r="T28" s="3"/>
      <c r="U28" s="3"/>
      <c r="V28" s="2"/>
      <c r="W28" s="12"/>
      <c r="Z28">
        <v>0</v>
      </c>
      <c r="AA28">
        <v>0</v>
      </c>
    </row>
    <row r="29" spans="1:27" x14ac:dyDescent="0.25">
      <c r="A29" t="s">
        <v>19</v>
      </c>
      <c r="B29" s="11">
        <v>2044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4"/>
      <c r="N29" s="3"/>
      <c r="P29" s="3"/>
      <c r="R29" s="3"/>
      <c r="S29" s="3"/>
      <c r="T29" s="3"/>
      <c r="U29" s="3"/>
      <c r="V29" s="2"/>
      <c r="W29" s="12"/>
      <c r="Z29">
        <v>1715.3160889515293</v>
      </c>
      <c r="AA29">
        <v>17153.160889515293</v>
      </c>
    </row>
    <row r="30" spans="1:27" x14ac:dyDescent="0.25">
      <c r="A30" t="s">
        <v>19</v>
      </c>
      <c r="B30" s="11">
        <v>2045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4"/>
      <c r="N30" s="3"/>
      <c r="P30" s="3"/>
      <c r="R30" s="3"/>
      <c r="S30" s="3"/>
      <c r="T30" s="3"/>
      <c r="U30" s="3"/>
      <c r="V30" s="2"/>
      <c r="W30" s="12"/>
      <c r="Z30">
        <v>3430.6321779030586</v>
      </c>
      <c r="AA30">
        <v>34306.321779030586</v>
      </c>
    </row>
    <row r="31" spans="1:27" x14ac:dyDescent="0.25">
      <c r="A31" t="s">
        <v>19</v>
      </c>
      <c r="B31" s="11">
        <v>2046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4"/>
      <c r="N31" s="3"/>
      <c r="P31" s="3"/>
      <c r="R31" s="3"/>
      <c r="S31" s="3"/>
      <c r="T31" s="3"/>
      <c r="U31" s="3"/>
      <c r="V31" s="2"/>
      <c r="W31" s="12"/>
      <c r="Z31">
        <v>5145.9482668545879</v>
      </c>
      <c r="AA31">
        <v>51459.482668545883</v>
      </c>
    </row>
    <row r="32" spans="1:27" x14ac:dyDescent="0.25">
      <c r="A32" t="s">
        <v>19</v>
      </c>
      <c r="B32" s="11">
        <v>2047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4"/>
      <c r="N32" s="3"/>
      <c r="O32" s="3"/>
      <c r="P32" s="3"/>
      <c r="R32" s="3"/>
      <c r="S32" s="3"/>
      <c r="T32" s="3"/>
      <c r="U32" s="3"/>
      <c r="V32" s="2"/>
      <c r="W32" s="12"/>
      <c r="Z32">
        <v>6861.2643558061172</v>
      </c>
      <c r="AA32">
        <v>68612.643558061172</v>
      </c>
    </row>
    <row r="33" spans="1:27" x14ac:dyDescent="0.25">
      <c r="A33" t="s">
        <v>19</v>
      </c>
      <c r="B33" s="11">
        <v>2048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4"/>
      <c r="N33" s="3"/>
      <c r="O33" s="3"/>
      <c r="P33" s="3"/>
      <c r="Q33" s="3"/>
      <c r="R33" s="3"/>
      <c r="S33" s="3"/>
      <c r="T33" s="3"/>
      <c r="U33" s="3"/>
      <c r="V33" s="2"/>
      <c r="W33" s="12"/>
      <c r="Z33">
        <v>8576.5804447576465</v>
      </c>
      <c r="AA33">
        <v>85765.804447576462</v>
      </c>
    </row>
    <row r="34" spans="1:27" x14ac:dyDescent="0.25">
      <c r="A34" t="s">
        <v>19</v>
      </c>
      <c r="B34" s="11">
        <v>2049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4"/>
      <c r="N34" s="3"/>
      <c r="O34" s="3"/>
      <c r="P34" s="3"/>
      <c r="Q34" s="3"/>
      <c r="R34" s="3"/>
      <c r="S34" s="3"/>
      <c r="T34" s="3"/>
      <c r="U34" s="3"/>
      <c r="V34" s="2"/>
      <c r="W34" s="12"/>
      <c r="Z34">
        <v>10291.896533709176</v>
      </c>
      <c r="AA34">
        <v>102918.96533709175</v>
      </c>
    </row>
    <row r="35" spans="1:27" x14ac:dyDescent="0.25">
      <c r="A35" t="s">
        <v>19</v>
      </c>
      <c r="B35" s="13">
        <v>2050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4"/>
      <c r="N35" s="1"/>
      <c r="O35" s="1"/>
      <c r="P35" s="1"/>
      <c r="Q35" s="1"/>
      <c r="R35" s="1"/>
      <c r="S35" s="1"/>
      <c r="T35" s="1"/>
      <c r="U35" s="1"/>
      <c r="V35" s="6"/>
      <c r="W35" s="7"/>
      <c r="Z35">
        <v>12007.212622660705</v>
      </c>
      <c r="AA35">
        <v>120072.12622660704</v>
      </c>
    </row>
    <row r="36" spans="1:27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Z36">
        <v>13722.528711612234</v>
      </c>
      <c r="AA36">
        <v>137225.28711612234</v>
      </c>
    </row>
    <row r="37" spans="1:27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7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F1422-CDBF-4AC5-9AEB-310487E2D6F1}">
  <dimension ref="A1:W38"/>
  <sheetViews>
    <sheetView workbookViewId="0">
      <selection activeCell="S15" sqref="B1:S15"/>
    </sheetView>
  </sheetViews>
  <sheetFormatPr defaultRowHeight="15" x14ac:dyDescent="0.25"/>
  <cols>
    <col min="2" max="2" width="7.5703125" bestFit="1" customWidth="1"/>
    <col min="3" max="3" width="13.85546875" bestFit="1" customWidth="1"/>
    <col min="4" max="4" width="13.5703125" bestFit="1" customWidth="1"/>
    <col min="5" max="6" width="10" bestFit="1" customWidth="1"/>
    <col min="7" max="7" width="10.28515625" bestFit="1" customWidth="1"/>
    <col min="8" max="8" width="8.5703125" bestFit="1" customWidth="1"/>
    <col min="9" max="9" width="7.5703125" bestFit="1" customWidth="1"/>
    <col min="10" max="10" width="9.28515625" bestFit="1" customWidth="1"/>
    <col min="11" max="11" width="7.85546875" bestFit="1" customWidth="1"/>
    <col min="12" max="12" width="11.5703125" bestFit="1" customWidth="1"/>
    <col min="13" max="13" width="7.7109375" bestFit="1" customWidth="1"/>
    <col min="14" max="14" width="9.5703125" bestFit="1" customWidth="1"/>
    <col min="15" max="15" width="18.5703125" bestFit="1" customWidth="1"/>
    <col min="16" max="16" width="9" bestFit="1" customWidth="1"/>
    <col min="18" max="18" width="29.28515625" bestFit="1" customWidth="1"/>
    <col min="19" max="19" width="33.42578125" bestFit="1" customWidth="1"/>
    <col min="20" max="20" width="20.5703125" bestFit="1" customWidth="1"/>
    <col min="22" max="22" width="18.28515625" bestFit="1" customWidth="1"/>
  </cols>
  <sheetData>
    <row r="1" spans="1:23" s="69" customFormat="1" ht="117" x14ac:dyDescent="0.25">
      <c r="A1" s="65"/>
      <c r="B1" s="71" t="s">
        <v>18</v>
      </c>
      <c r="C1" s="72" t="s">
        <v>0</v>
      </c>
      <c r="D1" s="72" t="s">
        <v>1</v>
      </c>
      <c r="E1" s="72" t="s">
        <v>2</v>
      </c>
      <c r="F1" s="72" t="s">
        <v>3</v>
      </c>
      <c r="G1" s="72" t="s">
        <v>4</v>
      </c>
      <c r="H1" s="72" t="s">
        <v>5</v>
      </c>
      <c r="I1" s="72" t="s">
        <v>6</v>
      </c>
      <c r="J1" s="72" t="s">
        <v>7</v>
      </c>
      <c r="K1" s="72" t="s">
        <v>8</v>
      </c>
      <c r="L1" s="72" t="s">
        <v>9</v>
      </c>
      <c r="M1" s="72" t="s">
        <v>24</v>
      </c>
      <c r="N1" s="72" t="s">
        <v>25</v>
      </c>
      <c r="O1" s="72" t="s">
        <v>13</v>
      </c>
      <c r="P1" s="72" t="s">
        <v>26</v>
      </c>
      <c r="Q1" s="72" t="s">
        <v>27</v>
      </c>
      <c r="R1" s="63" t="s">
        <v>22</v>
      </c>
      <c r="S1" s="63" t="s">
        <v>23</v>
      </c>
      <c r="U1" s="64"/>
      <c r="V1" s="70" t="s">
        <v>17</v>
      </c>
      <c r="W1" s="68"/>
    </row>
    <row r="2" spans="1:23" x14ac:dyDescent="0.25">
      <c r="A2" s="47" t="s">
        <v>19</v>
      </c>
      <c r="B2" s="53">
        <v>2017</v>
      </c>
      <c r="C2" s="58">
        <v>975</v>
      </c>
      <c r="D2" s="58">
        <v>3300</v>
      </c>
      <c r="E2" s="58">
        <v>2100</v>
      </c>
      <c r="F2" s="58">
        <f t="shared" ref="F2:F3" si="0">E2*0.8777</f>
        <v>1843.17</v>
      </c>
      <c r="G2" s="58">
        <f t="shared" ref="G2:G3" si="1">E2-F2</f>
        <v>256.82999999999993</v>
      </c>
      <c r="H2" s="58">
        <v>16200</v>
      </c>
      <c r="I2" s="58">
        <v>5700</v>
      </c>
      <c r="J2" s="58"/>
      <c r="K2" s="58">
        <v>485</v>
      </c>
      <c r="L2" s="58"/>
      <c r="M2" s="60">
        <v>0</v>
      </c>
      <c r="N2" s="60">
        <v>0</v>
      </c>
      <c r="O2" s="60">
        <v>0</v>
      </c>
      <c r="P2" s="58">
        <v>0</v>
      </c>
      <c r="Q2" s="58">
        <v>0</v>
      </c>
      <c r="R2" s="5">
        <v>0.53721520915592647</v>
      </c>
      <c r="S2" s="5">
        <v>0.63905467549233164</v>
      </c>
      <c r="U2" s="3"/>
      <c r="V2" s="2"/>
      <c r="W2" s="12"/>
    </row>
    <row r="3" spans="1:23" x14ac:dyDescent="0.25">
      <c r="A3" s="47" t="s">
        <v>19</v>
      </c>
      <c r="B3" s="53">
        <v>2018</v>
      </c>
      <c r="C3" s="58">
        <v>975</v>
      </c>
      <c r="D3" s="58">
        <v>3200</v>
      </c>
      <c r="E3" s="58">
        <v>2900</v>
      </c>
      <c r="F3" s="58">
        <f t="shared" si="0"/>
        <v>2545.33</v>
      </c>
      <c r="G3" s="58">
        <f t="shared" si="1"/>
        <v>354.67000000000007</v>
      </c>
      <c r="H3" s="58">
        <v>16100</v>
      </c>
      <c r="I3" s="58">
        <v>4600</v>
      </c>
      <c r="J3" s="58"/>
      <c r="K3" s="58">
        <v>485</v>
      </c>
      <c r="L3" s="58"/>
      <c r="M3" s="60">
        <v>0</v>
      </c>
      <c r="N3" s="60">
        <v>0</v>
      </c>
      <c r="O3" s="60">
        <v>0</v>
      </c>
      <c r="P3" s="58">
        <v>0</v>
      </c>
      <c r="Q3" s="58">
        <v>0</v>
      </c>
      <c r="R3" s="5">
        <v>0.55261539507115454</v>
      </c>
      <c r="S3" s="5">
        <v>0.63905467549233164</v>
      </c>
      <c r="U3" s="3"/>
      <c r="V3" s="2"/>
      <c r="W3" s="12"/>
    </row>
    <row r="4" spans="1:23" x14ac:dyDescent="0.25">
      <c r="A4" s="47" t="s">
        <v>19</v>
      </c>
      <c r="B4" s="53">
        <v>2019</v>
      </c>
      <c r="C4" s="58">
        <v>975</v>
      </c>
      <c r="D4" s="58">
        <v>3700</v>
      </c>
      <c r="E4" s="58">
        <v>4300</v>
      </c>
      <c r="F4" s="58">
        <v>3774.11</v>
      </c>
      <c r="G4" s="58">
        <v>525.88999999999987</v>
      </c>
      <c r="H4" s="58">
        <v>16100</v>
      </c>
      <c r="I4" s="58">
        <v>4600</v>
      </c>
      <c r="J4" s="58"/>
      <c r="K4" s="58">
        <v>485</v>
      </c>
      <c r="L4" s="58"/>
      <c r="M4" s="58">
        <v>0</v>
      </c>
      <c r="N4" s="58">
        <v>0</v>
      </c>
      <c r="O4" s="58">
        <v>0</v>
      </c>
      <c r="P4" s="58">
        <v>0</v>
      </c>
      <c r="Q4" s="58">
        <v>0</v>
      </c>
      <c r="R4" s="5">
        <v>0.60561889516670919</v>
      </c>
      <c r="S4" s="5">
        <v>0.63905467549233164</v>
      </c>
      <c r="U4" s="3"/>
      <c r="V4" s="2"/>
      <c r="W4" s="12"/>
    </row>
    <row r="5" spans="1:23" x14ac:dyDescent="0.25">
      <c r="A5" s="47" t="s">
        <v>19</v>
      </c>
      <c r="B5" s="53">
        <v>2020</v>
      </c>
      <c r="C5" s="58">
        <v>975</v>
      </c>
      <c r="D5" s="58">
        <v>3700</v>
      </c>
      <c r="E5" s="58">
        <v>4300</v>
      </c>
      <c r="F5" s="58">
        <v>3774.11</v>
      </c>
      <c r="G5" s="58">
        <v>525.88999999999987</v>
      </c>
      <c r="H5" s="58">
        <v>16100</v>
      </c>
      <c r="I5" s="58">
        <v>4600</v>
      </c>
      <c r="J5" s="58"/>
      <c r="K5" s="58">
        <v>485</v>
      </c>
      <c r="L5" s="58"/>
      <c r="M5" s="58">
        <v>0</v>
      </c>
      <c r="N5" s="58">
        <v>0</v>
      </c>
      <c r="O5" s="58">
        <v>0</v>
      </c>
      <c r="P5" s="58">
        <v>0</v>
      </c>
      <c r="Q5" s="58">
        <v>0</v>
      </c>
      <c r="R5" s="5">
        <v>0.63487853309503217</v>
      </c>
      <c r="S5" s="5">
        <v>0.63387259925577022</v>
      </c>
      <c r="U5" s="3"/>
      <c r="V5" s="2"/>
      <c r="W5" s="12"/>
    </row>
    <row r="6" spans="1:23" x14ac:dyDescent="0.25">
      <c r="A6" s="47" t="s">
        <v>19</v>
      </c>
      <c r="B6" s="53">
        <v>2021</v>
      </c>
      <c r="C6" s="58">
        <v>975</v>
      </c>
      <c r="D6" s="58">
        <v>3700</v>
      </c>
      <c r="E6" s="58">
        <v>4300</v>
      </c>
      <c r="F6" s="58">
        <v>3774.11</v>
      </c>
      <c r="G6" s="58">
        <v>525.88999999999987</v>
      </c>
      <c r="H6" s="58">
        <v>16100</v>
      </c>
      <c r="I6" s="58">
        <v>4600</v>
      </c>
      <c r="J6" s="58"/>
      <c r="K6" s="58">
        <v>485</v>
      </c>
      <c r="L6" s="58"/>
      <c r="M6" s="58">
        <v>0</v>
      </c>
      <c r="N6" s="58">
        <v>0</v>
      </c>
      <c r="O6" s="58">
        <v>0</v>
      </c>
      <c r="P6" s="58">
        <v>0</v>
      </c>
      <c r="Q6" s="58">
        <v>0</v>
      </c>
      <c r="R6" s="5">
        <v>0.67305911521339923</v>
      </c>
      <c r="S6" s="5">
        <v>0.7537030458860362</v>
      </c>
      <c r="U6" s="3"/>
      <c r="V6" s="2"/>
      <c r="W6" s="12"/>
    </row>
    <row r="7" spans="1:23" x14ac:dyDescent="0.25">
      <c r="A7" s="47" t="s">
        <v>19</v>
      </c>
      <c r="B7" s="53">
        <v>2022</v>
      </c>
      <c r="C7" s="58">
        <v>975</v>
      </c>
      <c r="D7" s="58">
        <v>3700</v>
      </c>
      <c r="E7" s="58">
        <v>4300</v>
      </c>
      <c r="F7" s="58">
        <v>3774.11</v>
      </c>
      <c r="G7" s="58">
        <v>525.88999999999987</v>
      </c>
      <c r="H7" s="58">
        <v>16100</v>
      </c>
      <c r="I7" s="58">
        <v>4600</v>
      </c>
      <c r="J7" s="58"/>
      <c r="K7" s="58">
        <v>485</v>
      </c>
      <c r="L7" s="58"/>
      <c r="M7" s="58">
        <v>0</v>
      </c>
      <c r="N7" s="58">
        <v>0</v>
      </c>
      <c r="O7" s="58">
        <v>0</v>
      </c>
      <c r="P7" s="58">
        <v>0</v>
      </c>
      <c r="Q7" s="58">
        <v>0</v>
      </c>
      <c r="R7" s="5">
        <v>0.70750947091122252</v>
      </c>
      <c r="S7" s="5">
        <v>0.78867903706143205</v>
      </c>
      <c r="U7" s="3"/>
      <c r="V7" s="2"/>
      <c r="W7" s="12"/>
    </row>
    <row r="8" spans="1:23" x14ac:dyDescent="0.25">
      <c r="A8" s="47" t="s">
        <v>19</v>
      </c>
      <c r="B8" s="53">
        <v>2023</v>
      </c>
      <c r="C8" s="58">
        <v>975</v>
      </c>
      <c r="D8" s="58">
        <v>3700</v>
      </c>
      <c r="E8" s="58">
        <v>4300</v>
      </c>
      <c r="F8" s="58">
        <v>3774.11</v>
      </c>
      <c r="G8" s="58">
        <v>525.88999999999987</v>
      </c>
      <c r="H8" s="58">
        <v>16100</v>
      </c>
      <c r="I8" s="58">
        <v>4600</v>
      </c>
      <c r="J8" s="58"/>
      <c r="K8" s="58">
        <v>485</v>
      </c>
      <c r="L8" s="58"/>
      <c r="M8" s="58">
        <v>0</v>
      </c>
      <c r="N8" s="58">
        <v>0</v>
      </c>
      <c r="O8" s="58">
        <v>0</v>
      </c>
      <c r="P8" s="58">
        <v>0</v>
      </c>
      <c r="Q8" s="58">
        <v>0</v>
      </c>
      <c r="R8" s="5">
        <v>0.7419205093876603</v>
      </c>
      <c r="S8" s="5">
        <v>0.81522902944556064</v>
      </c>
      <c r="U8" s="3"/>
      <c r="V8" s="2"/>
      <c r="W8" s="12"/>
    </row>
    <row r="9" spans="1:23" x14ac:dyDescent="0.25">
      <c r="A9" s="47" t="s">
        <v>19</v>
      </c>
      <c r="B9" s="53">
        <v>2024</v>
      </c>
      <c r="C9" s="58">
        <v>975</v>
      </c>
      <c r="D9" s="58">
        <v>3700</v>
      </c>
      <c r="E9" s="58">
        <v>4300</v>
      </c>
      <c r="F9" s="58">
        <v>3774.11</v>
      </c>
      <c r="G9" s="58">
        <v>525.88999999999987</v>
      </c>
      <c r="H9" s="58">
        <v>16100</v>
      </c>
      <c r="I9" s="58">
        <v>4600</v>
      </c>
      <c r="J9" s="58"/>
      <c r="K9" s="58">
        <v>485</v>
      </c>
      <c r="L9" s="58"/>
      <c r="M9" s="58">
        <v>0</v>
      </c>
      <c r="N9" s="58">
        <v>0</v>
      </c>
      <c r="O9" s="58">
        <v>0</v>
      </c>
      <c r="P9" s="58">
        <v>0</v>
      </c>
      <c r="Q9" s="58">
        <v>0</v>
      </c>
      <c r="R9" s="5">
        <v>0.77366946607172637</v>
      </c>
      <c r="S9" s="5">
        <v>0.82889337906978999</v>
      </c>
      <c r="U9" s="3"/>
      <c r="V9" s="2"/>
      <c r="W9" s="12"/>
    </row>
    <row r="10" spans="1:23" x14ac:dyDescent="0.25">
      <c r="A10" s="47" t="s">
        <v>19</v>
      </c>
      <c r="B10" s="53">
        <v>2025</v>
      </c>
      <c r="C10" s="58">
        <v>975</v>
      </c>
      <c r="D10" s="58">
        <v>3700</v>
      </c>
      <c r="E10" s="58">
        <v>4300</v>
      </c>
      <c r="F10" s="58">
        <v>3774.11</v>
      </c>
      <c r="G10" s="58">
        <v>525.88999999999987</v>
      </c>
      <c r="H10" s="58">
        <v>16100</v>
      </c>
      <c r="I10" s="58">
        <v>4600</v>
      </c>
      <c r="J10" s="58"/>
      <c r="K10" s="58">
        <v>485</v>
      </c>
      <c r="L10" s="58"/>
      <c r="M10" s="58">
        <v>0</v>
      </c>
      <c r="N10" s="58">
        <v>0</v>
      </c>
      <c r="O10" s="58">
        <v>0</v>
      </c>
      <c r="P10" s="58">
        <v>0</v>
      </c>
      <c r="Q10" s="58">
        <v>0</v>
      </c>
      <c r="R10" s="5">
        <v>0.81073146356036863</v>
      </c>
      <c r="S10" s="5">
        <v>0.84865773678200485</v>
      </c>
      <c r="U10" s="3"/>
      <c r="V10" s="2"/>
      <c r="W10" s="12"/>
    </row>
    <row r="11" spans="1:23" x14ac:dyDescent="0.25">
      <c r="A11" s="47" t="s">
        <v>19</v>
      </c>
      <c r="B11" s="53">
        <v>2026</v>
      </c>
      <c r="C11" s="58">
        <v>975</v>
      </c>
      <c r="D11" s="58">
        <v>3700</v>
      </c>
      <c r="E11" s="58">
        <v>4300</v>
      </c>
      <c r="F11" s="58">
        <v>3774.11</v>
      </c>
      <c r="G11" s="58">
        <v>525.88999999999987</v>
      </c>
      <c r="H11" s="58">
        <v>16100</v>
      </c>
      <c r="I11" s="58">
        <v>4600</v>
      </c>
      <c r="J11" s="58"/>
      <c r="K11" s="58">
        <v>485</v>
      </c>
      <c r="L11" s="58"/>
      <c r="M11" s="58">
        <v>0</v>
      </c>
      <c r="N11" s="58">
        <v>0</v>
      </c>
      <c r="O11" s="58">
        <v>0</v>
      </c>
      <c r="P11" s="58">
        <v>0</v>
      </c>
      <c r="Q11" s="58">
        <v>0</v>
      </c>
      <c r="R11" s="5">
        <v>0.84547915356340542</v>
      </c>
      <c r="S11" s="5">
        <v>0.86380315733697144</v>
      </c>
      <c r="U11" s="3"/>
      <c r="V11" s="2"/>
      <c r="W11" s="12"/>
    </row>
    <row r="12" spans="1:23" x14ac:dyDescent="0.25">
      <c r="A12" s="47" t="s">
        <v>19</v>
      </c>
      <c r="B12" s="53">
        <v>2027</v>
      </c>
      <c r="C12" s="58">
        <v>975</v>
      </c>
      <c r="D12" s="58">
        <v>3700</v>
      </c>
      <c r="E12" s="58">
        <v>4300</v>
      </c>
      <c r="F12" s="58">
        <v>3774.11</v>
      </c>
      <c r="G12" s="58">
        <v>525.88999999999987</v>
      </c>
      <c r="H12" s="58">
        <v>16100</v>
      </c>
      <c r="I12" s="58">
        <v>4600</v>
      </c>
      <c r="J12" s="58"/>
      <c r="K12" s="58">
        <v>485</v>
      </c>
      <c r="L12" s="58"/>
      <c r="M12" s="58">
        <v>0</v>
      </c>
      <c r="N12" s="58">
        <v>0</v>
      </c>
      <c r="O12" s="58">
        <v>0</v>
      </c>
      <c r="P12" s="58">
        <v>0</v>
      </c>
      <c r="Q12" s="58">
        <v>0</v>
      </c>
      <c r="R12" s="5">
        <v>0.88016292198416635</v>
      </c>
      <c r="S12" s="5">
        <v>0.87887018719207033</v>
      </c>
      <c r="U12" s="3"/>
      <c r="V12" s="2"/>
      <c r="W12" s="12"/>
    </row>
    <row r="13" spans="1:23" x14ac:dyDescent="0.25">
      <c r="A13" s="47" t="s">
        <v>19</v>
      </c>
      <c r="B13" s="53">
        <v>2028</v>
      </c>
      <c r="C13" s="58">
        <v>975</v>
      </c>
      <c r="D13" s="58">
        <v>3700</v>
      </c>
      <c r="E13" s="58">
        <v>4300</v>
      </c>
      <c r="F13" s="58">
        <v>3774.11</v>
      </c>
      <c r="G13" s="58">
        <v>525.88999999999987</v>
      </c>
      <c r="H13" s="58">
        <v>16100</v>
      </c>
      <c r="I13" s="58">
        <v>4600</v>
      </c>
      <c r="J13" s="58"/>
      <c r="K13" s="58">
        <v>485</v>
      </c>
      <c r="L13" s="58"/>
      <c r="M13" s="58">
        <v>0</v>
      </c>
      <c r="N13" s="58">
        <v>0</v>
      </c>
      <c r="O13" s="58">
        <v>0</v>
      </c>
      <c r="P13" s="58">
        <v>0</v>
      </c>
      <c r="Q13" s="58">
        <v>0</v>
      </c>
      <c r="R13" s="5">
        <v>0.9123523611015677</v>
      </c>
      <c r="S13" s="5">
        <v>0.88901031670555275</v>
      </c>
      <c r="U13" s="3"/>
      <c r="V13" s="2"/>
      <c r="W13" s="12"/>
    </row>
    <row r="14" spans="1:23" x14ac:dyDescent="0.25">
      <c r="A14" s="47" t="s">
        <v>19</v>
      </c>
      <c r="B14" s="53">
        <v>2029</v>
      </c>
      <c r="C14" s="58">
        <v>975</v>
      </c>
      <c r="D14" s="58">
        <v>3700</v>
      </c>
      <c r="E14" s="58">
        <v>4300</v>
      </c>
      <c r="F14" s="58">
        <v>3774.11</v>
      </c>
      <c r="G14" s="58">
        <v>525.88999999999987</v>
      </c>
      <c r="H14" s="58">
        <v>16100</v>
      </c>
      <c r="I14" s="58">
        <v>4600</v>
      </c>
      <c r="J14" s="58"/>
      <c r="K14" s="58">
        <v>485</v>
      </c>
      <c r="L14" s="58"/>
      <c r="M14" s="58">
        <v>0</v>
      </c>
      <c r="N14" s="58">
        <v>0</v>
      </c>
      <c r="O14" s="58">
        <v>0</v>
      </c>
      <c r="P14" s="58">
        <v>0</v>
      </c>
      <c r="Q14" s="58">
        <v>0</v>
      </c>
      <c r="R14" s="5">
        <v>0.94921094114258076</v>
      </c>
      <c r="S14" s="5">
        <v>0.90698604774938341</v>
      </c>
      <c r="U14" s="3"/>
      <c r="V14" s="2"/>
      <c r="W14" s="12"/>
    </row>
    <row r="15" spans="1:23" x14ac:dyDescent="0.25">
      <c r="A15" s="47" t="s">
        <v>19</v>
      </c>
      <c r="B15" s="53">
        <v>2030</v>
      </c>
      <c r="C15" s="58">
        <v>975</v>
      </c>
      <c r="D15" s="58">
        <v>3700</v>
      </c>
      <c r="E15" s="58">
        <v>4300</v>
      </c>
      <c r="F15" s="58">
        <v>3774.11</v>
      </c>
      <c r="G15" s="58">
        <v>525.88999999999987</v>
      </c>
      <c r="H15" s="58">
        <v>16100</v>
      </c>
      <c r="I15" s="58">
        <v>4600</v>
      </c>
      <c r="J15" s="58"/>
      <c r="K15" s="58">
        <v>485</v>
      </c>
      <c r="L15" s="58"/>
      <c r="M15" s="58">
        <v>0</v>
      </c>
      <c r="N15" s="58">
        <v>0</v>
      </c>
      <c r="O15" s="58">
        <v>0</v>
      </c>
      <c r="P15" s="58">
        <v>0</v>
      </c>
      <c r="Q15" s="58">
        <v>0</v>
      </c>
      <c r="R15" s="5">
        <v>0.98233282306806469</v>
      </c>
      <c r="S15" s="5">
        <v>0.92712020265502215</v>
      </c>
      <c r="U15" s="3"/>
      <c r="V15" s="2"/>
      <c r="W15" s="12"/>
    </row>
    <row r="16" spans="1:23" x14ac:dyDescent="0.25">
      <c r="A16" s="47" t="s">
        <v>19</v>
      </c>
      <c r="B16" s="56">
        <v>2031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5"/>
      <c r="N16" s="5"/>
      <c r="O16" s="5"/>
      <c r="P16" s="5"/>
      <c r="Q16" s="5"/>
      <c r="R16" s="5"/>
      <c r="S16" s="5"/>
      <c r="T16" s="3"/>
      <c r="U16" s="3"/>
      <c r="V16" s="2"/>
      <c r="W16" s="12"/>
    </row>
    <row r="17" spans="1:23" x14ac:dyDescent="0.25">
      <c r="A17" s="47" t="s">
        <v>19</v>
      </c>
      <c r="B17" s="56">
        <v>2032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5"/>
      <c r="N17" s="5"/>
      <c r="O17" s="5"/>
      <c r="P17" s="5"/>
      <c r="Q17" s="5"/>
      <c r="R17" s="5"/>
      <c r="S17" s="5"/>
      <c r="T17" s="3"/>
      <c r="U17" s="3"/>
      <c r="V17" s="2"/>
      <c r="W17" s="12"/>
    </row>
    <row r="18" spans="1:23" x14ac:dyDescent="0.25">
      <c r="A18" s="47" t="s">
        <v>19</v>
      </c>
      <c r="B18" s="56">
        <v>2033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5"/>
      <c r="N18" s="5"/>
      <c r="O18" s="5"/>
      <c r="P18" s="5"/>
      <c r="Q18" s="5"/>
      <c r="R18" s="5"/>
      <c r="S18" s="5"/>
      <c r="T18" s="3"/>
      <c r="U18" s="3"/>
      <c r="V18" s="2"/>
      <c r="W18" s="12"/>
    </row>
    <row r="19" spans="1:23" x14ac:dyDescent="0.25">
      <c r="A19" s="47" t="s">
        <v>19</v>
      </c>
      <c r="B19" s="56">
        <v>2034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5"/>
      <c r="N19" s="5"/>
      <c r="O19" s="5"/>
      <c r="P19" s="5"/>
      <c r="Q19" s="5"/>
      <c r="R19" s="5"/>
      <c r="S19" s="5"/>
      <c r="T19" s="3"/>
      <c r="U19" s="3"/>
      <c r="V19" s="2"/>
      <c r="W19" s="12"/>
    </row>
    <row r="20" spans="1:23" x14ac:dyDescent="0.25">
      <c r="A20" s="47" t="s">
        <v>19</v>
      </c>
      <c r="B20" s="56">
        <v>2035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5"/>
      <c r="N20" s="5"/>
      <c r="O20" s="5"/>
      <c r="P20" s="5"/>
      <c r="Q20" s="5"/>
      <c r="R20" s="5"/>
      <c r="S20" s="5"/>
      <c r="T20" s="3"/>
      <c r="U20" s="3"/>
      <c r="V20" s="2"/>
      <c r="W20" s="12"/>
    </row>
    <row r="21" spans="1:23" x14ac:dyDescent="0.25">
      <c r="A21" s="47" t="s">
        <v>19</v>
      </c>
      <c r="B21" s="56">
        <v>2036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5"/>
      <c r="N21" s="5"/>
      <c r="O21" s="5"/>
      <c r="P21" s="5"/>
      <c r="Q21" s="5"/>
      <c r="R21" s="5"/>
      <c r="S21" s="5"/>
      <c r="T21" s="3"/>
      <c r="U21" s="3"/>
      <c r="V21" s="2"/>
      <c r="W21" s="12"/>
    </row>
    <row r="22" spans="1:23" x14ac:dyDescent="0.25">
      <c r="A22" t="s">
        <v>19</v>
      </c>
      <c r="B22" s="11">
        <v>2037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4"/>
      <c r="N22" s="3"/>
      <c r="O22" s="3"/>
      <c r="P22" s="3"/>
      <c r="Q22" s="3"/>
      <c r="R22" s="3"/>
      <c r="S22" s="3"/>
      <c r="T22" s="3"/>
      <c r="U22" s="3"/>
      <c r="V22" s="2"/>
      <c r="W22" s="12"/>
    </row>
    <row r="23" spans="1:23" x14ac:dyDescent="0.25">
      <c r="A23" t="s">
        <v>19</v>
      </c>
      <c r="B23" s="11">
        <v>2038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4"/>
      <c r="N23" s="3"/>
      <c r="O23" s="3"/>
      <c r="P23" s="3"/>
      <c r="Q23" s="3"/>
      <c r="R23" s="3"/>
      <c r="S23" s="3"/>
      <c r="T23" s="3"/>
      <c r="U23" s="3"/>
      <c r="V23" s="2"/>
      <c r="W23" s="12"/>
    </row>
    <row r="24" spans="1:23" x14ac:dyDescent="0.25">
      <c r="A24" t="s">
        <v>19</v>
      </c>
      <c r="B24" s="11">
        <v>2039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4"/>
      <c r="N24" s="3"/>
      <c r="O24" s="3"/>
      <c r="P24" s="3"/>
      <c r="Q24" s="3"/>
      <c r="R24" s="3"/>
      <c r="S24" s="3"/>
      <c r="T24" s="3"/>
      <c r="U24" s="3"/>
      <c r="V24" s="2"/>
      <c r="W24" s="12"/>
    </row>
    <row r="25" spans="1:23" x14ac:dyDescent="0.25">
      <c r="A25" t="s">
        <v>19</v>
      </c>
      <c r="B25" s="11">
        <v>2040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4"/>
      <c r="N25" s="3"/>
      <c r="O25" s="3"/>
      <c r="P25" s="3"/>
      <c r="Q25" s="3"/>
      <c r="R25" s="3"/>
      <c r="S25" s="3"/>
      <c r="T25" s="3"/>
      <c r="U25" s="3"/>
      <c r="V25" s="2"/>
      <c r="W25" s="12"/>
    </row>
    <row r="26" spans="1:23" x14ac:dyDescent="0.25">
      <c r="A26" t="s">
        <v>19</v>
      </c>
      <c r="B26" s="11">
        <v>2041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4"/>
      <c r="N26" s="3"/>
      <c r="O26" s="3"/>
      <c r="P26" s="3"/>
      <c r="Q26" s="3"/>
      <c r="R26" s="3"/>
      <c r="S26" s="3"/>
      <c r="T26" s="3"/>
      <c r="U26" s="3"/>
      <c r="V26" s="2"/>
      <c r="W26" s="12"/>
    </row>
    <row r="27" spans="1:23" x14ac:dyDescent="0.25">
      <c r="A27" t="s">
        <v>19</v>
      </c>
      <c r="B27" s="11">
        <v>2042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4"/>
      <c r="N27" s="3"/>
      <c r="O27" s="3"/>
      <c r="P27" s="3"/>
      <c r="Q27" s="3"/>
      <c r="R27" s="3"/>
      <c r="S27" s="3"/>
      <c r="T27" s="3"/>
      <c r="U27" s="3"/>
      <c r="V27" s="2"/>
      <c r="W27" s="12"/>
    </row>
    <row r="28" spans="1:23" x14ac:dyDescent="0.25">
      <c r="A28" t="s">
        <v>19</v>
      </c>
      <c r="B28" s="11">
        <v>2043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4"/>
      <c r="N28" s="3"/>
      <c r="O28" s="3"/>
      <c r="P28" s="3"/>
      <c r="Q28" s="3"/>
      <c r="R28" s="3"/>
      <c r="S28" s="3"/>
      <c r="T28" s="3"/>
      <c r="U28" s="3"/>
      <c r="V28" s="2"/>
      <c r="W28" s="12"/>
    </row>
    <row r="29" spans="1:23" x14ac:dyDescent="0.25">
      <c r="A29" t="s">
        <v>19</v>
      </c>
      <c r="B29" s="11">
        <v>2044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4"/>
      <c r="N29" s="3"/>
      <c r="O29" s="3"/>
      <c r="P29" s="3"/>
      <c r="Q29" s="3"/>
      <c r="R29" s="3"/>
      <c r="S29" s="3"/>
      <c r="T29" s="3"/>
      <c r="U29" s="3"/>
      <c r="V29" s="2"/>
      <c r="W29" s="12"/>
    </row>
    <row r="30" spans="1:23" x14ac:dyDescent="0.25">
      <c r="A30" t="s">
        <v>19</v>
      </c>
      <c r="B30" s="11">
        <v>2045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4"/>
      <c r="N30" s="3"/>
      <c r="O30" s="3"/>
      <c r="P30" s="3"/>
      <c r="Q30" s="3"/>
      <c r="R30" s="3"/>
      <c r="S30" s="3"/>
      <c r="T30" s="3"/>
      <c r="U30" s="3"/>
      <c r="V30" s="2"/>
      <c r="W30" s="12"/>
    </row>
    <row r="31" spans="1:23" x14ac:dyDescent="0.25">
      <c r="A31" t="s">
        <v>19</v>
      </c>
      <c r="B31" s="11">
        <v>2046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4"/>
      <c r="N31" s="3"/>
      <c r="O31" s="3"/>
      <c r="P31" s="3"/>
      <c r="Q31" s="3"/>
      <c r="R31" s="3"/>
      <c r="S31" s="3"/>
      <c r="T31" s="3"/>
      <c r="U31" s="3"/>
      <c r="V31" s="2"/>
      <c r="W31" s="12"/>
    </row>
    <row r="32" spans="1:23" x14ac:dyDescent="0.25">
      <c r="A32" t="s">
        <v>19</v>
      </c>
      <c r="B32" s="11">
        <v>2047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4"/>
      <c r="N32" s="3"/>
      <c r="O32" s="3"/>
      <c r="P32" s="3"/>
      <c r="Q32" s="3"/>
      <c r="R32" s="3"/>
      <c r="S32" s="3"/>
      <c r="T32" s="3"/>
      <c r="U32" s="3"/>
      <c r="V32" s="2"/>
      <c r="W32" s="12"/>
    </row>
    <row r="33" spans="1:23" x14ac:dyDescent="0.25">
      <c r="A33" t="s">
        <v>19</v>
      </c>
      <c r="B33" s="11">
        <v>2048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4"/>
      <c r="N33" s="3"/>
      <c r="O33" s="3"/>
      <c r="P33" s="3"/>
      <c r="Q33" s="3"/>
      <c r="R33" s="3"/>
      <c r="S33" s="3"/>
      <c r="T33" s="3"/>
      <c r="U33" s="3"/>
      <c r="V33" s="2"/>
      <c r="W33" s="12"/>
    </row>
    <row r="34" spans="1:23" x14ac:dyDescent="0.25">
      <c r="A34" t="s">
        <v>19</v>
      </c>
      <c r="B34" s="11">
        <v>2049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4"/>
      <c r="N34" s="3"/>
      <c r="O34" s="3"/>
      <c r="P34" s="3"/>
      <c r="Q34" s="3"/>
      <c r="R34" s="3"/>
      <c r="S34" s="3"/>
      <c r="T34" s="3"/>
      <c r="U34" s="3"/>
      <c r="V34" s="2"/>
      <c r="W34" s="12"/>
    </row>
    <row r="35" spans="1:23" x14ac:dyDescent="0.25">
      <c r="A35" t="s">
        <v>19</v>
      </c>
      <c r="B35" s="13">
        <v>2050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4"/>
      <c r="N35" s="1"/>
      <c r="O35" s="1"/>
      <c r="P35" s="1"/>
      <c r="Q35" s="1"/>
      <c r="R35" s="1"/>
      <c r="S35" s="1"/>
      <c r="T35" s="1"/>
      <c r="U35" s="1"/>
      <c r="V35" s="6"/>
      <c r="W35" s="7"/>
    </row>
    <row r="36" spans="1:23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33F69-C367-4E06-B414-EAE3263B4A3F}">
  <dimension ref="A1:AQ76"/>
  <sheetViews>
    <sheetView tabSelected="1" zoomScale="85" zoomScaleNormal="85" workbookViewId="0">
      <selection activeCell="V20" sqref="V20"/>
    </sheetView>
  </sheetViews>
  <sheetFormatPr defaultRowHeight="15" x14ac:dyDescent="0.25"/>
  <cols>
    <col min="1" max="1" width="3.42578125" bestFit="1" customWidth="1"/>
    <col min="2" max="2" width="7.7109375" bestFit="1" customWidth="1"/>
    <col min="3" max="4" width="6.140625" bestFit="1" customWidth="1"/>
    <col min="5" max="5" width="35" bestFit="1" customWidth="1"/>
    <col min="6" max="7" width="7.140625" bestFit="1" customWidth="1"/>
    <col min="8" max="14" width="6.140625" bestFit="1" customWidth="1"/>
    <col min="15" max="15" width="7.140625" bestFit="1" customWidth="1"/>
    <col min="16" max="16" width="6.140625" bestFit="1" customWidth="1"/>
    <col min="17" max="19" width="7.140625" bestFit="1" customWidth="1"/>
    <col min="20" max="20" width="24.85546875" customWidth="1"/>
    <col min="21" max="21" width="10.5703125" bestFit="1" customWidth="1"/>
    <col min="22" max="22" width="11.42578125" bestFit="1" customWidth="1"/>
    <col min="23" max="23" width="27.5703125" bestFit="1" customWidth="1"/>
    <col min="25" max="25" width="14.28515625" bestFit="1" customWidth="1"/>
    <col min="26" max="26" width="14.140625" bestFit="1" customWidth="1"/>
    <col min="27" max="27" width="10.7109375" bestFit="1" customWidth="1"/>
    <col min="28" max="28" width="10.5703125" bestFit="1" customWidth="1"/>
    <col min="29" max="29" width="11" bestFit="1" customWidth="1"/>
    <col min="30" max="30" width="6.140625" bestFit="1" customWidth="1"/>
    <col min="31" max="31" width="5.140625" bestFit="1" customWidth="1"/>
    <col min="32" max="32" width="10.28515625" bestFit="1" customWidth="1"/>
    <col min="33" max="33" width="8.140625" bestFit="1" customWidth="1"/>
    <col min="34" max="34" width="12.140625" bestFit="1" customWidth="1"/>
    <col min="35" max="35" width="7.7109375" bestFit="1" customWidth="1"/>
    <col min="36" max="36" width="9.7109375" bestFit="1" customWidth="1"/>
    <col min="37" max="37" width="19.28515625" bestFit="1" customWidth="1"/>
    <col min="38" max="38" width="9.5703125" bestFit="1" customWidth="1"/>
    <col min="40" max="40" width="4.28515625" bestFit="1" customWidth="1"/>
    <col min="41" max="41" width="35" bestFit="1" customWidth="1"/>
    <col min="42" max="42" width="20.85546875" bestFit="1" customWidth="1"/>
  </cols>
  <sheetData>
    <row r="1" spans="1:30" s="69" customFormat="1" ht="117" x14ac:dyDescent="0.25">
      <c r="A1" s="65"/>
      <c r="B1" s="62" t="s">
        <v>18</v>
      </c>
      <c r="C1" s="66" t="s">
        <v>0</v>
      </c>
      <c r="D1" s="63" t="s">
        <v>1</v>
      </c>
      <c r="E1" s="63" t="s">
        <v>2</v>
      </c>
      <c r="F1" s="63" t="s">
        <v>3</v>
      </c>
      <c r="G1" s="63" t="s">
        <v>4</v>
      </c>
      <c r="H1" s="63" t="s">
        <v>5</v>
      </c>
      <c r="I1" s="63" t="s">
        <v>6</v>
      </c>
      <c r="J1" s="63" t="s">
        <v>7</v>
      </c>
      <c r="K1" s="63" t="s">
        <v>8</v>
      </c>
      <c r="L1" s="63" t="s">
        <v>9</v>
      </c>
      <c r="M1" s="63" t="s">
        <v>24</v>
      </c>
      <c r="N1" s="63" t="s">
        <v>25</v>
      </c>
      <c r="O1" s="63" t="s">
        <v>13</v>
      </c>
      <c r="P1" s="63" t="s">
        <v>26</v>
      </c>
      <c r="Q1" s="63" t="s">
        <v>27</v>
      </c>
      <c r="R1" s="63" t="s">
        <v>22</v>
      </c>
      <c r="S1" s="63" t="s">
        <v>23</v>
      </c>
      <c r="T1" s="65"/>
      <c r="U1" s="63"/>
      <c r="V1" s="67" t="s">
        <v>17</v>
      </c>
      <c r="W1" s="68"/>
    </row>
    <row r="2" spans="1:30" x14ac:dyDescent="0.25">
      <c r="A2" s="47" t="s">
        <v>19</v>
      </c>
      <c r="B2" s="57">
        <v>2017</v>
      </c>
      <c r="C2" s="58">
        <v>975</v>
      </c>
      <c r="D2" s="58">
        <v>3300</v>
      </c>
      <c r="E2" s="58"/>
      <c r="F2" s="58">
        <v>1843.17</v>
      </c>
      <c r="G2" s="58">
        <v>256.82999999999993</v>
      </c>
      <c r="H2" s="58">
        <v>16200</v>
      </c>
      <c r="I2" s="58">
        <v>5700</v>
      </c>
      <c r="J2" s="58"/>
      <c r="K2" s="58">
        <v>485</v>
      </c>
      <c r="L2" s="58"/>
      <c r="M2" s="59">
        <v>0</v>
      </c>
      <c r="N2" s="59">
        <v>0</v>
      </c>
      <c r="O2" s="59">
        <v>0</v>
      </c>
      <c r="P2" s="58">
        <v>0</v>
      </c>
      <c r="Q2" s="58">
        <v>0</v>
      </c>
      <c r="R2" s="5">
        <v>0.53721520915592647</v>
      </c>
      <c r="S2" s="5">
        <v>0.63905467549233164</v>
      </c>
      <c r="T2" s="47"/>
      <c r="U2" s="5"/>
      <c r="V2" s="51"/>
      <c r="W2" s="12"/>
    </row>
    <row r="3" spans="1:30" x14ac:dyDescent="0.25">
      <c r="A3" s="47" t="s">
        <v>19</v>
      </c>
      <c r="B3" s="57">
        <v>2018</v>
      </c>
      <c r="C3" s="58">
        <v>975</v>
      </c>
      <c r="D3" s="58">
        <v>3200</v>
      </c>
      <c r="E3" s="58"/>
      <c r="F3" s="58">
        <v>2545.33</v>
      </c>
      <c r="G3" s="58">
        <v>354.67000000000007</v>
      </c>
      <c r="H3" s="58">
        <v>16100</v>
      </c>
      <c r="I3" s="58">
        <v>4600</v>
      </c>
      <c r="J3" s="58"/>
      <c r="K3" s="58">
        <v>485</v>
      </c>
      <c r="L3" s="58"/>
      <c r="M3" s="59">
        <v>0</v>
      </c>
      <c r="N3" s="59">
        <v>0</v>
      </c>
      <c r="O3" s="59">
        <v>0</v>
      </c>
      <c r="P3" s="58">
        <v>0</v>
      </c>
      <c r="Q3" s="58">
        <v>0</v>
      </c>
      <c r="R3" s="5">
        <v>0.55261539507115454</v>
      </c>
      <c r="S3" s="5">
        <v>0.63905467549233164</v>
      </c>
      <c r="T3" s="47"/>
      <c r="U3" s="5"/>
      <c r="V3" s="51"/>
      <c r="W3" s="12"/>
    </row>
    <row r="4" spans="1:30" x14ac:dyDescent="0.25">
      <c r="A4" s="47" t="s">
        <v>19</v>
      </c>
      <c r="B4" s="57">
        <v>2019</v>
      </c>
      <c r="C4" s="58">
        <v>975</v>
      </c>
      <c r="D4" s="58">
        <v>3700</v>
      </c>
      <c r="E4" s="58">
        <v>4300</v>
      </c>
      <c r="F4" s="58">
        <v>3774.11</v>
      </c>
      <c r="G4" s="58">
        <v>525.88999999999987</v>
      </c>
      <c r="H4" s="58">
        <v>16100</v>
      </c>
      <c r="I4" s="58">
        <v>4600</v>
      </c>
      <c r="J4" s="58"/>
      <c r="K4" s="58">
        <v>485</v>
      </c>
      <c r="L4" s="58"/>
      <c r="M4" s="59">
        <v>0</v>
      </c>
      <c r="N4" s="59">
        <v>0</v>
      </c>
      <c r="O4" s="59">
        <v>0</v>
      </c>
      <c r="P4" s="58">
        <v>0</v>
      </c>
      <c r="Q4" s="58">
        <v>0</v>
      </c>
      <c r="R4" s="5">
        <v>0.60561889516670919</v>
      </c>
      <c r="S4" s="5">
        <v>0.63905467549233164</v>
      </c>
      <c r="T4" s="47"/>
      <c r="U4" s="5"/>
      <c r="V4" s="51"/>
      <c r="W4" s="12"/>
    </row>
    <row r="5" spans="1:30" x14ac:dyDescent="0.25">
      <c r="A5" s="47" t="s">
        <v>19</v>
      </c>
      <c r="B5" s="57">
        <v>2020</v>
      </c>
      <c r="C5" s="58">
        <v>975</v>
      </c>
      <c r="D5" s="58">
        <v>6150</v>
      </c>
      <c r="E5" s="58"/>
      <c r="F5" s="58">
        <v>5000</v>
      </c>
      <c r="G5" s="58">
        <v>2500</v>
      </c>
      <c r="H5" s="58">
        <v>15500</v>
      </c>
      <c r="I5" s="58">
        <v>0</v>
      </c>
      <c r="J5" s="58"/>
      <c r="K5" s="58">
        <v>485</v>
      </c>
      <c r="L5" s="58"/>
      <c r="M5" s="59">
        <v>0</v>
      </c>
      <c r="N5" s="59">
        <v>0</v>
      </c>
      <c r="O5" s="59">
        <v>0</v>
      </c>
      <c r="P5" s="58">
        <v>0</v>
      </c>
      <c r="Q5" s="58">
        <v>0</v>
      </c>
      <c r="R5" s="5">
        <v>0.63487853309503217</v>
      </c>
      <c r="S5" s="5">
        <v>0.63387259925577022</v>
      </c>
      <c r="T5" s="47"/>
      <c r="U5" s="5"/>
      <c r="V5" s="51"/>
      <c r="W5" s="12"/>
    </row>
    <row r="6" spans="1:30" x14ac:dyDescent="0.25">
      <c r="A6" s="47" t="s">
        <v>19</v>
      </c>
      <c r="B6" s="57">
        <v>2021</v>
      </c>
      <c r="C6" s="58">
        <v>2400</v>
      </c>
      <c r="D6" s="58">
        <v>6750</v>
      </c>
      <c r="E6" s="58"/>
      <c r="F6" s="58">
        <v>8000</v>
      </c>
      <c r="G6" s="58">
        <v>7000</v>
      </c>
      <c r="H6" s="58">
        <v>16600</v>
      </c>
      <c r="I6" s="58">
        <v>0</v>
      </c>
      <c r="J6" s="58"/>
      <c r="K6" s="58">
        <v>485</v>
      </c>
      <c r="L6" s="58"/>
      <c r="M6" s="59">
        <v>0</v>
      </c>
      <c r="N6" s="59">
        <v>0</v>
      </c>
      <c r="O6" s="59">
        <v>0</v>
      </c>
      <c r="P6" s="58">
        <v>0</v>
      </c>
      <c r="Q6" s="58">
        <v>0</v>
      </c>
      <c r="R6" s="5">
        <v>0.67305911521339923</v>
      </c>
      <c r="S6" s="5">
        <v>0.7537030458860362</v>
      </c>
      <c r="T6" s="47"/>
      <c r="U6" s="5"/>
      <c r="V6" s="51"/>
      <c r="W6" s="12"/>
    </row>
    <row r="7" spans="1:30" x14ac:dyDescent="0.25">
      <c r="A7" s="47" t="s">
        <v>19</v>
      </c>
      <c r="B7" s="57">
        <v>2022</v>
      </c>
      <c r="C7" s="58">
        <v>5200</v>
      </c>
      <c r="D7" s="58">
        <v>7200</v>
      </c>
      <c r="E7" s="58"/>
      <c r="F7" s="58">
        <v>15000</v>
      </c>
      <c r="G7" s="58">
        <v>12500</v>
      </c>
      <c r="H7" s="58">
        <v>16200</v>
      </c>
      <c r="I7" s="58">
        <v>0</v>
      </c>
      <c r="J7" s="58"/>
      <c r="K7" s="58">
        <v>485</v>
      </c>
      <c r="L7" s="58"/>
      <c r="M7" s="59">
        <v>3000</v>
      </c>
      <c r="N7" s="59">
        <v>3000</v>
      </c>
      <c r="O7" s="59">
        <v>30000</v>
      </c>
      <c r="P7" s="58">
        <v>0</v>
      </c>
      <c r="Q7" s="58">
        <v>0</v>
      </c>
      <c r="R7" s="5">
        <v>0.70750947091122252</v>
      </c>
      <c r="S7" s="5">
        <v>0.78867903706143205</v>
      </c>
      <c r="T7" s="47"/>
    </row>
    <row r="8" spans="1:30" x14ac:dyDescent="0.25">
      <c r="A8" s="47" t="s">
        <v>19</v>
      </c>
      <c r="B8" s="57">
        <v>2023</v>
      </c>
      <c r="C8" s="58">
        <v>6700</v>
      </c>
      <c r="D8" s="58">
        <v>7650</v>
      </c>
      <c r="E8" s="58"/>
      <c r="F8" s="58">
        <v>22500</v>
      </c>
      <c r="G8" s="58">
        <v>22500</v>
      </c>
      <c r="H8" s="58">
        <v>15800</v>
      </c>
      <c r="I8" s="58">
        <v>0</v>
      </c>
      <c r="J8" s="58"/>
      <c r="K8" s="58">
        <v>485</v>
      </c>
      <c r="L8" s="58"/>
      <c r="M8" s="59">
        <v>6000</v>
      </c>
      <c r="N8" s="59">
        <v>6000</v>
      </c>
      <c r="O8" s="59">
        <v>60000</v>
      </c>
      <c r="P8" s="58">
        <v>0</v>
      </c>
      <c r="Q8" s="58">
        <v>0</v>
      </c>
      <c r="R8" s="5">
        <v>0.7419205093876603</v>
      </c>
      <c r="S8" s="5">
        <v>0.81522902944556064</v>
      </c>
      <c r="T8" s="47"/>
      <c r="AA8" s="52"/>
      <c r="AB8" s="52"/>
      <c r="AC8" s="52"/>
    </row>
    <row r="9" spans="1:30" x14ac:dyDescent="0.25">
      <c r="A9" s="47" t="s">
        <v>19</v>
      </c>
      <c r="B9" s="57">
        <v>2024</v>
      </c>
      <c r="C9" s="58">
        <v>8200</v>
      </c>
      <c r="D9" s="58">
        <v>8100</v>
      </c>
      <c r="E9" s="58"/>
      <c r="F9" s="58">
        <v>35000</v>
      </c>
      <c r="G9" s="58">
        <v>35000</v>
      </c>
      <c r="H9" s="58">
        <v>15400</v>
      </c>
      <c r="I9" s="58">
        <v>0</v>
      </c>
      <c r="J9" s="58"/>
      <c r="K9" s="58">
        <v>485</v>
      </c>
      <c r="L9" s="58"/>
      <c r="M9" s="59">
        <v>9000</v>
      </c>
      <c r="N9" s="59">
        <v>9000</v>
      </c>
      <c r="O9" s="59">
        <v>90000</v>
      </c>
      <c r="P9" s="58">
        <v>0</v>
      </c>
      <c r="Q9" s="58">
        <v>0</v>
      </c>
      <c r="R9" s="5">
        <v>0.77366946607172637</v>
      </c>
      <c r="S9" s="5">
        <v>0.82889337906978999</v>
      </c>
      <c r="T9" s="47"/>
      <c r="AA9" s="52"/>
      <c r="AB9" s="5">
        <v>30000</v>
      </c>
      <c r="AC9" s="5">
        <v>30000</v>
      </c>
      <c r="AD9" s="12">
        <f>AB9/10</f>
        <v>3000</v>
      </c>
    </row>
    <row r="10" spans="1:30" x14ac:dyDescent="0.25">
      <c r="A10" s="47" t="s">
        <v>19</v>
      </c>
      <c r="B10" s="57">
        <v>2025</v>
      </c>
      <c r="C10" s="58">
        <v>9700</v>
      </c>
      <c r="D10" s="58">
        <v>8550</v>
      </c>
      <c r="E10" s="58"/>
      <c r="F10" s="58">
        <v>50000</v>
      </c>
      <c r="G10" s="58">
        <v>50000</v>
      </c>
      <c r="H10" s="58">
        <v>15000</v>
      </c>
      <c r="I10" s="58">
        <v>0</v>
      </c>
      <c r="J10" s="58"/>
      <c r="K10" s="58">
        <v>485</v>
      </c>
      <c r="L10" s="58"/>
      <c r="M10" s="59">
        <v>12000</v>
      </c>
      <c r="N10" s="59">
        <v>12000</v>
      </c>
      <c r="O10" s="59">
        <v>120000</v>
      </c>
      <c r="P10" s="58">
        <v>0</v>
      </c>
      <c r="Q10" s="58">
        <v>0</v>
      </c>
      <c r="R10" s="5">
        <v>0.81073146356036863</v>
      </c>
      <c r="S10" s="5">
        <v>0.84865773678200485</v>
      </c>
      <c r="T10" s="47"/>
      <c r="AA10" s="3"/>
      <c r="AB10" s="5">
        <f t="shared" ref="AB10:AB17" si="0">AB9+$AC$9</f>
        <v>60000</v>
      </c>
      <c r="AC10" s="51"/>
      <c r="AD10" s="12">
        <f t="shared" ref="AD10:AD17" si="1">AB10/10</f>
        <v>6000</v>
      </c>
    </row>
    <row r="11" spans="1:30" x14ac:dyDescent="0.25">
      <c r="A11" s="47" t="s">
        <v>19</v>
      </c>
      <c r="B11" s="57">
        <v>2026</v>
      </c>
      <c r="C11" s="58">
        <v>11300</v>
      </c>
      <c r="D11" s="58">
        <v>9180</v>
      </c>
      <c r="E11" s="58"/>
      <c r="F11" s="58">
        <v>70000</v>
      </c>
      <c r="G11" s="58">
        <v>70000</v>
      </c>
      <c r="H11" s="58">
        <v>14460</v>
      </c>
      <c r="I11" s="58">
        <v>0</v>
      </c>
      <c r="J11" s="58"/>
      <c r="K11" s="58">
        <v>485</v>
      </c>
      <c r="L11" s="58"/>
      <c r="M11" s="59">
        <v>15000</v>
      </c>
      <c r="N11" s="59">
        <v>15000</v>
      </c>
      <c r="O11" s="59">
        <v>150000</v>
      </c>
      <c r="P11" s="58">
        <v>0</v>
      </c>
      <c r="Q11" s="58">
        <v>0</v>
      </c>
      <c r="R11" s="5">
        <v>0.84547915356340542</v>
      </c>
      <c r="S11" s="5">
        <v>0.86380315733697144</v>
      </c>
      <c r="T11" s="47"/>
      <c r="AA11" s="3"/>
      <c r="AB11" s="5">
        <f t="shared" si="0"/>
        <v>90000</v>
      </c>
      <c r="AC11" s="51"/>
      <c r="AD11" s="12">
        <f t="shared" si="1"/>
        <v>9000</v>
      </c>
    </row>
    <row r="12" spans="1:30" x14ac:dyDescent="0.25">
      <c r="A12" s="47" t="s">
        <v>19</v>
      </c>
      <c r="B12" s="57">
        <v>2027</v>
      </c>
      <c r="C12" s="58">
        <v>14100</v>
      </c>
      <c r="D12" s="58">
        <v>9810</v>
      </c>
      <c r="E12" s="58"/>
      <c r="F12" s="58">
        <v>89000</v>
      </c>
      <c r="G12" s="58">
        <v>89000</v>
      </c>
      <c r="H12" s="58">
        <v>13920</v>
      </c>
      <c r="I12" s="58">
        <v>0</v>
      </c>
      <c r="J12" s="58"/>
      <c r="K12" s="58">
        <v>485</v>
      </c>
      <c r="L12" s="58"/>
      <c r="M12" s="59">
        <v>18000</v>
      </c>
      <c r="N12" s="59">
        <v>18000</v>
      </c>
      <c r="O12" s="59">
        <v>180000</v>
      </c>
      <c r="P12" s="58">
        <v>0</v>
      </c>
      <c r="Q12" s="58">
        <v>0</v>
      </c>
      <c r="R12" s="5">
        <v>0.88016292198416635</v>
      </c>
      <c r="S12" s="5">
        <v>0.87887018719207033</v>
      </c>
      <c r="T12" s="47"/>
      <c r="AA12" s="3"/>
      <c r="AB12" s="5">
        <f t="shared" si="0"/>
        <v>120000</v>
      </c>
      <c r="AC12" s="51"/>
      <c r="AD12" s="12">
        <f t="shared" si="1"/>
        <v>12000</v>
      </c>
    </row>
    <row r="13" spans="1:30" x14ac:dyDescent="0.25">
      <c r="A13" s="47" t="s">
        <v>19</v>
      </c>
      <c r="B13" s="57">
        <v>2028</v>
      </c>
      <c r="C13" s="58">
        <v>16900</v>
      </c>
      <c r="D13" s="58">
        <v>10440</v>
      </c>
      <c r="E13" s="58"/>
      <c r="F13" s="58">
        <v>120000</v>
      </c>
      <c r="G13" s="58">
        <v>120000</v>
      </c>
      <c r="H13" s="58">
        <v>13380</v>
      </c>
      <c r="I13" s="58">
        <v>0</v>
      </c>
      <c r="J13" s="58"/>
      <c r="K13" s="58">
        <v>485</v>
      </c>
      <c r="L13" s="58"/>
      <c r="M13" s="59">
        <v>21000</v>
      </c>
      <c r="N13" s="59">
        <v>21000</v>
      </c>
      <c r="O13" s="59">
        <v>210000</v>
      </c>
      <c r="P13" s="58">
        <v>0</v>
      </c>
      <c r="Q13" s="58">
        <v>0</v>
      </c>
      <c r="R13" s="5">
        <v>0.9123523611015677</v>
      </c>
      <c r="S13" s="5">
        <v>0.88901031670555275</v>
      </c>
      <c r="T13" s="47"/>
      <c r="AA13" s="3"/>
      <c r="AB13" s="5">
        <f t="shared" si="0"/>
        <v>150000</v>
      </c>
      <c r="AC13" s="51"/>
      <c r="AD13" s="12">
        <f t="shared" si="1"/>
        <v>15000</v>
      </c>
    </row>
    <row r="14" spans="1:30" x14ac:dyDescent="0.25">
      <c r="A14" s="47" t="s">
        <v>19</v>
      </c>
      <c r="B14" s="57">
        <v>2029</v>
      </c>
      <c r="C14" s="58">
        <v>19700</v>
      </c>
      <c r="D14" s="58">
        <v>11070</v>
      </c>
      <c r="E14" s="58"/>
      <c r="F14" s="58">
        <v>150000</v>
      </c>
      <c r="G14" s="58">
        <v>150000</v>
      </c>
      <c r="H14" s="58">
        <v>12840</v>
      </c>
      <c r="I14" s="58">
        <v>0</v>
      </c>
      <c r="J14" s="58"/>
      <c r="K14" s="58">
        <v>485</v>
      </c>
      <c r="L14" s="58"/>
      <c r="M14" s="59">
        <v>24000</v>
      </c>
      <c r="N14" s="59">
        <v>24000</v>
      </c>
      <c r="O14" s="59">
        <v>240000</v>
      </c>
      <c r="P14" s="58">
        <v>0</v>
      </c>
      <c r="Q14" s="58">
        <v>0</v>
      </c>
      <c r="R14" s="5">
        <v>0.94921094114258076</v>
      </c>
      <c r="S14" s="5">
        <v>0.90698604774938341</v>
      </c>
      <c r="T14" s="47"/>
      <c r="AA14" s="3"/>
      <c r="AB14" s="5">
        <f t="shared" si="0"/>
        <v>180000</v>
      </c>
      <c r="AC14" s="51"/>
      <c r="AD14" s="12">
        <f t="shared" si="1"/>
        <v>18000</v>
      </c>
    </row>
    <row r="15" spans="1:30" x14ac:dyDescent="0.25">
      <c r="A15" s="47" t="s">
        <v>19</v>
      </c>
      <c r="B15" s="57">
        <v>2030</v>
      </c>
      <c r="C15" s="58">
        <v>22800</v>
      </c>
      <c r="D15" s="58">
        <v>11300</v>
      </c>
      <c r="E15" s="58"/>
      <c r="F15" s="58">
        <v>178000</v>
      </c>
      <c r="G15" s="58">
        <v>178000</v>
      </c>
      <c r="H15" s="58">
        <v>12300</v>
      </c>
      <c r="I15" s="58">
        <v>0</v>
      </c>
      <c r="J15" s="58"/>
      <c r="K15" s="58">
        <v>485</v>
      </c>
      <c r="L15" s="58"/>
      <c r="M15" s="59">
        <v>27000</v>
      </c>
      <c r="N15" s="59">
        <v>27000</v>
      </c>
      <c r="O15" s="59">
        <v>270000</v>
      </c>
      <c r="P15" s="58">
        <v>0</v>
      </c>
      <c r="Q15" s="58">
        <v>0</v>
      </c>
      <c r="R15" s="5">
        <v>0.98233282306806469</v>
      </c>
      <c r="S15" s="5">
        <v>0.92712020265502215</v>
      </c>
      <c r="T15" s="47"/>
      <c r="AA15" s="3"/>
      <c r="AB15" s="5">
        <f t="shared" si="0"/>
        <v>210000</v>
      </c>
      <c r="AC15" s="51"/>
      <c r="AD15" s="12">
        <f t="shared" si="1"/>
        <v>21000</v>
      </c>
    </row>
    <row r="16" spans="1:30" x14ac:dyDescent="0.25">
      <c r="A16" s="47" t="s">
        <v>19</v>
      </c>
      <c r="B16" s="57">
        <v>2031</v>
      </c>
      <c r="C16" s="58">
        <v>0</v>
      </c>
      <c r="D16" s="58">
        <v>0</v>
      </c>
      <c r="E16" s="58">
        <v>0</v>
      </c>
      <c r="F16" s="58">
        <v>0</v>
      </c>
      <c r="G16" s="58">
        <v>0</v>
      </c>
      <c r="H16" s="58">
        <v>0</v>
      </c>
      <c r="I16" s="58">
        <v>0</v>
      </c>
      <c r="J16" s="58">
        <v>0</v>
      </c>
      <c r="K16" s="58">
        <v>0</v>
      </c>
      <c r="L16" s="58">
        <v>0</v>
      </c>
      <c r="M16" s="60">
        <v>0</v>
      </c>
      <c r="N16" s="58">
        <v>0</v>
      </c>
      <c r="O16" s="58">
        <v>0</v>
      </c>
      <c r="P16" s="58">
        <v>0</v>
      </c>
      <c r="Q16" s="58">
        <v>0</v>
      </c>
      <c r="R16" s="5">
        <v>0</v>
      </c>
      <c r="S16" s="5">
        <v>0</v>
      </c>
      <c r="T16" s="5"/>
      <c r="U16" s="5"/>
      <c r="V16" s="51"/>
      <c r="W16" s="12"/>
      <c r="AA16" s="3"/>
      <c r="AB16" s="5">
        <f t="shared" si="0"/>
        <v>240000</v>
      </c>
      <c r="AC16" s="51"/>
      <c r="AD16" s="12">
        <f t="shared" si="1"/>
        <v>24000</v>
      </c>
    </row>
    <row r="17" spans="1:30" x14ac:dyDescent="0.25">
      <c r="A17" s="47" t="s">
        <v>19</v>
      </c>
      <c r="B17" s="57">
        <v>2032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5"/>
      <c r="N17" s="5"/>
      <c r="O17" s="5"/>
      <c r="P17" s="5"/>
      <c r="Q17" s="5"/>
      <c r="R17" s="5"/>
      <c r="S17" s="5"/>
      <c r="T17" s="5"/>
      <c r="U17" s="5"/>
      <c r="V17" s="51"/>
      <c r="W17" s="12"/>
      <c r="AA17" s="3"/>
      <c r="AB17" s="5">
        <f t="shared" si="0"/>
        <v>270000</v>
      </c>
      <c r="AC17" s="51"/>
      <c r="AD17" s="12">
        <f t="shared" si="1"/>
        <v>27000</v>
      </c>
    </row>
    <row r="18" spans="1:30" x14ac:dyDescent="0.25">
      <c r="A18" s="47" t="s">
        <v>19</v>
      </c>
      <c r="B18" s="57">
        <v>2033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5"/>
      <c r="N18" s="5"/>
      <c r="O18" s="5"/>
      <c r="P18" s="5"/>
      <c r="Q18" s="5"/>
      <c r="R18" s="5"/>
      <c r="S18" s="5"/>
      <c r="T18" s="5"/>
      <c r="U18" s="5"/>
      <c r="V18" s="51"/>
      <c r="W18" s="12"/>
      <c r="AA18" s="3"/>
      <c r="AB18" s="3"/>
      <c r="AC18" s="3"/>
    </row>
    <row r="19" spans="1:30" x14ac:dyDescent="0.25">
      <c r="A19" s="47" t="s">
        <v>19</v>
      </c>
      <c r="B19" s="57">
        <v>2034</v>
      </c>
      <c r="C19" s="5"/>
      <c r="D19" s="5"/>
      <c r="E19" s="5"/>
      <c r="F19" s="5"/>
      <c r="G19" s="47"/>
      <c r="H19" s="47"/>
      <c r="I19" s="5"/>
      <c r="J19" s="5"/>
      <c r="K19" s="5"/>
      <c r="L19" s="5"/>
      <c r="M19" s="55"/>
      <c r="N19" s="5"/>
      <c r="O19" s="5"/>
      <c r="P19" s="5"/>
      <c r="Q19" s="5"/>
      <c r="R19" s="5"/>
      <c r="S19" s="5"/>
      <c r="T19" s="5"/>
      <c r="U19" s="5"/>
      <c r="V19" s="51"/>
      <c r="W19" s="12"/>
      <c r="AA19" s="3"/>
      <c r="AB19" s="3"/>
      <c r="AC19" s="3"/>
    </row>
    <row r="20" spans="1:30" x14ac:dyDescent="0.25">
      <c r="A20" s="47" t="s">
        <v>19</v>
      </c>
      <c r="B20" s="57">
        <v>2035</v>
      </c>
      <c r="C20" s="5"/>
      <c r="D20" s="5"/>
      <c r="E20" s="5"/>
      <c r="F20" s="5"/>
      <c r="G20" s="47"/>
      <c r="H20" s="47"/>
      <c r="I20" s="5"/>
      <c r="J20" s="5"/>
      <c r="K20" s="5"/>
      <c r="L20" s="5"/>
      <c r="M20" s="55"/>
      <c r="N20" s="5"/>
      <c r="O20" s="5"/>
      <c r="P20" s="5"/>
      <c r="Q20" s="47"/>
      <c r="R20" s="5"/>
      <c r="S20" s="5"/>
      <c r="T20" s="5"/>
      <c r="U20" s="5"/>
      <c r="V20" s="51"/>
      <c r="W20" s="12"/>
      <c r="AA20" s="3"/>
      <c r="AB20" s="3"/>
      <c r="AC20" s="3"/>
    </row>
    <row r="21" spans="1:30" x14ac:dyDescent="0.25">
      <c r="A21" s="47" t="s">
        <v>19</v>
      </c>
      <c r="B21" s="57">
        <v>2036</v>
      </c>
      <c r="C21" s="5"/>
      <c r="D21" s="5"/>
      <c r="E21" s="5"/>
      <c r="F21" s="5"/>
      <c r="G21" s="47"/>
      <c r="H21" s="47"/>
      <c r="I21" s="5"/>
      <c r="J21" s="5"/>
      <c r="K21" s="5"/>
      <c r="L21" s="5"/>
      <c r="M21" s="55"/>
      <c r="N21" s="5"/>
      <c r="O21" s="5"/>
      <c r="P21" s="5"/>
      <c r="Q21" s="47"/>
      <c r="R21" s="5"/>
      <c r="S21" s="5"/>
      <c r="T21" s="5"/>
      <c r="U21" s="5"/>
      <c r="V21" s="51"/>
      <c r="W21" s="12"/>
      <c r="AA21" s="3"/>
      <c r="AB21" s="3"/>
      <c r="AC21" s="3"/>
    </row>
    <row r="22" spans="1:30" x14ac:dyDescent="0.25">
      <c r="A22" s="47" t="s">
        <v>19</v>
      </c>
      <c r="B22" s="57">
        <v>2037</v>
      </c>
      <c r="C22" s="5"/>
      <c r="D22" s="5"/>
      <c r="E22" s="51"/>
      <c r="F22" s="51"/>
      <c r="G22" s="58"/>
      <c r="H22" s="58"/>
      <c r="I22" s="5"/>
      <c r="J22" s="5"/>
      <c r="K22" s="5"/>
      <c r="L22" s="5"/>
      <c r="M22" s="55"/>
      <c r="N22" s="5"/>
      <c r="O22" s="5"/>
      <c r="P22" s="47"/>
      <c r="Q22" s="47"/>
      <c r="R22" s="5"/>
      <c r="S22" s="5"/>
      <c r="T22" s="5"/>
      <c r="U22" s="5"/>
      <c r="V22" s="51"/>
      <c r="W22" s="12"/>
    </row>
    <row r="23" spans="1:30" x14ac:dyDescent="0.25">
      <c r="A23" s="47" t="s">
        <v>19</v>
      </c>
      <c r="B23" s="56">
        <v>2038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5"/>
      <c r="N23" s="5"/>
      <c r="O23" s="5"/>
      <c r="P23" s="47"/>
      <c r="Q23" s="47"/>
      <c r="R23" s="5"/>
      <c r="S23" s="5"/>
      <c r="T23" s="5"/>
      <c r="U23" s="5"/>
      <c r="V23" s="51"/>
      <c r="W23" s="12"/>
    </row>
    <row r="24" spans="1:30" x14ac:dyDescent="0.25">
      <c r="A24" t="s">
        <v>19</v>
      </c>
      <c r="B24" s="11">
        <v>2039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4"/>
      <c r="N24" s="3"/>
      <c r="O24" s="3"/>
      <c r="R24" s="3"/>
      <c r="S24" s="3"/>
      <c r="T24" s="3"/>
      <c r="U24" s="3"/>
      <c r="V24" s="2"/>
      <c r="W24" s="12"/>
    </row>
    <row r="25" spans="1:30" x14ac:dyDescent="0.25">
      <c r="A25" t="s">
        <v>19</v>
      </c>
      <c r="B25" s="11">
        <v>2040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4"/>
      <c r="N25" s="3"/>
      <c r="O25" s="3"/>
      <c r="R25" s="3"/>
      <c r="S25" s="3"/>
      <c r="T25" s="3"/>
      <c r="U25" s="3"/>
      <c r="V25" s="2"/>
      <c r="W25" s="12"/>
    </row>
    <row r="26" spans="1:30" x14ac:dyDescent="0.25">
      <c r="A26" t="s">
        <v>19</v>
      </c>
      <c r="B26" s="11">
        <v>2041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4"/>
      <c r="N26" s="3"/>
      <c r="O26" s="3"/>
      <c r="R26" s="3"/>
      <c r="S26" s="3"/>
      <c r="T26" s="3"/>
      <c r="U26" s="3"/>
      <c r="V26" s="2"/>
      <c r="W26" s="12"/>
    </row>
    <row r="27" spans="1:30" x14ac:dyDescent="0.25">
      <c r="A27" t="s">
        <v>19</v>
      </c>
      <c r="B27" s="11">
        <v>2042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4"/>
      <c r="N27" s="3"/>
      <c r="O27" s="3"/>
      <c r="R27" s="3"/>
      <c r="S27" s="3"/>
      <c r="T27" s="3"/>
      <c r="U27" s="3"/>
      <c r="V27" s="2"/>
      <c r="W27" s="12"/>
    </row>
    <row r="28" spans="1:30" x14ac:dyDescent="0.25">
      <c r="A28" t="s">
        <v>19</v>
      </c>
      <c r="B28" s="11">
        <v>2043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4"/>
      <c r="N28" s="3"/>
      <c r="O28" s="3"/>
      <c r="R28" s="3"/>
      <c r="S28" s="3"/>
      <c r="T28" s="3"/>
      <c r="U28" s="3"/>
      <c r="V28" s="2"/>
      <c r="W28" s="12"/>
    </row>
    <row r="29" spans="1:30" x14ac:dyDescent="0.25">
      <c r="A29" t="s">
        <v>19</v>
      </c>
      <c r="B29" s="11">
        <v>2044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4"/>
      <c r="N29" s="3"/>
      <c r="O29" s="3"/>
      <c r="R29" s="3"/>
      <c r="S29" s="3"/>
      <c r="T29" s="3"/>
      <c r="U29" s="3"/>
      <c r="V29" s="2"/>
      <c r="W29" s="12"/>
    </row>
    <row r="30" spans="1:30" x14ac:dyDescent="0.25">
      <c r="A30" t="s">
        <v>19</v>
      </c>
      <c r="B30" s="11">
        <v>2045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4"/>
      <c r="N30" s="3"/>
      <c r="O30" s="3"/>
      <c r="R30" s="3"/>
      <c r="S30" s="3"/>
      <c r="T30" s="3"/>
      <c r="U30" s="3"/>
      <c r="V30" s="2"/>
      <c r="W30" s="12"/>
    </row>
    <row r="31" spans="1:30" x14ac:dyDescent="0.25">
      <c r="A31" t="s">
        <v>19</v>
      </c>
      <c r="B31" s="11">
        <v>2046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4"/>
      <c r="N31" s="3"/>
      <c r="O31" s="3"/>
      <c r="R31" s="3"/>
      <c r="S31" s="3"/>
      <c r="T31" s="3"/>
      <c r="U31" s="3"/>
      <c r="V31" s="2"/>
      <c r="W31" s="12"/>
    </row>
    <row r="32" spans="1:30" x14ac:dyDescent="0.25">
      <c r="A32" t="s">
        <v>19</v>
      </c>
      <c r="B32" s="11">
        <v>2047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4"/>
      <c r="N32" s="3"/>
      <c r="O32" s="3"/>
      <c r="Q32" s="3"/>
      <c r="R32" s="3"/>
      <c r="S32" s="3"/>
      <c r="T32" s="3"/>
      <c r="U32" s="3"/>
      <c r="V32" s="2"/>
      <c r="W32" s="12"/>
    </row>
    <row r="33" spans="1:23" x14ac:dyDescent="0.25">
      <c r="A33" t="s">
        <v>19</v>
      </c>
      <c r="B33" s="11">
        <v>2048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4"/>
      <c r="N33" s="3"/>
      <c r="O33" s="3"/>
      <c r="Q33" s="3"/>
      <c r="R33" s="3"/>
      <c r="S33" s="3"/>
      <c r="T33" s="3"/>
      <c r="U33" s="3"/>
      <c r="V33" s="2"/>
      <c r="W33" s="12"/>
    </row>
    <row r="34" spans="1:23" x14ac:dyDescent="0.25">
      <c r="A34" t="s">
        <v>19</v>
      </c>
      <c r="B34" s="11">
        <v>2049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4"/>
      <c r="N34" s="3"/>
      <c r="O34" s="3"/>
      <c r="P34" s="3"/>
      <c r="Q34" s="3"/>
      <c r="R34" s="3"/>
      <c r="S34" s="3"/>
      <c r="T34" s="3"/>
      <c r="U34" s="3"/>
      <c r="V34" s="2"/>
      <c r="W34" s="12"/>
    </row>
    <row r="35" spans="1:23" x14ac:dyDescent="0.25">
      <c r="A35" t="s">
        <v>19</v>
      </c>
      <c r="B35" s="13">
        <v>2050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4"/>
      <c r="N35" s="1"/>
      <c r="O35" s="1"/>
      <c r="P35" s="1"/>
      <c r="Q35" s="1"/>
      <c r="R35" s="1"/>
      <c r="S35" s="1"/>
      <c r="T35" s="1"/>
      <c r="U35" s="1"/>
      <c r="V35" s="6"/>
      <c r="W35" s="7"/>
    </row>
    <row r="55" spans="5:43" x14ac:dyDescent="0.25">
      <c r="E55" s="15" t="s">
        <v>21</v>
      </c>
      <c r="F55" s="24">
        <v>2017</v>
      </c>
      <c r="G55" s="32">
        <v>2018</v>
      </c>
      <c r="H55" s="37">
        <v>2019</v>
      </c>
      <c r="I55" s="32">
        <v>2020</v>
      </c>
      <c r="J55" s="32">
        <v>2021</v>
      </c>
      <c r="K55" s="32">
        <v>2022</v>
      </c>
      <c r="L55" s="32">
        <v>2023</v>
      </c>
      <c r="M55" s="32">
        <v>2024</v>
      </c>
      <c r="N55" s="32">
        <v>2025</v>
      </c>
      <c r="O55" s="32">
        <v>2026</v>
      </c>
      <c r="P55" s="32">
        <v>2027</v>
      </c>
      <c r="Q55" s="32">
        <v>2028</v>
      </c>
      <c r="R55" s="32">
        <v>2029</v>
      </c>
      <c r="S55" s="37">
        <v>2030</v>
      </c>
      <c r="V55" s="15" t="s">
        <v>21</v>
      </c>
      <c r="W55" s="16" t="s">
        <v>20</v>
      </c>
      <c r="Y55" s="17" t="s">
        <v>0</v>
      </c>
      <c r="Z55" t="s">
        <v>1</v>
      </c>
      <c r="AA55" s="17" t="s">
        <v>2</v>
      </c>
      <c r="AB55" s="17" t="s">
        <v>3</v>
      </c>
      <c r="AC55" s="17" t="s">
        <v>4</v>
      </c>
      <c r="AD55" s="17" t="s">
        <v>5</v>
      </c>
      <c r="AE55" s="17" t="s">
        <v>6</v>
      </c>
      <c r="AF55" s="17" t="s">
        <v>7</v>
      </c>
      <c r="AG55" s="17" t="s">
        <v>8</v>
      </c>
      <c r="AH55" s="17" t="s">
        <v>9</v>
      </c>
      <c r="AI55" s="18" t="s">
        <v>10</v>
      </c>
      <c r="AJ55" s="17" t="s">
        <v>11</v>
      </c>
      <c r="AK55" s="19" t="s">
        <v>12</v>
      </c>
      <c r="AL55" s="20" t="s">
        <v>13</v>
      </c>
      <c r="AM55" s="21"/>
      <c r="AN55" s="22" t="s">
        <v>14</v>
      </c>
      <c r="AO55" s="21" t="s">
        <v>15</v>
      </c>
      <c r="AP55" s="21" t="s">
        <v>16</v>
      </c>
      <c r="AQ55" s="23"/>
    </row>
    <row r="56" spans="5:43" x14ac:dyDescent="0.25">
      <c r="E56" s="16" t="s">
        <v>20</v>
      </c>
      <c r="F56" s="25"/>
      <c r="G56" s="33"/>
      <c r="H56" s="38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8"/>
      <c r="V56" s="24">
        <v>2017</v>
      </c>
      <c r="W56" s="25"/>
      <c r="Y56" s="26">
        <v>975</v>
      </c>
      <c r="Z56">
        <v>3300</v>
      </c>
      <c r="AA56" s="26">
        <v>2100</v>
      </c>
      <c r="AB56" s="27">
        <f>AA56*0.8777</f>
        <v>1843.17</v>
      </c>
      <c r="AC56" s="27">
        <f>AA56-AB56</f>
        <v>256.82999999999993</v>
      </c>
      <c r="AD56" s="26">
        <v>16200</v>
      </c>
      <c r="AE56" s="26">
        <v>5700</v>
      </c>
      <c r="AF56" s="28"/>
      <c r="AG56" s="26">
        <v>485</v>
      </c>
      <c r="AH56" s="28"/>
      <c r="AI56" s="29"/>
      <c r="AJ56" s="28"/>
      <c r="AK56" s="28"/>
      <c r="AL56" s="30"/>
      <c r="AM56" s="31"/>
      <c r="AN56" s="28"/>
      <c r="AO56" s="28"/>
      <c r="AP56" s="28"/>
      <c r="AQ56" s="30"/>
    </row>
    <row r="57" spans="5:43" x14ac:dyDescent="0.25">
      <c r="V57" s="32">
        <v>2018</v>
      </c>
      <c r="W57" s="33"/>
      <c r="Y57" s="34">
        <v>975</v>
      </c>
      <c r="Z57">
        <v>3200</v>
      </c>
      <c r="AA57" s="34">
        <v>2900</v>
      </c>
      <c r="AB57" s="35">
        <f>AA57*0.8777</f>
        <v>2545.33</v>
      </c>
      <c r="AC57" s="35">
        <f>AA57-AB57</f>
        <v>354.67000000000007</v>
      </c>
      <c r="AD57" s="34">
        <v>16100</v>
      </c>
      <c r="AE57" s="34">
        <v>4600</v>
      </c>
      <c r="AF57" s="34"/>
      <c r="AG57" s="34">
        <v>485</v>
      </c>
      <c r="AI57" s="36"/>
      <c r="AL57" s="6"/>
      <c r="AM57" s="8"/>
      <c r="AQ57" s="6"/>
    </row>
    <row r="58" spans="5:43" x14ac:dyDescent="0.25">
      <c r="E58" s="17" t="s">
        <v>0</v>
      </c>
      <c r="F58" s="26">
        <v>975</v>
      </c>
      <c r="G58" s="34">
        <v>975</v>
      </c>
      <c r="H58" s="39">
        <v>975</v>
      </c>
      <c r="I58" s="34">
        <v>975</v>
      </c>
      <c r="J58" s="34">
        <v>2400</v>
      </c>
      <c r="K58" s="34">
        <v>5200</v>
      </c>
      <c r="L58" s="47">
        <v>6700</v>
      </c>
      <c r="M58">
        <v>8200</v>
      </c>
      <c r="N58" s="47">
        <v>9700</v>
      </c>
      <c r="O58" s="34">
        <v>11300</v>
      </c>
      <c r="P58">
        <v>14100</v>
      </c>
      <c r="Q58">
        <v>16900</v>
      </c>
      <c r="R58">
        <v>19700</v>
      </c>
      <c r="S58" s="34">
        <v>22800</v>
      </c>
      <c r="V58" s="37">
        <v>2019</v>
      </c>
      <c r="W58" s="38"/>
      <c r="Y58" s="39">
        <v>975</v>
      </c>
      <c r="Z58">
        <v>3700</v>
      </c>
      <c r="AA58" s="39">
        <v>3900</v>
      </c>
      <c r="AB58" s="40">
        <f>AA58*0.8777</f>
        <v>3423.03</v>
      </c>
      <c r="AC58" s="40">
        <f>AA58-AB58</f>
        <v>476.9699999999998</v>
      </c>
      <c r="AD58" s="39">
        <v>15600</v>
      </c>
      <c r="AE58" s="39">
        <v>4600</v>
      </c>
      <c r="AF58" s="12"/>
      <c r="AG58" s="39">
        <v>485</v>
      </c>
      <c r="AH58" s="12"/>
      <c r="AI58" s="41"/>
      <c r="AJ58" s="12">
        <v>100</v>
      </c>
      <c r="AK58" s="39">
        <v>100</v>
      </c>
      <c r="AL58" s="7"/>
      <c r="AM58" s="10"/>
      <c r="AN58" s="12"/>
      <c r="AO58" s="12"/>
      <c r="AP58" s="12"/>
      <c r="AQ58" s="7"/>
    </row>
    <row r="59" spans="5:43" x14ac:dyDescent="0.25">
      <c r="E59" t="s">
        <v>1</v>
      </c>
      <c r="F59">
        <v>3300</v>
      </c>
      <c r="G59">
        <v>3200</v>
      </c>
      <c r="H59">
        <v>3700</v>
      </c>
      <c r="I59">
        <v>6150</v>
      </c>
      <c r="J59">
        <v>6750</v>
      </c>
      <c r="K59">
        <v>7200</v>
      </c>
      <c r="L59">
        <v>7650</v>
      </c>
      <c r="M59">
        <v>8100</v>
      </c>
      <c r="N59">
        <v>8550</v>
      </c>
      <c r="O59">
        <v>9180</v>
      </c>
      <c r="P59">
        <v>9810</v>
      </c>
      <c r="Q59">
        <v>10440</v>
      </c>
      <c r="R59">
        <v>11070</v>
      </c>
      <c r="S59">
        <v>11300</v>
      </c>
      <c r="V59" s="32">
        <v>2020</v>
      </c>
      <c r="W59" s="42"/>
      <c r="Y59" s="34">
        <v>975</v>
      </c>
      <c r="Z59">
        <v>6150</v>
      </c>
      <c r="AA59" s="34">
        <v>5600</v>
      </c>
      <c r="AB59" s="35">
        <v>5000</v>
      </c>
      <c r="AC59" s="35">
        <v>2500</v>
      </c>
      <c r="AD59" s="34">
        <v>15500</v>
      </c>
      <c r="AE59" s="34">
        <v>0</v>
      </c>
      <c r="AG59" s="34">
        <v>485</v>
      </c>
      <c r="AI59" s="43"/>
      <c r="AJ59">
        <f t="shared" ref="AJ59:AJ68" si="2">AJ58+355</f>
        <v>455</v>
      </c>
      <c r="AL59" s="6"/>
      <c r="AN59" s="44"/>
      <c r="AP59" s="45"/>
      <c r="AQ59" s="6"/>
    </row>
    <row r="60" spans="5:43" x14ac:dyDescent="0.25">
      <c r="E60" s="17" t="s">
        <v>2</v>
      </c>
      <c r="F60" s="26">
        <v>2100</v>
      </c>
      <c r="G60" s="34">
        <v>2900</v>
      </c>
      <c r="H60" s="39">
        <v>3900</v>
      </c>
      <c r="I60" s="34">
        <v>5600</v>
      </c>
      <c r="J60" s="34">
        <v>6900</v>
      </c>
      <c r="K60">
        <v>7900</v>
      </c>
      <c r="L60">
        <v>8900</v>
      </c>
      <c r="M60">
        <v>9900</v>
      </c>
      <c r="N60" s="34">
        <v>10900</v>
      </c>
      <c r="O60">
        <v>13720</v>
      </c>
      <c r="P60">
        <v>16540</v>
      </c>
      <c r="Q60">
        <v>19360</v>
      </c>
      <c r="R60">
        <v>22180</v>
      </c>
      <c r="S60" s="39">
        <v>178000</v>
      </c>
      <c r="V60" s="32">
        <v>2021</v>
      </c>
      <c r="W60" s="42"/>
      <c r="Y60" s="34">
        <v>2400</v>
      </c>
      <c r="Z60">
        <v>6750</v>
      </c>
      <c r="AA60" s="34">
        <v>6900</v>
      </c>
      <c r="AB60" s="35">
        <v>8000</v>
      </c>
      <c r="AC60" s="35">
        <v>7000</v>
      </c>
      <c r="AD60" s="34">
        <v>16600</v>
      </c>
      <c r="AE60" s="34">
        <v>0</v>
      </c>
      <c r="AG60" s="34">
        <v>485</v>
      </c>
      <c r="AI60" s="43"/>
      <c r="AJ60">
        <f t="shared" si="2"/>
        <v>810</v>
      </c>
      <c r="AL60" s="6"/>
      <c r="AN60" s="46"/>
      <c r="AQ60" s="6"/>
    </row>
    <row r="61" spans="5:43" x14ac:dyDescent="0.25">
      <c r="E61" s="17" t="s">
        <v>3</v>
      </c>
      <c r="F61" s="27">
        <f>F60*0.8777</f>
        <v>1843.17</v>
      </c>
      <c r="G61" s="35">
        <f t="shared" ref="G61:H61" si="3">G60*0.8777</f>
        <v>2545.33</v>
      </c>
      <c r="H61" s="40">
        <f t="shared" si="3"/>
        <v>3423.03</v>
      </c>
      <c r="I61" s="35">
        <v>5000</v>
      </c>
      <c r="J61" s="35">
        <v>8000</v>
      </c>
      <c r="K61" s="35">
        <v>15000</v>
      </c>
      <c r="L61" s="35">
        <v>22500</v>
      </c>
      <c r="M61" s="35">
        <v>35000</v>
      </c>
      <c r="N61" s="35">
        <v>50000</v>
      </c>
      <c r="O61" s="35">
        <v>70000</v>
      </c>
      <c r="P61" s="35">
        <v>89000</v>
      </c>
      <c r="Q61" s="35">
        <v>120000</v>
      </c>
      <c r="R61" s="35">
        <v>150000</v>
      </c>
      <c r="S61" s="40">
        <v>178000</v>
      </c>
      <c r="V61" s="32">
        <v>2022</v>
      </c>
      <c r="W61" s="42"/>
      <c r="Y61" s="34">
        <v>5200</v>
      </c>
      <c r="Z61">
        <v>7200</v>
      </c>
      <c r="AA61">
        <v>7900</v>
      </c>
      <c r="AB61" s="35">
        <v>15000</v>
      </c>
      <c r="AC61" s="35">
        <v>12500</v>
      </c>
      <c r="AD61">
        <v>16200</v>
      </c>
      <c r="AE61" s="47">
        <v>0</v>
      </c>
      <c r="AG61" s="47">
        <v>485</v>
      </c>
      <c r="AI61" s="43"/>
      <c r="AJ61">
        <f t="shared" si="2"/>
        <v>1165</v>
      </c>
      <c r="AL61" s="6"/>
      <c r="AN61" s="46"/>
      <c r="AQ61" s="6"/>
    </row>
    <row r="62" spans="5:43" x14ac:dyDescent="0.25">
      <c r="E62" s="17" t="s">
        <v>4</v>
      </c>
      <c r="F62" s="27">
        <f>F60-F61</f>
        <v>256.82999999999993</v>
      </c>
      <c r="G62" s="35">
        <f t="shared" ref="G62:H62" si="4">G60-G61</f>
        <v>354.67000000000007</v>
      </c>
      <c r="H62" s="40">
        <f t="shared" si="4"/>
        <v>476.9699999999998</v>
      </c>
      <c r="I62" s="35">
        <v>2500</v>
      </c>
      <c r="J62" s="35">
        <v>7000</v>
      </c>
      <c r="K62" s="35">
        <v>12500</v>
      </c>
      <c r="L62" s="35">
        <v>22500</v>
      </c>
      <c r="M62" s="35">
        <v>35000</v>
      </c>
      <c r="N62" s="35">
        <v>50000</v>
      </c>
      <c r="O62" s="35">
        <v>70000</v>
      </c>
      <c r="P62" s="35">
        <v>89000</v>
      </c>
      <c r="Q62" s="35">
        <v>120000</v>
      </c>
      <c r="R62" s="35">
        <v>150000</v>
      </c>
      <c r="S62" s="40">
        <v>178000</v>
      </c>
      <c r="V62" s="32">
        <v>2023</v>
      </c>
      <c r="W62" s="42"/>
      <c r="Y62" s="47">
        <v>6700</v>
      </c>
      <c r="Z62">
        <v>7650</v>
      </c>
      <c r="AA62">
        <v>8900</v>
      </c>
      <c r="AB62" s="35">
        <v>22500</v>
      </c>
      <c r="AC62" s="35">
        <v>22500</v>
      </c>
      <c r="AD62">
        <v>15800</v>
      </c>
      <c r="AE62" s="47">
        <v>0</v>
      </c>
      <c r="AG62" s="47">
        <v>485</v>
      </c>
      <c r="AI62" s="43"/>
      <c r="AJ62">
        <f t="shared" si="2"/>
        <v>1520</v>
      </c>
      <c r="AL62" s="6"/>
      <c r="AN62" s="46"/>
      <c r="AQ62" s="6"/>
    </row>
    <row r="63" spans="5:43" x14ac:dyDescent="0.25">
      <c r="E63" s="17" t="s">
        <v>5</v>
      </c>
      <c r="F63" s="26">
        <v>16200</v>
      </c>
      <c r="G63" s="34">
        <v>16100</v>
      </c>
      <c r="H63" s="39">
        <v>15600</v>
      </c>
      <c r="I63" s="34">
        <v>15500</v>
      </c>
      <c r="J63" s="34">
        <v>16600</v>
      </c>
      <c r="K63">
        <v>16200</v>
      </c>
      <c r="L63">
        <v>15800</v>
      </c>
      <c r="M63">
        <v>15400</v>
      </c>
      <c r="N63" s="34">
        <v>15000</v>
      </c>
      <c r="O63">
        <v>14460</v>
      </c>
      <c r="P63">
        <v>13920</v>
      </c>
      <c r="Q63">
        <v>13380</v>
      </c>
      <c r="R63">
        <v>12840</v>
      </c>
      <c r="S63" s="39">
        <v>12300</v>
      </c>
      <c r="V63" s="32">
        <v>2024</v>
      </c>
      <c r="W63" s="42"/>
      <c r="Y63">
        <v>8200</v>
      </c>
      <c r="Z63">
        <v>8100</v>
      </c>
      <c r="AA63">
        <v>9900</v>
      </c>
      <c r="AB63" s="35">
        <v>35000</v>
      </c>
      <c r="AC63" s="35">
        <v>35000</v>
      </c>
      <c r="AD63">
        <v>15400</v>
      </c>
      <c r="AE63" s="47">
        <v>0</v>
      </c>
      <c r="AG63" s="47">
        <v>485</v>
      </c>
      <c r="AI63" s="43"/>
      <c r="AJ63">
        <f t="shared" si="2"/>
        <v>1875</v>
      </c>
      <c r="AL63" s="6"/>
      <c r="AN63" s="46"/>
      <c r="AQ63" s="6"/>
    </row>
    <row r="64" spans="5:43" x14ac:dyDescent="0.25">
      <c r="E64" s="17" t="s">
        <v>6</v>
      </c>
      <c r="F64" s="26">
        <v>5700</v>
      </c>
      <c r="G64" s="34">
        <v>4600</v>
      </c>
      <c r="H64" s="39">
        <v>4600</v>
      </c>
      <c r="I64" s="34">
        <v>0</v>
      </c>
      <c r="J64" s="34">
        <v>0</v>
      </c>
      <c r="K64" s="47">
        <v>0</v>
      </c>
      <c r="L64" s="47">
        <v>0</v>
      </c>
      <c r="M64" s="47">
        <v>0</v>
      </c>
      <c r="N64" s="34">
        <v>0</v>
      </c>
      <c r="O64">
        <v>0</v>
      </c>
      <c r="P64">
        <v>0</v>
      </c>
      <c r="Q64">
        <v>0</v>
      </c>
      <c r="R64">
        <v>0</v>
      </c>
      <c r="S64" s="39">
        <v>0</v>
      </c>
      <c r="V64" s="32">
        <v>2025</v>
      </c>
      <c r="W64" s="42"/>
      <c r="Y64" s="47">
        <v>9700</v>
      </c>
      <c r="Z64">
        <v>8550</v>
      </c>
      <c r="AA64" s="34">
        <v>10900</v>
      </c>
      <c r="AB64" s="35">
        <v>50000</v>
      </c>
      <c r="AC64" s="35">
        <v>50000</v>
      </c>
      <c r="AD64" s="34">
        <v>15000</v>
      </c>
      <c r="AE64" s="34">
        <v>0</v>
      </c>
      <c r="AG64" s="34">
        <v>485</v>
      </c>
      <c r="AI64" s="43"/>
      <c r="AJ64">
        <f t="shared" si="2"/>
        <v>2230</v>
      </c>
      <c r="AK64" s="34">
        <v>500</v>
      </c>
      <c r="AL64" s="6"/>
      <c r="AN64" s="46"/>
      <c r="AO64" s="45"/>
      <c r="AQ64" s="6"/>
    </row>
    <row r="65" spans="5:43" x14ac:dyDescent="0.25">
      <c r="E65" s="17" t="s">
        <v>7</v>
      </c>
      <c r="F65" s="28"/>
      <c r="G65" s="34"/>
      <c r="H65" s="12"/>
      <c r="S65" s="12"/>
      <c r="V65" s="32">
        <v>2026</v>
      </c>
      <c r="W65" s="42"/>
      <c r="Y65" s="34">
        <v>11300</v>
      </c>
      <c r="Z65">
        <v>9180</v>
      </c>
      <c r="AA65">
        <v>13720</v>
      </c>
      <c r="AB65" s="35">
        <v>70000</v>
      </c>
      <c r="AC65" s="35">
        <v>70000</v>
      </c>
      <c r="AD65">
        <v>14460</v>
      </c>
      <c r="AE65">
        <v>0</v>
      </c>
      <c r="AG65" s="47">
        <v>485</v>
      </c>
      <c r="AI65" s="43"/>
      <c r="AJ65">
        <f t="shared" si="2"/>
        <v>2585</v>
      </c>
      <c r="AL65" s="6"/>
      <c r="AN65" s="46"/>
      <c r="AQ65" s="6"/>
    </row>
    <row r="66" spans="5:43" x14ac:dyDescent="0.25">
      <c r="E66" s="17" t="s">
        <v>8</v>
      </c>
      <c r="F66" s="26">
        <v>485</v>
      </c>
      <c r="G66" s="34">
        <v>485</v>
      </c>
      <c r="H66" s="39">
        <v>485</v>
      </c>
      <c r="I66" s="34">
        <v>485</v>
      </c>
      <c r="J66" s="34">
        <v>485</v>
      </c>
      <c r="K66" s="47">
        <v>485</v>
      </c>
      <c r="L66" s="47">
        <v>485</v>
      </c>
      <c r="M66" s="47">
        <v>485</v>
      </c>
      <c r="N66" s="34">
        <v>485</v>
      </c>
      <c r="O66" s="47">
        <v>485</v>
      </c>
      <c r="P66" s="47">
        <v>485</v>
      </c>
      <c r="Q66" s="47">
        <v>485</v>
      </c>
      <c r="R66" s="47">
        <v>485</v>
      </c>
      <c r="S66" s="39">
        <v>485</v>
      </c>
      <c r="V66" s="32">
        <v>2027</v>
      </c>
      <c r="W66" s="42"/>
      <c r="Y66">
        <v>14100</v>
      </c>
      <c r="Z66">
        <v>9810</v>
      </c>
      <c r="AA66">
        <v>16540</v>
      </c>
      <c r="AB66" s="35">
        <v>89000</v>
      </c>
      <c r="AC66" s="35">
        <v>89000</v>
      </c>
      <c r="AD66">
        <v>13920</v>
      </c>
      <c r="AE66">
        <v>0</v>
      </c>
      <c r="AG66" s="47">
        <v>485</v>
      </c>
      <c r="AI66" s="43"/>
      <c r="AJ66">
        <f t="shared" si="2"/>
        <v>2940</v>
      </c>
      <c r="AL66" s="6"/>
      <c r="AN66" s="46"/>
      <c r="AQ66" s="6"/>
    </row>
    <row r="67" spans="5:43" x14ac:dyDescent="0.25">
      <c r="E67" s="17" t="s">
        <v>9</v>
      </c>
      <c r="F67" s="28"/>
      <c r="H67" s="12"/>
      <c r="S67" s="12"/>
      <c r="V67" s="32">
        <v>2028</v>
      </c>
      <c r="W67" s="42"/>
      <c r="Y67">
        <v>16900</v>
      </c>
      <c r="Z67">
        <v>10440</v>
      </c>
      <c r="AA67">
        <v>19360</v>
      </c>
      <c r="AB67" s="35">
        <v>120000</v>
      </c>
      <c r="AC67" s="35">
        <v>120000</v>
      </c>
      <c r="AD67">
        <v>13380</v>
      </c>
      <c r="AE67">
        <v>0</v>
      </c>
      <c r="AG67" s="47">
        <v>485</v>
      </c>
      <c r="AI67" s="43"/>
      <c r="AJ67">
        <f t="shared" si="2"/>
        <v>3295</v>
      </c>
      <c r="AL67" s="6"/>
      <c r="AN67" s="46"/>
      <c r="AQ67" s="6"/>
    </row>
    <row r="68" spans="5:43" x14ac:dyDescent="0.25">
      <c r="E68" s="18" t="s">
        <v>10</v>
      </c>
      <c r="F68" s="29"/>
      <c r="G68" s="36"/>
      <c r="H68" s="41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9"/>
      <c r="V68" s="32">
        <v>2029</v>
      </c>
      <c r="W68" s="42"/>
      <c r="Y68">
        <v>19700</v>
      </c>
      <c r="Z68">
        <v>11070</v>
      </c>
      <c r="AA68">
        <v>22180</v>
      </c>
      <c r="AB68" s="35">
        <v>150000</v>
      </c>
      <c r="AC68" s="35">
        <v>150000</v>
      </c>
      <c r="AD68">
        <v>12840</v>
      </c>
      <c r="AE68">
        <v>0</v>
      </c>
      <c r="AG68" s="47">
        <v>485</v>
      </c>
      <c r="AI68" s="43"/>
      <c r="AJ68">
        <f t="shared" si="2"/>
        <v>3650</v>
      </c>
      <c r="AL68" s="6"/>
      <c r="AN68" s="46"/>
      <c r="AQ68" s="6"/>
    </row>
    <row r="69" spans="5:43" x14ac:dyDescent="0.25">
      <c r="E69" s="17" t="s">
        <v>11</v>
      </c>
      <c r="F69" s="28"/>
      <c r="H69" s="12">
        <v>100</v>
      </c>
      <c r="I69">
        <f>H69+355</f>
        <v>455</v>
      </c>
      <c r="J69">
        <f t="shared" ref="J69:R69" si="5">I69+355</f>
        <v>810</v>
      </c>
      <c r="K69">
        <f t="shared" si="5"/>
        <v>1165</v>
      </c>
      <c r="L69">
        <f t="shared" si="5"/>
        <v>1520</v>
      </c>
      <c r="M69">
        <f t="shared" si="5"/>
        <v>1875</v>
      </c>
      <c r="N69">
        <f t="shared" si="5"/>
        <v>2230</v>
      </c>
      <c r="O69">
        <f t="shared" si="5"/>
        <v>2585</v>
      </c>
      <c r="P69">
        <f t="shared" si="5"/>
        <v>2940</v>
      </c>
      <c r="Q69">
        <f t="shared" si="5"/>
        <v>3295</v>
      </c>
      <c r="R69">
        <f t="shared" si="5"/>
        <v>3650</v>
      </c>
      <c r="S69" s="12">
        <v>4000</v>
      </c>
      <c r="V69" s="37">
        <v>2030</v>
      </c>
      <c r="W69" s="48"/>
      <c r="Y69" s="34">
        <v>22800</v>
      </c>
      <c r="Z69">
        <v>11300</v>
      </c>
      <c r="AA69" s="39">
        <v>178000</v>
      </c>
      <c r="AB69" s="40">
        <v>178000</v>
      </c>
      <c r="AC69" s="40">
        <v>178000</v>
      </c>
      <c r="AD69" s="39">
        <v>12300</v>
      </c>
      <c r="AE69" s="39">
        <v>0</v>
      </c>
      <c r="AF69" s="12"/>
      <c r="AG69" s="39">
        <v>485</v>
      </c>
      <c r="AH69" s="12"/>
      <c r="AI69" s="49"/>
      <c r="AJ69" s="12">
        <v>4000</v>
      </c>
      <c r="AK69" s="39">
        <v>4000</v>
      </c>
      <c r="AL69" s="7"/>
      <c r="AN69" s="50"/>
      <c r="AO69" s="12"/>
      <c r="AP69" s="12">
        <v>20.2</v>
      </c>
      <c r="AQ69" s="7"/>
    </row>
    <row r="70" spans="5:43" x14ac:dyDescent="0.25">
      <c r="E70" s="19" t="s">
        <v>12</v>
      </c>
      <c r="F70" s="28"/>
      <c r="H70" s="39">
        <v>100</v>
      </c>
      <c r="N70" s="34">
        <v>500</v>
      </c>
      <c r="S70" s="39">
        <v>4000</v>
      </c>
    </row>
    <row r="71" spans="5:43" x14ac:dyDescent="0.25">
      <c r="E71" s="20" t="s">
        <v>13</v>
      </c>
      <c r="F71" s="30"/>
      <c r="G71" s="6"/>
      <c r="H71" s="7"/>
      <c r="I71" s="6"/>
      <c r="J71" s="6"/>
      <c r="K71" s="6"/>
      <c r="L71" s="6"/>
      <c r="M71" s="6"/>
      <c r="N71" s="6"/>
      <c r="O71" s="6"/>
      <c r="P71" s="6"/>
      <c r="Q71" s="6"/>
      <c r="R71" s="6"/>
      <c r="S71" s="7"/>
    </row>
    <row r="72" spans="5:43" x14ac:dyDescent="0.25">
      <c r="E72" s="21"/>
      <c r="F72" s="31"/>
      <c r="G72" s="8"/>
      <c r="H72" s="10"/>
    </row>
    <row r="73" spans="5:43" x14ac:dyDescent="0.25">
      <c r="E73" s="22" t="s">
        <v>14</v>
      </c>
      <c r="F73" s="28"/>
      <c r="H73" s="12"/>
      <c r="I73" s="44"/>
      <c r="J73" s="46"/>
      <c r="K73" s="46"/>
      <c r="L73" s="46"/>
      <c r="M73" s="46"/>
      <c r="N73" s="46"/>
      <c r="O73" s="46"/>
      <c r="P73" s="46"/>
      <c r="Q73" s="46"/>
      <c r="R73" s="46"/>
      <c r="S73" s="50"/>
    </row>
    <row r="74" spans="5:43" x14ac:dyDescent="0.25">
      <c r="E74" s="21" t="s">
        <v>15</v>
      </c>
      <c r="F74" s="28"/>
      <c r="H74" s="12"/>
      <c r="N74" s="45"/>
      <c r="S74" s="12"/>
    </row>
    <row r="75" spans="5:43" x14ac:dyDescent="0.25">
      <c r="E75" s="21" t="s">
        <v>16</v>
      </c>
      <c r="F75" s="28"/>
      <c r="H75" s="12"/>
      <c r="I75" s="45"/>
      <c r="S75" s="12">
        <v>20.2</v>
      </c>
    </row>
    <row r="76" spans="5:43" x14ac:dyDescent="0.25">
      <c r="E76" s="23"/>
      <c r="F76" s="30"/>
      <c r="G76" s="6"/>
      <c r="H76" s="7"/>
      <c r="I76" s="6"/>
      <c r="J76" s="6"/>
      <c r="K76" s="6"/>
      <c r="L76" s="6"/>
      <c r="M76" s="6"/>
      <c r="N76" s="6"/>
      <c r="O76" s="6"/>
      <c r="P76" s="6"/>
      <c r="Q76" s="6"/>
      <c r="R76" s="6"/>
      <c r="S76" s="7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2e7cb48-9dbe-449d-a08d-73f78dde171e" xsi:nil="true"/>
    <lcf76f155ced4ddcb4097134ff3c332f xmlns="a9f429f1-56db-4bfe-afaf-d667290c795e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8D0211E8CD2D449FCA0D3312F2396F" ma:contentTypeVersion="17" ma:contentTypeDescription="Create a new document." ma:contentTypeScope="" ma:versionID="197364cc4f781c3b26a30388d009c75a">
  <xsd:schema xmlns:xsd="http://www.w3.org/2001/XMLSchema" xmlns:xs="http://www.w3.org/2001/XMLSchema" xmlns:p="http://schemas.microsoft.com/office/2006/metadata/properties" xmlns:ns2="a9f429f1-56db-4bfe-afaf-d667290c795e" xmlns:ns3="52e7cb48-9dbe-449d-a08d-73f78dde171e" targetNamespace="http://schemas.microsoft.com/office/2006/metadata/properties" ma:root="true" ma:fieldsID="8ba79e85014bc975f7cd21de53bb8da2" ns2:_="" ns3:_="">
    <xsd:import namespace="a9f429f1-56db-4bfe-afaf-d667290c795e"/>
    <xsd:import namespace="52e7cb48-9dbe-449d-a08d-73f78dde17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f429f1-56db-4bfe-afaf-d667290c79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5f80264a-99e7-47cd-820c-3e92ce78c5e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e7cb48-9dbe-449d-a08d-73f78dde171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913b884-7fb4-4900-a8ea-7523c6d04d11}" ma:internalName="TaxCatchAll" ma:showField="CatchAllData" ma:web="52e7cb48-9dbe-449d-a08d-73f78dde17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4E6C6BD-243D-4D08-AC87-98B61BC57E47}">
  <ds:schemaRefs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purl.org/dc/terms/"/>
    <ds:schemaRef ds:uri="http://purl.org/dc/elements/1.1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b4a06104-01ed-4c59-82c4-10c450c50d28"/>
  </ds:schemaRefs>
</ds:datastoreItem>
</file>

<file path=customXml/itemProps2.xml><?xml version="1.0" encoding="utf-8"?>
<ds:datastoreItem xmlns:ds="http://schemas.openxmlformats.org/officeDocument/2006/customXml" ds:itemID="{7FEFA4E4-CFBC-4FF8-B440-29462D69421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3021571-2762-4F50-AA0E-B8E02487F9E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climate_agreement_scenario_TP</vt:lpstr>
      <vt:lpstr>D66_scenario_TP</vt:lpstr>
      <vt:lpstr>PVV_scenario_TP</vt:lpstr>
      <vt:lpstr>GroenLinks_scenario_TP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Broek, J. van den</dc:creator>
  <cp:lastModifiedBy>Broek, J. van den</cp:lastModifiedBy>
  <dcterms:created xsi:type="dcterms:W3CDTF">2020-06-24T12:48:44Z</dcterms:created>
  <dcterms:modified xsi:type="dcterms:W3CDTF">2020-09-20T18:41:16Z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0x0101005F8D0211E8CD2D449FCA0D3312F2396F</vt:lpwstr>
  </property>
</Properties>
</file>