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"/>
    </mc:Choice>
  </mc:AlternateContent>
  <xr:revisionPtr revIDLastSave="0" documentId="13_ncr:1_{5FC98643-35C8-4CFD-9A0B-18EEC8E0298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3" r:id="rId1"/>
    <sheet name="留存预测" sheetId="2" r:id="rId2"/>
    <sheet name="留存" sheetId="4" r:id="rId3"/>
    <sheet name="活跃用户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5" l="1"/>
  <c r="G3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" i="5"/>
</calcChain>
</file>

<file path=xl/sharedStrings.xml><?xml version="1.0" encoding="utf-8"?>
<sst xmlns="http://schemas.openxmlformats.org/spreadsheetml/2006/main" count="154" uniqueCount="113">
  <si>
    <t>30日留存</t>
  </si>
  <si>
    <t>29日留存</t>
  </si>
  <si>
    <t>28日留存</t>
  </si>
  <si>
    <t>27日留存</t>
  </si>
  <si>
    <t>26日留存</t>
  </si>
  <si>
    <t>25日留存</t>
  </si>
  <si>
    <t>24日留存</t>
  </si>
  <si>
    <t>23日留存</t>
  </si>
  <si>
    <t>22日留存</t>
  </si>
  <si>
    <t>21日留存</t>
  </si>
  <si>
    <t>20日留存</t>
  </si>
  <si>
    <t>19日留存</t>
  </si>
  <si>
    <t>18日留存</t>
  </si>
  <si>
    <t>17日留存</t>
  </si>
  <si>
    <t>16日留存</t>
  </si>
  <si>
    <t>15日留存</t>
  </si>
  <si>
    <t>14日留存</t>
  </si>
  <si>
    <t>13日留存</t>
  </si>
  <si>
    <t>12日留存</t>
  </si>
  <si>
    <t>11日留存</t>
  </si>
  <si>
    <t>10日留存</t>
  </si>
  <si>
    <t>9日留存</t>
  </si>
  <si>
    <t>8日留存</t>
  </si>
  <si>
    <t>7日留存</t>
  </si>
  <si>
    <t>6日留存</t>
  </si>
  <si>
    <t>5日留存</t>
  </si>
  <si>
    <t>4日留存</t>
  </si>
  <si>
    <t>3日留存</t>
  </si>
  <si>
    <t>2日留存</t>
  </si>
  <si>
    <t>次日留存</t>
  </si>
  <si>
    <t>留存率</t>
  </si>
  <si>
    <t>留存天数</t>
  </si>
  <si>
    <t>第2日活跃用户数=第2日新增用户数+第1日留存用户数</t>
    <phoneticPr fontId="1" type="noConversion"/>
  </si>
  <si>
    <t>第3日活跃用户数=第3日新增用户数+第2日留存用户数（第2日新增用户数*第2日留存率）+第1日留存用户数</t>
    <phoneticPr fontId="1" type="noConversion"/>
  </si>
  <si>
    <t>第30日活跃用户数=第30日新增用户数+第29日留存用户数+第28日留存用户数+...+第1日留存用户数</t>
    <phoneticPr fontId="1" type="noConversion"/>
  </si>
  <si>
    <r>
      <t>明确指标</t>
    </r>
    <r>
      <rPr>
        <sz val="12"/>
        <color rgb="FFFFFF00"/>
        <rFont val="微软雅黑"/>
        <family val="2"/>
        <charset val="134"/>
      </rPr>
      <t>第30天活跃用户数</t>
    </r>
    <r>
      <rPr>
        <sz val="12"/>
        <color theme="0"/>
        <rFont val="微软雅黑"/>
        <family val="2"/>
        <charset val="134"/>
      </rPr>
      <t>的定义：</t>
    </r>
  </si>
  <si>
    <t>…</t>
    <phoneticPr fontId="1" type="noConversion"/>
  </si>
  <si>
    <t>第1日留存用户数=第1日新增用户数*第1日留存率      留存率=留存用户数/新增用户数</t>
    <phoneticPr fontId="1" type="noConversion"/>
  </si>
  <si>
    <t>1000（新增）</t>
    <phoneticPr fontId="1" type="noConversion"/>
  </si>
  <si>
    <r>
      <rPr>
        <b/>
        <vertAlign val="subscript"/>
        <sz val="20"/>
        <color theme="1"/>
        <rFont val="等线"/>
        <family val="3"/>
        <charset val="134"/>
        <scheme val="minor"/>
      </rPr>
      <t>用户来源</t>
    </r>
    <r>
      <rPr>
        <b/>
        <vertAlign val="superscript"/>
        <sz val="20"/>
        <color theme="1"/>
        <rFont val="等线"/>
        <family val="3"/>
        <charset val="134"/>
        <scheme val="minor"/>
      </rPr>
      <t>剩余用户数</t>
    </r>
  </si>
  <si>
    <t>背景：2020-01-31日上架APP</t>
    <phoneticPr fontId="1" type="noConversion"/>
  </si>
  <si>
    <t>加上时间</t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</si>
  <si>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1日留存数</t>
    </r>
    <r>
      <rPr>
        <sz val="12"/>
        <color theme="1"/>
        <rFont val="等线"/>
        <family val="2"/>
        <scheme val="minor"/>
      </rPr>
      <t>=使用第一日的留存用户数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</si>
  <si>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2日留存数</t>
    </r>
    <r>
      <rPr>
        <sz val="12"/>
        <color theme="1"/>
        <rFont val="等线"/>
        <family val="2"/>
        <scheme val="minor"/>
      </rPr>
      <t>=使用第二日的留存用户数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</si>
  <si>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3日留存数</t>
    </r>
    <r>
      <rPr>
        <sz val="12"/>
        <color theme="1"/>
        <rFont val="等线"/>
        <family val="2"/>
        <scheme val="minor"/>
      </rPr>
      <t>=使用第三日的留存用户数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</si>
  <si>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4日留存数</t>
    </r>
    <r>
      <rPr>
        <sz val="12"/>
        <color theme="1"/>
        <rFont val="等线"/>
        <family val="2"/>
        <scheme val="minor"/>
      </rPr>
      <t>=使用第四日的留存用户数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</si>
  <si>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留存用户数</t>
    </r>
    <r>
      <rPr>
        <sz val="12"/>
        <color theme="1"/>
        <rFont val="等线"/>
        <family val="2"/>
        <scheme val="minor"/>
      </rPr>
      <t xml:space="preserve"> = 用户在某段时间使用了产品,过了一段时间后,仍旧继续使用的用户,称为留存用户，用户数量就是留存用户数。</t>
    </r>
    <phoneticPr fontId="1" type="noConversion"/>
  </si>
  <si>
    <t>几个概念：</t>
    <phoneticPr fontId="1" type="noConversion"/>
  </si>
  <si>
    <r>
      <rPr>
        <b/>
        <sz val="12"/>
        <color rgb="FFFF0000"/>
        <rFont val="等线"/>
        <family val="2"/>
        <scheme val="minor"/>
      </rPr>
      <t xml:space="preserve">   </t>
    </r>
    <r>
      <rPr>
        <b/>
        <sz val="12"/>
        <color rgb="FFFF0000"/>
        <rFont val="等线"/>
        <family val="3"/>
        <charset val="134"/>
        <scheme val="minor"/>
      </rPr>
      <t>留</t>
    </r>
    <r>
      <rPr>
        <b/>
        <sz val="12"/>
        <color rgb="FFFF0000"/>
        <rFont val="等线"/>
        <family val="2"/>
        <scheme val="minor"/>
      </rPr>
      <t xml:space="preserve"> </t>
    </r>
    <r>
      <rPr>
        <b/>
        <sz val="12"/>
        <color rgb="FFFF0000"/>
        <rFont val="等线"/>
        <family val="3"/>
        <charset val="134"/>
        <scheme val="minor"/>
      </rPr>
      <t>存</t>
    </r>
    <r>
      <rPr>
        <b/>
        <sz val="12"/>
        <color rgb="FFFF0000"/>
        <rFont val="等线"/>
        <family val="2"/>
        <scheme val="minor"/>
      </rPr>
      <t xml:space="preserve"> </t>
    </r>
    <r>
      <rPr>
        <b/>
        <sz val="12"/>
        <color rgb="FFFF0000"/>
        <rFont val="等线"/>
        <family val="3"/>
        <charset val="134"/>
        <scheme val="minor"/>
      </rPr>
      <t>率</t>
    </r>
    <r>
      <rPr>
        <b/>
        <sz val="12"/>
        <color rgb="FFFF0000"/>
        <rFont val="等线"/>
        <family val="2"/>
        <scheme val="minor"/>
      </rPr>
      <t xml:space="preserve">  </t>
    </r>
    <r>
      <rPr>
        <sz val="12"/>
        <color theme="1"/>
        <rFont val="等线"/>
        <family val="2"/>
        <scheme val="minor"/>
      </rPr>
      <t xml:space="preserve"> = 留存用户数/一开始的总用户数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</si>
  <si>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1日留存率</t>
    </r>
    <r>
      <rPr>
        <sz val="12"/>
        <color theme="1"/>
        <rFont val="等线"/>
        <family val="2"/>
        <scheme val="minor"/>
      </rPr>
      <t>=1日留存数/一开始的总用户数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</si>
  <si>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2日留存率</t>
    </r>
    <r>
      <rPr>
        <sz val="12"/>
        <color theme="1"/>
        <rFont val="等线"/>
        <family val="2"/>
        <scheme val="minor"/>
      </rPr>
      <t>=2日留存数/一开始的总用户数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</si>
  <si>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3日留存率</t>
    </r>
    <r>
      <rPr>
        <sz val="12"/>
        <color theme="1"/>
        <rFont val="等线"/>
        <family val="2"/>
        <scheme val="minor"/>
      </rPr>
      <t>=3日留存数/一开始的总用户数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</si>
  <si>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4日留存率</t>
    </r>
    <r>
      <rPr>
        <sz val="12"/>
        <color theme="1"/>
        <rFont val="等线"/>
        <family val="2"/>
        <scheme val="minor"/>
      </rPr>
      <t>=4日留存数/一开始的总用户数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</si>
  <si>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t>注：1日留存，又称次日留存</t>
    <phoneticPr fontId="1" type="noConversion"/>
  </si>
  <si>
    <t>第3日活跃用户数 = 新增用户数 + 第2日留存用户数 + 第1日留存用户数</t>
    <phoneticPr fontId="1" type="noConversion"/>
  </si>
  <si>
    <t>第4日活跃用户数 = 新增用户数 + 第3日留存用户数 + 第2日留存用户数 + 第1日留存用户数</t>
    <phoneticPr fontId="1" type="noConversion"/>
  </si>
  <si>
    <t>第5日活跃用户数 = 新增用户数 + 第4日留存用户数 + 第3日留存用户数 + 第2日留存用户数 + 第1日留存用户数</t>
    <phoneticPr fontId="1" type="noConversion"/>
  </si>
  <si>
    <t>。。。</t>
    <phoneticPr fontId="1" type="noConversion"/>
  </si>
  <si>
    <t>第30日活跃用户数 = 新增用户数 + 第29日留存用户数 + 第28日留存用户数 + 第27日留存用户数 + 第26日留存用户数 + 。。。</t>
    <phoneticPr fontId="1" type="noConversion"/>
  </si>
  <si>
    <t>第N日留存数 = 总用户数 x 第N日留存率</t>
  </si>
  <si>
    <t>留存天数</t>
    <phoneticPr fontId="1" type="noConversion"/>
  </si>
  <si>
    <t>第N日留存用户数</t>
    <phoneticPr fontId="1" type="noConversion"/>
  </si>
  <si>
    <t>第N日留存数 = 总用户数 x 第N日留存率</t>
    <phoneticPr fontId="1" type="noConversion"/>
  </si>
  <si>
    <t>预测的第N留存率</t>
    <phoneticPr fontId="1" type="noConversion"/>
  </si>
  <si>
    <t>每日新增总用户数</t>
    <phoneticPr fontId="1" type="noConversion"/>
  </si>
  <si>
    <r>
      <t>问题1：一个社交APP, 它的新增用户次日留存率、7日留存率、30日留存率分别是52%、25%、14%。请</t>
    </r>
    <r>
      <rPr>
        <sz val="24"/>
        <color rgb="FFFFC000"/>
        <rFont val="等线"/>
        <family val="3"/>
        <charset val="134"/>
        <scheme val="minor"/>
      </rPr>
      <t>模拟</t>
    </r>
    <r>
      <rPr>
        <sz val="24"/>
        <color theme="0"/>
        <rFont val="等线"/>
        <family val="3"/>
        <charset val="134"/>
        <scheme val="minor"/>
      </rPr>
      <t>出如果每天新增6万用户量，那么第三十天，它的</t>
    </r>
    <r>
      <rPr>
        <sz val="24"/>
        <color rgb="FFFFC000"/>
        <rFont val="等线"/>
        <family val="3"/>
        <charset val="134"/>
        <scheme val="minor"/>
      </rPr>
      <t>日活跃用户数</t>
    </r>
    <r>
      <rPr>
        <sz val="24"/>
        <color theme="0"/>
        <rFont val="等线"/>
        <family val="3"/>
        <charset val="134"/>
        <scheme val="minor"/>
      </rPr>
      <t>会达到多少？请用Excel分析。</t>
    </r>
    <phoneticPr fontId="1" type="noConversion"/>
  </si>
  <si>
    <t>2月6日留存用户数</t>
    <phoneticPr fontId="1" type="noConversion"/>
  </si>
  <si>
    <t>2月0日留存用户数</t>
  </si>
  <si>
    <t>2月1日留存用户数</t>
  </si>
  <si>
    <t>2月2日留存用户数</t>
  </si>
  <si>
    <t>2月3日留存用户数</t>
  </si>
  <si>
    <t>2月4日留存用户数</t>
  </si>
  <si>
    <t>2月5日留存用户数</t>
  </si>
  <si>
    <t>6w*1日留存率</t>
    <phoneticPr fontId="1" type="noConversion"/>
  </si>
  <si>
    <t>6w*2日留存率</t>
  </si>
  <si>
    <t>6w*2日留存率</t>
    <phoneticPr fontId="1" type="noConversion"/>
  </si>
  <si>
    <t>6w*3日留存率</t>
  </si>
  <si>
    <t>6w*3日留存率</t>
    <phoneticPr fontId="1" type="noConversion"/>
  </si>
  <si>
    <t>6w*4日留存率</t>
  </si>
  <si>
    <t>6w*4日留存率</t>
    <phoneticPr fontId="1" type="noConversion"/>
  </si>
  <si>
    <t>6w*5日留存率</t>
  </si>
  <si>
    <t>6w*6日留存率</t>
  </si>
  <si>
    <t>6w*7日留存率</t>
  </si>
  <si>
    <t>6w*8日留存率</t>
  </si>
  <si>
    <t>6w*9日留存率</t>
  </si>
  <si>
    <t>6w*10日留存率</t>
  </si>
  <si>
    <t>6w*11日留存率</t>
  </si>
  <si>
    <t>6w*12日留存率</t>
  </si>
  <si>
    <t>6w*13日留存率</t>
  </si>
  <si>
    <t>6w*14日留存率</t>
  </si>
  <si>
    <t>6w*15日留存率</t>
  </si>
  <si>
    <t>6w*16日留存率</t>
  </si>
  <si>
    <t>6w*17日留存率</t>
  </si>
  <si>
    <t>6w*18日留存率</t>
  </si>
  <si>
    <t>6w*19日留存率</t>
  </si>
  <si>
    <t>6w*20日留存率</t>
  </si>
  <si>
    <t>6w*21日留存率</t>
  </si>
  <si>
    <t>6w*22日留存率</t>
  </si>
  <si>
    <t>6w*23日留存率</t>
  </si>
  <si>
    <t>6w*24日留存率</t>
  </si>
  <si>
    <t>6w*25日留存率</t>
  </si>
  <si>
    <t>6w*26日留存率</t>
  </si>
  <si>
    <t>6w*27日留存率</t>
  </si>
  <si>
    <t>6w*28日留存率</t>
  </si>
  <si>
    <t>6w*29日留存率</t>
  </si>
  <si>
    <t>6w*30日留存率</t>
  </si>
  <si>
    <t>活跃用户数之和</t>
    <phoneticPr fontId="1" type="noConversion"/>
  </si>
  <si>
    <t>1月31日留存到2月7日的用户数</t>
    <phoneticPr fontId="1" type="noConversion"/>
  </si>
  <si>
    <t>2月1日留存到2月7日的用户数</t>
    <phoneticPr fontId="1" type="noConversion"/>
  </si>
  <si>
    <r>
      <t xml:space="preserve">第2日活跃用户数 = </t>
    </r>
    <r>
      <rPr>
        <b/>
        <sz val="12"/>
        <color rgb="FFFF0000"/>
        <rFont val="等线"/>
        <family val="3"/>
        <charset val="134"/>
        <scheme val="minor"/>
      </rPr>
      <t>（第2日的）</t>
    </r>
    <r>
      <rPr>
        <sz val="12"/>
        <color theme="1"/>
        <rFont val="等线"/>
        <family val="3"/>
        <charset val="134"/>
        <scheme val="minor"/>
      </rPr>
      <t>新增用户数 + 第1日留存用户数</t>
    </r>
    <phoneticPr fontId="1" type="noConversion"/>
  </si>
  <si>
    <t>6w*2月6日用户的1日留存率</t>
    <phoneticPr fontId="1" type="noConversion"/>
  </si>
  <si>
    <t>【800/1000*1日留存率】</t>
    <phoneticPr fontId="1" type="noConversion"/>
  </si>
  <si>
    <t>一行行的看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</si>
</sst>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0"/>
      <name val="微软雅黑"/>
      <family val="2"/>
      <charset val="134"/>
    </font>
    <font>
      <sz val="24"/>
      <color rgb="FFFFC00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rgb="FFFFFF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vertAlign val="subscript"/>
      <sz val="20"/>
      <color theme="1"/>
      <name val="等线"/>
      <family val="3"/>
      <charset val="134"/>
      <scheme val="minor"/>
    </font>
    <font>
      <b/>
      <vertAlign val="superscript"/>
      <sz val="20"/>
      <color theme="1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12"/>
      <color theme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4" fillId="3" borderId="0" xfId="0" applyFont="1" applyFill="1" applyAlignment="1">
      <alignment wrapText="1"/>
    </xf>
    <xf numFmtId="0" fontId="7" fillId="3" borderId="0" xfId="0" applyFont="1" applyFill="1" applyAlignment="1">
      <alignment horizontal="left" vertical="top" wrapText="1"/>
    </xf>
    <xf numFmtId="14" fontId="0" fillId="0" borderId="0" xfId="0" applyNumberFormat="1"/>
    <xf numFmtId="14" fontId="9" fillId="0" borderId="0" xfId="0" applyNumberFormat="1" applyFont="1"/>
    <xf numFmtId="0" fontId="2" fillId="0" borderId="0" xfId="0" applyFont="1"/>
    <xf numFmtId="176" fontId="7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Font="1"/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176" fontId="14" fillId="3" borderId="3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留存预测!$C$2</c:f>
              <c:strCache>
                <c:ptCount val="1"/>
                <c:pt idx="0">
                  <c:v>留存率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留存预测!$B$3:$B$32</c:f>
              <c:strCache>
                <c:ptCount val="30"/>
                <c:pt idx="0">
                  <c:v>次日留存</c:v>
                </c:pt>
                <c:pt idx="1">
                  <c:v>2日留存</c:v>
                </c:pt>
                <c:pt idx="2">
                  <c:v>3日留存</c:v>
                </c:pt>
                <c:pt idx="3">
                  <c:v>4日留存</c:v>
                </c:pt>
                <c:pt idx="4">
                  <c:v>5日留存</c:v>
                </c:pt>
                <c:pt idx="5">
                  <c:v>6日留存</c:v>
                </c:pt>
                <c:pt idx="6">
                  <c:v>7日留存</c:v>
                </c:pt>
                <c:pt idx="7">
                  <c:v>8日留存</c:v>
                </c:pt>
                <c:pt idx="8">
                  <c:v>9日留存</c:v>
                </c:pt>
                <c:pt idx="9">
                  <c:v>10日留存</c:v>
                </c:pt>
                <c:pt idx="10">
                  <c:v>11日留存</c:v>
                </c:pt>
                <c:pt idx="11">
                  <c:v>12日留存</c:v>
                </c:pt>
                <c:pt idx="12">
                  <c:v>13日留存</c:v>
                </c:pt>
                <c:pt idx="13">
                  <c:v>14日留存</c:v>
                </c:pt>
                <c:pt idx="14">
                  <c:v>15日留存</c:v>
                </c:pt>
                <c:pt idx="15">
                  <c:v>16日留存</c:v>
                </c:pt>
                <c:pt idx="16">
                  <c:v>17日留存</c:v>
                </c:pt>
                <c:pt idx="17">
                  <c:v>18日留存</c:v>
                </c:pt>
                <c:pt idx="18">
                  <c:v>19日留存</c:v>
                </c:pt>
                <c:pt idx="19">
                  <c:v>20日留存</c:v>
                </c:pt>
                <c:pt idx="20">
                  <c:v>21日留存</c:v>
                </c:pt>
                <c:pt idx="21">
                  <c:v>22日留存</c:v>
                </c:pt>
                <c:pt idx="22">
                  <c:v>23日留存</c:v>
                </c:pt>
                <c:pt idx="23">
                  <c:v>24日留存</c:v>
                </c:pt>
                <c:pt idx="24">
                  <c:v>25日留存</c:v>
                </c:pt>
                <c:pt idx="25">
                  <c:v>26日留存</c:v>
                </c:pt>
                <c:pt idx="26">
                  <c:v>27日留存</c:v>
                </c:pt>
                <c:pt idx="27">
                  <c:v>28日留存</c:v>
                </c:pt>
                <c:pt idx="28">
                  <c:v>29日留存</c:v>
                </c:pt>
                <c:pt idx="29">
                  <c:v>30日留存</c:v>
                </c:pt>
              </c:strCache>
            </c:strRef>
          </c:xVal>
          <c:yVal>
            <c:numRef>
              <c:f>留存预测!$C$3:$C$32</c:f>
              <c:numCache>
                <c:formatCode>General</c:formatCode>
                <c:ptCount val="30"/>
                <c:pt idx="0" formatCode="0%">
                  <c:v>0.52</c:v>
                </c:pt>
                <c:pt idx="6" formatCode="0%">
                  <c:v>0.25</c:v>
                </c:pt>
                <c:pt idx="29" formatCode="0%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64D-A99F-C48A56E8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60728"/>
        <c:axId val="664241208"/>
      </c:scatterChart>
      <c:valAx>
        <c:axId val="6642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41208"/>
        <c:crosses val="autoZero"/>
        <c:crossBetween val="midCat"/>
      </c:valAx>
      <c:valAx>
        <c:axId val="6642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11</xdr:row>
      <xdr:rowOff>91440</xdr:rowOff>
    </xdr:from>
    <xdr:to>
      <xdr:col>13</xdr:col>
      <xdr:colOff>67310</xdr:colOff>
      <xdr:row>18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30283D3-049D-418E-9301-78F467C9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247900"/>
          <a:ext cx="767334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167640</xdr:colOff>
          <xdr:row>1</xdr:row>
          <xdr:rowOff>106680</xdr:rowOff>
        </xdr:from>
        <xdr:to>
          <xdr:col>13</xdr:col>
          <xdr:colOff>68580</xdr:colOff>
          <xdr:row>9</xdr:row>
          <xdr:rowOff>30480</xdr:rowOff>
        </xdr:to>
        <xdr:pic>
          <xdr:nvPicPr>
            <xdr:cNvPr id="10" name="图片 9">
              <a:extLst>
                <a:ext uri="{FF2B5EF4-FFF2-40B4-BE49-F238E27FC236}">
                  <a16:creationId xmlns:a16="http://schemas.microsoft.com/office/drawing/2014/main" id="{00939744-F986-4B78-8E4F-0C66C548BC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A$1" spid="_x0000_s106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651760" y="281940"/>
              <a:ext cx="7673340" cy="15087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406400</xdr:colOff>
      <xdr:row>19</xdr:row>
      <xdr:rowOff>30480</xdr:rowOff>
    </xdr:from>
    <xdr:to>
      <xdr:col>10</xdr:col>
      <xdr:colOff>321310</xdr:colOff>
      <xdr:row>33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CB701B-A0EA-4BF0-937C-D6FFB1B9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16</xdr:row>
      <xdr:rowOff>114300</xdr:rowOff>
    </xdr:from>
    <xdr:to>
      <xdr:col>4</xdr:col>
      <xdr:colOff>266700</xdr:colOff>
      <xdr:row>19</xdr:row>
      <xdr:rowOff>15240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C5C6F6EB-D1C0-4049-BBF1-C2E3EC5D1DE8}"/>
            </a:ext>
          </a:extLst>
        </xdr:cNvPr>
        <xdr:cNvSpPr/>
      </xdr:nvSpPr>
      <xdr:spPr>
        <a:xfrm>
          <a:off x="3810000" y="3825240"/>
          <a:ext cx="502920" cy="56388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903B-C5A6-4192-8123-996D4F9E1AE9}">
  <dimension ref="A1:A9"/>
  <sheetViews>
    <sheetView workbookViewId="0"/>
  </sheetViews>
  <sheetFormatPr defaultRowHeight="14" x14ac:dyDescent="0.3"/>
  <cols>
    <col min="1" max="1" width="111.75" customWidth="1"/>
  </cols>
  <sheetData>
    <row r="1" spans="1:1" ht="88" x14ac:dyDescent="0.6">
      <c r="A1" s="7" t="s">
        <v>65</v>
      </c>
    </row>
    <row r="4" spans="1:1" ht="16.5" x14ac:dyDescent="0.3">
      <c r="A4" s="8" t="s">
        <v>35</v>
      </c>
    </row>
    <row r="5" spans="1:1" ht="16.5" x14ac:dyDescent="0.3">
      <c r="A5" s="8" t="s">
        <v>37</v>
      </c>
    </row>
    <row r="6" spans="1:1" ht="16.5" x14ac:dyDescent="0.3">
      <c r="A6" s="8" t="s">
        <v>32</v>
      </c>
    </row>
    <row r="7" spans="1:1" ht="16.5" x14ac:dyDescent="0.3">
      <c r="A7" s="8" t="s">
        <v>33</v>
      </c>
    </row>
    <row r="8" spans="1:1" ht="16.5" x14ac:dyDescent="0.3">
      <c r="A8" s="8" t="s">
        <v>36</v>
      </c>
    </row>
    <row r="9" spans="1:1" ht="16.5" x14ac:dyDescent="0.3">
      <c r="A9" s="8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C1F3-0467-4C83-9E31-979E28199541}">
  <dimension ref="B1:T35"/>
  <sheetViews>
    <sheetView zoomScaleNormal="100" workbookViewId="0">
      <selection activeCell="C11" sqref="C11"/>
    </sheetView>
  </sheetViews>
  <sheetFormatPr defaultColWidth="11.33203125" defaultRowHeight="14" x14ac:dyDescent="0.3"/>
  <cols>
    <col min="2" max="2" width="14.08203125" customWidth="1"/>
    <col min="3" max="3" width="10.75" bestFit="1" customWidth="1"/>
    <col min="5" max="13" width="11.33203125" customWidth="1"/>
  </cols>
  <sheetData>
    <row r="1" spans="2:13" x14ac:dyDescent="0.3">
      <c r="C1" s="6"/>
      <c r="D1" s="6"/>
      <c r="E1" s="6"/>
      <c r="F1" s="6"/>
      <c r="G1" s="6"/>
      <c r="H1" s="6"/>
    </row>
    <row r="2" spans="2:13" ht="15.5" x14ac:dyDescent="0.3">
      <c r="B2" s="5" t="s">
        <v>31</v>
      </c>
      <c r="C2" s="5" t="s">
        <v>30</v>
      </c>
    </row>
    <row r="3" spans="2:13" ht="15.5" x14ac:dyDescent="0.3">
      <c r="B3" s="3" t="s">
        <v>29</v>
      </c>
      <c r="C3" s="2">
        <v>0.52</v>
      </c>
    </row>
    <row r="4" spans="2:13" ht="15.5" x14ac:dyDescent="0.3">
      <c r="B4" s="3" t="s">
        <v>28</v>
      </c>
      <c r="C4" s="3"/>
    </row>
    <row r="5" spans="2:13" ht="15.5" x14ac:dyDescent="0.3">
      <c r="B5" s="3" t="s">
        <v>27</v>
      </c>
      <c r="C5" s="3"/>
      <c r="F5" s="25"/>
      <c r="G5" s="25"/>
      <c r="H5" s="25"/>
      <c r="I5" s="25"/>
      <c r="J5" s="25"/>
      <c r="K5" s="25"/>
    </row>
    <row r="6" spans="2:13" ht="15.5" x14ac:dyDescent="0.3">
      <c r="B6" s="3" t="s">
        <v>26</v>
      </c>
      <c r="C6" s="3"/>
    </row>
    <row r="7" spans="2:13" ht="15.5" x14ac:dyDescent="0.3">
      <c r="B7" s="3" t="s">
        <v>25</v>
      </c>
      <c r="C7" s="3"/>
      <c r="F7" s="25"/>
      <c r="G7" s="25"/>
      <c r="H7" s="25"/>
      <c r="I7" s="25"/>
      <c r="J7" s="25"/>
      <c r="K7" s="25"/>
    </row>
    <row r="8" spans="2:13" ht="15.5" x14ac:dyDescent="0.3">
      <c r="B8" s="3" t="s">
        <v>24</v>
      </c>
      <c r="C8" s="2"/>
    </row>
    <row r="9" spans="2:13" ht="15.5" x14ac:dyDescent="0.3">
      <c r="B9" s="3" t="s">
        <v>23</v>
      </c>
      <c r="C9" s="2">
        <v>0.25</v>
      </c>
      <c r="M9" s="1"/>
    </row>
    <row r="10" spans="2:13" ht="15.5" x14ac:dyDescent="0.3">
      <c r="B10" s="3" t="s">
        <v>22</v>
      </c>
      <c r="C10" s="3"/>
    </row>
    <row r="11" spans="2:13" ht="15.5" x14ac:dyDescent="0.3">
      <c r="B11" s="3" t="s">
        <v>21</v>
      </c>
      <c r="C11" s="3"/>
    </row>
    <row r="12" spans="2:13" ht="15.5" x14ac:dyDescent="0.3">
      <c r="B12" s="3" t="s">
        <v>20</v>
      </c>
      <c r="C12" s="3"/>
    </row>
    <row r="13" spans="2:13" ht="15.5" x14ac:dyDescent="0.3">
      <c r="B13" s="3" t="s">
        <v>19</v>
      </c>
      <c r="C13" s="3"/>
    </row>
    <row r="14" spans="2:13" ht="15.5" x14ac:dyDescent="0.3">
      <c r="B14" s="3" t="s">
        <v>18</v>
      </c>
      <c r="C14" s="3"/>
    </row>
    <row r="15" spans="2:13" ht="15.5" x14ac:dyDescent="0.3">
      <c r="B15" s="3" t="s">
        <v>17</v>
      </c>
      <c r="C15" s="3"/>
    </row>
    <row r="16" spans="2:13" ht="15.5" x14ac:dyDescent="0.3">
      <c r="B16" s="3" t="s">
        <v>16</v>
      </c>
      <c r="C16" s="3"/>
    </row>
    <row r="17" spans="2:20" ht="15.5" x14ac:dyDescent="0.3">
      <c r="B17" s="3" t="s">
        <v>15</v>
      </c>
      <c r="C17" s="3"/>
    </row>
    <row r="18" spans="2:20" ht="15.5" x14ac:dyDescent="0.3">
      <c r="B18" s="3" t="s">
        <v>14</v>
      </c>
      <c r="C18" s="3"/>
    </row>
    <row r="19" spans="2:20" ht="15.5" x14ac:dyDescent="0.3">
      <c r="B19" s="3" t="s">
        <v>13</v>
      </c>
      <c r="C19" s="3"/>
    </row>
    <row r="20" spans="2:20" ht="15.5" x14ac:dyDescent="0.3">
      <c r="B20" s="3" t="s">
        <v>12</v>
      </c>
      <c r="C20" s="3"/>
    </row>
    <row r="21" spans="2:20" ht="15.5" x14ac:dyDescent="0.3">
      <c r="B21" s="3" t="s">
        <v>11</v>
      </c>
      <c r="C21" s="3"/>
      <c r="E21" s="4"/>
    </row>
    <row r="22" spans="2:20" ht="15.5" x14ac:dyDescent="0.3">
      <c r="B22" s="3" t="s">
        <v>10</v>
      </c>
      <c r="C22" s="3"/>
      <c r="P22" s="9"/>
      <c r="Q22" s="9"/>
      <c r="R22" s="9"/>
      <c r="S22" s="9"/>
      <c r="T22" s="9"/>
    </row>
    <row r="23" spans="2:20" ht="15.5" x14ac:dyDescent="0.3">
      <c r="B23" s="3" t="s">
        <v>9</v>
      </c>
      <c r="C23" s="3"/>
    </row>
    <row r="24" spans="2:20" ht="15.5" x14ac:dyDescent="0.3">
      <c r="B24" s="3" t="s">
        <v>8</v>
      </c>
      <c r="C24" s="3"/>
    </row>
    <row r="25" spans="2:20" ht="15.5" x14ac:dyDescent="0.3">
      <c r="B25" s="3" t="s">
        <v>7</v>
      </c>
      <c r="C25" s="3"/>
    </row>
    <row r="26" spans="2:20" ht="15.5" x14ac:dyDescent="0.3">
      <c r="B26" s="3" t="s">
        <v>6</v>
      </c>
      <c r="C26" s="3"/>
    </row>
    <row r="27" spans="2:20" ht="15.5" x14ac:dyDescent="0.3">
      <c r="B27" s="3" t="s">
        <v>5</v>
      </c>
      <c r="C27" s="3"/>
    </row>
    <row r="28" spans="2:20" ht="15.5" x14ac:dyDescent="0.3">
      <c r="B28" s="3" t="s">
        <v>4</v>
      </c>
      <c r="C28" s="3"/>
    </row>
    <row r="29" spans="2:20" ht="15.5" x14ac:dyDescent="0.3">
      <c r="B29" s="3" t="s">
        <v>3</v>
      </c>
      <c r="C29" s="3"/>
    </row>
    <row r="30" spans="2:20" ht="15.5" x14ac:dyDescent="0.3">
      <c r="B30" s="3" t="s">
        <v>2</v>
      </c>
      <c r="C30" s="3"/>
    </row>
    <row r="31" spans="2:20" ht="15.5" x14ac:dyDescent="0.3">
      <c r="B31" s="3" t="s">
        <v>1</v>
      </c>
      <c r="C31" s="2"/>
      <c r="G31" s="9"/>
    </row>
    <row r="32" spans="2:20" ht="15.5" x14ac:dyDescent="0.3">
      <c r="B32" s="3" t="s">
        <v>0</v>
      </c>
      <c r="C32" s="2">
        <v>0.14000000000000001</v>
      </c>
      <c r="G32" s="9"/>
      <c r="M32" s="1"/>
    </row>
    <row r="33" spans="6:17" x14ac:dyDescent="0.3">
      <c r="F33" s="10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6:17" x14ac:dyDescent="0.3">
      <c r="G34" s="9"/>
    </row>
    <row r="35" spans="6:17" x14ac:dyDescent="0.3">
      <c r="G35" s="9"/>
    </row>
  </sheetData>
  <mergeCells count="2">
    <mergeCell ref="F5:K5"/>
    <mergeCell ref="F7:K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DE1A-2DB7-4D7F-8BF3-2B48DE65791A}">
  <dimension ref="B2:M29"/>
  <sheetViews>
    <sheetView tabSelected="1" topLeftCell="B1" workbookViewId="0">
      <selection activeCell="B3" sqref="B2:B3"/>
    </sheetView>
  </sheetViews>
  <sheetFormatPr defaultRowHeight="17.399999999999999" customHeight="1" x14ac:dyDescent="0.3"/>
  <cols>
    <col min="2" max="2" width="15.33203125" customWidth="1"/>
    <col min="3" max="3" width="22.9140625" bestFit="1" customWidth="1"/>
    <col min="4" max="4" width="18.33203125" bestFit="1" customWidth="1"/>
    <col min="5" max="5" width="17.33203125" customWidth="1"/>
    <col min="6" max="11" width="18.9140625" bestFit="1" customWidth="1"/>
    <col min="12" max="12" width="17.83203125" customWidth="1"/>
    <col min="13" max="13" width="26.25" bestFit="1" customWidth="1"/>
  </cols>
  <sheetData>
    <row r="2" spans="2:13" ht="17.399999999999999" customHeight="1" x14ac:dyDescent="0.35">
      <c r="C2" s="26" t="s">
        <v>40</v>
      </c>
      <c r="D2" s="27"/>
      <c r="E2" s="28"/>
      <c r="F2" s="11"/>
      <c r="G2" s="11"/>
      <c r="H2" s="11"/>
      <c r="I2" s="11"/>
      <c r="J2" s="11"/>
      <c r="K2" s="11"/>
    </row>
    <row r="3" spans="2:13" ht="17.399999999999999" customHeight="1" x14ac:dyDescent="0.35">
      <c r="C3" s="11"/>
      <c r="D3" s="11"/>
      <c r="F3" s="11"/>
      <c r="G3" s="11"/>
      <c r="H3" s="11"/>
      <c r="I3" s="11"/>
      <c r="J3" s="11"/>
      <c r="K3" s="11"/>
    </row>
    <row r="4" spans="2:13" ht="33" customHeight="1" x14ac:dyDescent="0.75">
      <c r="C4" s="14" t="s">
        <v>39</v>
      </c>
      <c r="D4" s="12">
        <v>43861</v>
      </c>
      <c r="E4" s="12">
        <v>43862</v>
      </c>
      <c r="F4" s="12">
        <v>43863</v>
      </c>
      <c r="G4" s="12">
        <v>43864</v>
      </c>
      <c r="H4" s="12">
        <v>43865</v>
      </c>
      <c r="I4" s="12">
        <v>43866</v>
      </c>
      <c r="J4" s="12">
        <v>43867</v>
      </c>
      <c r="K4" s="12">
        <v>43868</v>
      </c>
    </row>
    <row r="5" spans="2:13" ht="17" customHeight="1" x14ac:dyDescent="0.35">
      <c r="B5" s="32" t="s">
        <v>112</v>
      </c>
      <c r="C5" s="13">
        <v>43861</v>
      </c>
      <c r="D5" s="15" t="s">
        <v>38</v>
      </c>
      <c r="E5" s="3">
        <v>800</v>
      </c>
      <c r="F5" s="3">
        <v>700</v>
      </c>
      <c r="G5" s="3">
        <v>500</v>
      </c>
      <c r="H5" s="3">
        <v>350</v>
      </c>
      <c r="I5" s="3">
        <v>250</v>
      </c>
      <c r="J5" s="3">
        <v>200</v>
      </c>
      <c r="K5" s="3">
        <v>150</v>
      </c>
      <c r="L5" t="s">
        <v>67</v>
      </c>
      <c r="M5" s="30" t="s">
        <v>107</v>
      </c>
    </row>
    <row r="6" spans="2:13" ht="17.399999999999999" customHeight="1" x14ac:dyDescent="0.3">
      <c r="C6" s="13">
        <v>43862</v>
      </c>
      <c r="D6" s="3"/>
      <c r="E6" s="15" t="s">
        <v>38</v>
      </c>
      <c r="F6" s="3">
        <v>800</v>
      </c>
      <c r="G6" s="3">
        <v>700</v>
      </c>
      <c r="H6" s="3">
        <v>500</v>
      </c>
      <c r="I6" s="3">
        <v>350</v>
      </c>
      <c r="J6" s="3">
        <v>250</v>
      </c>
      <c r="K6" s="3">
        <v>200</v>
      </c>
      <c r="L6" t="s">
        <v>68</v>
      </c>
      <c r="M6" s="30" t="s">
        <v>108</v>
      </c>
    </row>
    <row r="7" spans="2:13" ht="17.399999999999999" customHeight="1" x14ac:dyDescent="0.3">
      <c r="C7" s="13">
        <v>43863</v>
      </c>
      <c r="D7" s="3"/>
      <c r="E7" s="3"/>
      <c r="F7" s="15" t="s">
        <v>38</v>
      </c>
      <c r="G7" s="3">
        <v>800</v>
      </c>
      <c r="H7" s="3">
        <v>700</v>
      </c>
      <c r="I7" s="3">
        <v>500</v>
      </c>
      <c r="J7" s="3">
        <v>350</v>
      </c>
      <c r="K7" s="3">
        <v>250</v>
      </c>
      <c r="L7" t="s">
        <v>69</v>
      </c>
    </row>
    <row r="8" spans="2:13" ht="17.399999999999999" customHeight="1" x14ac:dyDescent="0.3">
      <c r="C8" s="13">
        <v>43864</v>
      </c>
      <c r="D8" s="3"/>
      <c r="E8" s="3"/>
      <c r="F8" s="3"/>
      <c r="G8" s="15" t="s">
        <v>38</v>
      </c>
      <c r="H8" s="3">
        <v>800</v>
      </c>
      <c r="I8" s="3">
        <v>700</v>
      </c>
      <c r="J8" s="3">
        <v>500</v>
      </c>
      <c r="K8" s="3">
        <v>350</v>
      </c>
      <c r="L8" t="s">
        <v>70</v>
      </c>
      <c r="M8" t="s">
        <v>79</v>
      </c>
    </row>
    <row r="9" spans="2:13" ht="17.399999999999999" customHeight="1" x14ac:dyDescent="0.3">
      <c r="C9" s="13">
        <v>43865</v>
      </c>
      <c r="D9" s="3"/>
      <c r="E9" s="3"/>
      <c r="F9" s="3"/>
      <c r="G9" s="3"/>
      <c r="H9" s="15" t="s">
        <v>38</v>
      </c>
      <c r="I9" s="3">
        <v>800</v>
      </c>
      <c r="J9" s="3">
        <v>700</v>
      </c>
      <c r="K9" s="3">
        <v>500</v>
      </c>
      <c r="L9" t="s">
        <v>71</v>
      </c>
      <c r="M9" t="s">
        <v>77</v>
      </c>
    </row>
    <row r="10" spans="2:13" ht="17.399999999999999" customHeight="1" x14ac:dyDescent="0.3">
      <c r="C10" s="13">
        <v>43866</v>
      </c>
      <c r="D10" s="3"/>
      <c r="E10" s="3"/>
      <c r="F10" s="3"/>
      <c r="G10" s="3"/>
      <c r="H10" s="3"/>
      <c r="I10" s="15" t="s">
        <v>38</v>
      </c>
      <c r="J10" s="3">
        <v>800</v>
      </c>
      <c r="K10" s="3">
        <v>700</v>
      </c>
      <c r="L10" t="s">
        <v>72</v>
      </c>
      <c r="M10" t="s">
        <v>75</v>
      </c>
    </row>
    <row r="11" spans="2:13" ht="17.399999999999999" customHeight="1" x14ac:dyDescent="0.3">
      <c r="C11" s="13">
        <v>43867</v>
      </c>
      <c r="D11" s="3"/>
      <c r="E11" s="3"/>
      <c r="F11" s="3"/>
      <c r="G11" s="3"/>
      <c r="H11" s="3"/>
      <c r="I11" s="3"/>
      <c r="J11" s="15" t="s">
        <v>38</v>
      </c>
      <c r="K11" s="3">
        <v>800</v>
      </c>
      <c r="L11" t="s">
        <v>66</v>
      </c>
      <c r="M11" t="s">
        <v>73</v>
      </c>
    </row>
    <row r="12" spans="2:13" ht="17.399999999999999" customHeight="1" x14ac:dyDescent="0.3">
      <c r="C12" s="13">
        <v>43868</v>
      </c>
      <c r="D12" s="3"/>
      <c r="E12" s="3"/>
      <c r="F12" s="3"/>
      <c r="G12" s="3"/>
      <c r="H12" s="3"/>
      <c r="I12" s="3"/>
      <c r="J12" s="3"/>
      <c r="K12" s="15" t="s">
        <v>38</v>
      </c>
      <c r="M12" s="30" t="s">
        <v>110</v>
      </c>
    </row>
    <row r="13" spans="2:13" ht="17.399999999999999" customHeight="1" x14ac:dyDescent="0.35">
      <c r="C13" s="11"/>
      <c r="D13" s="11"/>
      <c r="E13" s="11"/>
      <c r="F13" s="11"/>
      <c r="G13" s="11"/>
      <c r="H13" s="11"/>
      <c r="I13" s="11"/>
      <c r="J13" s="11"/>
      <c r="K13" s="11"/>
      <c r="M13" s="30" t="s">
        <v>111</v>
      </c>
    </row>
    <row r="15" spans="2:13" ht="17.399999999999999" customHeight="1" x14ac:dyDescent="0.35">
      <c r="C15" s="19" t="s">
        <v>47</v>
      </c>
      <c r="D15" s="11" t="s">
        <v>46</v>
      </c>
    </row>
    <row r="16" spans="2:13" ht="15.5" x14ac:dyDescent="0.35">
      <c r="D16" s="29" t="s">
        <v>48</v>
      </c>
      <c r="E16" s="29"/>
      <c r="F16" s="29"/>
      <c r="G16" s="29"/>
    </row>
    <row r="18" spans="3:13" ht="17.399999999999999" customHeight="1" x14ac:dyDescent="0.35">
      <c r="D18" s="20" t="s">
        <v>41</v>
      </c>
      <c r="E18" s="20" t="s">
        <v>41</v>
      </c>
      <c r="F18" s="16"/>
    </row>
    <row r="19" spans="3:13" ht="17.399999999999999" customHeight="1" x14ac:dyDescent="0.35">
      <c r="D19" s="16"/>
      <c r="E19" s="16"/>
      <c r="F19" s="16"/>
    </row>
    <row r="20" spans="3:13" ht="17.399999999999999" customHeight="1" x14ac:dyDescent="0.35">
      <c r="C20" s="18" t="s">
        <v>42</v>
      </c>
      <c r="E20" s="18" t="s">
        <v>49</v>
      </c>
      <c r="F20" s="17"/>
      <c r="H20" s="18" t="s">
        <v>109</v>
      </c>
      <c r="J20" s="18"/>
      <c r="K20" s="18"/>
      <c r="L20" s="18"/>
      <c r="M20" s="18"/>
    </row>
    <row r="21" spans="3:13" ht="17.399999999999999" customHeight="1" x14ac:dyDescent="0.35">
      <c r="C21" s="18" t="s">
        <v>43</v>
      </c>
      <c r="E21" s="18" t="s">
        <v>50</v>
      </c>
      <c r="F21" s="16"/>
      <c r="H21" s="18" t="s">
        <v>54</v>
      </c>
      <c r="I21" s="18"/>
      <c r="J21" s="18"/>
      <c r="K21" s="18"/>
      <c r="L21" s="18"/>
      <c r="M21" s="18"/>
    </row>
    <row r="22" spans="3:13" ht="17.399999999999999" customHeight="1" x14ac:dyDescent="0.35">
      <c r="C22" s="18" t="s">
        <v>44</v>
      </c>
      <c r="E22" s="18" t="s">
        <v>51</v>
      </c>
      <c r="F22" s="16"/>
      <c r="H22" s="18" t="s">
        <v>55</v>
      </c>
      <c r="I22" s="18"/>
      <c r="J22" s="18"/>
      <c r="K22" s="18"/>
      <c r="L22" s="18"/>
      <c r="M22" s="18"/>
    </row>
    <row r="23" spans="3:13" ht="17.399999999999999" customHeight="1" x14ac:dyDescent="0.35">
      <c r="C23" s="18" t="s">
        <v>45</v>
      </c>
      <c r="E23" s="18" t="s">
        <v>52</v>
      </c>
      <c r="F23" s="16"/>
      <c r="H23" s="18" t="s">
        <v>56</v>
      </c>
      <c r="I23" s="18"/>
      <c r="J23" s="18"/>
      <c r="K23" s="18"/>
      <c r="L23" s="18"/>
      <c r="M23" s="18"/>
    </row>
    <row r="24" spans="3:13" ht="17.399999999999999" customHeight="1" x14ac:dyDescent="0.35">
      <c r="D24" s="16"/>
      <c r="E24" s="16"/>
      <c r="F24" s="16"/>
      <c r="H24" s="18" t="s">
        <v>57</v>
      </c>
      <c r="I24" s="18"/>
      <c r="J24" s="18"/>
      <c r="K24" s="18"/>
      <c r="L24" s="18"/>
      <c r="M24" s="18"/>
    </row>
    <row r="25" spans="3:13" ht="17.399999999999999" customHeight="1" x14ac:dyDescent="0.35">
      <c r="C25" s="18" t="s">
        <v>53</v>
      </c>
      <c r="E25" s="16"/>
      <c r="F25" s="16"/>
      <c r="H25" s="18" t="s">
        <v>58</v>
      </c>
      <c r="I25" s="18"/>
      <c r="J25" s="18"/>
      <c r="K25" s="18"/>
      <c r="L25" s="18"/>
      <c r="M25" s="18"/>
    </row>
    <row r="26" spans="3:13" ht="17.399999999999999" customHeight="1" x14ac:dyDescent="0.35">
      <c r="D26" s="16"/>
      <c r="E26" s="16"/>
      <c r="F26" s="16"/>
      <c r="H26" s="18"/>
      <c r="I26" s="18"/>
      <c r="J26" s="18"/>
      <c r="K26" s="18"/>
      <c r="L26" s="18"/>
      <c r="M26" s="18"/>
    </row>
    <row r="27" spans="3:13" ht="17.399999999999999" customHeight="1" x14ac:dyDescent="0.35">
      <c r="D27" s="16"/>
      <c r="E27" s="16"/>
      <c r="F27" s="16"/>
      <c r="H27" s="21" t="s">
        <v>59</v>
      </c>
      <c r="I27" s="18"/>
      <c r="J27" s="18"/>
      <c r="K27" s="18"/>
      <c r="L27" s="18"/>
      <c r="M27" s="18"/>
    </row>
    <row r="28" spans="3:13" ht="17.399999999999999" customHeight="1" x14ac:dyDescent="0.35">
      <c r="D28" s="16"/>
      <c r="E28" s="16"/>
      <c r="F28" s="16"/>
      <c r="H28" s="18"/>
      <c r="I28" s="18"/>
      <c r="J28" s="18"/>
      <c r="K28" s="18"/>
      <c r="L28" s="18"/>
      <c r="M28" s="18"/>
    </row>
    <row r="29" spans="3:13" ht="17.399999999999999" customHeight="1" x14ac:dyDescent="0.35">
      <c r="D29" s="16"/>
      <c r="E29" s="16"/>
      <c r="F29" s="16"/>
      <c r="H29" s="18"/>
      <c r="I29" s="18"/>
      <c r="J29" s="18"/>
      <c r="K29" s="18"/>
      <c r="L29" s="18"/>
      <c r="M29" s="18"/>
    </row>
  </sheetData>
  <mergeCells count="2">
    <mergeCell ref="C2:E2"/>
    <mergeCell ref="D16:G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35D0-00D4-4BFF-9A76-E7A45E7AEF61}">
  <dimension ref="B1:I33"/>
  <sheetViews>
    <sheetView workbookViewId="0">
      <selection activeCell="G26" sqref="G26"/>
    </sheetView>
  </sheetViews>
  <sheetFormatPr defaultRowHeight="14" x14ac:dyDescent="0.3"/>
  <cols>
    <col min="2" max="2" width="14.08203125" customWidth="1"/>
    <col min="3" max="3" width="10.75" bestFit="1" customWidth="1"/>
    <col min="4" max="4" width="10.75" customWidth="1"/>
    <col min="5" max="5" width="19.6640625" bestFit="1" customWidth="1"/>
    <col min="6" max="6" width="20.25" bestFit="1" customWidth="1"/>
    <col min="7" max="7" width="19.6640625" bestFit="1" customWidth="1"/>
    <col min="8" max="8" width="17.75" style="24" bestFit="1" customWidth="1"/>
  </cols>
  <sheetData>
    <row r="1" spans="2:9" x14ac:dyDescent="0.3">
      <c r="C1" s="6"/>
      <c r="D1" s="6"/>
    </row>
    <row r="2" spans="2:9" ht="15.5" x14ac:dyDescent="0.3">
      <c r="B2" s="5" t="s">
        <v>31</v>
      </c>
      <c r="C2" s="5" t="s">
        <v>30</v>
      </c>
      <c r="D2" s="5" t="s">
        <v>60</v>
      </c>
      <c r="E2" s="5" t="s">
        <v>63</v>
      </c>
      <c r="F2" s="5" t="s">
        <v>64</v>
      </c>
      <c r="G2" s="5" t="s">
        <v>61</v>
      </c>
      <c r="H2" s="23" t="s">
        <v>106</v>
      </c>
    </row>
    <row r="3" spans="2:9" ht="15.5" x14ac:dyDescent="0.35">
      <c r="B3" s="3" t="s">
        <v>29</v>
      </c>
      <c r="C3" s="2">
        <v>0.52</v>
      </c>
      <c r="D3" s="3">
        <v>1</v>
      </c>
      <c r="E3" s="3">
        <f>0.5227*POWER(D3,-0.385)</f>
        <v>0.52270000000000005</v>
      </c>
      <c r="F3" s="3">
        <v>60000</v>
      </c>
      <c r="G3" s="3">
        <f>F3*E3</f>
        <v>31362.000000000004</v>
      </c>
      <c r="H3" s="24" t="s">
        <v>73</v>
      </c>
      <c r="I3" s="21" t="s">
        <v>62</v>
      </c>
    </row>
    <row r="4" spans="2:9" ht="15.5" x14ac:dyDescent="0.3">
      <c r="B4" s="3" t="s">
        <v>28</v>
      </c>
      <c r="C4" s="3"/>
      <c r="D4" s="3">
        <v>2</v>
      </c>
      <c r="E4" s="3">
        <f t="shared" ref="E4:E32" si="0">0.5227*POWER(D4,-0.385)</f>
        <v>0.40027268254061699</v>
      </c>
      <c r="F4" s="3">
        <v>60000</v>
      </c>
      <c r="G4" s="3">
        <f t="shared" ref="G4:G32" si="1">F4*E4</f>
        <v>24016.360952437019</v>
      </c>
      <c r="H4" s="24" t="s">
        <v>74</v>
      </c>
    </row>
    <row r="5" spans="2:9" ht="15.5" x14ac:dyDescent="0.3">
      <c r="B5" s="3" t="s">
        <v>27</v>
      </c>
      <c r="C5" s="3"/>
      <c r="D5" s="3">
        <v>3</v>
      </c>
      <c r="E5" s="3">
        <f t="shared" si="0"/>
        <v>0.34242133571624717</v>
      </c>
      <c r="F5" s="3">
        <v>60000</v>
      </c>
      <c r="G5" s="3">
        <f t="shared" si="1"/>
        <v>20545.280142974829</v>
      </c>
      <c r="H5" s="24" t="s">
        <v>76</v>
      </c>
    </row>
    <row r="6" spans="2:9" ht="15.5" x14ac:dyDescent="0.3">
      <c r="B6" s="3" t="s">
        <v>26</v>
      </c>
      <c r="C6" s="3"/>
      <c r="D6" s="3">
        <v>4</v>
      </c>
      <c r="E6" s="3">
        <f t="shared" si="0"/>
        <v>0.3065204139817515</v>
      </c>
      <c r="F6" s="3">
        <v>60000</v>
      </c>
      <c r="G6" s="3">
        <f t="shared" si="1"/>
        <v>18391.224838905091</v>
      </c>
      <c r="H6" s="24" t="s">
        <v>78</v>
      </c>
    </row>
    <row r="7" spans="2:9" ht="15.5" x14ac:dyDescent="0.3">
      <c r="B7" s="3" t="s">
        <v>25</v>
      </c>
      <c r="C7" s="3"/>
      <c r="D7" s="3">
        <v>5</v>
      </c>
      <c r="E7" s="3">
        <f t="shared" si="0"/>
        <v>0.2812866031072021</v>
      </c>
      <c r="F7" s="3">
        <v>60000</v>
      </c>
      <c r="G7" s="3">
        <f t="shared" si="1"/>
        <v>16877.196186432127</v>
      </c>
      <c r="H7" s="24" t="s">
        <v>80</v>
      </c>
    </row>
    <row r="8" spans="2:9" ht="15.5" x14ac:dyDescent="0.3">
      <c r="B8" s="3" t="s">
        <v>24</v>
      </c>
      <c r="C8" s="2"/>
      <c r="D8" s="3">
        <v>6</v>
      </c>
      <c r="E8" s="3">
        <f t="shared" si="0"/>
        <v>0.26221906754597946</v>
      </c>
      <c r="F8" s="3">
        <v>60000</v>
      </c>
      <c r="G8" s="3">
        <f t="shared" si="1"/>
        <v>15733.144052758767</v>
      </c>
      <c r="H8" s="24" t="s">
        <v>81</v>
      </c>
    </row>
    <row r="9" spans="2:9" ht="15.5" x14ac:dyDescent="0.3">
      <c r="B9" s="3" t="s">
        <v>23</v>
      </c>
      <c r="C9" s="2">
        <v>0.25</v>
      </c>
      <c r="D9" s="3">
        <v>7</v>
      </c>
      <c r="E9" s="3">
        <f t="shared" si="0"/>
        <v>0.24710967794454256</v>
      </c>
      <c r="F9" s="3">
        <v>60000</v>
      </c>
      <c r="G9" s="3">
        <f t="shared" si="1"/>
        <v>14826.580676672553</v>
      </c>
      <c r="H9" s="24" t="s">
        <v>82</v>
      </c>
    </row>
    <row r="10" spans="2:9" ht="15.5" x14ac:dyDescent="0.3">
      <c r="B10" s="3" t="s">
        <v>22</v>
      </c>
      <c r="C10" s="3"/>
      <c r="D10" s="3">
        <v>8</v>
      </c>
      <c r="E10" s="3">
        <f t="shared" si="0"/>
        <v>0.23472689565321625</v>
      </c>
      <c r="F10" s="3">
        <v>60000</v>
      </c>
      <c r="G10" s="3">
        <f t="shared" si="1"/>
        <v>14083.613739192975</v>
      </c>
      <c r="H10" s="24" t="s">
        <v>83</v>
      </c>
    </row>
    <row r="11" spans="2:9" ht="15.5" x14ac:dyDescent="0.3">
      <c r="B11" s="3" t="s">
        <v>21</v>
      </c>
      <c r="C11" s="3"/>
      <c r="D11" s="3">
        <v>9</v>
      </c>
      <c r="E11" s="3">
        <f t="shared" si="0"/>
        <v>0.22432058762903934</v>
      </c>
      <c r="F11" s="3">
        <v>60000</v>
      </c>
      <c r="G11" s="3">
        <f t="shared" si="1"/>
        <v>13459.235257742361</v>
      </c>
      <c r="H11" s="24" t="s">
        <v>84</v>
      </c>
    </row>
    <row r="12" spans="2:9" ht="15.5" x14ac:dyDescent="0.3">
      <c r="B12" s="3" t="s">
        <v>20</v>
      </c>
      <c r="C12" s="3"/>
      <c r="D12" s="3">
        <v>10</v>
      </c>
      <c r="E12" s="3">
        <f t="shared" si="0"/>
        <v>0.21540337323217451</v>
      </c>
      <c r="F12" s="3">
        <v>60000</v>
      </c>
      <c r="G12" s="3">
        <f t="shared" si="1"/>
        <v>12924.202393930471</v>
      </c>
      <c r="H12" s="24" t="s">
        <v>85</v>
      </c>
    </row>
    <row r="13" spans="2:9" ht="15.5" x14ac:dyDescent="0.3">
      <c r="B13" s="3" t="s">
        <v>19</v>
      </c>
      <c r="C13" s="3"/>
      <c r="D13" s="3">
        <v>11</v>
      </c>
      <c r="E13" s="3">
        <f t="shared" si="0"/>
        <v>0.20764253212969042</v>
      </c>
      <c r="F13" s="3">
        <v>60000</v>
      </c>
      <c r="G13" s="3">
        <f t="shared" si="1"/>
        <v>12458.551927781426</v>
      </c>
      <c r="H13" s="24" t="s">
        <v>86</v>
      </c>
    </row>
    <row r="14" spans="2:9" ht="15.5" x14ac:dyDescent="0.3">
      <c r="B14" s="3" t="s">
        <v>18</v>
      </c>
      <c r="C14" s="3"/>
      <c r="D14" s="3">
        <v>12</v>
      </c>
      <c r="E14" s="3">
        <f t="shared" si="0"/>
        <v>0.20080185494533848</v>
      </c>
      <c r="F14" s="3">
        <v>60000</v>
      </c>
      <c r="G14" s="3">
        <f t="shared" si="1"/>
        <v>12048.111296720308</v>
      </c>
      <c r="H14" s="24" t="s">
        <v>87</v>
      </c>
    </row>
    <row r="15" spans="2:9" ht="15.5" x14ac:dyDescent="0.3">
      <c r="B15" s="3" t="s">
        <v>17</v>
      </c>
      <c r="C15" s="3"/>
      <c r="D15" s="3">
        <v>13</v>
      </c>
      <c r="E15" s="3">
        <f t="shared" si="0"/>
        <v>0.19470823028274931</v>
      </c>
      <c r="F15" s="3">
        <v>60000</v>
      </c>
      <c r="G15" s="3">
        <f t="shared" si="1"/>
        <v>11682.493816964958</v>
      </c>
      <c r="H15" s="24" t="s">
        <v>88</v>
      </c>
    </row>
    <row r="16" spans="2:9" ht="15.5" x14ac:dyDescent="0.3">
      <c r="B16" s="3" t="s">
        <v>16</v>
      </c>
      <c r="C16" s="3"/>
      <c r="D16" s="3">
        <v>14</v>
      </c>
      <c r="E16" s="3">
        <f t="shared" si="0"/>
        <v>0.18923140170769079</v>
      </c>
      <c r="F16" s="3">
        <v>60000</v>
      </c>
      <c r="G16" s="3">
        <f t="shared" si="1"/>
        <v>11353.884102461447</v>
      </c>
      <c r="H16" s="24" t="s">
        <v>89</v>
      </c>
    </row>
    <row r="17" spans="2:8" ht="15.5" x14ac:dyDescent="0.3">
      <c r="B17" s="3" t="s">
        <v>15</v>
      </c>
      <c r="C17" s="3"/>
      <c r="D17" s="3">
        <v>15</v>
      </c>
      <c r="E17" s="3">
        <f t="shared" si="0"/>
        <v>0.1842711581309624</v>
      </c>
      <c r="F17" s="3">
        <v>60000</v>
      </c>
      <c r="G17" s="3">
        <f t="shared" si="1"/>
        <v>11056.269487857744</v>
      </c>
      <c r="H17" s="24" t="s">
        <v>90</v>
      </c>
    </row>
    <row r="18" spans="2:8" ht="15.5" x14ac:dyDescent="0.3">
      <c r="B18" s="3" t="s">
        <v>14</v>
      </c>
      <c r="C18" s="3"/>
      <c r="D18" s="3">
        <v>16</v>
      </c>
      <c r="E18" s="3">
        <f t="shared" si="0"/>
        <v>0.17974892708541101</v>
      </c>
      <c r="F18" s="3">
        <v>60000</v>
      </c>
      <c r="G18" s="3">
        <f t="shared" si="1"/>
        <v>10784.935625124661</v>
      </c>
      <c r="H18" s="24" t="s">
        <v>91</v>
      </c>
    </row>
    <row r="19" spans="2:8" ht="15.5" x14ac:dyDescent="0.3">
      <c r="B19" s="3" t="s">
        <v>13</v>
      </c>
      <c r="C19" s="3"/>
      <c r="D19" s="3">
        <v>17</v>
      </c>
      <c r="E19" s="3">
        <f t="shared" si="0"/>
        <v>0.17560208386743631</v>
      </c>
      <c r="F19" s="3">
        <v>60000</v>
      </c>
      <c r="G19" s="3">
        <f t="shared" si="1"/>
        <v>10536.125032046179</v>
      </c>
      <c r="H19" s="24" t="s">
        <v>92</v>
      </c>
    </row>
    <row r="20" spans="2:8" ht="15.5" x14ac:dyDescent="0.3">
      <c r="B20" s="3" t="s">
        <v>12</v>
      </c>
      <c r="C20" s="3"/>
      <c r="D20" s="3">
        <v>18</v>
      </c>
      <c r="E20" s="3">
        <f t="shared" si="0"/>
        <v>0.1717799949480833</v>
      </c>
      <c r="F20" s="3">
        <v>60000</v>
      </c>
      <c r="G20" s="3">
        <f t="shared" si="1"/>
        <v>10306.799696884998</v>
      </c>
      <c r="H20" s="24" t="s">
        <v>93</v>
      </c>
    </row>
    <row r="21" spans="2:8" ht="15.5" x14ac:dyDescent="0.3">
      <c r="B21" s="3" t="s">
        <v>11</v>
      </c>
      <c r="C21" s="3"/>
      <c r="D21" s="3">
        <v>19</v>
      </c>
      <c r="E21" s="3">
        <f t="shared" si="0"/>
        <v>0.1682412024736793</v>
      </c>
      <c r="F21" s="3">
        <v>60000</v>
      </c>
      <c r="G21" s="3">
        <f t="shared" si="1"/>
        <v>10094.472148420758</v>
      </c>
      <c r="H21" s="24" t="s">
        <v>94</v>
      </c>
    </row>
    <row r="22" spans="2:8" ht="15.5" x14ac:dyDescent="0.3">
      <c r="B22" s="3" t="s">
        <v>10</v>
      </c>
      <c r="C22" s="3"/>
      <c r="D22" s="3">
        <v>20</v>
      </c>
      <c r="E22" s="3">
        <f t="shared" si="0"/>
        <v>0.1649513794374215</v>
      </c>
      <c r="F22" s="3">
        <v>60000</v>
      </c>
      <c r="G22" s="3">
        <f t="shared" si="1"/>
        <v>9897.0827662452903</v>
      </c>
      <c r="H22" s="24" t="s">
        <v>95</v>
      </c>
    </row>
    <row r="23" spans="2:8" ht="15.5" x14ac:dyDescent="0.3">
      <c r="B23" s="3" t="s">
        <v>9</v>
      </c>
      <c r="C23" s="3"/>
      <c r="D23" s="3">
        <v>21</v>
      </c>
      <c r="E23" s="3">
        <f t="shared" si="0"/>
        <v>0.16188181746734634</v>
      </c>
      <c r="F23" s="3">
        <v>60000</v>
      </c>
      <c r="G23" s="3">
        <f t="shared" si="1"/>
        <v>9712.9090480407813</v>
      </c>
      <c r="H23" s="24" t="s">
        <v>96</v>
      </c>
    </row>
    <row r="24" spans="2:8" ht="15.5" x14ac:dyDescent="0.3">
      <c r="B24" s="3" t="s">
        <v>8</v>
      </c>
      <c r="C24" s="3"/>
      <c r="D24" s="3">
        <v>22</v>
      </c>
      <c r="E24" s="3">
        <f t="shared" si="0"/>
        <v>0.15900829031007738</v>
      </c>
      <c r="F24" s="3">
        <v>60000</v>
      </c>
      <c r="G24" s="3">
        <f t="shared" si="1"/>
        <v>9540.497418604642</v>
      </c>
      <c r="H24" s="24" t="s">
        <v>97</v>
      </c>
    </row>
    <row r="25" spans="2:8" ht="15.5" x14ac:dyDescent="0.3">
      <c r="B25" s="3" t="s">
        <v>7</v>
      </c>
      <c r="C25" s="3"/>
      <c r="D25" s="3">
        <v>23</v>
      </c>
      <c r="E25" s="3">
        <f t="shared" si="0"/>
        <v>0.15631018720928122</v>
      </c>
      <c r="F25" s="3">
        <v>60000</v>
      </c>
      <c r="G25" s="3">
        <f t="shared" si="1"/>
        <v>9378.6112325568738</v>
      </c>
      <c r="H25" s="24" t="s">
        <v>98</v>
      </c>
    </row>
    <row r="26" spans="2:8" ht="15.5" x14ac:dyDescent="0.3">
      <c r="B26" s="3" t="s">
        <v>6</v>
      </c>
      <c r="C26" s="3"/>
      <c r="D26" s="3">
        <v>24</v>
      </c>
      <c r="E26" s="3">
        <f t="shared" si="0"/>
        <v>0.15376984338645969</v>
      </c>
      <c r="F26" s="3">
        <v>60000</v>
      </c>
      <c r="G26" s="3">
        <f t="shared" si="1"/>
        <v>9226.1906031875806</v>
      </c>
      <c r="H26" s="24" t="s">
        <v>99</v>
      </c>
    </row>
    <row r="27" spans="2:8" ht="15.5" x14ac:dyDescent="0.3">
      <c r="B27" s="3" t="s">
        <v>5</v>
      </c>
      <c r="C27" s="3"/>
      <c r="D27" s="3">
        <v>25</v>
      </c>
      <c r="E27" s="3">
        <f t="shared" si="0"/>
        <v>0.1513720166206019</v>
      </c>
      <c r="F27" s="3">
        <v>60000</v>
      </c>
      <c r="G27" s="3">
        <f t="shared" si="1"/>
        <v>9082.3209972361146</v>
      </c>
      <c r="H27" s="24" t="s">
        <v>100</v>
      </c>
    </row>
    <row r="28" spans="2:8" ht="15.5" x14ac:dyDescent="0.3">
      <c r="B28" s="3" t="s">
        <v>4</v>
      </c>
      <c r="C28" s="3"/>
      <c r="D28" s="3">
        <v>26</v>
      </c>
      <c r="E28" s="3">
        <f t="shared" si="0"/>
        <v>0.14910347359481968</v>
      </c>
      <c r="F28" s="3">
        <v>60000</v>
      </c>
      <c r="G28" s="3">
        <f t="shared" si="1"/>
        <v>8946.2084156891815</v>
      </c>
      <c r="H28" s="24" t="s">
        <v>101</v>
      </c>
    </row>
    <row r="29" spans="2:8" ht="15.5" x14ac:dyDescent="0.3">
      <c r="B29" s="3" t="s">
        <v>3</v>
      </c>
      <c r="C29" s="3"/>
      <c r="D29" s="3">
        <v>27</v>
      </c>
      <c r="E29" s="3">
        <f t="shared" si="0"/>
        <v>0.1469526597371133</v>
      </c>
      <c r="F29" s="3">
        <v>60000</v>
      </c>
      <c r="G29" s="3">
        <f t="shared" si="1"/>
        <v>8817.159584226798</v>
      </c>
      <c r="H29" s="24" t="s">
        <v>102</v>
      </c>
    </row>
    <row r="30" spans="2:8" ht="15.5" x14ac:dyDescent="0.3">
      <c r="B30" s="3" t="s">
        <v>2</v>
      </c>
      <c r="C30" s="3"/>
      <c r="D30" s="3">
        <v>28</v>
      </c>
      <c r="E30" s="3">
        <f t="shared" si="0"/>
        <v>0.14490943329339676</v>
      </c>
      <c r="F30" s="3">
        <v>60000</v>
      </c>
      <c r="G30" s="3">
        <f t="shared" si="1"/>
        <v>8694.565997603806</v>
      </c>
      <c r="H30" s="24" t="s">
        <v>103</v>
      </c>
    </row>
    <row r="31" spans="2:8" ht="15.5" x14ac:dyDescent="0.3">
      <c r="B31" s="3" t="s">
        <v>1</v>
      </c>
      <c r="C31" s="2"/>
      <c r="D31" s="3">
        <v>29</v>
      </c>
      <c r="E31" s="3">
        <f t="shared" si="0"/>
        <v>0.14296484933160836</v>
      </c>
      <c r="F31" s="3">
        <v>60000</v>
      </c>
      <c r="G31" s="3">
        <f t="shared" si="1"/>
        <v>8577.890959896502</v>
      </c>
      <c r="H31" s="24" t="s">
        <v>104</v>
      </c>
    </row>
    <row r="32" spans="2:8" ht="15.5" x14ac:dyDescent="0.3">
      <c r="B32" s="3" t="s">
        <v>0</v>
      </c>
      <c r="C32" s="2">
        <v>0.14000000000000001</v>
      </c>
      <c r="D32" s="3">
        <v>30</v>
      </c>
      <c r="E32" s="3">
        <f t="shared" si="0"/>
        <v>0.14111098293465948</v>
      </c>
      <c r="F32" s="3">
        <v>60000</v>
      </c>
      <c r="G32" s="3">
        <f t="shared" si="1"/>
        <v>8466.6589760795687</v>
      </c>
      <c r="H32" s="24" t="s">
        <v>105</v>
      </c>
    </row>
    <row r="33" spans="7:8" ht="15.5" x14ac:dyDescent="0.3">
      <c r="G33" s="22">
        <f>SUM(G3:G32)</f>
        <v>382880.57737467584</v>
      </c>
      <c r="H33" s="31">
        <f>G33+F32</f>
        <v>442880.57737467584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留存预测</vt:lpstr>
      <vt:lpstr>留存</vt:lpstr>
      <vt:lpstr>活跃用户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 E</dc:creator>
  <cp:lastModifiedBy>国光 张</cp:lastModifiedBy>
  <dcterms:created xsi:type="dcterms:W3CDTF">2015-06-05T18:19:34Z</dcterms:created>
  <dcterms:modified xsi:type="dcterms:W3CDTF">2024-01-09T13:17:29Z</dcterms:modified>
</cp:coreProperties>
</file>