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_R\"/>
    </mc:Choice>
  </mc:AlternateContent>
  <xr:revisionPtr revIDLastSave="0" documentId="13_ncr:1_{E3315C21-F266-4C42-9966-53EAD37196D1}" xr6:coauthVersionLast="47" xr6:coauthVersionMax="47" xr10:uidLastSave="{00000000-0000-0000-0000-000000000000}"/>
  <bookViews>
    <workbookView xWindow="17850" yWindow="3615" windowWidth="28800" windowHeight="15345" activeTab="3" xr2:uid="{00000000-000D-0000-FFFF-FFFF00000000}"/>
  </bookViews>
  <sheets>
    <sheet name="FeCoNiTiZr" sheetId="1" r:id="rId1"/>
    <sheet name="CoNiTiZr" sheetId="2" r:id="rId2"/>
    <sheet name="CuCoNiTiZrHf" sheetId="4" r:id="rId3"/>
    <sheet name="FeNiTiZr" sheetId="3" r:id="rId4"/>
  </sheets>
  <externalReferences>
    <externalReference r:id="rId5"/>
  </externalReferences>
  <definedNames>
    <definedName name="_xlnm.Database">[1]データベース!$A$1:$B$200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F15" i="1"/>
  <c r="G15" i="1" s="1"/>
  <c r="F16" i="1"/>
  <c r="G16" i="1" s="1"/>
  <c r="F17" i="1"/>
  <c r="G17" i="1" s="1"/>
  <c r="F13" i="1"/>
  <c r="G13" i="1"/>
  <c r="E17" i="1"/>
  <c r="E16" i="1"/>
  <c r="E15" i="1"/>
  <c r="E14" i="1"/>
  <c r="E13" i="1"/>
  <c r="E11" i="1"/>
  <c r="E10" i="1"/>
  <c r="F7" i="3"/>
  <c r="G7" i="3" s="1"/>
  <c r="F6" i="3"/>
  <c r="G6" i="3" s="1"/>
  <c r="F5" i="3"/>
  <c r="G5" i="3" s="1"/>
  <c r="F4" i="3"/>
  <c r="G4" i="3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5" i="2"/>
  <c r="G5" i="2" s="1"/>
  <c r="F6" i="2"/>
  <c r="G6" i="2" s="1"/>
  <c r="F7" i="2"/>
  <c r="G7" i="2" s="1"/>
  <c r="F4" i="2"/>
  <c r="G4" i="2" s="1"/>
  <c r="E1" i="1"/>
  <c r="E2" i="1"/>
  <c r="G5" i="1" s="1"/>
  <c r="E5" i="1"/>
  <c r="E6" i="1"/>
  <c r="E7" i="1"/>
  <c r="E8" i="1"/>
  <c r="E4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<sst xmlns="http://schemas.openxmlformats.org/spreadsheetml/2006/main" count="68" uniqueCount="12">
  <si>
    <t>Fe</t>
  </si>
  <si>
    <t>Co</t>
  </si>
  <si>
    <t>Ni</t>
  </si>
  <si>
    <t>Ti</t>
  </si>
  <si>
    <t>Zr</t>
  </si>
  <si>
    <t>元素名</t>
  </si>
  <si>
    <t>原子量(g/mol)</t>
  </si>
  <si>
    <t>at.%</t>
  </si>
  <si>
    <t>mass%</t>
  </si>
  <si>
    <t>mass / g</t>
  </si>
  <si>
    <t>Cu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</si>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</sst>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Zhao%20Weijiang\Study%20and%20working%20progress\at.%25-wt.%25.xlsx" TargetMode="External"/><Relationship Id="rId1" Type="http://schemas.openxmlformats.org/officeDocument/2006/relationships/externalLinkPath" Target="file:///E:\Zhao%20Weijiang\Study%20and%20working%20progress\at.%25-wt.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.%  to  wt.%"/>
      <sheetName val="wt.% to at.%"/>
      <sheetName val="母合金(at.% to wt.%)"/>
      <sheetName val="1元素添加(at.% to wt.%)"/>
      <sheetName val="周期律表"/>
      <sheetName val="データベー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H</v>
          </cell>
          <cell r="B1">
            <v>1.0079400000000001</v>
          </cell>
        </row>
        <row r="2">
          <cell r="A2" t="str">
            <v>He</v>
          </cell>
          <cell r="B2">
            <v>4.0026020000000004</v>
          </cell>
        </row>
        <row r="3">
          <cell r="A3" t="str">
            <v>Li</v>
          </cell>
          <cell r="B3">
            <v>6.9409999999999998</v>
          </cell>
        </row>
        <row r="4">
          <cell r="A4" t="str">
            <v>Be</v>
          </cell>
          <cell r="B4">
            <v>9.0121819999999992</v>
          </cell>
        </row>
        <row r="5">
          <cell r="A5" t="str">
            <v>B</v>
          </cell>
          <cell r="B5">
            <v>10.811</v>
          </cell>
        </row>
        <row r="6">
          <cell r="A6" t="str">
            <v>C</v>
          </cell>
          <cell r="B6">
            <v>12.0107</v>
          </cell>
        </row>
        <row r="7">
          <cell r="A7" t="str">
            <v>N</v>
          </cell>
          <cell r="B7">
            <v>14.006740000000001</v>
          </cell>
        </row>
        <row r="8">
          <cell r="A8" t="str">
            <v>O</v>
          </cell>
          <cell r="B8">
            <v>15.9994</v>
          </cell>
        </row>
        <row r="9">
          <cell r="A9" t="str">
            <v>F</v>
          </cell>
          <cell r="B9">
            <v>18.998403199999998</v>
          </cell>
        </row>
        <row r="10">
          <cell r="A10" t="str">
            <v>Ne</v>
          </cell>
          <cell r="B10">
            <v>20.1797</v>
          </cell>
        </row>
        <row r="11">
          <cell r="A11" t="str">
            <v>Na</v>
          </cell>
          <cell r="B11">
            <v>22.98977</v>
          </cell>
        </row>
        <row r="12">
          <cell r="A12" t="str">
            <v>Mg</v>
          </cell>
          <cell r="B12">
            <v>24.305</v>
          </cell>
        </row>
        <row r="13">
          <cell r="A13" t="str">
            <v>Al</v>
          </cell>
          <cell r="B13">
            <v>26.981538</v>
          </cell>
        </row>
        <row r="14">
          <cell r="A14" t="str">
            <v>Si</v>
          </cell>
          <cell r="B14">
            <v>28.0855</v>
          </cell>
        </row>
        <row r="15">
          <cell r="A15" t="str">
            <v>P</v>
          </cell>
          <cell r="B15">
            <v>30.973761</v>
          </cell>
        </row>
        <row r="16">
          <cell r="A16" t="str">
            <v>S</v>
          </cell>
          <cell r="B16">
            <v>32.066000000000003</v>
          </cell>
        </row>
        <row r="17">
          <cell r="A17" t="str">
            <v>Cl</v>
          </cell>
          <cell r="B17">
            <v>35.4527</v>
          </cell>
        </row>
        <row r="18">
          <cell r="A18" t="str">
            <v>K</v>
          </cell>
          <cell r="B18">
            <v>39.098300000000002</v>
          </cell>
        </row>
        <row r="19">
          <cell r="A19" t="str">
            <v>Ar</v>
          </cell>
          <cell r="B19">
            <v>39.948</v>
          </cell>
        </row>
        <row r="20">
          <cell r="A20" t="str">
            <v>Ca</v>
          </cell>
          <cell r="B20">
            <v>40.078000000000003</v>
          </cell>
        </row>
        <row r="21">
          <cell r="A21" t="str">
            <v>Sc</v>
          </cell>
          <cell r="B21">
            <v>44.955910000000003</v>
          </cell>
        </row>
        <row r="22">
          <cell r="A22" t="str">
            <v>Ti</v>
          </cell>
          <cell r="B22">
            <v>47.866999999999997</v>
          </cell>
        </row>
        <row r="23">
          <cell r="A23" t="str">
            <v>V</v>
          </cell>
          <cell r="B23">
            <v>50.941499999999998</v>
          </cell>
        </row>
        <row r="24">
          <cell r="A24" t="str">
            <v>Cr</v>
          </cell>
          <cell r="B24">
            <v>51.996099999999998</v>
          </cell>
        </row>
        <row r="25">
          <cell r="A25" t="str">
            <v>Mn</v>
          </cell>
          <cell r="B25">
            <v>54.938048999999999</v>
          </cell>
        </row>
        <row r="26">
          <cell r="A26" t="str">
            <v>Fe</v>
          </cell>
          <cell r="B26">
            <v>55.844999999999999</v>
          </cell>
        </row>
        <row r="27">
          <cell r="A27" t="str">
            <v>Ni</v>
          </cell>
          <cell r="B27">
            <v>58.693399999999997</v>
          </cell>
        </row>
        <row r="28">
          <cell r="A28" t="str">
            <v>Co</v>
          </cell>
          <cell r="B28">
            <v>58.933199999999999</v>
          </cell>
        </row>
        <row r="29">
          <cell r="A29" t="str">
            <v>Cu</v>
          </cell>
          <cell r="B29">
            <v>63.545999999999999</v>
          </cell>
        </row>
        <row r="30">
          <cell r="A30" t="str">
            <v>Zn</v>
          </cell>
          <cell r="B30">
            <v>65.39</v>
          </cell>
        </row>
        <row r="31">
          <cell r="A31" t="str">
            <v>Ga</v>
          </cell>
          <cell r="B31">
            <v>69.722999999999999</v>
          </cell>
        </row>
        <row r="32">
          <cell r="A32" t="str">
            <v>Ge</v>
          </cell>
          <cell r="B32">
            <v>72.61</v>
          </cell>
        </row>
        <row r="33">
          <cell r="A33" t="str">
            <v>As</v>
          </cell>
          <cell r="B33">
            <v>74.921599999999998</v>
          </cell>
        </row>
        <row r="34">
          <cell r="A34" t="str">
            <v>Se</v>
          </cell>
          <cell r="B34">
            <v>78.959999999999994</v>
          </cell>
        </row>
        <row r="35">
          <cell r="A35" t="str">
            <v>Br</v>
          </cell>
          <cell r="B35">
            <v>79.903999999999996</v>
          </cell>
        </row>
        <row r="36">
          <cell r="A36" t="str">
            <v>Kr</v>
          </cell>
          <cell r="B36">
            <v>83.8</v>
          </cell>
        </row>
        <row r="37">
          <cell r="A37" t="str">
            <v>Rb</v>
          </cell>
          <cell r="B37">
            <v>85.467799999999997</v>
          </cell>
        </row>
        <row r="38">
          <cell r="A38" t="str">
            <v>Sr</v>
          </cell>
          <cell r="B38">
            <v>87.62</v>
          </cell>
        </row>
        <row r="39">
          <cell r="A39" t="str">
            <v>Y</v>
          </cell>
          <cell r="B39">
            <v>88.905850000000001</v>
          </cell>
        </row>
        <row r="40">
          <cell r="A40" t="str">
            <v>Zr</v>
          </cell>
          <cell r="B40">
            <v>91.224000000000004</v>
          </cell>
        </row>
        <row r="41">
          <cell r="A41" t="str">
            <v>Nb</v>
          </cell>
          <cell r="B41">
            <v>92.906379999999999</v>
          </cell>
        </row>
        <row r="42">
          <cell r="A42" t="str">
            <v>Mo</v>
          </cell>
          <cell r="B42">
            <v>95.94</v>
          </cell>
        </row>
        <row r="43">
          <cell r="A43" t="str">
            <v>Tc</v>
          </cell>
          <cell r="B43">
            <v>99</v>
          </cell>
        </row>
        <row r="44">
          <cell r="A44" t="str">
            <v>Ru</v>
          </cell>
          <cell r="B44">
            <v>101.07</v>
          </cell>
        </row>
        <row r="45">
          <cell r="A45" t="str">
            <v>Rh</v>
          </cell>
          <cell r="B45">
            <v>102.9055</v>
          </cell>
        </row>
        <row r="46">
          <cell r="A46" t="str">
            <v>Pd</v>
          </cell>
          <cell r="B46">
            <v>106.42</v>
          </cell>
        </row>
        <row r="47">
          <cell r="A47" t="str">
            <v>Ag</v>
          </cell>
          <cell r="B47">
            <v>107.8682</v>
          </cell>
        </row>
        <row r="48">
          <cell r="A48" t="str">
            <v>Cd</v>
          </cell>
          <cell r="B48">
            <v>112.411</v>
          </cell>
        </row>
        <row r="49">
          <cell r="A49" t="str">
            <v>In</v>
          </cell>
          <cell r="B49">
            <v>114.818</v>
          </cell>
        </row>
        <row r="50">
          <cell r="A50" t="str">
            <v>Sn</v>
          </cell>
          <cell r="B50">
            <v>118.71</v>
          </cell>
        </row>
        <row r="51">
          <cell r="A51" t="str">
            <v>Sb</v>
          </cell>
          <cell r="B51">
            <v>121.76</v>
          </cell>
        </row>
        <row r="52">
          <cell r="A52" t="str">
            <v>I</v>
          </cell>
          <cell r="B52">
            <v>126.90447</v>
          </cell>
        </row>
        <row r="53">
          <cell r="A53" t="str">
            <v>Te</v>
          </cell>
          <cell r="B53">
            <v>127.6</v>
          </cell>
        </row>
        <row r="54">
          <cell r="A54" t="str">
            <v>Xe</v>
          </cell>
          <cell r="B54">
            <v>131.29</v>
          </cell>
        </row>
        <row r="55">
          <cell r="A55" t="str">
            <v>Cs</v>
          </cell>
          <cell r="B55">
            <v>132.90545</v>
          </cell>
        </row>
        <row r="56">
          <cell r="A56" t="str">
            <v>Ba</v>
          </cell>
          <cell r="B56">
            <v>137.327</v>
          </cell>
        </row>
        <row r="57">
          <cell r="A57" t="str">
            <v>La</v>
          </cell>
          <cell r="B57">
            <v>138.90549999999999</v>
          </cell>
        </row>
        <row r="58">
          <cell r="A58" t="str">
            <v>Ce</v>
          </cell>
          <cell r="B58">
            <v>140.11600000000001</v>
          </cell>
        </row>
        <row r="59">
          <cell r="A59" t="str">
            <v>Pr</v>
          </cell>
          <cell r="B59">
            <v>140.90764999999999</v>
          </cell>
        </row>
        <row r="60">
          <cell r="A60" t="str">
            <v>Nd</v>
          </cell>
          <cell r="B60">
            <v>144.24</v>
          </cell>
        </row>
        <row r="61">
          <cell r="A61" t="str">
            <v>Pm</v>
          </cell>
          <cell r="B61">
            <v>145</v>
          </cell>
        </row>
        <row r="62">
          <cell r="A62" t="str">
            <v>Sm</v>
          </cell>
          <cell r="B62">
            <v>150.36000000000001</v>
          </cell>
        </row>
        <row r="63">
          <cell r="A63" t="str">
            <v>Eu</v>
          </cell>
          <cell r="B63">
            <v>151.964</v>
          </cell>
        </row>
        <row r="64">
          <cell r="A64" t="str">
            <v>Gd</v>
          </cell>
          <cell r="B64">
            <v>157.25</v>
          </cell>
        </row>
        <row r="65">
          <cell r="A65" t="str">
            <v>Tb</v>
          </cell>
          <cell r="B65">
            <v>158.92534000000001</v>
          </cell>
        </row>
        <row r="66">
          <cell r="A66" t="str">
            <v>Dy</v>
          </cell>
          <cell r="B66">
            <v>162.5</v>
          </cell>
        </row>
        <row r="67">
          <cell r="A67" t="str">
            <v>Ho</v>
          </cell>
          <cell r="B67">
            <v>164.93031999999999</v>
          </cell>
        </row>
        <row r="68">
          <cell r="A68" t="str">
            <v>Er</v>
          </cell>
          <cell r="B68">
            <v>167.26</v>
          </cell>
        </row>
        <row r="69">
          <cell r="A69" t="str">
            <v>Tm</v>
          </cell>
          <cell r="B69">
            <v>168.93421000000001</v>
          </cell>
        </row>
        <row r="70">
          <cell r="A70" t="str">
            <v>Yb</v>
          </cell>
          <cell r="B70">
            <v>173.04</v>
          </cell>
        </row>
        <row r="71">
          <cell r="A71" t="str">
            <v>Lu</v>
          </cell>
          <cell r="B71">
            <v>174.96700000000001</v>
          </cell>
        </row>
        <row r="72">
          <cell r="A72" t="str">
            <v>Hf</v>
          </cell>
          <cell r="B72">
            <v>178.49</v>
          </cell>
        </row>
        <row r="73">
          <cell r="A73" t="str">
            <v>Ta</v>
          </cell>
          <cell r="B73">
            <v>180.9479</v>
          </cell>
        </row>
        <row r="74">
          <cell r="A74" t="str">
            <v>W</v>
          </cell>
          <cell r="B74">
            <v>183.84</v>
          </cell>
        </row>
        <row r="75">
          <cell r="A75" t="str">
            <v>Re</v>
          </cell>
          <cell r="B75">
            <v>186.20699999999999</v>
          </cell>
        </row>
        <row r="76">
          <cell r="A76" t="str">
            <v>Os</v>
          </cell>
          <cell r="B76">
            <v>190.23</v>
          </cell>
        </row>
        <row r="77">
          <cell r="A77" t="str">
            <v>Ir</v>
          </cell>
          <cell r="B77">
            <v>192.21700000000001</v>
          </cell>
        </row>
        <row r="78">
          <cell r="A78" t="str">
            <v>Pt</v>
          </cell>
          <cell r="B78">
            <v>195.078</v>
          </cell>
        </row>
        <row r="79">
          <cell r="A79" t="str">
            <v>Au</v>
          </cell>
          <cell r="B79">
            <v>196.96655000000001</v>
          </cell>
        </row>
        <row r="80">
          <cell r="A80" t="str">
            <v>Hg</v>
          </cell>
          <cell r="B80">
            <v>200.59</v>
          </cell>
        </row>
        <row r="81">
          <cell r="A81" t="str">
            <v>Tl</v>
          </cell>
          <cell r="B81">
            <v>204.38329999999999</v>
          </cell>
        </row>
        <row r="82">
          <cell r="A82" t="str">
            <v>Pb</v>
          </cell>
          <cell r="B82">
            <v>207.2</v>
          </cell>
        </row>
        <row r="83">
          <cell r="A83" t="str">
            <v>Bi</v>
          </cell>
          <cell r="B83">
            <v>208.98038</v>
          </cell>
        </row>
        <row r="84">
          <cell r="A84" t="str">
            <v>Po</v>
          </cell>
          <cell r="B84">
            <v>210</v>
          </cell>
        </row>
        <row r="85">
          <cell r="A85" t="str">
            <v>At</v>
          </cell>
          <cell r="B85">
            <v>210</v>
          </cell>
        </row>
        <row r="86">
          <cell r="A86" t="str">
            <v>Rn</v>
          </cell>
          <cell r="B86">
            <v>222</v>
          </cell>
        </row>
        <row r="87">
          <cell r="A87" t="str">
            <v>Fr</v>
          </cell>
          <cell r="B87">
            <v>223</v>
          </cell>
        </row>
        <row r="88">
          <cell r="A88" t="str">
            <v>Ra</v>
          </cell>
          <cell r="B88">
            <v>226</v>
          </cell>
        </row>
        <row r="89">
          <cell r="A89" t="str">
            <v>Ac</v>
          </cell>
          <cell r="B89">
            <v>227</v>
          </cell>
        </row>
        <row r="90">
          <cell r="A90" t="str">
            <v>Pa</v>
          </cell>
          <cell r="B90">
            <v>231.03587999999999</v>
          </cell>
        </row>
        <row r="91">
          <cell r="A91" t="str">
            <v>Th</v>
          </cell>
          <cell r="B91">
            <v>232.03809999999999</v>
          </cell>
        </row>
        <row r="92">
          <cell r="A92" t="str">
            <v>Np</v>
          </cell>
          <cell r="B92">
            <v>237</v>
          </cell>
        </row>
        <row r="93">
          <cell r="A93" t="str">
            <v>U</v>
          </cell>
          <cell r="B93">
            <v>238.02889999999999</v>
          </cell>
        </row>
        <row r="94">
          <cell r="A94" t="str">
            <v>Pu</v>
          </cell>
          <cell r="B94">
            <v>239</v>
          </cell>
        </row>
        <row r="95">
          <cell r="A95" t="str">
            <v>Am</v>
          </cell>
          <cell r="B95">
            <v>243</v>
          </cell>
        </row>
        <row r="96">
          <cell r="A96" t="str">
            <v>Cm</v>
          </cell>
          <cell r="B96">
            <v>247</v>
          </cell>
        </row>
        <row r="97">
          <cell r="A97" t="str">
            <v>Bk</v>
          </cell>
          <cell r="B97">
            <v>247</v>
          </cell>
        </row>
        <row r="98">
          <cell r="A98" t="str">
            <v>Cf</v>
          </cell>
          <cell r="B98">
            <v>252</v>
          </cell>
        </row>
        <row r="99">
          <cell r="A99" t="str">
            <v>Es</v>
          </cell>
          <cell r="B99">
            <v>252</v>
          </cell>
        </row>
        <row r="100">
          <cell r="A100" t="str">
            <v>Fm</v>
          </cell>
          <cell r="B100">
            <v>257</v>
          </cell>
        </row>
        <row r="101">
          <cell r="A101" t="str">
            <v>Md</v>
          </cell>
          <cell r="B101">
            <v>258</v>
          </cell>
        </row>
        <row r="102">
          <cell r="A102" t="str">
            <v>No</v>
          </cell>
          <cell r="B102">
            <v>259</v>
          </cell>
        </row>
        <row r="103">
          <cell r="A103" t="str">
            <v>Lr</v>
          </cell>
          <cell r="B103">
            <v>261</v>
          </cell>
        </row>
        <row r="104">
          <cell r="A104" t="str">
            <v>Ku</v>
          </cell>
          <cell r="B104">
            <v>262</v>
          </cell>
        </row>
        <row r="105">
          <cell r="A105" t="str">
            <v>Sutou</v>
          </cell>
          <cell r="B105">
            <v>123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F17" sqref="F17"/>
    </sheetView>
  </sheetViews>
  <sheetFormatPr defaultRowHeight="14.25" x14ac:dyDescent="0.2"/>
  <sheetData>
    <row r="1" spans="1:7" x14ac:dyDescent="0.2">
      <c r="A1" s="2">
        <v>5</v>
      </c>
      <c r="B1" s="2"/>
      <c r="C1" s="2"/>
      <c r="E1" s="2">
        <f>A1</f>
        <v>5</v>
      </c>
      <c r="F1" s="2"/>
      <c r="G1" s="2"/>
    </row>
    <row r="2" spans="1:7" x14ac:dyDescent="0.2">
      <c r="A2" s="2">
        <v>25</v>
      </c>
      <c r="B2" s="2"/>
      <c r="C2" s="2"/>
      <c r="E2" s="2">
        <f>A2</f>
        <v>25</v>
      </c>
      <c r="F2" s="2"/>
      <c r="G2" s="2"/>
    </row>
    <row r="3" spans="1:7" x14ac:dyDescent="0.2">
      <c r="A3" t="s">
        <v>5</v>
      </c>
      <c r="B3" t="s">
        <v>6</v>
      </c>
      <c r="C3" t="s">
        <v>7</v>
      </c>
      <c r="E3" t="s">
        <v>5</v>
      </c>
      <c r="F3" t="s">
        <v>8</v>
      </c>
      <c r="G3" t="s">
        <v>9</v>
      </c>
    </row>
    <row r="4" spans="1:7" x14ac:dyDescent="0.2">
      <c r="A4" s="1" t="s">
        <v>0</v>
      </c>
      <c r="B4">
        <v>55.844999999999999</v>
      </c>
      <c r="C4">
        <v>7.4</v>
      </c>
      <c r="E4" s="1" t="str">
        <f>A4</f>
        <v>Fe</v>
      </c>
      <c r="F4">
        <f>B4*C4/SUM(B$4*C$4+B$5*C$5+B$6*C$6+B$7*C$7+B$8*C$8)*100</f>
        <v>7.3906777541563562</v>
      </c>
      <c r="G4">
        <f>F4/100*E$2</f>
        <v>1.847669438539089</v>
      </c>
    </row>
    <row r="5" spans="1:7" x14ac:dyDescent="0.2">
      <c r="A5" t="s">
        <v>1</v>
      </c>
      <c r="B5">
        <v>58.933199999999999</v>
      </c>
      <c r="C5">
        <v>11.6</v>
      </c>
      <c r="E5" s="1" t="str">
        <f t="shared" ref="E5:E8" si="0">A5</f>
        <v>Co</v>
      </c>
      <c r="F5">
        <f t="shared" ref="F5:F8" si="1">B5*C5/SUM(B$4*C$4+B$5*C$5+B$6*C$6+B$7*C$7+B$8*C$8)*100</f>
        <v>12.226052724520981</v>
      </c>
      <c r="G5">
        <f t="shared" ref="G5:G8" si="2">F5/100*E$2</f>
        <v>3.0565131811302453</v>
      </c>
    </row>
    <row r="6" spans="1:7" x14ac:dyDescent="0.2">
      <c r="A6" t="s">
        <v>2</v>
      </c>
      <c r="B6">
        <v>58.693399999999997</v>
      </c>
      <c r="C6">
        <v>31</v>
      </c>
      <c r="E6" s="1" t="str">
        <f t="shared" si="0"/>
        <v>Ni</v>
      </c>
      <c r="F6">
        <f t="shared" si="1"/>
        <v>32.540124757883959</v>
      </c>
      <c r="G6">
        <f t="shared" si="2"/>
        <v>8.1350311894709897</v>
      </c>
    </row>
    <row r="7" spans="1:7" x14ac:dyDescent="0.2">
      <c r="A7" t="s">
        <v>3</v>
      </c>
      <c r="B7">
        <v>47.866999999999997</v>
      </c>
      <c r="C7">
        <v>43.5</v>
      </c>
      <c r="E7" s="1" t="str">
        <f t="shared" si="0"/>
        <v>Ti</v>
      </c>
      <c r="F7">
        <f t="shared" si="1"/>
        <v>37.238631987019573</v>
      </c>
      <c r="G7">
        <f t="shared" si="2"/>
        <v>9.3096579967548934</v>
      </c>
    </row>
    <row r="8" spans="1:7" x14ac:dyDescent="0.2">
      <c r="A8" t="s">
        <v>4</v>
      </c>
      <c r="B8">
        <v>91.224000000000004</v>
      </c>
      <c r="C8">
        <v>6.5</v>
      </c>
      <c r="E8" s="1" t="str">
        <f t="shared" si="0"/>
        <v>Zr</v>
      </c>
      <c r="F8">
        <f t="shared" si="1"/>
        <v>10.604512776419133</v>
      </c>
      <c r="G8">
        <f t="shared" si="2"/>
        <v>2.6511281941047833</v>
      </c>
    </row>
    <row r="10" spans="1:7" x14ac:dyDescent="0.2">
      <c r="A10" s="2">
        <v>5</v>
      </c>
      <c r="B10" s="2"/>
      <c r="C10" s="2"/>
      <c r="E10" s="2">
        <f>A10</f>
        <v>5</v>
      </c>
      <c r="F10" s="2"/>
      <c r="G10" s="2"/>
    </row>
    <row r="11" spans="1:7" x14ac:dyDescent="0.2">
      <c r="A11" s="2">
        <v>25</v>
      </c>
      <c r="B11" s="2"/>
      <c r="C11" s="2"/>
      <c r="E11" s="2">
        <f>A11</f>
        <v>25</v>
      </c>
      <c r="F11" s="2"/>
      <c r="G11" s="2"/>
    </row>
    <row r="12" spans="1:7" x14ac:dyDescent="0.2">
      <c r="A12" t="s">
        <v>5</v>
      </c>
      <c r="B12" t="s">
        <v>6</v>
      </c>
      <c r="C12" t="s">
        <v>7</v>
      </c>
      <c r="E12" t="s">
        <v>5</v>
      </c>
      <c r="F12" t="s">
        <v>8</v>
      </c>
      <c r="G12" t="s">
        <v>9</v>
      </c>
    </row>
    <row r="13" spans="1:7" x14ac:dyDescent="0.2">
      <c r="A13" s="1" t="s">
        <v>0</v>
      </c>
      <c r="B13">
        <v>55.844999999999999</v>
      </c>
      <c r="C13">
        <v>8.8000000000000007</v>
      </c>
      <c r="E13" s="1" t="str">
        <f>A13</f>
        <v>Fe</v>
      </c>
      <c r="F13">
        <f>B13*C13/SUM(B$13*C$13+B$14*C$14+B$15*C$15+B$16*C$16+B$17*C$17)*100</f>
        <v>8.5535905765761182</v>
      </c>
      <c r="G13">
        <f>F13/100*E$11</f>
        <v>2.1383976441440296</v>
      </c>
    </row>
    <row r="14" spans="1:7" x14ac:dyDescent="0.2">
      <c r="A14" t="s">
        <v>1</v>
      </c>
      <c r="B14">
        <v>58.933199999999999</v>
      </c>
      <c r="C14">
        <v>14.3</v>
      </c>
      <c r="E14" s="1" t="str">
        <f t="shared" ref="E14:E17" si="3">A14</f>
        <v>Co</v>
      </c>
      <c r="F14">
        <f t="shared" ref="F14:F17" si="4">B14*C14/SUM(B$13*C$13+B$14*C$14+B$15*C$15+B$16*C$16+B$17*C$17)*100</f>
        <v>14.668224626594109</v>
      </c>
      <c r="G14">
        <f t="shared" ref="G14:G17" si="5">F14/100*E$11</f>
        <v>3.6670561566485271</v>
      </c>
    </row>
    <row r="15" spans="1:7" x14ac:dyDescent="0.2">
      <c r="A15" t="s">
        <v>2</v>
      </c>
      <c r="B15">
        <v>58.693399999999997</v>
      </c>
      <c r="C15">
        <v>26.6</v>
      </c>
      <c r="E15" s="1" t="str">
        <f t="shared" si="3"/>
        <v>Ni</v>
      </c>
      <c r="F15">
        <f t="shared" si="4"/>
        <v>27.173926472044901</v>
      </c>
      <c r="G15">
        <f t="shared" si="5"/>
        <v>6.7934816180112252</v>
      </c>
    </row>
    <row r="16" spans="1:7" x14ac:dyDescent="0.2">
      <c r="A16" t="s">
        <v>3</v>
      </c>
      <c r="B16">
        <v>47.866999999999997</v>
      </c>
      <c r="C16">
        <v>40.1</v>
      </c>
      <c r="E16" s="1" t="str">
        <f t="shared" si="3"/>
        <v>Ti</v>
      </c>
      <c r="F16">
        <f t="shared" si="4"/>
        <v>33.408892057504247</v>
      </c>
      <c r="G16">
        <f t="shared" si="5"/>
        <v>8.3522230143760616</v>
      </c>
    </row>
    <row r="17" spans="1:7" x14ac:dyDescent="0.2">
      <c r="A17" t="s">
        <v>4</v>
      </c>
      <c r="B17">
        <v>91.224000000000004</v>
      </c>
      <c r="C17">
        <v>10.199999999999999</v>
      </c>
      <c r="E17" s="1" t="str">
        <f t="shared" si="3"/>
        <v>Zr</v>
      </c>
      <c r="F17">
        <f t="shared" si="4"/>
        <v>16.195366267280608</v>
      </c>
      <c r="G17">
        <f t="shared" si="5"/>
        <v>4.0488415668201521</v>
      </c>
    </row>
  </sheetData>
  <mergeCells count="8">
    <mergeCell ref="A11:C11"/>
    <mergeCell ref="E11:G11"/>
    <mergeCell ref="A1:C1"/>
    <mergeCell ref="A2:C2"/>
    <mergeCell ref="E1:G1"/>
    <mergeCell ref="E2:G2"/>
    <mergeCell ref="A10:C10"/>
    <mergeCell ref="E10:G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9CC4-D1AA-4DC2-96EC-C3D7903F434B}">
  <dimension ref="A1:G7"/>
  <sheetViews>
    <sheetView workbookViewId="0">
      <selection activeCell="E12" sqref="E12"/>
    </sheetView>
  </sheetViews>
  <sheetFormatPr defaultRowHeight="14.25" x14ac:dyDescent="0.2"/>
  <sheetData>
    <row r="1" spans="1:7" x14ac:dyDescent="0.2">
      <c r="A1" s="2">
        <v>4</v>
      </c>
      <c r="B1" s="2"/>
      <c r="C1" s="2"/>
      <c r="E1" s="2">
        <v>4</v>
      </c>
      <c r="F1" s="2"/>
      <c r="G1" s="2"/>
    </row>
    <row r="2" spans="1:7" x14ac:dyDescent="0.2">
      <c r="A2" s="2">
        <v>25</v>
      </c>
      <c r="B2" s="2"/>
      <c r="C2" s="2"/>
      <c r="E2" s="2">
        <v>25</v>
      </c>
      <c r="F2" s="2"/>
      <c r="G2" s="2"/>
    </row>
    <row r="3" spans="1:7" x14ac:dyDescent="0.2">
      <c r="A3" t="s">
        <v>5</v>
      </c>
      <c r="B3" t="s">
        <v>6</v>
      </c>
      <c r="C3" t="s">
        <v>7</v>
      </c>
      <c r="E3" t="s">
        <v>5</v>
      </c>
      <c r="F3" t="s">
        <v>8</v>
      </c>
      <c r="G3" t="s">
        <v>9</v>
      </c>
    </row>
    <row r="4" spans="1:7" x14ac:dyDescent="0.2">
      <c r="A4" t="s">
        <v>1</v>
      </c>
      <c r="B4">
        <v>58.933199999999999</v>
      </c>
      <c r="C4">
        <v>19.8</v>
      </c>
      <c r="E4" t="s">
        <v>1</v>
      </c>
      <c r="F4">
        <f>B4*C4/SUM(B$4*C$4+B$5*C$5+B$6*C$6+B$7*C$7)*100</f>
        <v>19.988051404708848</v>
      </c>
      <c r="G4">
        <f>F4/100*E$2</f>
        <v>4.9970128511772121</v>
      </c>
    </row>
    <row r="5" spans="1:7" x14ac:dyDescent="0.2">
      <c r="A5" t="s">
        <v>2</v>
      </c>
      <c r="B5">
        <v>58.693399999999997</v>
      </c>
      <c r="C5">
        <v>30.4</v>
      </c>
      <c r="E5" t="s">
        <v>2</v>
      </c>
      <c r="F5">
        <f t="shared" ref="F5:F7" si="0">B5*C5/SUM(B$4*C$4+B$5*C$5+B$6*C$6+B$7*C$7)*100</f>
        <v>30.563852544059127</v>
      </c>
      <c r="G5">
        <f t="shared" ref="G5:G7" si="1">F5/100*E$2</f>
        <v>7.6409631360147818</v>
      </c>
    </row>
    <row r="6" spans="1:7" x14ac:dyDescent="0.2">
      <c r="A6" t="s">
        <v>3</v>
      </c>
      <c r="B6">
        <v>47.866999999999997</v>
      </c>
      <c r="C6">
        <v>38.200000000000003</v>
      </c>
      <c r="E6" t="s">
        <v>3</v>
      </c>
      <c r="F6">
        <f t="shared" si="0"/>
        <v>31.321663282341326</v>
      </c>
      <c r="G6">
        <f t="shared" si="1"/>
        <v>7.8304158205853316</v>
      </c>
    </row>
    <row r="7" spans="1:7" x14ac:dyDescent="0.2">
      <c r="A7" t="s">
        <v>4</v>
      </c>
      <c r="B7">
        <v>91.224000000000004</v>
      </c>
      <c r="C7">
        <v>11.6</v>
      </c>
      <c r="E7" t="s">
        <v>4</v>
      </c>
      <c r="F7">
        <f t="shared" si="0"/>
        <v>18.126432768890687</v>
      </c>
      <c r="G7">
        <f t="shared" si="1"/>
        <v>4.5316081922226719</v>
      </c>
    </row>
  </sheetData>
  <mergeCells count="4">
    <mergeCell ref="A1:C1"/>
    <mergeCell ref="E1:G1"/>
    <mergeCell ref="A2:C2"/>
    <mergeCell ref="E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539C-2C51-4712-9711-4BAB07DBA228}">
  <dimension ref="A1:G9"/>
  <sheetViews>
    <sheetView workbookViewId="0">
      <selection activeCell="G7" sqref="G7"/>
    </sheetView>
  </sheetViews>
  <sheetFormatPr defaultRowHeight="14.25" x14ac:dyDescent="0.2"/>
  <sheetData>
    <row r="1" spans="1:7" x14ac:dyDescent="0.2">
      <c r="A1" s="2">
        <v>6</v>
      </c>
      <c r="B1" s="2"/>
      <c r="C1" s="2"/>
      <c r="E1" s="2">
        <v>6</v>
      </c>
      <c r="F1" s="2"/>
      <c r="G1" s="2"/>
    </row>
    <row r="2" spans="1:7" x14ac:dyDescent="0.2">
      <c r="A2" s="2">
        <v>25</v>
      </c>
      <c r="B2" s="2"/>
      <c r="C2" s="2"/>
      <c r="E2" s="2">
        <v>25</v>
      </c>
      <c r="F2" s="2"/>
      <c r="G2" s="2"/>
    </row>
    <row r="3" spans="1:7" x14ac:dyDescent="0.2">
      <c r="A3" t="s">
        <v>5</v>
      </c>
      <c r="B3" t="s">
        <v>6</v>
      </c>
      <c r="C3" t="s">
        <v>7</v>
      </c>
      <c r="E3" t="s">
        <v>5</v>
      </c>
      <c r="F3" t="s">
        <v>8</v>
      </c>
      <c r="G3" t="s">
        <v>9</v>
      </c>
    </row>
    <row r="4" spans="1:7" x14ac:dyDescent="0.2">
      <c r="A4" s="1" t="s">
        <v>10</v>
      </c>
      <c r="B4">
        <v>63.545999999999999</v>
      </c>
      <c r="C4">
        <v>4.7</v>
      </c>
      <c r="E4" t="s">
        <v>10</v>
      </c>
      <c r="F4">
        <f>B4*C4/SUM(B$4*C$4+B$5*C$5+B$6*C$6+B$7*C$7+B$8*C$8++B$9*C$9)*100</f>
        <v>4.8725895510623358</v>
      </c>
      <c r="G4">
        <f>F4/100*E$2</f>
        <v>1.218147387765584</v>
      </c>
    </row>
    <row r="5" spans="1:7" x14ac:dyDescent="0.2">
      <c r="A5" t="s">
        <v>1</v>
      </c>
      <c r="B5">
        <v>58.933199999999999</v>
      </c>
      <c r="C5">
        <v>9.1999999999999993</v>
      </c>
      <c r="E5" t="s">
        <v>1</v>
      </c>
      <c r="F5">
        <f t="shared" ref="F5:F9" si="0">B5*C5/SUM(B$4*C$4+B$5*C$5+B$6*C$6+B$7*C$7+B$8*C$8++B$9*C$9)*100</f>
        <v>8.8454840543795541</v>
      </c>
      <c r="G5">
        <f t="shared" ref="G5:G9" si="1">F5/100*E$2</f>
        <v>2.2113710135948885</v>
      </c>
    </row>
    <row r="6" spans="1:7" x14ac:dyDescent="0.2">
      <c r="A6" t="s">
        <v>2</v>
      </c>
      <c r="B6">
        <v>58.693399999999997</v>
      </c>
      <c r="C6">
        <v>36.4</v>
      </c>
      <c r="E6" t="s">
        <v>2</v>
      </c>
      <c r="F6">
        <f t="shared" si="0"/>
        <v>34.85494525677872</v>
      </c>
      <c r="G6">
        <f t="shared" si="1"/>
        <v>8.71373631419468</v>
      </c>
    </row>
    <row r="7" spans="1:7" x14ac:dyDescent="0.2">
      <c r="A7" t="s">
        <v>3</v>
      </c>
      <c r="B7">
        <v>47.866999999999997</v>
      </c>
      <c r="C7">
        <v>38.700000000000003</v>
      </c>
      <c r="E7" t="s">
        <v>3</v>
      </c>
      <c r="F7">
        <f t="shared" si="0"/>
        <v>30.221841789848074</v>
      </c>
      <c r="G7">
        <f t="shared" si="1"/>
        <v>7.5554604474620186</v>
      </c>
    </row>
    <row r="8" spans="1:7" x14ac:dyDescent="0.2">
      <c r="A8" t="s">
        <v>4</v>
      </c>
      <c r="B8">
        <v>91.224000000000004</v>
      </c>
      <c r="C8">
        <v>7.4</v>
      </c>
      <c r="E8" t="s">
        <v>4</v>
      </c>
      <c r="F8">
        <f t="shared" si="0"/>
        <v>11.013226833586186</v>
      </c>
      <c r="G8">
        <f t="shared" si="1"/>
        <v>2.7533067083965466</v>
      </c>
    </row>
    <row r="9" spans="1:7" x14ac:dyDescent="0.2">
      <c r="A9" t="s">
        <v>11</v>
      </c>
      <c r="B9">
        <v>178.49</v>
      </c>
      <c r="C9">
        <v>3.5</v>
      </c>
      <c r="E9" t="s">
        <v>11</v>
      </c>
      <c r="F9">
        <f t="shared" si="0"/>
        <v>10.191912514345136</v>
      </c>
      <c r="G9">
        <f t="shared" si="1"/>
        <v>2.5479781285862839</v>
      </c>
    </row>
  </sheetData>
  <mergeCells count="4">
    <mergeCell ref="A1:C1"/>
    <mergeCell ref="E1:G1"/>
    <mergeCell ref="A2:C2"/>
    <mergeCell ref="E2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2B7-1240-4F2A-9A5C-20929E0EAD6A}">
  <dimension ref="A1:G7"/>
  <sheetViews>
    <sheetView tabSelected="1" workbookViewId="0">
      <selection activeCell="C8" sqref="C8"/>
    </sheetView>
  </sheetViews>
  <sheetFormatPr defaultRowHeight="14.25" x14ac:dyDescent="0.2"/>
  <sheetData>
    <row r="1" spans="1:7" x14ac:dyDescent="0.2">
      <c r="A1" s="2">
        <v>5</v>
      </c>
      <c r="B1" s="2"/>
      <c r="C1" s="2"/>
      <c r="E1" s="2">
        <v>5</v>
      </c>
      <c r="F1" s="2"/>
      <c r="G1" s="2"/>
    </row>
    <row r="2" spans="1:7" x14ac:dyDescent="0.2">
      <c r="A2" s="2">
        <v>25</v>
      </c>
      <c r="B2" s="2"/>
      <c r="C2" s="2"/>
      <c r="E2" s="2">
        <v>25</v>
      </c>
      <c r="F2" s="2"/>
      <c r="G2" s="2"/>
    </row>
    <row r="3" spans="1:7" x14ac:dyDescent="0.2">
      <c r="A3" t="s">
        <v>5</v>
      </c>
      <c r="B3" t="s">
        <v>6</v>
      </c>
      <c r="C3" t="s">
        <v>7</v>
      </c>
      <c r="E3" t="s">
        <v>5</v>
      </c>
      <c r="F3" t="s">
        <v>8</v>
      </c>
      <c r="G3" t="s">
        <v>9</v>
      </c>
    </row>
    <row r="4" spans="1:7" x14ac:dyDescent="0.2">
      <c r="A4" s="1" t="s">
        <v>0</v>
      </c>
      <c r="B4">
        <v>55.844999999999999</v>
      </c>
      <c r="C4">
        <v>15.9</v>
      </c>
      <c r="E4" t="s">
        <v>0</v>
      </c>
      <c r="F4">
        <f>B4*C4/SUM(B$4*C$4+B$5*C$5+B$6*C$6+B$7*C$7)*100</f>
        <v>15.103790582461754</v>
      </c>
      <c r="G4">
        <f>F4/100*E$2</f>
        <v>3.7759476456154384</v>
      </c>
    </row>
    <row r="5" spans="1:7" x14ac:dyDescent="0.2">
      <c r="A5" t="s">
        <v>2</v>
      </c>
      <c r="B5">
        <v>58.693399999999997</v>
      </c>
      <c r="C5">
        <v>33.9</v>
      </c>
      <c r="E5" t="s">
        <v>2</v>
      </c>
      <c r="F5">
        <f t="shared" ref="F5:F7" si="0">B5*C5/SUM(B$4*C$4+B$5*C$5+B$6*C$6+B$7*C$7)*100</f>
        <v>33.844920798473751</v>
      </c>
      <c r="G5">
        <f t="shared" ref="G5:G7" si="1">F5/100*E$2</f>
        <v>8.4612301996184378</v>
      </c>
    </row>
    <row r="6" spans="1:7" x14ac:dyDescent="0.2">
      <c r="A6" t="s">
        <v>3</v>
      </c>
      <c r="B6">
        <v>47.866999999999997</v>
      </c>
      <c r="C6">
        <v>36.4</v>
      </c>
      <c r="E6" t="s">
        <v>3</v>
      </c>
      <c r="F6">
        <f t="shared" si="0"/>
        <v>29.637538351275921</v>
      </c>
      <c r="G6">
        <f t="shared" si="1"/>
        <v>7.4093845878189803</v>
      </c>
    </row>
    <row r="7" spans="1:7" x14ac:dyDescent="0.2">
      <c r="A7" t="s">
        <v>4</v>
      </c>
      <c r="B7">
        <v>91.224000000000004</v>
      </c>
      <c r="C7">
        <v>13.8</v>
      </c>
      <c r="E7" t="s">
        <v>4</v>
      </c>
      <c r="F7">
        <f t="shared" si="0"/>
        <v>21.413750267788568</v>
      </c>
      <c r="G7">
        <f t="shared" si="1"/>
        <v>5.3534375669471421</v>
      </c>
    </row>
  </sheetData>
  <mergeCells count="4">
    <mergeCell ref="A1:C1"/>
    <mergeCell ref="E1:G1"/>
    <mergeCell ref="A2:C2"/>
    <mergeCell ref="E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FeCoNiTiZr</vt:lpstr>
      <vt:lpstr>CoNiTiZr</vt:lpstr>
      <vt:lpstr>CuCoNiTiZrHf</vt:lpstr>
      <vt:lpstr>FeNiTiZr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2024-12-01T06:56:44Z</dcterms:modified>
</cp:coreProperties>
</file>