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torage\GROUPS\SGA\2016-2017\"/>
    </mc:Choice>
  </mc:AlternateContent>
  <bookViews>
    <workbookView xWindow="120" yWindow="465" windowWidth="25485" windowHeight="14265" activeTab="1"/>
  </bookViews>
  <sheets>
    <sheet name="Allocations" sheetId="1" r:id="rId1"/>
    <sheet name="Spending" sheetId="2" r:id="rId2"/>
  </sheets>
  <externalReferences>
    <externalReference r:id="rId3"/>
  </externalReferences>
  <calcPr calcId="162913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22" i="2" l="1"/>
  <c r="C76" i="2" l="1"/>
  <c r="C3" i="2" l="1"/>
  <c r="K31" i="1" l="1"/>
  <c r="C73" i="2" l="1"/>
  <c r="C3" i="1" l="1"/>
  <c r="C15" i="2" l="1"/>
  <c r="C14" i="2"/>
  <c r="C13" i="2"/>
  <c r="C12" i="2"/>
  <c r="C11" i="2"/>
  <c r="C10" i="2"/>
  <c r="C9" i="2"/>
  <c r="C8" i="2"/>
  <c r="C7" i="2"/>
  <c r="C6" i="2"/>
  <c r="F3" i="1"/>
  <c r="K12" i="1"/>
  <c r="C16" i="2"/>
  <c r="C17" i="2"/>
  <c r="C18" i="2"/>
  <c r="C19" i="2"/>
  <c r="C20" i="2"/>
  <c r="C23" i="2"/>
  <c r="C24" i="2"/>
  <c r="C25" i="2"/>
  <c r="C26" i="2"/>
  <c r="C27" i="2"/>
  <c r="C28" i="2"/>
  <c r="C29" i="2"/>
  <c r="C30" i="2"/>
  <c r="C31" i="2"/>
  <c r="C32" i="2"/>
  <c r="C33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4" i="2"/>
  <c r="C75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2" i="1"/>
  <c r="F2" i="1" s="1"/>
  <c r="I2" i="1"/>
  <c r="G921" i="1" l="1"/>
  <c r="H921" i="1" s="1"/>
  <c r="G992" i="1"/>
  <c r="H992" i="1" s="1"/>
  <c r="G792" i="1"/>
  <c r="H792" i="1" s="1"/>
  <c r="G1057" i="1"/>
  <c r="H1057" i="1" s="1"/>
  <c r="G743" i="1"/>
  <c r="H743" i="1" s="1"/>
  <c r="G1025" i="1"/>
  <c r="H1025" i="1" s="1"/>
  <c r="G470" i="1"/>
  <c r="H470" i="1" s="1"/>
  <c r="G605" i="1"/>
  <c r="H605" i="1" s="1"/>
  <c r="G1089" i="1"/>
  <c r="H1089" i="1" s="1"/>
  <c r="G937" i="1"/>
  <c r="H937" i="1" s="1"/>
  <c r="G841" i="1"/>
  <c r="H841" i="1" s="1"/>
  <c r="G776" i="1"/>
  <c r="H776" i="1" s="1"/>
  <c r="G649" i="1"/>
  <c r="H649" i="1" s="1"/>
  <c r="G536" i="1"/>
  <c r="H536" i="1" s="1"/>
  <c r="G1081" i="1"/>
  <c r="H1081" i="1" s="1"/>
  <c r="G1017" i="1"/>
  <c r="H1017" i="1" s="1"/>
  <c r="G889" i="1"/>
  <c r="H889" i="1" s="1"/>
  <c r="G331" i="1"/>
  <c r="H331" i="1" s="1"/>
  <c r="G1105" i="1"/>
  <c r="H1105" i="1" s="1"/>
  <c r="G1073" i="1"/>
  <c r="H1073" i="1" s="1"/>
  <c r="G1041" i="1"/>
  <c r="H1041" i="1" s="1"/>
  <c r="G1008" i="1"/>
  <c r="H1008" i="1" s="1"/>
  <c r="G969" i="1"/>
  <c r="H969" i="1" s="1"/>
  <c r="G856" i="1"/>
  <c r="H856" i="1" s="1"/>
  <c r="G679" i="1"/>
  <c r="H679" i="1" s="1"/>
  <c r="G905" i="1"/>
  <c r="H905" i="1" s="1"/>
  <c r="G873" i="1"/>
  <c r="H873" i="1" s="1"/>
  <c r="G809" i="1"/>
  <c r="H809" i="1" s="1"/>
  <c r="G713" i="1"/>
  <c r="H713" i="1" s="1"/>
  <c r="G411" i="1"/>
  <c r="H411" i="1" s="1"/>
  <c r="G1113" i="1"/>
  <c r="H1113" i="1" s="1"/>
  <c r="G1049" i="1"/>
  <c r="H1049" i="1" s="1"/>
  <c r="G985" i="1"/>
  <c r="H985" i="1" s="1"/>
  <c r="G1097" i="1"/>
  <c r="H1097" i="1" s="1"/>
  <c r="G1065" i="1"/>
  <c r="H1065" i="1" s="1"/>
  <c r="G1033" i="1"/>
  <c r="H1033" i="1" s="1"/>
  <c r="G1001" i="1"/>
  <c r="H1001" i="1" s="1"/>
  <c r="G953" i="1"/>
  <c r="H953" i="1" s="1"/>
  <c r="G824" i="1"/>
  <c r="H824" i="1" s="1"/>
  <c r="G1115" i="1"/>
  <c r="H1115" i="1" s="1"/>
  <c r="G195" i="1"/>
  <c r="H195" i="1" s="1"/>
  <c r="G371" i="1"/>
  <c r="H371" i="1" s="1"/>
  <c r="G433" i="1"/>
  <c r="H433" i="1" s="1"/>
  <c r="G492" i="1"/>
  <c r="H492" i="1" s="1"/>
  <c r="G559" i="1"/>
  <c r="H559" i="1" s="1"/>
  <c r="G626" i="1"/>
  <c r="H626" i="1" s="1"/>
  <c r="G660" i="1"/>
  <c r="H660" i="1" s="1"/>
  <c r="G690" i="1"/>
  <c r="H690" i="1" s="1"/>
  <c r="G724" i="1"/>
  <c r="H724" i="1" s="1"/>
  <c r="G754" i="1"/>
  <c r="H754" i="1" s="1"/>
  <c r="G782" i="1"/>
  <c r="H782" i="1" s="1"/>
  <c r="G799" i="1"/>
  <c r="H799" i="1" s="1"/>
  <c r="G814" i="1"/>
  <c r="H814" i="1" s="1"/>
  <c r="G831" i="1"/>
  <c r="H831" i="1" s="1"/>
  <c r="G846" i="1"/>
  <c r="H846" i="1" s="1"/>
  <c r="G863" i="1"/>
  <c r="H863" i="1" s="1"/>
  <c r="G878" i="1"/>
  <c r="H878" i="1" s="1"/>
  <c r="G894" i="1"/>
  <c r="H894" i="1" s="1"/>
  <c r="G910" i="1"/>
  <c r="H910" i="1" s="1"/>
  <c r="G926" i="1"/>
  <c r="H926" i="1" s="1"/>
  <c r="G942" i="1"/>
  <c r="H942" i="1" s="1"/>
  <c r="G958" i="1"/>
  <c r="H958" i="1" s="1"/>
  <c r="G974" i="1"/>
  <c r="H974" i="1" s="1"/>
  <c r="G315" i="1"/>
  <c r="H315" i="1" s="1"/>
  <c r="G403" i="1"/>
  <c r="H403" i="1" s="1"/>
  <c r="G463" i="1"/>
  <c r="H463" i="1" s="1"/>
  <c r="G529" i="1"/>
  <c r="H529" i="1" s="1"/>
  <c r="G597" i="1"/>
  <c r="H597" i="1" s="1"/>
  <c r="G645" i="1"/>
  <c r="H645" i="1" s="1"/>
  <c r="G675" i="1"/>
  <c r="H675" i="1" s="1"/>
  <c r="G709" i="1"/>
  <c r="H709" i="1" s="1"/>
  <c r="G739" i="1"/>
  <c r="H739" i="1" s="1"/>
  <c r="G773" i="1"/>
  <c r="H773" i="1" s="1"/>
  <c r="G790" i="1"/>
  <c r="H790" i="1" s="1"/>
  <c r="G807" i="1"/>
  <c r="H807" i="1" s="1"/>
  <c r="G822" i="1"/>
  <c r="H822" i="1" s="1"/>
  <c r="G839" i="1"/>
  <c r="H839" i="1" s="1"/>
  <c r="G854" i="1"/>
  <c r="H854" i="1" s="1"/>
  <c r="G871" i="1"/>
  <c r="H871" i="1" s="1"/>
  <c r="G887" i="1"/>
  <c r="H887" i="1" s="1"/>
  <c r="G903" i="1"/>
  <c r="H903" i="1" s="1"/>
  <c r="G919" i="1"/>
  <c r="H919" i="1" s="1"/>
  <c r="G935" i="1"/>
  <c r="H935" i="1" s="1"/>
  <c r="G951" i="1"/>
  <c r="H951" i="1" s="1"/>
  <c r="G967" i="1"/>
  <c r="H967" i="1" s="1"/>
  <c r="G983" i="1"/>
  <c r="H983" i="1" s="1"/>
  <c r="G1111" i="1"/>
  <c r="H1111" i="1" s="1"/>
  <c r="G1095" i="1"/>
  <c r="H1095" i="1" s="1"/>
  <c r="G1079" i="1"/>
  <c r="H1079" i="1" s="1"/>
  <c r="G1063" i="1"/>
  <c r="H1063" i="1" s="1"/>
  <c r="G1047" i="1"/>
  <c r="H1047" i="1" s="1"/>
  <c r="G1031" i="1"/>
  <c r="H1031" i="1" s="1"/>
  <c r="G1015" i="1"/>
  <c r="H1015" i="1" s="1"/>
  <c r="G999" i="1"/>
  <c r="H999" i="1" s="1"/>
  <c r="G976" i="1"/>
  <c r="H976" i="1" s="1"/>
  <c r="G944" i="1"/>
  <c r="H944" i="1" s="1"/>
  <c r="G912" i="1"/>
  <c r="H912" i="1" s="1"/>
  <c r="G880" i="1"/>
  <c r="H880" i="1" s="1"/>
  <c r="G848" i="1"/>
  <c r="H848" i="1" s="1"/>
  <c r="G816" i="1"/>
  <c r="H816" i="1" s="1"/>
  <c r="G784" i="1"/>
  <c r="H784" i="1" s="1"/>
  <c r="G728" i="1"/>
  <c r="H728" i="1" s="1"/>
  <c r="G664" i="1"/>
  <c r="H664" i="1" s="1"/>
  <c r="G567" i="1"/>
  <c r="H567" i="1" s="1"/>
  <c r="G441" i="1"/>
  <c r="H441" i="1" s="1"/>
  <c r="G257" i="1"/>
  <c r="H257" i="1" s="1"/>
  <c r="G279" i="1"/>
  <c r="H279" i="1" s="1"/>
  <c r="G1103" i="1"/>
  <c r="H1103" i="1" s="1"/>
  <c r="G1087" i="1"/>
  <c r="H1087" i="1" s="1"/>
  <c r="G1071" i="1"/>
  <c r="H1071" i="1" s="1"/>
  <c r="G1055" i="1"/>
  <c r="H1055" i="1" s="1"/>
  <c r="G1039" i="1"/>
  <c r="H1039" i="1" s="1"/>
  <c r="G1023" i="1"/>
  <c r="H1023" i="1" s="1"/>
  <c r="G1006" i="1"/>
  <c r="H1006" i="1" s="1"/>
  <c r="G990" i="1"/>
  <c r="H990" i="1" s="1"/>
  <c r="G960" i="1"/>
  <c r="H960" i="1" s="1"/>
  <c r="G928" i="1"/>
  <c r="H928" i="1" s="1"/>
  <c r="G896" i="1"/>
  <c r="H896" i="1" s="1"/>
  <c r="G865" i="1"/>
  <c r="H865" i="1" s="1"/>
  <c r="G833" i="1"/>
  <c r="H833" i="1" s="1"/>
  <c r="G801" i="1"/>
  <c r="H801" i="1" s="1"/>
  <c r="G758" i="1"/>
  <c r="H758" i="1" s="1"/>
  <c r="G694" i="1"/>
  <c r="H694" i="1" s="1"/>
  <c r="G630" i="1"/>
  <c r="H630" i="1" s="1"/>
  <c r="G507" i="1"/>
  <c r="H507" i="1" s="1"/>
  <c r="G379" i="1"/>
  <c r="H379" i="1" s="1"/>
  <c r="G1109" i="1"/>
  <c r="H1109" i="1" s="1"/>
  <c r="G1101" i="1"/>
  <c r="H1101" i="1" s="1"/>
  <c r="G1093" i="1"/>
  <c r="H1093" i="1" s="1"/>
  <c r="G1085" i="1"/>
  <c r="H1085" i="1" s="1"/>
  <c r="G1077" i="1"/>
  <c r="H1077" i="1" s="1"/>
  <c r="G1069" i="1"/>
  <c r="H1069" i="1" s="1"/>
  <c r="G1061" i="1"/>
  <c r="H1061" i="1" s="1"/>
  <c r="G1053" i="1"/>
  <c r="H1053" i="1" s="1"/>
  <c r="G1045" i="1"/>
  <c r="H1045" i="1" s="1"/>
  <c r="G1037" i="1"/>
  <c r="H1037" i="1" s="1"/>
  <c r="G1029" i="1"/>
  <c r="H1029" i="1" s="1"/>
  <c r="G1021" i="1"/>
  <c r="H1021" i="1" s="1"/>
  <c r="G1012" i="1"/>
  <c r="H1012" i="1" s="1"/>
  <c r="G1005" i="1"/>
  <c r="H1005" i="1" s="1"/>
  <c r="G996" i="1"/>
  <c r="H996" i="1" s="1"/>
  <c r="G989" i="1"/>
  <c r="H989" i="1" s="1"/>
  <c r="G980" i="1"/>
  <c r="H980" i="1" s="1"/>
  <c r="G973" i="1"/>
  <c r="H973" i="1" s="1"/>
  <c r="G964" i="1"/>
  <c r="H964" i="1" s="1"/>
  <c r="G957" i="1"/>
  <c r="H957" i="1" s="1"/>
  <c r="G948" i="1"/>
  <c r="H948" i="1" s="1"/>
  <c r="G941" i="1"/>
  <c r="H941" i="1" s="1"/>
  <c r="G932" i="1"/>
  <c r="H932" i="1" s="1"/>
  <c r="G925" i="1"/>
  <c r="H925" i="1" s="1"/>
  <c r="G916" i="1"/>
  <c r="H916" i="1" s="1"/>
  <c r="G909" i="1"/>
  <c r="H909" i="1" s="1"/>
  <c r="G900" i="1"/>
  <c r="H900" i="1" s="1"/>
  <c r="G893" i="1"/>
  <c r="H893" i="1" s="1"/>
  <c r="G884" i="1"/>
  <c r="H884" i="1" s="1"/>
  <c r="G877" i="1"/>
  <c r="H877" i="1" s="1"/>
  <c r="G869" i="1"/>
  <c r="H869" i="1" s="1"/>
  <c r="G860" i="1"/>
  <c r="H860" i="1" s="1"/>
  <c r="G852" i="1"/>
  <c r="H852" i="1" s="1"/>
  <c r="G845" i="1"/>
  <c r="H845" i="1" s="1"/>
  <c r="G837" i="1"/>
  <c r="H837" i="1" s="1"/>
  <c r="G828" i="1"/>
  <c r="H828" i="1" s="1"/>
  <c r="G820" i="1"/>
  <c r="H820" i="1" s="1"/>
  <c r="G813" i="1"/>
  <c r="H813" i="1" s="1"/>
  <c r="G805" i="1"/>
  <c r="H805" i="1" s="1"/>
  <c r="G796" i="1"/>
  <c r="H796" i="1" s="1"/>
  <c r="G788" i="1"/>
  <c r="H788" i="1" s="1"/>
  <c r="G781" i="1"/>
  <c r="H781" i="1" s="1"/>
  <c r="G769" i="1"/>
  <c r="H769" i="1" s="1"/>
  <c r="G750" i="1"/>
  <c r="H750" i="1" s="1"/>
  <c r="G735" i="1"/>
  <c r="H735" i="1" s="1"/>
  <c r="G720" i="1"/>
  <c r="H720" i="1" s="1"/>
  <c r="G705" i="1"/>
  <c r="H705" i="1" s="1"/>
  <c r="G686" i="1"/>
  <c r="H686" i="1" s="1"/>
  <c r="G671" i="1"/>
  <c r="H671" i="1" s="1"/>
  <c r="G656" i="1"/>
  <c r="H656" i="1" s="1"/>
  <c r="G641" i="1"/>
  <c r="H641" i="1" s="1"/>
  <c r="G617" i="1"/>
  <c r="H617" i="1" s="1"/>
  <c r="G582" i="1"/>
  <c r="H582" i="1" s="1"/>
  <c r="G552" i="1"/>
  <c r="H552" i="1" s="1"/>
  <c r="G522" i="1"/>
  <c r="H522" i="1" s="1"/>
  <c r="G485" i="1"/>
  <c r="H485" i="1" s="1"/>
  <c r="G455" i="1"/>
  <c r="H455" i="1" s="1"/>
  <c r="G426" i="1"/>
  <c r="H426" i="1" s="1"/>
  <c r="G395" i="1"/>
  <c r="H395" i="1" s="1"/>
  <c r="G363" i="1"/>
  <c r="H363" i="1" s="1"/>
  <c r="G299" i="1"/>
  <c r="H299" i="1" s="1"/>
  <c r="G116" i="1"/>
  <c r="H116" i="1" s="1"/>
  <c r="G1107" i="1"/>
  <c r="H1107" i="1" s="1"/>
  <c r="G1099" i="1"/>
  <c r="H1099" i="1" s="1"/>
  <c r="G1091" i="1"/>
  <c r="H1091" i="1" s="1"/>
  <c r="G1083" i="1"/>
  <c r="H1083" i="1" s="1"/>
  <c r="G1075" i="1"/>
  <c r="H1075" i="1" s="1"/>
  <c r="G1067" i="1"/>
  <c r="H1067" i="1" s="1"/>
  <c r="G1059" i="1"/>
  <c r="H1059" i="1" s="1"/>
  <c r="G1051" i="1"/>
  <c r="H1051" i="1" s="1"/>
  <c r="G1043" i="1"/>
  <c r="H1043" i="1" s="1"/>
  <c r="G1035" i="1"/>
  <c r="H1035" i="1" s="1"/>
  <c r="G1027" i="1"/>
  <c r="H1027" i="1" s="1"/>
  <c r="G1019" i="1"/>
  <c r="H1019" i="1" s="1"/>
  <c r="G1010" i="1"/>
  <c r="H1010" i="1" s="1"/>
  <c r="G1003" i="1"/>
  <c r="H1003" i="1" s="1"/>
  <c r="G994" i="1"/>
  <c r="H994" i="1" s="1"/>
  <c r="G987" i="1"/>
  <c r="H987" i="1" s="1"/>
  <c r="G978" i="1"/>
  <c r="H978" i="1" s="1"/>
  <c r="G971" i="1"/>
  <c r="H971" i="1" s="1"/>
  <c r="G962" i="1"/>
  <c r="H962" i="1" s="1"/>
  <c r="G955" i="1"/>
  <c r="H955" i="1" s="1"/>
  <c r="G946" i="1"/>
  <c r="H946" i="1" s="1"/>
  <c r="G939" i="1"/>
  <c r="H939" i="1" s="1"/>
  <c r="G930" i="1"/>
  <c r="H930" i="1" s="1"/>
  <c r="G923" i="1"/>
  <c r="H923" i="1" s="1"/>
  <c r="G914" i="1"/>
  <c r="H914" i="1" s="1"/>
  <c r="G907" i="1"/>
  <c r="H907" i="1" s="1"/>
  <c r="G898" i="1"/>
  <c r="H898" i="1" s="1"/>
  <c r="G891" i="1"/>
  <c r="H891" i="1" s="1"/>
  <c r="G882" i="1"/>
  <c r="H882" i="1" s="1"/>
  <c r="G875" i="1"/>
  <c r="H875" i="1" s="1"/>
  <c r="G867" i="1"/>
  <c r="H867" i="1" s="1"/>
  <c r="G858" i="1"/>
  <c r="H858" i="1" s="1"/>
  <c r="G850" i="1"/>
  <c r="H850" i="1" s="1"/>
  <c r="G843" i="1"/>
  <c r="H843" i="1" s="1"/>
  <c r="G835" i="1"/>
  <c r="H835" i="1" s="1"/>
  <c r="G826" i="1"/>
  <c r="H826" i="1" s="1"/>
  <c r="G818" i="1"/>
  <c r="H818" i="1" s="1"/>
  <c r="G811" i="1"/>
  <c r="H811" i="1" s="1"/>
  <c r="G803" i="1"/>
  <c r="H803" i="1" s="1"/>
  <c r="G794" i="1"/>
  <c r="H794" i="1" s="1"/>
  <c r="G786" i="1"/>
  <c r="H786" i="1" s="1"/>
  <c r="G779" i="1"/>
  <c r="H779" i="1" s="1"/>
  <c r="G762" i="1"/>
  <c r="H762" i="1" s="1"/>
  <c r="G747" i="1"/>
  <c r="H747" i="1" s="1"/>
  <c r="G732" i="1"/>
  <c r="H732" i="1" s="1"/>
  <c r="G717" i="1"/>
  <c r="H717" i="1" s="1"/>
  <c r="G698" i="1"/>
  <c r="H698" i="1" s="1"/>
  <c r="G683" i="1"/>
  <c r="H683" i="1" s="1"/>
  <c r="G668" i="1"/>
  <c r="H668" i="1" s="1"/>
  <c r="G653" i="1"/>
  <c r="H653" i="1" s="1"/>
  <c r="G634" i="1"/>
  <c r="H634" i="1" s="1"/>
  <c r="G612" i="1"/>
  <c r="H612" i="1" s="1"/>
  <c r="G574" i="1"/>
  <c r="H574" i="1" s="1"/>
  <c r="G544" i="1"/>
  <c r="H544" i="1" s="1"/>
  <c r="G514" i="1"/>
  <c r="H514" i="1" s="1"/>
  <c r="G477" i="1"/>
  <c r="H477" i="1" s="1"/>
  <c r="G448" i="1"/>
  <c r="H448" i="1" s="1"/>
  <c r="G419" i="1"/>
  <c r="H419" i="1" s="1"/>
  <c r="G387" i="1"/>
  <c r="H387" i="1" s="1"/>
  <c r="G347" i="1"/>
  <c r="H347" i="1" s="1"/>
  <c r="G1114" i="1"/>
  <c r="H1114" i="1" s="1"/>
  <c r="G1110" i="1"/>
  <c r="H1110" i="1" s="1"/>
  <c r="G1106" i="1"/>
  <c r="H1106" i="1" s="1"/>
  <c r="G1102" i="1"/>
  <c r="H1102" i="1" s="1"/>
  <c r="G1098" i="1"/>
  <c r="H1098" i="1" s="1"/>
  <c r="G1094" i="1"/>
  <c r="H1094" i="1" s="1"/>
  <c r="G1090" i="1"/>
  <c r="H1090" i="1" s="1"/>
  <c r="G1086" i="1"/>
  <c r="H1086" i="1" s="1"/>
  <c r="G1082" i="1"/>
  <c r="H1082" i="1" s="1"/>
  <c r="G1078" i="1"/>
  <c r="H1078" i="1" s="1"/>
  <c r="G1074" i="1"/>
  <c r="H1074" i="1" s="1"/>
  <c r="G1070" i="1"/>
  <c r="H1070" i="1" s="1"/>
  <c r="G1066" i="1"/>
  <c r="H1066" i="1" s="1"/>
  <c r="G1062" i="1"/>
  <c r="H1062" i="1" s="1"/>
  <c r="G1058" i="1"/>
  <c r="H1058" i="1" s="1"/>
  <c r="G1054" i="1"/>
  <c r="H1054" i="1" s="1"/>
  <c r="G1050" i="1"/>
  <c r="H1050" i="1" s="1"/>
  <c r="G1046" i="1"/>
  <c r="H1046" i="1" s="1"/>
  <c r="G1042" i="1"/>
  <c r="H1042" i="1" s="1"/>
  <c r="G1038" i="1"/>
  <c r="H1038" i="1" s="1"/>
  <c r="G1034" i="1"/>
  <c r="H1034" i="1" s="1"/>
  <c r="G1030" i="1"/>
  <c r="H1030" i="1" s="1"/>
  <c r="G1026" i="1"/>
  <c r="H1026" i="1" s="1"/>
  <c r="G1022" i="1"/>
  <c r="H1022" i="1" s="1"/>
  <c r="G1018" i="1"/>
  <c r="H1018" i="1" s="1"/>
  <c r="G1014" i="1"/>
  <c r="H1014" i="1" s="1"/>
  <c r="G1011" i="1"/>
  <c r="H1011" i="1" s="1"/>
  <c r="G1007" i="1"/>
  <c r="H1007" i="1" s="1"/>
  <c r="G1004" i="1"/>
  <c r="H1004" i="1" s="1"/>
  <c r="G1000" i="1"/>
  <c r="H1000" i="1" s="1"/>
  <c r="G997" i="1"/>
  <c r="H997" i="1" s="1"/>
  <c r="G993" i="1"/>
  <c r="H993" i="1" s="1"/>
  <c r="G986" i="1"/>
  <c r="H986" i="1" s="1"/>
  <c r="G982" i="1"/>
  <c r="H982" i="1" s="1"/>
  <c r="G979" i="1"/>
  <c r="H979" i="1" s="1"/>
  <c r="G975" i="1"/>
  <c r="H975" i="1" s="1"/>
  <c r="G972" i="1"/>
  <c r="H972" i="1" s="1"/>
  <c r="G968" i="1"/>
  <c r="H968" i="1" s="1"/>
  <c r="G965" i="1"/>
  <c r="H965" i="1" s="1"/>
  <c r="G961" i="1"/>
  <c r="H961" i="1" s="1"/>
  <c r="G954" i="1"/>
  <c r="H954" i="1" s="1"/>
  <c r="G950" i="1"/>
  <c r="H950" i="1" s="1"/>
  <c r="G947" i="1"/>
  <c r="H947" i="1" s="1"/>
  <c r="G943" i="1"/>
  <c r="H943" i="1" s="1"/>
  <c r="G940" i="1"/>
  <c r="H940" i="1" s="1"/>
  <c r="G936" i="1"/>
  <c r="H936" i="1" s="1"/>
  <c r="G933" i="1"/>
  <c r="H933" i="1" s="1"/>
  <c r="G929" i="1"/>
  <c r="H929" i="1" s="1"/>
  <c r="G922" i="1"/>
  <c r="H922" i="1" s="1"/>
  <c r="G918" i="1"/>
  <c r="H918" i="1" s="1"/>
  <c r="G915" i="1"/>
  <c r="H915" i="1" s="1"/>
  <c r="G911" i="1"/>
  <c r="H911" i="1" s="1"/>
  <c r="G908" i="1"/>
  <c r="H908" i="1" s="1"/>
  <c r="G904" i="1"/>
  <c r="H904" i="1" s="1"/>
  <c r="G901" i="1"/>
  <c r="H901" i="1" s="1"/>
  <c r="G897" i="1"/>
  <c r="H897" i="1" s="1"/>
  <c r="G890" i="1"/>
  <c r="H890" i="1" s="1"/>
  <c r="G886" i="1"/>
  <c r="H886" i="1" s="1"/>
  <c r="G883" i="1"/>
  <c r="H883" i="1" s="1"/>
  <c r="G879" i="1"/>
  <c r="H879" i="1" s="1"/>
  <c r="G876" i="1"/>
  <c r="H876" i="1" s="1"/>
  <c r="G872" i="1"/>
  <c r="H872" i="1" s="1"/>
  <c r="G868" i="1"/>
  <c r="H868" i="1" s="1"/>
  <c r="G864" i="1"/>
  <c r="H864" i="1" s="1"/>
  <c r="G861" i="1"/>
  <c r="H861" i="1" s="1"/>
  <c r="G857" i="1"/>
  <c r="H857" i="1" s="1"/>
  <c r="G853" i="1"/>
  <c r="H853" i="1" s="1"/>
  <c r="G849" i="1"/>
  <c r="H849" i="1" s="1"/>
  <c r="G842" i="1"/>
  <c r="H842" i="1" s="1"/>
  <c r="G838" i="1"/>
  <c r="H838" i="1" s="1"/>
  <c r="G834" i="1"/>
  <c r="H834" i="1" s="1"/>
  <c r="G830" i="1"/>
  <c r="H830" i="1" s="1"/>
  <c r="G827" i="1"/>
  <c r="H827" i="1" s="1"/>
  <c r="G823" i="1"/>
  <c r="H823" i="1" s="1"/>
  <c r="G819" i="1"/>
  <c r="H819" i="1" s="1"/>
  <c r="G815" i="1"/>
  <c r="H815" i="1" s="1"/>
  <c r="G812" i="1"/>
  <c r="H812" i="1" s="1"/>
  <c r="G808" i="1"/>
  <c r="H808" i="1" s="1"/>
  <c r="G804" i="1"/>
  <c r="H804" i="1" s="1"/>
  <c r="G800" i="1"/>
  <c r="H800" i="1" s="1"/>
  <c r="G797" i="1"/>
  <c r="H797" i="1" s="1"/>
  <c r="G793" i="1"/>
  <c r="H793" i="1" s="1"/>
  <c r="G789" i="1"/>
  <c r="H789" i="1" s="1"/>
  <c r="G785" i="1"/>
  <c r="H785" i="1" s="1"/>
  <c r="G777" i="1"/>
  <c r="H777" i="1" s="1"/>
  <c r="G771" i="1"/>
  <c r="H771" i="1" s="1"/>
  <c r="G764" i="1"/>
  <c r="H764" i="1" s="1"/>
  <c r="G756" i="1"/>
  <c r="H756" i="1" s="1"/>
  <c r="G749" i="1"/>
  <c r="H749" i="1" s="1"/>
  <c r="G741" i="1"/>
  <c r="H741" i="1" s="1"/>
  <c r="G726" i="1"/>
  <c r="H726" i="1" s="1"/>
  <c r="G718" i="1"/>
  <c r="H718" i="1" s="1"/>
  <c r="G711" i="1"/>
  <c r="H711" i="1" s="1"/>
  <c r="G703" i="1"/>
  <c r="H703" i="1" s="1"/>
  <c r="G696" i="1"/>
  <c r="H696" i="1" s="1"/>
  <c r="G688" i="1"/>
  <c r="H688" i="1" s="1"/>
  <c r="G681" i="1"/>
  <c r="H681" i="1" s="1"/>
  <c r="G673" i="1"/>
  <c r="H673" i="1" s="1"/>
  <c r="G666" i="1"/>
  <c r="H666" i="1" s="1"/>
  <c r="G658" i="1"/>
  <c r="H658" i="1" s="1"/>
  <c r="G651" i="1"/>
  <c r="H651" i="1" s="1"/>
  <c r="G643" i="1"/>
  <c r="H643" i="1" s="1"/>
  <c r="G636" i="1"/>
  <c r="H636" i="1" s="1"/>
  <c r="G628" i="1"/>
  <c r="H628" i="1" s="1"/>
  <c r="G620" i="1"/>
  <c r="H620" i="1" s="1"/>
  <c r="G608" i="1"/>
  <c r="H608" i="1" s="1"/>
  <c r="G593" i="1"/>
  <c r="H593" i="1" s="1"/>
  <c r="G578" i="1"/>
  <c r="H578" i="1" s="1"/>
  <c r="G563" i="1"/>
  <c r="H563" i="1" s="1"/>
  <c r="G548" i="1"/>
  <c r="H548" i="1" s="1"/>
  <c r="G533" i="1"/>
  <c r="H533" i="1" s="1"/>
  <c r="G518" i="1"/>
  <c r="H518" i="1" s="1"/>
  <c r="G503" i="1"/>
  <c r="H503" i="1" s="1"/>
  <c r="G488" i="1"/>
  <c r="H488" i="1" s="1"/>
  <c r="G474" i="1"/>
  <c r="H474" i="1" s="1"/>
  <c r="G459" i="1"/>
  <c r="H459" i="1" s="1"/>
  <c r="G444" i="1"/>
  <c r="H444" i="1" s="1"/>
  <c r="G430" i="1"/>
  <c r="H430" i="1" s="1"/>
  <c r="G415" i="1"/>
  <c r="H415" i="1" s="1"/>
  <c r="G399" i="1"/>
  <c r="H399" i="1" s="1"/>
  <c r="G383" i="1"/>
  <c r="H383" i="1" s="1"/>
  <c r="G367" i="1"/>
  <c r="H367" i="1" s="1"/>
  <c r="G339" i="1"/>
  <c r="H339" i="1" s="1"/>
  <c r="G307" i="1"/>
  <c r="H307" i="1" s="1"/>
  <c r="G269" i="1"/>
  <c r="H269" i="1" s="1"/>
  <c r="G95" i="1"/>
  <c r="H95" i="1" s="1"/>
  <c r="G179" i="1"/>
  <c r="H179" i="1" s="1"/>
  <c r="G227" i="1"/>
  <c r="H227" i="1" s="1"/>
  <c r="G255" i="1"/>
  <c r="H255" i="1" s="1"/>
  <c r="G265" i="1"/>
  <c r="H265" i="1" s="1"/>
  <c r="G277" i="1"/>
  <c r="H277" i="1" s="1"/>
  <c r="G287" i="1"/>
  <c r="H287" i="1" s="1"/>
  <c r="G297" i="1"/>
  <c r="H297" i="1" s="1"/>
  <c r="G305" i="1"/>
  <c r="H305" i="1" s="1"/>
  <c r="G313" i="1"/>
  <c r="H313" i="1" s="1"/>
  <c r="G321" i="1"/>
  <c r="H321" i="1" s="1"/>
  <c r="G329" i="1"/>
  <c r="H329" i="1" s="1"/>
  <c r="G337" i="1"/>
  <c r="H337" i="1" s="1"/>
  <c r="G345" i="1"/>
  <c r="H345" i="1" s="1"/>
  <c r="G353" i="1"/>
  <c r="H353" i="1" s="1"/>
  <c r="G361" i="1"/>
  <c r="H361" i="1" s="1"/>
  <c r="G366" i="1"/>
  <c r="H366" i="1" s="1"/>
  <c r="G370" i="1"/>
  <c r="H370" i="1" s="1"/>
  <c r="G374" i="1"/>
  <c r="H374" i="1" s="1"/>
  <c r="G378" i="1"/>
  <c r="H378" i="1" s="1"/>
  <c r="G382" i="1"/>
  <c r="H382" i="1" s="1"/>
  <c r="G386" i="1"/>
  <c r="H386" i="1" s="1"/>
  <c r="G390" i="1"/>
  <c r="H390" i="1" s="1"/>
  <c r="G394" i="1"/>
  <c r="H394" i="1" s="1"/>
  <c r="G398" i="1"/>
  <c r="H398" i="1" s="1"/>
  <c r="G402" i="1"/>
  <c r="H402" i="1" s="1"/>
  <c r="G406" i="1"/>
  <c r="H406" i="1" s="1"/>
  <c r="G410" i="1"/>
  <c r="H410" i="1" s="1"/>
  <c r="G414" i="1"/>
  <c r="H414" i="1" s="1"/>
  <c r="G418" i="1"/>
  <c r="H418" i="1" s="1"/>
  <c r="G425" i="1"/>
  <c r="H425" i="1" s="1"/>
  <c r="G429" i="1"/>
  <c r="H429" i="1" s="1"/>
  <c r="G432" i="1"/>
  <c r="H432" i="1" s="1"/>
  <c r="G436" i="1"/>
  <c r="H436" i="1" s="1"/>
  <c r="G440" i="1"/>
  <c r="H440" i="1" s="1"/>
  <c r="G447" i="1"/>
  <c r="H447" i="1" s="1"/>
  <c r="G451" i="1"/>
  <c r="H451" i="1" s="1"/>
  <c r="G454" i="1"/>
  <c r="H454" i="1" s="1"/>
  <c r="G458" i="1"/>
  <c r="H458" i="1" s="1"/>
  <c r="G462" i="1"/>
  <c r="H462" i="1" s="1"/>
  <c r="G465" i="1"/>
  <c r="H465" i="1" s="1"/>
  <c r="G469" i="1"/>
  <c r="H469" i="1" s="1"/>
  <c r="G473" i="1"/>
  <c r="H473" i="1" s="1"/>
  <c r="G476" i="1"/>
  <c r="H476" i="1" s="1"/>
  <c r="G480" i="1"/>
  <c r="H480" i="1" s="1"/>
  <c r="G484" i="1"/>
  <c r="H484" i="1" s="1"/>
  <c r="G491" i="1"/>
  <c r="H491" i="1" s="1"/>
  <c r="G495" i="1"/>
  <c r="H495" i="1" s="1"/>
  <c r="G499" i="1"/>
  <c r="H499" i="1" s="1"/>
  <c r="G502" i="1"/>
  <c r="H502" i="1" s="1"/>
  <c r="G506" i="1"/>
  <c r="H506" i="1" s="1"/>
  <c r="G513" i="1"/>
  <c r="H513" i="1" s="1"/>
  <c r="G517" i="1"/>
  <c r="H517" i="1" s="1"/>
  <c r="G521" i="1"/>
  <c r="H521" i="1" s="1"/>
  <c r="G524" i="1"/>
  <c r="H524" i="1" s="1"/>
  <c r="G528" i="1"/>
  <c r="H528" i="1" s="1"/>
  <c r="G532" i="1"/>
  <c r="H532" i="1" s="1"/>
  <c r="G539" i="1"/>
  <c r="H539" i="1" s="1"/>
  <c r="G543" i="1"/>
  <c r="H543" i="1" s="1"/>
  <c r="G547" i="1"/>
  <c r="H547" i="1" s="1"/>
  <c r="G551" i="1"/>
  <c r="H551" i="1" s="1"/>
  <c r="G555" i="1"/>
  <c r="H555" i="1" s="1"/>
  <c r="G558" i="1"/>
  <c r="H558" i="1" s="1"/>
  <c r="G562" i="1"/>
  <c r="H562" i="1" s="1"/>
  <c r="G566" i="1"/>
  <c r="H566" i="1" s="1"/>
  <c r="G569" i="1"/>
  <c r="H569" i="1" s="1"/>
  <c r="G573" i="1"/>
  <c r="H573" i="1" s="1"/>
  <c r="G577" i="1"/>
  <c r="H577" i="1" s="1"/>
  <c r="G581" i="1"/>
  <c r="H581" i="1" s="1"/>
  <c r="G585" i="1"/>
  <c r="H585" i="1" s="1"/>
  <c r="G589" i="1"/>
  <c r="H589" i="1" s="1"/>
  <c r="G592" i="1"/>
  <c r="H592" i="1" s="1"/>
  <c r="G596" i="1"/>
  <c r="H596" i="1" s="1"/>
  <c r="G600" i="1"/>
  <c r="H600" i="1" s="1"/>
  <c r="G604" i="1"/>
  <c r="H604" i="1" s="1"/>
  <c r="G607" i="1"/>
  <c r="H607" i="1" s="1"/>
  <c r="G611" i="1"/>
  <c r="H611" i="1" s="1"/>
  <c r="G615" i="1"/>
  <c r="H615" i="1" s="1"/>
  <c r="G619" i="1"/>
  <c r="H619" i="1" s="1"/>
  <c r="G622" i="1"/>
  <c r="H622" i="1" s="1"/>
  <c r="G66" i="1"/>
  <c r="H66" i="1" s="1"/>
  <c r="G127" i="1"/>
  <c r="H127" i="1" s="1"/>
  <c r="G203" i="1"/>
  <c r="H203" i="1" s="1"/>
  <c r="G243" i="1"/>
  <c r="H243" i="1" s="1"/>
  <c r="G261" i="1"/>
  <c r="H261" i="1" s="1"/>
  <c r="G271" i="1"/>
  <c r="H271" i="1" s="1"/>
  <c r="G281" i="1"/>
  <c r="H281" i="1" s="1"/>
  <c r="G293" i="1"/>
  <c r="H293" i="1" s="1"/>
  <c r="G301" i="1"/>
  <c r="H301" i="1" s="1"/>
  <c r="G309" i="1"/>
  <c r="H309" i="1" s="1"/>
  <c r="G317" i="1"/>
  <c r="H317" i="1" s="1"/>
  <c r="G325" i="1"/>
  <c r="H325" i="1" s="1"/>
  <c r="G333" i="1"/>
  <c r="H333" i="1" s="1"/>
  <c r="G341" i="1"/>
  <c r="H341" i="1" s="1"/>
  <c r="G349" i="1"/>
  <c r="H349" i="1" s="1"/>
  <c r="G357" i="1"/>
  <c r="H357" i="1" s="1"/>
  <c r="G364" i="1"/>
  <c r="H364" i="1" s="1"/>
  <c r="G368" i="1"/>
  <c r="H368" i="1" s="1"/>
  <c r="G372" i="1"/>
  <c r="H372" i="1" s="1"/>
  <c r="G376" i="1"/>
  <c r="H376" i="1" s="1"/>
  <c r="G380" i="1"/>
  <c r="H380" i="1" s="1"/>
  <c r="G384" i="1"/>
  <c r="H384" i="1" s="1"/>
  <c r="G388" i="1"/>
  <c r="H388" i="1" s="1"/>
  <c r="G392" i="1"/>
  <c r="H392" i="1" s="1"/>
  <c r="G396" i="1"/>
  <c r="H396" i="1" s="1"/>
  <c r="G400" i="1"/>
  <c r="H400" i="1" s="1"/>
  <c r="G404" i="1"/>
  <c r="H404" i="1" s="1"/>
  <c r="G408" i="1"/>
  <c r="H408" i="1" s="1"/>
  <c r="G412" i="1"/>
  <c r="H412" i="1" s="1"/>
  <c r="G416" i="1"/>
  <c r="H416" i="1" s="1"/>
  <c r="G420" i="1"/>
  <c r="H420" i="1" s="1"/>
  <c r="G423" i="1"/>
  <c r="H423" i="1" s="1"/>
  <c r="G427" i="1"/>
  <c r="H427" i="1" s="1"/>
  <c r="G431" i="1"/>
  <c r="H431" i="1" s="1"/>
  <c r="G434" i="1"/>
  <c r="H434" i="1" s="1"/>
  <c r="G438" i="1"/>
  <c r="H438" i="1" s="1"/>
  <c r="G442" i="1"/>
  <c r="H442" i="1" s="1"/>
  <c r="G445" i="1"/>
  <c r="H445" i="1" s="1"/>
  <c r="G449" i="1"/>
  <c r="H449" i="1" s="1"/>
  <c r="G453" i="1"/>
  <c r="H453" i="1" s="1"/>
  <c r="G456" i="1"/>
  <c r="H456" i="1" s="1"/>
  <c r="G460" i="1"/>
  <c r="H460" i="1" s="1"/>
  <c r="G467" i="1"/>
  <c r="H467" i="1" s="1"/>
  <c r="G471" i="1"/>
  <c r="H471" i="1" s="1"/>
  <c r="G475" i="1"/>
  <c r="H475" i="1" s="1"/>
  <c r="G478" i="1"/>
  <c r="H478" i="1" s="1"/>
  <c r="G482" i="1"/>
  <c r="H482" i="1" s="1"/>
  <c r="G486" i="1"/>
  <c r="H486" i="1" s="1"/>
  <c r="G489" i="1"/>
  <c r="H489" i="1" s="1"/>
  <c r="G493" i="1"/>
  <c r="H493" i="1" s="1"/>
  <c r="G497" i="1"/>
  <c r="H497" i="1" s="1"/>
  <c r="G500" i="1"/>
  <c r="H500" i="1" s="1"/>
  <c r="G504" i="1"/>
  <c r="H504" i="1" s="1"/>
  <c r="G508" i="1"/>
  <c r="H508" i="1" s="1"/>
  <c r="G511" i="1"/>
  <c r="H511" i="1" s="1"/>
  <c r="G515" i="1"/>
  <c r="H515" i="1" s="1"/>
  <c r="G519" i="1"/>
  <c r="H519" i="1" s="1"/>
  <c r="G523" i="1"/>
  <c r="H523" i="1" s="1"/>
  <c r="G526" i="1"/>
  <c r="H526" i="1" s="1"/>
  <c r="G530" i="1"/>
  <c r="H530" i="1" s="1"/>
  <c r="G534" i="1"/>
  <c r="H534" i="1" s="1"/>
  <c r="G537" i="1"/>
  <c r="H537" i="1" s="1"/>
  <c r="G541" i="1"/>
  <c r="H541" i="1" s="1"/>
  <c r="G545" i="1"/>
  <c r="H545" i="1" s="1"/>
  <c r="G549" i="1"/>
  <c r="H549" i="1" s="1"/>
  <c r="G553" i="1"/>
  <c r="H553" i="1" s="1"/>
  <c r="G556" i="1"/>
  <c r="H556" i="1" s="1"/>
  <c r="G560" i="1"/>
  <c r="H560" i="1" s="1"/>
  <c r="G564" i="1"/>
  <c r="H564" i="1" s="1"/>
  <c r="G571" i="1"/>
  <c r="H571" i="1" s="1"/>
  <c r="G575" i="1"/>
  <c r="H575" i="1" s="1"/>
  <c r="G579" i="1"/>
  <c r="H579" i="1" s="1"/>
  <c r="G583" i="1"/>
  <c r="H583" i="1" s="1"/>
  <c r="G587" i="1"/>
  <c r="H587" i="1" s="1"/>
  <c r="G590" i="1"/>
  <c r="H590" i="1" s="1"/>
  <c r="G594" i="1"/>
  <c r="H594" i="1" s="1"/>
  <c r="G598" i="1"/>
  <c r="H598" i="1" s="1"/>
  <c r="G602" i="1"/>
  <c r="H602" i="1" s="1"/>
  <c r="G609" i="1"/>
  <c r="H609" i="1" s="1"/>
  <c r="G159" i="1"/>
  <c r="H159" i="1" s="1"/>
  <c r="G253" i="1"/>
  <c r="H253" i="1" s="1"/>
  <c r="G273" i="1"/>
  <c r="H273" i="1" s="1"/>
  <c r="G295" i="1"/>
  <c r="H295" i="1" s="1"/>
  <c r="G311" i="1"/>
  <c r="H311" i="1" s="1"/>
  <c r="G327" i="1"/>
  <c r="H327" i="1" s="1"/>
  <c r="G343" i="1"/>
  <c r="H343" i="1" s="1"/>
  <c r="G359" i="1"/>
  <c r="H359" i="1" s="1"/>
  <c r="G369" i="1"/>
  <c r="H369" i="1" s="1"/>
  <c r="G377" i="1"/>
  <c r="H377" i="1" s="1"/>
  <c r="G385" i="1"/>
  <c r="H385" i="1" s="1"/>
  <c r="G393" i="1"/>
  <c r="H393" i="1" s="1"/>
  <c r="G401" i="1"/>
  <c r="H401" i="1" s="1"/>
  <c r="G409" i="1"/>
  <c r="H409" i="1" s="1"/>
  <c r="G417" i="1"/>
  <c r="H417" i="1" s="1"/>
  <c r="G424" i="1"/>
  <c r="H424" i="1" s="1"/>
  <c r="G439" i="1"/>
  <c r="H439" i="1" s="1"/>
  <c r="G446" i="1"/>
  <c r="H446" i="1" s="1"/>
  <c r="G461" i="1"/>
  <c r="H461" i="1" s="1"/>
  <c r="G468" i="1"/>
  <c r="H468" i="1" s="1"/>
  <c r="G483" i="1"/>
  <c r="H483" i="1" s="1"/>
  <c r="G490" i="1"/>
  <c r="H490" i="1" s="1"/>
  <c r="G498" i="1"/>
  <c r="H498" i="1" s="1"/>
  <c r="G505" i="1"/>
  <c r="H505" i="1" s="1"/>
  <c r="G512" i="1"/>
  <c r="H512" i="1" s="1"/>
  <c r="G520" i="1"/>
  <c r="H520" i="1" s="1"/>
  <c r="G527" i="1"/>
  <c r="H527" i="1" s="1"/>
  <c r="G535" i="1"/>
  <c r="H535" i="1" s="1"/>
  <c r="G542" i="1"/>
  <c r="H542" i="1" s="1"/>
  <c r="G550" i="1"/>
  <c r="H550" i="1" s="1"/>
  <c r="G557" i="1"/>
  <c r="H557" i="1" s="1"/>
  <c r="G565" i="1"/>
  <c r="H565" i="1" s="1"/>
  <c r="G572" i="1"/>
  <c r="H572" i="1" s="1"/>
  <c r="G580" i="1"/>
  <c r="H580" i="1" s="1"/>
  <c r="G588" i="1"/>
  <c r="H588" i="1" s="1"/>
  <c r="G595" i="1"/>
  <c r="H595" i="1" s="1"/>
  <c r="G603" i="1"/>
  <c r="H603" i="1" s="1"/>
  <c r="G610" i="1"/>
  <c r="H610" i="1" s="1"/>
  <c r="G616" i="1"/>
  <c r="H616" i="1" s="1"/>
  <c r="G621" i="1"/>
  <c r="H621" i="1" s="1"/>
  <c r="G625" i="1"/>
  <c r="H625" i="1" s="1"/>
  <c r="G629" i="1"/>
  <c r="H629" i="1" s="1"/>
  <c r="G633" i="1"/>
  <c r="H633" i="1" s="1"/>
  <c r="G637" i="1"/>
  <c r="H637" i="1" s="1"/>
  <c r="G640" i="1"/>
  <c r="H640" i="1" s="1"/>
  <c r="G644" i="1"/>
  <c r="H644" i="1" s="1"/>
  <c r="G648" i="1"/>
  <c r="H648" i="1" s="1"/>
  <c r="G652" i="1"/>
  <c r="H652" i="1" s="1"/>
  <c r="G655" i="1"/>
  <c r="H655" i="1" s="1"/>
  <c r="G659" i="1"/>
  <c r="H659" i="1" s="1"/>
  <c r="G663" i="1"/>
  <c r="H663" i="1" s="1"/>
  <c r="G667" i="1"/>
  <c r="H667" i="1" s="1"/>
  <c r="G670" i="1"/>
  <c r="H670" i="1" s="1"/>
  <c r="G674" i="1"/>
  <c r="H674" i="1" s="1"/>
  <c r="G678" i="1"/>
  <c r="H678" i="1" s="1"/>
  <c r="G682" i="1"/>
  <c r="H682" i="1" s="1"/>
  <c r="G689" i="1"/>
  <c r="H689" i="1" s="1"/>
  <c r="G693" i="1"/>
  <c r="H693" i="1" s="1"/>
  <c r="G697" i="1"/>
  <c r="H697" i="1" s="1"/>
  <c r="G701" i="1"/>
  <c r="H701" i="1" s="1"/>
  <c r="G704" i="1"/>
  <c r="H704" i="1" s="1"/>
  <c r="G708" i="1"/>
  <c r="H708" i="1" s="1"/>
  <c r="G712" i="1"/>
  <c r="H712" i="1" s="1"/>
  <c r="G716" i="1"/>
  <c r="H716" i="1" s="1"/>
  <c r="G719" i="1"/>
  <c r="H719" i="1" s="1"/>
  <c r="G723" i="1"/>
  <c r="H723" i="1" s="1"/>
  <c r="G727" i="1"/>
  <c r="H727" i="1" s="1"/>
  <c r="G731" i="1"/>
  <c r="H731" i="1" s="1"/>
  <c r="G734" i="1"/>
  <c r="H734" i="1" s="1"/>
  <c r="G738" i="1"/>
  <c r="H738" i="1" s="1"/>
  <c r="G742" i="1"/>
  <c r="H742" i="1" s="1"/>
  <c r="G746" i="1"/>
  <c r="H746" i="1" s="1"/>
  <c r="G753" i="1"/>
  <c r="H753" i="1" s="1"/>
  <c r="G757" i="1"/>
  <c r="H757" i="1" s="1"/>
  <c r="G761" i="1"/>
  <c r="H761" i="1" s="1"/>
  <c r="G765" i="1"/>
  <c r="H765" i="1" s="1"/>
  <c r="G768" i="1"/>
  <c r="H768" i="1" s="1"/>
  <c r="G772" i="1"/>
  <c r="H772" i="1" s="1"/>
  <c r="G82" i="1"/>
  <c r="H82" i="1" s="1"/>
  <c r="G211" i="1"/>
  <c r="H211" i="1" s="1"/>
  <c r="G263" i="1"/>
  <c r="H263" i="1" s="1"/>
  <c r="G285" i="1"/>
  <c r="H285" i="1" s="1"/>
  <c r="G303" i="1"/>
  <c r="H303" i="1" s="1"/>
  <c r="G319" i="1"/>
  <c r="H319" i="1" s="1"/>
  <c r="G335" i="1"/>
  <c r="H335" i="1" s="1"/>
  <c r="G351" i="1"/>
  <c r="H351" i="1" s="1"/>
  <c r="G365" i="1"/>
  <c r="H365" i="1" s="1"/>
  <c r="G373" i="1"/>
  <c r="H373" i="1" s="1"/>
  <c r="G381" i="1"/>
  <c r="H381" i="1" s="1"/>
  <c r="G389" i="1"/>
  <c r="H389" i="1" s="1"/>
  <c r="G397" i="1"/>
  <c r="H397" i="1" s="1"/>
  <c r="G405" i="1"/>
  <c r="H405" i="1" s="1"/>
  <c r="G413" i="1"/>
  <c r="H413" i="1" s="1"/>
  <c r="G421" i="1"/>
  <c r="H421" i="1" s="1"/>
  <c r="G428" i="1"/>
  <c r="H428" i="1" s="1"/>
  <c r="G435" i="1"/>
  <c r="H435" i="1" s="1"/>
  <c r="G443" i="1"/>
  <c r="H443" i="1" s="1"/>
  <c r="G450" i="1"/>
  <c r="H450" i="1" s="1"/>
  <c r="G457" i="1"/>
  <c r="H457" i="1" s="1"/>
  <c r="G464" i="1"/>
  <c r="H464" i="1" s="1"/>
  <c r="G472" i="1"/>
  <c r="H472" i="1" s="1"/>
  <c r="G479" i="1"/>
  <c r="H479" i="1" s="1"/>
  <c r="G487" i="1"/>
  <c r="H487" i="1" s="1"/>
  <c r="G494" i="1"/>
  <c r="H494" i="1" s="1"/>
  <c r="G501" i="1"/>
  <c r="H501" i="1" s="1"/>
  <c r="G509" i="1"/>
  <c r="H509" i="1" s="1"/>
  <c r="G516" i="1"/>
  <c r="H516" i="1" s="1"/>
  <c r="G531" i="1"/>
  <c r="H531" i="1" s="1"/>
  <c r="G538" i="1"/>
  <c r="H538" i="1" s="1"/>
  <c r="G546" i="1"/>
  <c r="H546" i="1" s="1"/>
  <c r="G554" i="1"/>
  <c r="H554" i="1" s="1"/>
  <c r="G561" i="1"/>
  <c r="H561" i="1" s="1"/>
  <c r="G568" i="1"/>
  <c r="H568" i="1" s="1"/>
  <c r="G576" i="1"/>
  <c r="H576" i="1" s="1"/>
  <c r="G584" i="1"/>
  <c r="H584" i="1" s="1"/>
  <c r="G591" i="1"/>
  <c r="H591" i="1" s="1"/>
  <c r="G599" i="1"/>
  <c r="H599" i="1" s="1"/>
  <c r="G606" i="1"/>
  <c r="H606" i="1" s="1"/>
  <c r="G613" i="1"/>
  <c r="H613" i="1" s="1"/>
  <c r="G618" i="1"/>
  <c r="H618" i="1" s="1"/>
  <c r="G623" i="1"/>
  <c r="H623" i="1" s="1"/>
  <c r="G627" i="1"/>
  <c r="H627" i="1" s="1"/>
  <c r="G631" i="1"/>
  <c r="H631" i="1" s="1"/>
  <c r="G635" i="1"/>
  <c r="H635" i="1" s="1"/>
  <c r="G638" i="1"/>
  <c r="H638" i="1" s="1"/>
  <c r="G642" i="1"/>
  <c r="H642" i="1" s="1"/>
  <c r="G646" i="1"/>
  <c r="H646" i="1" s="1"/>
  <c r="G650" i="1"/>
  <c r="H650" i="1" s="1"/>
  <c r="G657" i="1"/>
  <c r="H657" i="1" s="1"/>
  <c r="G661" i="1"/>
  <c r="H661" i="1" s="1"/>
  <c r="G665" i="1"/>
  <c r="H665" i="1" s="1"/>
  <c r="G669" i="1"/>
  <c r="H669" i="1" s="1"/>
  <c r="G672" i="1"/>
  <c r="H672" i="1" s="1"/>
  <c r="G676" i="1"/>
  <c r="H676" i="1" s="1"/>
  <c r="G680" i="1"/>
  <c r="H680" i="1" s="1"/>
  <c r="G684" i="1"/>
  <c r="H684" i="1" s="1"/>
  <c r="G687" i="1"/>
  <c r="H687" i="1" s="1"/>
  <c r="G691" i="1"/>
  <c r="H691" i="1" s="1"/>
  <c r="G695" i="1"/>
  <c r="H695" i="1" s="1"/>
  <c r="G699" i="1"/>
  <c r="H699" i="1" s="1"/>
  <c r="G702" i="1"/>
  <c r="H702" i="1" s="1"/>
  <c r="G706" i="1"/>
  <c r="H706" i="1" s="1"/>
  <c r="G710" i="1"/>
  <c r="H710" i="1" s="1"/>
  <c r="G714" i="1"/>
  <c r="H714" i="1" s="1"/>
  <c r="G721" i="1"/>
  <c r="H721" i="1" s="1"/>
  <c r="G725" i="1"/>
  <c r="H725" i="1" s="1"/>
  <c r="G729" i="1"/>
  <c r="H729" i="1" s="1"/>
  <c r="G733" i="1"/>
  <c r="H733" i="1" s="1"/>
  <c r="G736" i="1"/>
  <c r="H736" i="1" s="1"/>
  <c r="G740" i="1"/>
  <c r="H740" i="1" s="1"/>
  <c r="G744" i="1"/>
  <c r="H744" i="1" s="1"/>
  <c r="G748" i="1"/>
  <c r="H748" i="1" s="1"/>
  <c r="G751" i="1"/>
  <c r="H751" i="1" s="1"/>
  <c r="G755" i="1"/>
  <c r="H755" i="1" s="1"/>
  <c r="G759" i="1"/>
  <c r="H759" i="1" s="1"/>
  <c r="G763" i="1"/>
  <c r="H763" i="1" s="1"/>
  <c r="G766" i="1"/>
  <c r="H766" i="1" s="1"/>
  <c r="G770" i="1"/>
  <c r="H770" i="1" s="1"/>
  <c r="G774" i="1"/>
  <c r="H774" i="1" s="1"/>
  <c r="G778" i="1"/>
  <c r="H778" i="1" s="1"/>
  <c r="G148" i="1"/>
  <c r="H148" i="1" s="1"/>
  <c r="G1112" i="1"/>
  <c r="H1112" i="1" s="1"/>
  <c r="G1108" i="1"/>
  <c r="H1108" i="1" s="1"/>
  <c r="G1104" i="1"/>
  <c r="H1104" i="1" s="1"/>
  <c r="G1100" i="1"/>
  <c r="H1100" i="1" s="1"/>
  <c r="G1096" i="1"/>
  <c r="H1096" i="1" s="1"/>
  <c r="G1092" i="1"/>
  <c r="H1092" i="1" s="1"/>
  <c r="G1088" i="1"/>
  <c r="H1088" i="1" s="1"/>
  <c r="G1084" i="1"/>
  <c r="H1084" i="1" s="1"/>
  <c r="G1080" i="1"/>
  <c r="H1080" i="1" s="1"/>
  <c r="G1076" i="1"/>
  <c r="H1076" i="1" s="1"/>
  <c r="G1072" i="1"/>
  <c r="H1072" i="1" s="1"/>
  <c r="G1068" i="1"/>
  <c r="H1068" i="1" s="1"/>
  <c r="G1064" i="1"/>
  <c r="H1064" i="1" s="1"/>
  <c r="G1060" i="1"/>
  <c r="H1060" i="1" s="1"/>
  <c r="G1056" i="1"/>
  <c r="H1056" i="1" s="1"/>
  <c r="G1052" i="1"/>
  <c r="H1052" i="1" s="1"/>
  <c r="G1048" i="1"/>
  <c r="H1048" i="1" s="1"/>
  <c r="G1044" i="1"/>
  <c r="H1044" i="1" s="1"/>
  <c r="G1040" i="1"/>
  <c r="H1040" i="1" s="1"/>
  <c r="G1036" i="1"/>
  <c r="H1036" i="1" s="1"/>
  <c r="G1032" i="1"/>
  <c r="H1032" i="1" s="1"/>
  <c r="G1028" i="1"/>
  <c r="H1028" i="1" s="1"/>
  <c r="G1024" i="1"/>
  <c r="H1024" i="1" s="1"/>
  <c r="G1020" i="1"/>
  <c r="H1020" i="1" s="1"/>
  <c r="G1016" i="1"/>
  <c r="H1016" i="1" s="1"/>
  <c r="G1013" i="1"/>
  <c r="H1013" i="1" s="1"/>
  <c r="G1009" i="1"/>
  <c r="H1009" i="1" s="1"/>
  <c r="G1002" i="1"/>
  <c r="H1002" i="1" s="1"/>
  <c r="G998" i="1"/>
  <c r="H998" i="1" s="1"/>
  <c r="G995" i="1"/>
  <c r="H995" i="1" s="1"/>
  <c r="G991" i="1"/>
  <c r="H991" i="1" s="1"/>
  <c r="G988" i="1"/>
  <c r="H988" i="1" s="1"/>
  <c r="G984" i="1"/>
  <c r="H984" i="1" s="1"/>
  <c r="G981" i="1"/>
  <c r="H981" i="1" s="1"/>
  <c r="G977" i="1"/>
  <c r="H977" i="1" s="1"/>
  <c r="G970" i="1"/>
  <c r="H970" i="1" s="1"/>
  <c r="G966" i="1"/>
  <c r="H966" i="1" s="1"/>
  <c r="G963" i="1"/>
  <c r="H963" i="1" s="1"/>
  <c r="G959" i="1"/>
  <c r="H959" i="1" s="1"/>
  <c r="G956" i="1"/>
  <c r="H956" i="1" s="1"/>
  <c r="G952" i="1"/>
  <c r="H952" i="1" s="1"/>
  <c r="G949" i="1"/>
  <c r="H949" i="1" s="1"/>
  <c r="G945" i="1"/>
  <c r="H945" i="1" s="1"/>
  <c r="G938" i="1"/>
  <c r="H938" i="1" s="1"/>
  <c r="G934" i="1"/>
  <c r="H934" i="1" s="1"/>
  <c r="G931" i="1"/>
  <c r="H931" i="1" s="1"/>
  <c r="G927" i="1"/>
  <c r="H927" i="1" s="1"/>
  <c r="G924" i="1"/>
  <c r="H924" i="1" s="1"/>
  <c r="G920" i="1"/>
  <c r="H920" i="1" s="1"/>
  <c r="G917" i="1"/>
  <c r="H917" i="1" s="1"/>
  <c r="G913" i="1"/>
  <c r="H913" i="1" s="1"/>
  <c r="G906" i="1"/>
  <c r="H906" i="1" s="1"/>
  <c r="G902" i="1"/>
  <c r="H902" i="1" s="1"/>
  <c r="G899" i="1"/>
  <c r="H899" i="1" s="1"/>
  <c r="G895" i="1"/>
  <c r="H895" i="1" s="1"/>
  <c r="G892" i="1"/>
  <c r="H892" i="1" s="1"/>
  <c r="G888" i="1"/>
  <c r="H888" i="1" s="1"/>
  <c r="G885" i="1"/>
  <c r="H885" i="1" s="1"/>
  <c r="G881" i="1"/>
  <c r="H881" i="1" s="1"/>
  <c r="G874" i="1"/>
  <c r="H874" i="1" s="1"/>
  <c r="G870" i="1"/>
  <c r="H870" i="1" s="1"/>
  <c r="G866" i="1"/>
  <c r="H866" i="1" s="1"/>
  <c r="G862" i="1"/>
  <c r="H862" i="1" s="1"/>
  <c r="G859" i="1"/>
  <c r="H859" i="1" s="1"/>
  <c r="G855" i="1"/>
  <c r="H855" i="1" s="1"/>
  <c r="G851" i="1"/>
  <c r="H851" i="1" s="1"/>
  <c r="G847" i="1"/>
  <c r="H847" i="1" s="1"/>
  <c r="G844" i="1"/>
  <c r="H844" i="1" s="1"/>
  <c r="G840" i="1"/>
  <c r="H840" i="1" s="1"/>
  <c r="G836" i="1"/>
  <c r="H836" i="1" s="1"/>
  <c r="G832" i="1"/>
  <c r="H832" i="1" s="1"/>
  <c r="G829" i="1"/>
  <c r="H829" i="1" s="1"/>
  <c r="G825" i="1"/>
  <c r="H825" i="1" s="1"/>
  <c r="G821" i="1"/>
  <c r="H821" i="1" s="1"/>
  <c r="G817" i="1"/>
  <c r="H817" i="1" s="1"/>
  <c r="G810" i="1"/>
  <c r="H810" i="1" s="1"/>
  <c r="G806" i="1"/>
  <c r="H806" i="1" s="1"/>
  <c r="G802" i="1"/>
  <c r="H802" i="1" s="1"/>
  <c r="G798" i="1"/>
  <c r="H798" i="1" s="1"/>
  <c r="G795" i="1"/>
  <c r="H795" i="1" s="1"/>
  <c r="G791" i="1"/>
  <c r="H791" i="1" s="1"/>
  <c r="G787" i="1"/>
  <c r="H787" i="1" s="1"/>
  <c r="G783" i="1"/>
  <c r="H783" i="1" s="1"/>
  <c r="G780" i="1"/>
  <c r="H780" i="1" s="1"/>
  <c r="G775" i="1"/>
  <c r="H775" i="1" s="1"/>
  <c r="G767" i="1"/>
  <c r="H767" i="1" s="1"/>
  <c r="G760" i="1"/>
  <c r="H760" i="1" s="1"/>
  <c r="G752" i="1"/>
  <c r="H752" i="1" s="1"/>
  <c r="G745" i="1"/>
  <c r="H745" i="1" s="1"/>
  <c r="G737" i="1"/>
  <c r="H737" i="1" s="1"/>
  <c r="G730" i="1"/>
  <c r="H730" i="1" s="1"/>
  <c r="G722" i="1"/>
  <c r="H722" i="1" s="1"/>
  <c r="G715" i="1"/>
  <c r="H715" i="1" s="1"/>
  <c r="G707" i="1"/>
  <c r="H707" i="1" s="1"/>
  <c r="G700" i="1"/>
  <c r="H700" i="1" s="1"/>
  <c r="G692" i="1"/>
  <c r="H692" i="1" s="1"/>
  <c r="G685" i="1"/>
  <c r="H685" i="1" s="1"/>
  <c r="G677" i="1"/>
  <c r="H677" i="1" s="1"/>
  <c r="G662" i="1"/>
  <c r="H662" i="1" s="1"/>
  <c r="G654" i="1"/>
  <c r="H654" i="1" s="1"/>
  <c r="G647" i="1"/>
  <c r="H647" i="1" s="1"/>
  <c r="G639" i="1"/>
  <c r="H639" i="1" s="1"/>
  <c r="G632" i="1"/>
  <c r="H632" i="1" s="1"/>
  <c r="G624" i="1"/>
  <c r="H624" i="1" s="1"/>
  <c r="G614" i="1"/>
  <c r="H614" i="1" s="1"/>
  <c r="G601" i="1"/>
  <c r="H601" i="1" s="1"/>
  <c r="G586" i="1"/>
  <c r="H586" i="1" s="1"/>
  <c r="G570" i="1"/>
  <c r="H570" i="1" s="1"/>
  <c r="G540" i="1"/>
  <c r="H540" i="1" s="1"/>
  <c r="G525" i="1"/>
  <c r="H525" i="1" s="1"/>
  <c r="G510" i="1"/>
  <c r="H510" i="1" s="1"/>
  <c r="G496" i="1"/>
  <c r="H496" i="1" s="1"/>
  <c r="G481" i="1"/>
  <c r="H481" i="1" s="1"/>
  <c r="G466" i="1"/>
  <c r="H466" i="1" s="1"/>
  <c r="G452" i="1"/>
  <c r="H452" i="1" s="1"/>
  <c r="G437" i="1"/>
  <c r="H437" i="1" s="1"/>
  <c r="G422" i="1"/>
  <c r="H422" i="1" s="1"/>
  <c r="G407" i="1"/>
  <c r="H407" i="1" s="1"/>
  <c r="G391" i="1"/>
  <c r="H391" i="1" s="1"/>
  <c r="G375" i="1"/>
  <c r="H375" i="1" s="1"/>
  <c r="G355" i="1"/>
  <c r="H355" i="1" s="1"/>
  <c r="G323" i="1"/>
  <c r="H323" i="1" s="1"/>
  <c r="G289" i="1"/>
  <c r="H289" i="1" s="1"/>
  <c r="G235" i="1"/>
  <c r="H235" i="1" s="1"/>
  <c r="G291" i="1"/>
  <c r="H291" i="1" s="1"/>
  <c r="G283" i="1"/>
  <c r="H283" i="1" s="1"/>
  <c r="G275" i="1"/>
  <c r="H275" i="1" s="1"/>
  <c r="G267" i="1"/>
  <c r="H267" i="1" s="1"/>
  <c r="G259" i="1"/>
  <c r="H259" i="1" s="1"/>
  <c r="G249" i="1"/>
  <c r="H249" i="1" s="1"/>
  <c r="G219" i="1"/>
  <c r="H219" i="1" s="1"/>
  <c r="G187" i="1"/>
  <c r="H187" i="1" s="1"/>
  <c r="G7" i="1"/>
  <c r="H7" i="1" s="1"/>
  <c r="G9" i="1"/>
  <c r="H9" i="1" s="1"/>
  <c r="G11" i="1"/>
  <c r="H11" i="1" s="1"/>
  <c r="G13" i="1"/>
  <c r="H13" i="1" s="1"/>
  <c r="G15" i="1"/>
  <c r="H15" i="1" s="1"/>
  <c r="G17" i="1"/>
  <c r="H17" i="1" s="1"/>
  <c r="G19" i="1"/>
  <c r="H19" i="1" s="1"/>
  <c r="G21" i="1"/>
  <c r="H21" i="1" s="1"/>
  <c r="G23" i="1"/>
  <c r="H23" i="1" s="1"/>
  <c r="G25" i="1"/>
  <c r="H25" i="1" s="1"/>
  <c r="G27" i="1"/>
  <c r="H27" i="1" s="1"/>
  <c r="G29" i="1"/>
  <c r="H29" i="1" s="1"/>
  <c r="G31" i="1"/>
  <c r="H31" i="1" s="1"/>
  <c r="G33" i="1"/>
  <c r="H33" i="1" s="1"/>
  <c r="G35" i="1"/>
  <c r="H35" i="1" s="1"/>
  <c r="G37" i="1"/>
  <c r="H37" i="1" s="1"/>
  <c r="G39" i="1"/>
  <c r="H39" i="1" s="1"/>
  <c r="G41" i="1"/>
  <c r="H41" i="1" s="1"/>
  <c r="G43" i="1"/>
  <c r="H43" i="1" s="1"/>
  <c r="G45" i="1"/>
  <c r="H45" i="1" s="1"/>
  <c r="G47" i="1"/>
  <c r="H47" i="1" s="1"/>
  <c r="G49" i="1"/>
  <c r="H49" i="1" s="1"/>
  <c r="G51" i="1"/>
  <c r="H51" i="1" s="1"/>
  <c r="G53" i="1"/>
  <c r="H53" i="1" s="1"/>
  <c r="G55" i="1"/>
  <c r="H55" i="1" s="1"/>
  <c r="G57" i="1"/>
  <c r="H57" i="1" s="1"/>
  <c r="G59" i="1"/>
  <c r="H59" i="1" s="1"/>
  <c r="G61" i="1"/>
  <c r="H61" i="1" s="1"/>
  <c r="G63" i="1"/>
  <c r="H63" i="1" s="1"/>
  <c r="G65" i="1"/>
  <c r="H65" i="1" s="1"/>
  <c r="G67" i="1"/>
  <c r="H67" i="1" s="1"/>
  <c r="G69" i="1"/>
  <c r="H69" i="1" s="1"/>
  <c r="G71" i="1"/>
  <c r="H71" i="1" s="1"/>
  <c r="G73" i="1"/>
  <c r="H73" i="1" s="1"/>
  <c r="G75" i="1"/>
  <c r="H75" i="1" s="1"/>
  <c r="G77" i="1"/>
  <c r="H77" i="1" s="1"/>
  <c r="G79" i="1"/>
  <c r="H79" i="1" s="1"/>
  <c r="G81" i="1"/>
  <c r="H81" i="1" s="1"/>
  <c r="G83" i="1"/>
  <c r="H83" i="1" s="1"/>
  <c r="G85" i="1"/>
  <c r="H85" i="1" s="1"/>
  <c r="G87" i="1"/>
  <c r="H87" i="1" s="1"/>
  <c r="G6" i="1"/>
  <c r="H6" i="1" s="1"/>
  <c r="G8" i="1"/>
  <c r="H8" i="1" s="1"/>
  <c r="G10" i="1"/>
  <c r="H10" i="1" s="1"/>
  <c r="G12" i="1"/>
  <c r="H12" i="1" s="1"/>
  <c r="G14" i="1"/>
  <c r="H14" i="1" s="1"/>
  <c r="G16" i="1"/>
  <c r="H16" i="1" s="1"/>
  <c r="G18" i="1"/>
  <c r="H18" i="1" s="1"/>
  <c r="G20" i="1"/>
  <c r="H20" i="1" s="1"/>
  <c r="G22" i="1"/>
  <c r="H22" i="1" s="1"/>
  <c r="G24" i="1"/>
  <c r="H24" i="1" s="1"/>
  <c r="G26" i="1"/>
  <c r="H26" i="1" s="1"/>
  <c r="G28" i="1"/>
  <c r="H28" i="1" s="1"/>
  <c r="G30" i="1"/>
  <c r="H30" i="1" s="1"/>
  <c r="G32" i="1"/>
  <c r="H32" i="1" s="1"/>
  <c r="G34" i="1"/>
  <c r="H34" i="1" s="1"/>
  <c r="G36" i="1"/>
  <c r="H36" i="1" s="1"/>
  <c r="G38" i="1"/>
  <c r="H38" i="1" s="1"/>
  <c r="G40" i="1"/>
  <c r="H40" i="1" s="1"/>
  <c r="G42" i="1"/>
  <c r="H42" i="1" s="1"/>
  <c r="G44" i="1"/>
  <c r="H44" i="1" s="1"/>
  <c r="G46" i="1"/>
  <c r="H46" i="1" s="1"/>
  <c r="G48" i="1"/>
  <c r="H48" i="1" s="1"/>
  <c r="G50" i="1"/>
  <c r="H50" i="1" s="1"/>
  <c r="G52" i="1"/>
  <c r="H52" i="1" s="1"/>
  <c r="G54" i="1"/>
  <c r="H54" i="1" s="1"/>
  <c r="G56" i="1"/>
  <c r="H56" i="1" s="1"/>
  <c r="G58" i="1"/>
  <c r="H58" i="1" s="1"/>
  <c r="G60" i="1"/>
  <c r="H60" i="1" s="1"/>
  <c r="G62" i="1"/>
  <c r="H62" i="1" s="1"/>
  <c r="G89" i="1"/>
  <c r="H89" i="1" s="1"/>
  <c r="G94" i="1"/>
  <c r="H94" i="1" s="1"/>
  <c r="G97" i="1"/>
  <c r="H97" i="1" s="1"/>
  <c r="G102" i="1"/>
  <c r="H102" i="1" s="1"/>
  <c r="G105" i="1"/>
  <c r="H105" i="1" s="1"/>
  <c r="G110" i="1"/>
  <c r="H110" i="1" s="1"/>
  <c r="G113" i="1"/>
  <c r="H113" i="1" s="1"/>
  <c r="G118" i="1"/>
  <c r="H118" i="1" s="1"/>
  <c r="G121" i="1"/>
  <c r="H121" i="1" s="1"/>
  <c r="G126" i="1"/>
  <c r="H126" i="1" s="1"/>
  <c r="G129" i="1"/>
  <c r="H129" i="1" s="1"/>
  <c r="G134" i="1"/>
  <c r="H134" i="1" s="1"/>
  <c r="G137" i="1"/>
  <c r="H137" i="1" s="1"/>
  <c r="G142" i="1"/>
  <c r="H142" i="1" s="1"/>
  <c r="G145" i="1"/>
  <c r="H145" i="1" s="1"/>
  <c r="G150" i="1"/>
  <c r="H150" i="1" s="1"/>
  <c r="G153" i="1"/>
  <c r="H153" i="1" s="1"/>
  <c r="G158" i="1"/>
  <c r="H158" i="1" s="1"/>
  <c r="G161" i="1"/>
  <c r="H161" i="1" s="1"/>
  <c r="G166" i="1"/>
  <c r="H166" i="1" s="1"/>
  <c r="G169" i="1"/>
  <c r="H169" i="1" s="1"/>
  <c r="G174" i="1"/>
  <c r="H174" i="1" s="1"/>
  <c r="G90" i="1"/>
  <c r="H90" i="1" s="1"/>
  <c r="G93" i="1"/>
  <c r="H93" i="1" s="1"/>
  <c r="G98" i="1"/>
  <c r="H98" i="1" s="1"/>
  <c r="G101" i="1"/>
  <c r="H101" i="1" s="1"/>
  <c r="G106" i="1"/>
  <c r="H106" i="1" s="1"/>
  <c r="G109" i="1"/>
  <c r="H109" i="1" s="1"/>
  <c r="G114" i="1"/>
  <c r="H114" i="1" s="1"/>
  <c r="G117" i="1"/>
  <c r="H117" i="1" s="1"/>
  <c r="G122" i="1"/>
  <c r="H122" i="1" s="1"/>
  <c r="G125" i="1"/>
  <c r="H125" i="1" s="1"/>
  <c r="G130" i="1"/>
  <c r="H130" i="1" s="1"/>
  <c r="G133" i="1"/>
  <c r="H133" i="1" s="1"/>
  <c r="G138" i="1"/>
  <c r="H138" i="1" s="1"/>
  <c r="G141" i="1"/>
  <c r="H141" i="1" s="1"/>
  <c r="G146" i="1"/>
  <c r="H146" i="1" s="1"/>
  <c r="G149" i="1"/>
  <c r="H149" i="1" s="1"/>
  <c r="G154" i="1"/>
  <c r="H154" i="1" s="1"/>
  <c r="G157" i="1"/>
  <c r="H157" i="1" s="1"/>
  <c r="G162" i="1"/>
  <c r="H162" i="1" s="1"/>
  <c r="G165" i="1"/>
  <c r="H165" i="1" s="1"/>
  <c r="G170" i="1"/>
  <c r="H170" i="1" s="1"/>
  <c r="G173" i="1"/>
  <c r="H173" i="1" s="1"/>
  <c r="G64" i="1"/>
  <c r="H64" i="1" s="1"/>
  <c r="G68" i="1"/>
  <c r="H68" i="1" s="1"/>
  <c r="G72" i="1"/>
  <c r="H72" i="1" s="1"/>
  <c r="G76" i="1"/>
  <c r="H76" i="1" s="1"/>
  <c r="G80" i="1"/>
  <c r="H80" i="1" s="1"/>
  <c r="G84" i="1"/>
  <c r="H84" i="1" s="1"/>
  <c r="G88" i="1"/>
  <c r="H88" i="1" s="1"/>
  <c r="G91" i="1"/>
  <c r="H91" i="1" s="1"/>
  <c r="G96" i="1"/>
  <c r="H96" i="1" s="1"/>
  <c r="G99" i="1"/>
  <c r="H99" i="1" s="1"/>
  <c r="G104" i="1"/>
  <c r="H104" i="1" s="1"/>
  <c r="G107" i="1"/>
  <c r="H107" i="1" s="1"/>
  <c r="G112" i="1"/>
  <c r="H112" i="1" s="1"/>
  <c r="G115" i="1"/>
  <c r="H115" i="1" s="1"/>
  <c r="G120" i="1"/>
  <c r="H120" i="1" s="1"/>
  <c r="G123" i="1"/>
  <c r="H123" i="1" s="1"/>
  <c r="G128" i="1"/>
  <c r="H128" i="1" s="1"/>
  <c r="G131" i="1"/>
  <c r="H131" i="1" s="1"/>
  <c r="G136" i="1"/>
  <c r="H136" i="1" s="1"/>
  <c r="G139" i="1"/>
  <c r="H139" i="1" s="1"/>
  <c r="G144" i="1"/>
  <c r="H144" i="1" s="1"/>
  <c r="G147" i="1"/>
  <c r="H147" i="1" s="1"/>
  <c r="G152" i="1"/>
  <c r="H152" i="1" s="1"/>
  <c r="G155" i="1"/>
  <c r="H155" i="1" s="1"/>
  <c r="G160" i="1"/>
  <c r="H160" i="1" s="1"/>
  <c r="G163" i="1"/>
  <c r="H163" i="1" s="1"/>
  <c r="G168" i="1"/>
  <c r="H168" i="1" s="1"/>
  <c r="G171" i="1"/>
  <c r="H171" i="1" s="1"/>
  <c r="G176" i="1"/>
  <c r="H176" i="1" s="1"/>
  <c r="G178" i="1"/>
  <c r="H178" i="1" s="1"/>
  <c r="G180" i="1"/>
  <c r="H180" i="1" s="1"/>
  <c r="G182" i="1"/>
  <c r="H182" i="1" s="1"/>
  <c r="G184" i="1"/>
  <c r="H184" i="1" s="1"/>
  <c r="G186" i="1"/>
  <c r="H186" i="1" s="1"/>
  <c r="G188" i="1"/>
  <c r="H188" i="1" s="1"/>
  <c r="G190" i="1"/>
  <c r="H190" i="1" s="1"/>
  <c r="G192" i="1"/>
  <c r="H192" i="1" s="1"/>
  <c r="G194" i="1"/>
  <c r="H194" i="1" s="1"/>
  <c r="G196" i="1"/>
  <c r="H196" i="1" s="1"/>
  <c r="G198" i="1"/>
  <c r="H198" i="1" s="1"/>
  <c r="G200" i="1"/>
  <c r="H200" i="1" s="1"/>
  <c r="G202" i="1"/>
  <c r="H202" i="1" s="1"/>
  <c r="G204" i="1"/>
  <c r="H204" i="1" s="1"/>
  <c r="G206" i="1"/>
  <c r="H206" i="1" s="1"/>
  <c r="G208" i="1"/>
  <c r="H208" i="1" s="1"/>
  <c r="G210" i="1"/>
  <c r="H210" i="1" s="1"/>
  <c r="G212" i="1"/>
  <c r="H212" i="1" s="1"/>
  <c r="G214" i="1"/>
  <c r="H214" i="1" s="1"/>
  <c r="G216" i="1"/>
  <c r="H216" i="1" s="1"/>
  <c r="G218" i="1"/>
  <c r="H218" i="1" s="1"/>
  <c r="G220" i="1"/>
  <c r="H220" i="1" s="1"/>
  <c r="G222" i="1"/>
  <c r="H222" i="1" s="1"/>
  <c r="G224" i="1"/>
  <c r="H224" i="1" s="1"/>
  <c r="G226" i="1"/>
  <c r="H226" i="1" s="1"/>
  <c r="G228" i="1"/>
  <c r="H228" i="1" s="1"/>
  <c r="G230" i="1"/>
  <c r="H230" i="1" s="1"/>
  <c r="G232" i="1"/>
  <c r="H232" i="1" s="1"/>
  <c r="G234" i="1"/>
  <c r="H234" i="1" s="1"/>
  <c r="G236" i="1"/>
  <c r="H236" i="1" s="1"/>
  <c r="G238" i="1"/>
  <c r="H238" i="1" s="1"/>
  <c r="G240" i="1"/>
  <c r="H240" i="1" s="1"/>
  <c r="G242" i="1"/>
  <c r="H242" i="1" s="1"/>
  <c r="G244" i="1"/>
  <c r="H244" i="1" s="1"/>
  <c r="G246" i="1"/>
  <c r="H246" i="1" s="1"/>
  <c r="G78" i="1"/>
  <c r="H78" i="1" s="1"/>
  <c r="G92" i="1"/>
  <c r="H92" i="1" s="1"/>
  <c r="G103" i="1"/>
  <c r="H103" i="1" s="1"/>
  <c r="G124" i="1"/>
  <c r="H124" i="1" s="1"/>
  <c r="G135" i="1"/>
  <c r="H135" i="1" s="1"/>
  <c r="G156" i="1"/>
  <c r="H156" i="1" s="1"/>
  <c r="G167" i="1"/>
  <c r="H167" i="1" s="1"/>
  <c r="G177" i="1"/>
  <c r="H177" i="1" s="1"/>
  <c r="G185" i="1"/>
  <c r="H185" i="1" s="1"/>
  <c r="G193" i="1"/>
  <c r="H193" i="1" s="1"/>
  <c r="G201" i="1"/>
  <c r="H201" i="1" s="1"/>
  <c r="G209" i="1"/>
  <c r="H209" i="1" s="1"/>
  <c r="G217" i="1"/>
  <c r="H217" i="1" s="1"/>
  <c r="G225" i="1"/>
  <c r="H225" i="1" s="1"/>
  <c r="G233" i="1"/>
  <c r="H233" i="1" s="1"/>
  <c r="G241" i="1"/>
  <c r="H241" i="1" s="1"/>
  <c r="G248" i="1"/>
  <c r="H248" i="1" s="1"/>
  <c r="G252" i="1"/>
  <c r="H252" i="1" s="1"/>
  <c r="G70" i="1"/>
  <c r="H70" i="1" s="1"/>
  <c r="G86" i="1"/>
  <c r="H86" i="1" s="1"/>
  <c r="G108" i="1"/>
  <c r="H108" i="1" s="1"/>
  <c r="G119" i="1"/>
  <c r="H119" i="1" s="1"/>
  <c r="G140" i="1"/>
  <c r="H140" i="1" s="1"/>
  <c r="G151" i="1"/>
  <c r="H151" i="1" s="1"/>
  <c r="G172" i="1"/>
  <c r="H172" i="1" s="1"/>
  <c r="G181" i="1"/>
  <c r="H181" i="1" s="1"/>
  <c r="G189" i="1"/>
  <c r="H189" i="1" s="1"/>
  <c r="G197" i="1"/>
  <c r="H197" i="1" s="1"/>
  <c r="G205" i="1"/>
  <c r="H205" i="1" s="1"/>
  <c r="G213" i="1"/>
  <c r="H213" i="1" s="1"/>
  <c r="G221" i="1"/>
  <c r="H221" i="1" s="1"/>
  <c r="G229" i="1"/>
  <c r="H229" i="1" s="1"/>
  <c r="G237" i="1"/>
  <c r="H237" i="1" s="1"/>
  <c r="G245" i="1"/>
  <c r="H245" i="1" s="1"/>
  <c r="G250" i="1"/>
  <c r="H250" i="1" s="1"/>
  <c r="G74" i="1"/>
  <c r="H74" i="1" s="1"/>
  <c r="G100" i="1"/>
  <c r="H100" i="1" s="1"/>
  <c r="G111" i="1"/>
  <c r="H111" i="1" s="1"/>
  <c r="G132" i="1"/>
  <c r="H132" i="1" s="1"/>
  <c r="G143" i="1"/>
  <c r="H143" i="1" s="1"/>
  <c r="G164" i="1"/>
  <c r="H164" i="1" s="1"/>
  <c r="G175" i="1"/>
  <c r="H175" i="1" s="1"/>
  <c r="G183" i="1"/>
  <c r="H183" i="1" s="1"/>
  <c r="G191" i="1"/>
  <c r="H191" i="1" s="1"/>
  <c r="G199" i="1"/>
  <c r="H199" i="1" s="1"/>
  <c r="G207" i="1"/>
  <c r="H207" i="1" s="1"/>
  <c r="G215" i="1"/>
  <c r="H215" i="1" s="1"/>
  <c r="G223" i="1"/>
  <c r="H223" i="1" s="1"/>
  <c r="G231" i="1"/>
  <c r="H231" i="1" s="1"/>
  <c r="G239" i="1"/>
  <c r="H239" i="1" s="1"/>
  <c r="G247" i="1"/>
  <c r="H247" i="1" s="1"/>
  <c r="G251" i="1"/>
  <c r="H251" i="1" s="1"/>
  <c r="G254" i="1"/>
  <c r="H254" i="1" s="1"/>
  <c r="G256" i="1"/>
  <c r="H256" i="1" s="1"/>
  <c r="G258" i="1"/>
  <c r="H258" i="1" s="1"/>
  <c r="G260" i="1"/>
  <c r="H260" i="1" s="1"/>
  <c r="G262" i="1"/>
  <c r="H262" i="1" s="1"/>
  <c r="G264" i="1"/>
  <c r="H264" i="1" s="1"/>
  <c r="G266" i="1"/>
  <c r="H266" i="1" s="1"/>
  <c r="G268" i="1"/>
  <c r="H268" i="1" s="1"/>
  <c r="G270" i="1"/>
  <c r="H270" i="1" s="1"/>
  <c r="G272" i="1"/>
  <c r="H272" i="1" s="1"/>
  <c r="G274" i="1"/>
  <c r="H274" i="1" s="1"/>
  <c r="G276" i="1"/>
  <c r="H276" i="1" s="1"/>
  <c r="G278" i="1"/>
  <c r="H278" i="1" s="1"/>
  <c r="G280" i="1"/>
  <c r="H280" i="1" s="1"/>
  <c r="G282" i="1"/>
  <c r="H282" i="1" s="1"/>
  <c r="G284" i="1"/>
  <c r="H284" i="1" s="1"/>
  <c r="G286" i="1"/>
  <c r="H286" i="1" s="1"/>
  <c r="G288" i="1"/>
  <c r="H288" i="1" s="1"/>
  <c r="G290" i="1"/>
  <c r="H290" i="1" s="1"/>
  <c r="G292" i="1"/>
  <c r="H292" i="1" s="1"/>
  <c r="G294" i="1"/>
  <c r="H294" i="1" s="1"/>
  <c r="G296" i="1"/>
  <c r="H296" i="1" s="1"/>
  <c r="G298" i="1"/>
  <c r="H298" i="1" s="1"/>
  <c r="G300" i="1"/>
  <c r="H300" i="1" s="1"/>
  <c r="G302" i="1"/>
  <c r="H302" i="1" s="1"/>
  <c r="G304" i="1"/>
  <c r="H304" i="1" s="1"/>
  <c r="G306" i="1"/>
  <c r="H306" i="1" s="1"/>
  <c r="G308" i="1"/>
  <c r="H308" i="1" s="1"/>
  <c r="G310" i="1"/>
  <c r="H310" i="1" s="1"/>
  <c r="G312" i="1"/>
  <c r="H312" i="1" s="1"/>
  <c r="G314" i="1"/>
  <c r="H314" i="1" s="1"/>
  <c r="G316" i="1"/>
  <c r="H316" i="1" s="1"/>
  <c r="G318" i="1"/>
  <c r="H318" i="1" s="1"/>
  <c r="G320" i="1"/>
  <c r="H320" i="1" s="1"/>
  <c r="G322" i="1"/>
  <c r="H322" i="1" s="1"/>
  <c r="G324" i="1"/>
  <c r="H324" i="1" s="1"/>
  <c r="G326" i="1"/>
  <c r="H326" i="1" s="1"/>
  <c r="G328" i="1"/>
  <c r="H328" i="1" s="1"/>
  <c r="G330" i="1"/>
  <c r="H330" i="1" s="1"/>
  <c r="G332" i="1"/>
  <c r="H332" i="1" s="1"/>
  <c r="G334" i="1"/>
  <c r="H334" i="1" s="1"/>
  <c r="G336" i="1"/>
  <c r="H336" i="1" s="1"/>
  <c r="G338" i="1"/>
  <c r="H338" i="1" s="1"/>
  <c r="G340" i="1"/>
  <c r="H340" i="1" s="1"/>
  <c r="G342" i="1"/>
  <c r="H342" i="1" s="1"/>
  <c r="G344" i="1"/>
  <c r="H344" i="1" s="1"/>
  <c r="G346" i="1"/>
  <c r="H346" i="1" s="1"/>
  <c r="G348" i="1"/>
  <c r="H348" i="1" s="1"/>
  <c r="G350" i="1"/>
  <c r="H350" i="1" s="1"/>
  <c r="G352" i="1"/>
  <c r="H352" i="1" s="1"/>
  <c r="G354" i="1"/>
  <c r="H354" i="1" s="1"/>
  <c r="G356" i="1"/>
  <c r="H356" i="1" s="1"/>
  <c r="G358" i="1"/>
  <c r="H358" i="1" s="1"/>
  <c r="G360" i="1"/>
  <c r="H360" i="1" s="1"/>
  <c r="G362" i="1"/>
  <c r="H362" i="1" s="1"/>
  <c r="K11" i="1" l="1"/>
  <c r="K10" i="1"/>
  <c r="K9" i="1"/>
  <c r="K8" i="1"/>
  <c r="K7" i="1"/>
  <c r="K6" i="1"/>
</calcChain>
</file>

<file path=xl/sharedStrings.xml><?xml version="1.0" encoding="utf-8"?>
<sst xmlns="http://schemas.openxmlformats.org/spreadsheetml/2006/main" count="276" uniqueCount="91">
  <si>
    <t>Date</t>
  </si>
  <si>
    <t>Student Group</t>
  </si>
  <si>
    <t>Requested</t>
  </si>
  <si>
    <t>Spent</t>
  </si>
  <si>
    <t>Balance</t>
  </si>
  <si>
    <t>Number</t>
  </si>
  <si>
    <t>Voucher ID</t>
  </si>
  <si>
    <t>Processed</t>
  </si>
  <si>
    <t>Total Allocated:</t>
  </si>
  <si>
    <t>Student Programming Committee Allocations</t>
  </si>
  <si>
    <t>Student Programming Committee Expenditures</t>
  </si>
  <si>
    <t>Total Unallocated:</t>
  </si>
  <si>
    <t>SPC</t>
  </si>
  <si>
    <t>Name</t>
  </si>
  <si>
    <t>Total Requested:</t>
  </si>
  <si>
    <t>Total Unspent:</t>
  </si>
  <si>
    <t>Total Allocated</t>
  </si>
  <si>
    <t>2 Week Budget Goals</t>
  </si>
  <si>
    <t>2 Week Budget</t>
  </si>
  <si>
    <t>Start Date</t>
  </si>
  <si>
    <t>End Date</t>
  </si>
  <si>
    <t>Total Initial Allocations:</t>
  </si>
  <si>
    <t>Campus Council</t>
  </si>
  <si>
    <t>Total Spent:</t>
  </si>
  <si>
    <t>MAPS meeting</t>
  </si>
  <si>
    <t>Dagohir Building Club</t>
  </si>
  <si>
    <t>Gourmet Cuisine Society</t>
  </si>
  <si>
    <t>Wine and Cheese Club</t>
  </si>
  <si>
    <t>Contra Club Local community dance</t>
  </si>
  <si>
    <t xml:space="preserve">SOL, SACNAS, CU LAF in DSM </t>
  </si>
  <si>
    <t>Food House Community Meals</t>
  </si>
  <si>
    <t>Neverland Players Performance</t>
  </si>
  <si>
    <t>Tea and Coffee org</t>
  </si>
  <si>
    <t>Beatbox Club</t>
  </si>
  <si>
    <t>International Affairs Club</t>
  </si>
  <si>
    <t>Equestrian Club</t>
  </si>
  <si>
    <t>Voicebox</t>
  </si>
  <si>
    <t>a</t>
  </si>
  <si>
    <t>x</t>
  </si>
  <si>
    <t>v</t>
  </si>
  <si>
    <t>r</t>
  </si>
  <si>
    <t>c</t>
  </si>
  <si>
    <t>v/r/c/a</t>
  </si>
  <si>
    <t xml:space="preserve">MAPS </t>
  </si>
  <si>
    <t xml:space="preserve">Grinnell Intersectional Vegans </t>
  </si>
  <si>
    <t xml:space="preserve">Student Athlete Mentors </t>
  </si>
  <si>
    <t xml:space="preserve">CBS Women Mentoring </t>
  </si>
  <si>
    <t xml:space="preserve">Food House: Burling and Kistle Cookies for Semester </t>
  </si>
  <si>
    <t xml:space="preserve">Crecemos Unidos Training Breakfast </t>
  </si>
  <si>
    <t>Active Minds: Mental Health Conference</t>
  </si>
  <si>
    <t xml:space="preserve">ACM Meeting </t>
  </si>
  <si>
    <t xml:space="preserve">East Asian Studies Talk Meeting </t>
  </si>
  <si>
    <t xml:space="preserve">SRC Social Hour </t>
  </si>
  <si>
    <t xml:space="preserve">Salseros de Grinnell Costumes </t>
  </si>
  <si>
    <t xml:space="preserve">GSEA Event </t>
  </si>
  <si>
    <t>Men of CBS</t>
  </si>
  <si>
    <t>Snacks for SPC Committee</t>
  </si>
  <si>
    <t>Snacks for SPC Committee (10-10)</t>
  </si>
  <si>
    <t xml:space="preserve">CBS Sunday Dinner </t>
  </si>
  <si>
    <t xml:space="preserve">CBS Study Break </t>
  </si>
  <si>
    <t xml:space="preserve">Philosophy Club </t>
  </si>
  <si>
    <t xml:space="preserve">Docmaking </t>
  </si>
  <si>
    <t xml:space="preserve">FOGG Halloween Celebration </t>
  </si>
  <si>
    <t xml:space="preserve">SuperSmash Bros </t>
  </si>
  <si>
    <t xml:space="preserve">Hot Pot Party EASR </t>
  </si>
  <si>
    <t xml:space="preserve">Brazilian Jit Su </t>
  </si>
  <si>
    <t xml:space="preserve">Friends of Slavs </t>
  </si>
  <si>
    <t>SOL</t>
  </si>
  <si>
    <t>Grinnel Advocates</t>
  </si>
  <si>
    <t xml:space="preserve">Korean Christian Association </t>
  </si>
  <si>
    <t xml:space="preserve">Japanese Karaoke </t>
  </si>
  <si>
    <t xml:space="preserve">ISC </t>
  </si>
  <si>
    <t>Russian House Meals</t>
  </si>
  <si>
    <t>Dungeons and Dragons Club</t>
  </si>
  <si>
    <t>FreeSound</t>
  </si>
  <si>
    <t xml:space="preserve">Korean Table </t>
  </si>
  <si>
    <t>Freaknik Dinner</t>
  </si>
  <si>
    <t>Faulconer Food House Collaboration</t>
  </si>
  <si>
    <t>Queer Mentoring Club</t>
  </si>
  <si>
    <t>Drone Repair</t>
  </si>
  <si>
    <t>Climbing Club Trip</t>
  </si>
  <si>
    <t>CBS Thanksgiving</t>
  </si>
  <si>
    <t>Smash Bros</t>
  </si>
  <si>
    <t>SACNAS Choungs for Panel</t>
  </si>
  <si>
    <t>French House</t>
  </si>
  <si>
    <t xml:space="preserve">Environmental SEPC Movie Showing </t>
  </si>
  <si>
    <t xml:space="preserve">SOL Potluck </t>
  </si>
  <si>
    <t>FOGG Tarot Card Event</t>
  </si>
  <si>
    <t>Food House Community Meals Part 2</t>
  </si>
  <si>
    <t xml:space="preserve"> </t>
  </si>
  <si>
    <t xml:space="preserve"> Equestrian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</si>
</sst>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yy"/>
    <numFmt numFmtId="165" formatCode="&quot;$&quot;#,##0.00"/>
    <numFmt numFmtId="166" formatCode="[$-409]d\-mmm;@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/>
    <xf numFmtId="1" fontId="2" fillId="0" borderId="1" xfId="0" applyNumberFormat="1" applyFont="1" applyBorder="1"/>
    <xf numFmtId="1" fontId="0" fillId="0" borderId="0" xfId="0" applyNumberFormat="1"/>
    <xf numFmtId="164" fontId="2" fillId="0" borderId="1" xfId="0" applyNumberFormat="1" applyFont="1" applyBorder="1"/>
    <xf numFmtId="164" fontId="0" fillId="0" borderId="0" xfId="0" applyNumberFormat="1"/>
    <xf numFmtId="44" fontId="2" fillId="0" borderId="1" xfId="0" applyNumberFormat="1" applyFont="1" applyBorder="1"/>
    <xf numFmtId="44" fontId="2" fillId="0" borderId="2" xfId="0" applyNumberFormat="1" applyFont="1" applyBorder="1"/>
    <xf numFmtId="44" fontId="2" fillId="0" borderId="3" xfId="0" applyNumberFormat="1" applyFont="1" applyBorder="1"/>
    <xf numFmtId="44" fontId="0" fillId="0" borderId="0" xfId="0" applyNumberFormat="1"/>
    <xf numFmtId="44" fontId="0" fillId="0" borderId="4" xfId="0" applyNumberFormat="1" applyBorder="1"/>
    <xf numFmtId="44" fontId="0" fillId="0" borderId="5" xfId="0" applyNumberFormat="1" applyBorder="1"/>
    <xf numFmtId="49" fontId="2" fillId="0" borderId="1" xfId="0" applyNumberFormat="1" applyFont="1" applyBorder="1"/>
    <xf numFmtId="49" fontId="0" fillId="0" borderId="0" xfId="0" applyNumberFormat="1"/>
    <xf numFmtId="1" fontId="2" fillId="0" borderId="0" xfId="0" applyNumberFormat="1" applyFont="1" applyAlignment="1">
      <alignment horizontal="center"/>
    </xf>
    <xf numFmtId="44" fontId="0" fillId="0" borderId="0" xfId="0" applyNumberFormat="1" applyBorder="1"/>
    <xf numFmtId="1" fontId="2" fillId="0" borderId="0" xfId="0" applyNumberFormat="1" applyFont="1" applyBorder="1" applyAlignment="1">
      <alignment horizontal="center"/>
    </xf>
    <xf numFmtId="44" fontId="3" fillId="0" borderId="0" xfId="0" applyNumberFormat="1" applyFont="1"/>
    <xf numFmtId="49" fontId="3" fillId="0" borderId="0" xfId="0" applyNumberFormat="1" applyFont="1"/>
    <xf numFmtId="0" fontId="3" fillId="0" borderId="0" xfId="0" applyFont="1"/>
    <xf numFmtId="0" fontId="0" fillId="0" borderId="0" xfId="0" applyFill="1"/>
    <xf numFmtId="1" fontId="3" fillId="0" borderId="0" xfId="0" applyNumberFormat="1" applyFont="1" applyFill="1"/>
    <xf numFmtId="49" fontId="3" fillId="0" borderId="0" xfId="0" applyNumberFormat="1" applyFont="1" applyFill="1"/>
    <xf numFmtId="44" fontId="3" fillId="0" borderId="0" xfId="0" applyNumberFormat="1" applyFont="1" applyFill="1"/>
    <xf numFmtId="0" fontId="3" fillId="0" borderId="0" xfId="0" applyFont="1" applyFill="1"/>
    <xf numFmtId="1" fontId="3" fillId="0" borderId="0" xfId="0" applyNumberFormat="1" applyFont="1"/>
    <xf numFmtId="165" fontId="3" fillId="0" borderId="0" xfId="1" applyNumberFormat="1" applyFont="1"/>
    <xf numFmtId="165" fontId="3" fillId="0" borderId="4" xfId="1" applyNumberFormat="1" applyFont="1" applyBorder="1"/>
    <xf numFmtId="165" fontId="3" fillId="0" borderId="5" xfId="1" applyNumberFormat="1" applyFont="1" applyBorder="1"/>
    <xf numFmtId="165" fontId="3" fillId="0" borderId="0" xfId="1" applyNumberFormat="1" applyFont="1" applyFill="1"/>
    <xf numFmtId="165" fontId="3" fillId="0" borderId="4" xfId="1" applyNumberFormat="1" applyFont="1" applyFill="1" applyBorder="1"/>
    <xf numFmtId="165" fontId="3" fillId="0" borderId="5" xfId="1" applyNumberFormat="1" applyFont="1" applyFill="1" applyBorder="1"/>
    <xf numFmtId="165" fontId="0" fillId="0" borderId="0" xfId="0" applyNumberFormat="1"/>
    <xf numFmtId="165" fontId="0" fillId="0" borderId="0" xfId="0" applyNumberFormat="1" applyBorder="1"/>
    <xf numFmtId="0" fontId="4" fillId="0" borderId="0" xfId="0" applyFont="1"/>
    <xf numFmtId="44" fontId="2" fillId="0" borderId="7" xfId="0" applyNumberFormat="1" applyFont="1" applyFill="1" applyBorder="1"/>
    <xf numFmtId="44" fontId="3" fillId="0" borderId="0" xfId="0" applyNumberFormat="1" applyFont="1" applyBorder="1"/>
    <xf numFmtId="44" fontId="3" fillId="0" borderId="0" xfId="0" applyNumberFormat="1" applyFont="1" applyFill="1" applyBorder="1"/>
    <xf numFmtId="1" fontId="3" fillId="0" borderId="0" xfId="0" applyNumberFormat="1" applyFont="1" applyBorder="1"/>
    <xf numFmtId="49" fontId="3" fillId="0" borderId="0" xfId="0" applyNumberFormat="1" applyFont="1" applyBorder="1"/>
    <xf numFmtId="165" fontId="3" fillId="0" borderId="0" xfId="1" applyNumberFormat="1" applyFont="1" applyBorder="1"/>
    <xf numFmtId="166" fontId="3" fillId="0" borderId="0" xfId="0" applyNumberFormat="1" applyFont="1"/>
    <xf numFmtId="44" fontId="2" fillId="0" borderId="8" xfId="0" applyNumberFormat="1" applyFont="1" applyFill="1" applyBorder="1"/>
    <xf numFmtId="6" fontId="0" fillId="0" borderId="4" xfId="0" applyNumberFormat="1" applyBorder="1"/>
    <xf numFmtId="6" fontId="0" fillId="0" borderId="2" xfId="0" applyNumberFormat="1" applyFill="1" applyBorder="1"/>
    <xf numFmtId="0" fontId="2" fillId="0" borderId="7" xfId="0" applyFont="1" applyBorder="1"/>
    <xf numFmtId="166" fontId="0" fillId="0" borderId="11" xfId="0" applyNumberFormat="1" applyBorder="1"/>
    <xf numFmtId="166" fontId="0" fillId="0" borderId="4" xfId="0" applyNumberFormat="1" applyBorder="1"/>
    <xf numFmtId="166" fontId="0" fillId="0" borderId="9" xfId="0" applyNumberFormat="1" applyBorder="1"/>
    <xf numFmtId="166" fontId="0" fillId="0" borderId="2" xfId="0" applyNumberFormat="1" applyBorder="1"/>
    <xf numFmtId="165" fontId="3" fillId="0" borderId="9" xfId="0" applyNumberFormat="1" applyFont="1" applyBorder="1"/>
    <xf numFmtId="165" fontId="3" fillId="0" borderId="10" xfId="0" applyNumberFormat="1" applyFont="1" applyFill="1" applyBorder="1"/>
    <xf numFmtId="166" fontId="0" fillId="0" borderId="6" xfId="0" applyNumberFormat="1" applyBorder="1"/>
    <xf numFmtId="166" fontId="3" fillId="0" borderId="0" xfId="0" applyNumberFormat="1" applyFont="1" applyFill="1"/>
    <xf numFmtId="166" fontId="3" fillId="0" borderId="0" xfId="0" applyNumberFormat="1" applyFont="1" applyBorder="1"/>
    <xf numFmtId="166" fontId="0" fillId="0" borderId="0" xfId="0" applyNumberFormat="1"/>
    <xf numFmtId="44" fontId="0" fillId="0" borderId="0" xfId="0" applyNumberFormat="1" applyFont="1"/>
    <xf numFmtId="8" fontId="0" fillId="0" borderId="0" xfId="0" applyNumberFormat="1"/>
    <xf numFmtId="44" fontId="2" fillId="0" borderId="0" xfId="0" applyNumberFormat="1" applyFont="1" applyFill="1" applyBorder="1"/>
    <xf numFmtId="164" fontId="3" fillId="0" borderId="0" xfId="0" applyNumberFormat="1" applyFont="1"/>
    <xf numFmtId="0" fontId="5" fillId="0" borderId="0" xfId="0" applyFont="1"/>
    <xf numFmtId="6" fontId="0" fillId="0" borderId="0" xfId="0" applyNumberFormat="1"/>
    <xf numFmtId="165" fontId="3" fillId="0" borderId="0" xfId="0" applyNumberFormat="1" applyFont="1"/>
    <xf numFmtId="1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467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\groups\SGA\2016-2017\SGA%20SPC%20F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cations"/>
      <sheetName val="Spending"/>
    </sheetNames>
    <sheetDataSet>
      <sheetData sheetId="0">
        <row r="1">
          <cell r="A1" t="str">
            <v>Student Programming Committee Allocations</v>
          </cell>
        </row>
        <row r="2">
          <cell r="A2" t="str">
            <v>Total Allocated</v>
          </cell>
          <cell r="C2">
            <v>8011</v>
          </cell>
        </row>
        <row r="3">
          <cell r="A3" t="str">
            <v>Total Unspent:</v>
          </cell>
          <cell r="C3">
            <v>23043.58</v>
          </cell>
        </row>
        <row r="5">
          <cell r="A5" t="str">
            <v>Number</v>
          </cell>
          <cell r="C5" t="str">
            <v>Student Group</v>
          </cell>
        </row>
        <row r="6">
          <cell r="A6">
            <v>1</v>
          </cell>
          <cell r="C6" t="str">
            <v>MAPS meeting</v>
          </cell>
        </row>
        <row r="7">
          <cell r="A7">
            <v>2</v>
          </cell>
          <cell r="C7" t="str">
            <v>Dagohir Building Club</v>
          </cell>
        </row>
        <row r="8">
          <cell r="A8">
            <v>3</v>
          </cell>
          <cell r="C8" t="str">
            <v>Gourmet Cuisine Society</v>
          </cell>
        </row>
        <row r="9">
          <cell r="A9">
            <v>4</v>
          </cell>
          <cell r="C9" t="str">
            <v>Wine and Cheese Club</v>
          </cell>
        </row>
        <row r="10">
          <cell r="A10">
            <v>5</v>
          </cell>
          <cell r="C10" t="str">
            <v>Contra Club Local community dance</v>
          </cell>
        </row>
        <row r="11">
          <cell r="A11">
            <v>6</v>
          </cell>
          <cell r="C11" t="str">
            <v xml:space="preserve">SOL, SACNAS, CU LAF in DSM </v>
          </cell>
        </row>
        <row r="12">
          <cell r="A12">
            <v>7</v>
          </cell>
          <cell r="C12" t="str">
            <v>Food House Community Meals</v>
          </cell>
        </row>
        <row r="13">
          <cell r="A13">
            <v>8</v>
          </cell>
          <cell r="C13" t="str">
            <v>Neverland Players Performance</v>
          </cell>
        </row>
        <row r="14">
          <cell r="A14">
            <v>9</v>
          </cell>
          <cell r="C14" t="str">
            <v>Tea and Coffee org</v>
          </cell>
        </row>
        <row r="15">
          <cell r="A15">
            <v>10</v>
          </cell>
          <cell r="C15" t="str">
            <v>Men of CBS</v>
          </cell>
        </row>
        <row r="16">
          <cell r="A16">
            <v>11</v>
          </cell>
          <cell r="C16" t="str">
            <v>Beatbox Club</v>
          </cell>
        </row>
        <row r="17">
          <cell r="A17">
            <v>12</v>
          </cell>
          <cell r="C17" t="str">
            <v>International Affairs Club</v>
          </cell>
        </row>
        <row r="18">
          <cell r="A18">
            <v>13</v>
          </cell>
          <cell r="C18" t="str">
            <v>Equestrian Club</v>
          </cell>
        </row>
        <row r="19">
          <cell r="A19">
            <v>14</v>
          </cell>
          <cell r="C19" t="str">
            <v>Voicebox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5"/>
  <sheetViews>
    <sheetView workbookViewId="0">
      <selection activeCell="D1" sqref="D1:E1"/>
    </sheetView>
  </sheetViews>
  <sheetFormatPr defaultColWidth="8.85546875" defaultRowHeight="12.75" x14ac:dyDescent="0.2"/>
  <cols>
    <col min="1" max="1" width="9.42578125" style="3" customWidth="1"/>
    <col min="2" max="2" width="13.140625" style="5" customWidth="1"/>
    <col min="3" max="3" width="33.140625" style="13" customWidth="1"/>
    <col min="4" max="4" width="12.7109375" style="9" customWidth="1"/>
    <col min="5" max="5" width="12.42578125" style="10" customWidth="1"/>
    <col min="6" max="6" width="15.85546875" style="11" customWidth="1"/>
    <col min="7" max="7" width="12" style="9" customWidth="1"/>
    <col min="8" max="8" width="18.42578125" style="9" customWidth="1"/>
    <col min="9" max="9" width="13" customWidth="1"/>
    <col min="10" max="10" width="18.28515625" customWidth="1"/>
    <col min="11" max="11" width="19.42578125" customWidth="1"/>
    <col min="12" max="12" width="21" customWidth="1"/>
  </cols>
  <sheetData>
    <row r="1" spans="1:12" ht="31.5" customHeight="1" x14ac:dyDescent="0.2">
      <c r="A1" s="63" t="s">
        <v>9</v>
      </c>
      <c r="B1" s="63"/>
      <c r="C1" s="63"/>
      <c r="D1" s="66"/>
      <c r="E1" s="66"/>
      <c r="F1" s="16"/>
      <c r="G1" s="14"/>
      <c r="H1" s="14"/>
    </row>
    <row r="2" spans="1:12" ht="15" customHeight="1" x14ac:dyDescent="0.2">
      <c r="A2" s="64" t="s">
        <v>16</v>
      </c>
      <c r="B2" s="64"/>
      <c r="C2" s="32">
        <f>SUM(E6:E330)</f>
        <v>20400.45</v>
      </c>
      <c r="D2" s="67" t="s">
        <v>11</v>
      </c>
      <c r="E2" s="67"/>
      <c r="F2" s="33">
        <f>27000-C2</f>
        <v>6599.5499999999993</v>
      </c>
      <c r="H2" s="17" t="s">
        <v>14</v>
      </c>
      <c r="I2" s="9">
        <f>SUM(D6:D105)</f>
        <v>27891.75</v>
      </c>
    </row>
    <row r="3" spans="1:12" ht="15" customHeight="1" x14ac:dyDescent="0.2">
      <c r="A3" s="65" t="s">
        <v>15</v>
      </c>
      <c r="B3" s="65"/>
      <c r="C3" s="32">
        <f>21000-SUM(Spending!E6:E153)</f>
        <v>4091.1800000000039</v>
      </c>
      <c r="D3" s="67" t="s">
        <v>23</v>
      </c>
      <c r="E3" s="67"/>
      <c r="F3" s="33">
        <f>SUMIF(F6:F1115,"",E6:E1115)+SUM(F6:F1115)</f>
        <v>21600.449999999997</v>
      </c>
      <c r="H3" s="56" t="s">
        <v>21</v>
      </c>
      <c r="I3" s="57">
        <v>21000</v>
      </c>
    </row>
    <row r="4" spans="1:12" x14ac:dyDescent="0.2">
      <c r="E4" s="15"/>
      <c r="F4" s="15"/>
      <c r="J4" s="9"/>
      <c r="K4" s="9"/>
    </row>
    <row r="5" spans="1:12" ht="16.5" customHeight="1" x14ac:dyDescent="0.2">
      <c r="A5" s="2" t="s">
        <v>5</v>
      </c>
      <c r="B5" s="4" t="s">
        <v>0</v>
      </c>
      <c r="C5" s="12" t="s">
        <v>1</v>
      </c>
      <c r="D5" s="6" t="s">
        <v>2</v>
      </c>
      <c r="E5" s="7" t="s">
        <v>12</v>
      </c>
      <c r="F5" s="8" t="s">
        <v>22</v>
      </c>
      <c r="G5" s="6" t="s">
        <v>3</v>
      </c>
      <c r="H5" s="6" t="s">
        <v>4</v>
      </c>
      <c r="I5" s="58"/>
      <c r="K5" s="35" t="s">
        <v>18</v>
      </c>
      <c r="L5" s="42" t="s">
        <v>17</v>
      </c>
    </row>
    <row r="6" spans="1:12" ht="15.75" x14ac:dyDescent="0.25">
      <c r="A6" s="25">
        <v>1</v>
      </c>
      <c r="B6" s="59">
        <v>42632</v>
      </c>
      <c r="C6" s="60" t="s">
        <v>24</v>
      </c>
      <c r="D6" s="26">
        <v>118</v>
      </c>
      <c r="E6" s="27">
        <v>118</v>
      </c>
      <c r="F6" s="28"/>
      <c r="G6" s="26">
        <f ca="1">SUMIF(Spending!$C$6:$C$158,Allocations!C6,Spending!$E$6:$E$153)</f>
        <v>115.9</v>
      </c>
      <c r="H6" s="26">
        <f ca="1">IF(F6="", E6-G6,F6-G6)</f>
        <v>2.0999999999999943</v>
      </c>
      <c r="I6" s="36"/>
      <c r="K6" s="50">
        <f ca="1">SUMIFS($H$6:$H$1115,$B$6:$B$1115,"&gt;=" &amp; $K$15, $B$6:$B$1115,"&lt;=" &amp; $L$15)</f>
        <v>375.52999999999986</v>
      </c>
      <c r="L6" s="43">
        <v>6000</v>
      </c>
    </row>
    <row r="7" spans="1:12" ht="15.75" x14ac:dyDescent="0.25">
      <c r="A7" s="25">
        <v>2</v>
      </c>
      <c r="B7" s="59">
        <v>42632</v>
      </c>
      <c r="C7" s="60" t="s">
        <v>25</v>
      </c>
      <c r="D7" s="26">
        <v>297</v>
      </c>
      <c r="E7" s="27">
        <v>297</v>
      </c>
      <c r="F7" s="28"/>
      <c r="G7" s="26">
        <f ca="1">SUMIF(Spending!$C$6:$C$158,Allocations!C7,Spending!$E$6:$E$153)</f>
        <v>267.16000000000003</v>
      </c>
      <c r="H7" s="26">
        <f t="shared" ref="H7:H70" ca="1" si="0">IF(F7="", E7-G7,F7-G7)</f>
        <v>29.839999999999975</v>
      </c>
      <c r="I7" s="36"/>
      <c r="K7" s="50">
        <f ca="1">SUMIFS($H$6:$H$1115,$B$6:$B$1115,"&gt;=" &amp; $K$16, $B$6:$B$1115,"&lt;=" &amp; $L$16)</f>
        <v>911.43000000000006</v>
      </c>
      <c r="L7" s="43">
        <v>8500</v>
      </c>
    </row>
    <row r="8" spans="1:12" x14ac:dyDescent="0.2">
      <c r="A8" s="25">
        <v>3</v>
      </c>
      <c r="B8" s="59">
        <v>42632</v>
      </c>
      <c r="C8" s="18" t="s">
        <v>26</v>
      </c>
      <c r="D8" s="26">
        <v>695</v>
      </c>
      <c r="E8" s="27">
        <v>695</v>
      </c>
      <c r="F8" s="28"/>
      <c r="G8" s="26">
        <f ca="1">SUMIF(Spending!$C$6:$C$158,Allocations!C8,Spending!$E$6:$E$153)</f>
        <v>544.26</v>
      </c>
      <c r="H8" s="26">
        <f t="shared" ca="1" si="0"/>
        <v>150.74</v>
      </c>
      <c r="I8" s="36"/>
      <c r="K8" s="50">
        <f ca="1">SUMIFS($H$6:$H$1115,$B$6:$B$1115,"&gt;=" &amp; $K$17, $B$6:$B$1115,"&lt;=" &amp; $L$17)</f>
        <v>174.33999999999992</v>
      </c>
      <c r="L8" s="43">
        <v>12000</v>
      </c>
    </row>
    <row r="9" spans="1:12" ht="15.75" x14ac:dyDescent="0.25">
      <c r="A9" s="25">
        <v>4</v>
      </c>
      <c r="B9" s="59">
        <v>42632</v>
      </c>
      <c r="C9" s="60" t="s">
        <v>27</v>
      </c>
      <c r="D9" s="26">
        <v>488</v>
      </c>
      <c r="E9" s="27">
        <v>483</v>
      </c>
      <c r="F9" s="28"/>
      <c r="G9" s="26">
        <f ca="1">SUMIF(Spending!$C$6:$C$158,Allocations!C9,Spending!$E$6:$E$153)</f>
        <v>465.11</v>
      </c>
      <c r="H9" s="26">
        <f t="shared" ca="1" si="0"/>
        <v>17.889999999999986</v>
      </c>
      <c r="I9" s="36"/>
      <c r="K9" s="50">
        <f ca="1">SUMIFS($H$6:$H$1115,$B$6:$B$1115,"&gt;=" &amp; $K$18, $B$6:$B$1115,"&lt;=" &amp; $L$18)</f>
        <v>1571.9100000000003</v>
      </c>
      <c r="L9" s="43">
        <v>15000</v>
      </c>
    </row>
    <row r="10" spans="1:12" ht="15.75" x14ac:dyDescent="0.25">
      <c r="A10" s="25">
        <v>5</v>
      </c>
      <c r="B10" s="59">
        <v>42632</v>
      </c>
      <c r="C10" s="60" t="s">
        <v>28</v>
      </c>
      <c r="D10" s="26">
        <v>199</v>
      </c>
      <c r="E10" s="27">
        <v>100</v>
      </c>
      <c r="F10" s="28"/>
      <c r="G10" s="26">
        <f ca="1">SUMIF(Spending!$C$6:$C$158,Allocations!C10,Spending!$E$6:$E$153)</f>
        <v>74</v>
      </c>
      <c r="H10" s="26">
        <f t="shared" ca="1" si="0"/>
        <v>26</v>
      </c>
      <c r="I10" s="36"/>
      <c r="J10" s="32"/>
      <c r="K10" s="50">
        <f ca="1">SUMIFS($H$6:$H$1115,$B$6:$B$1115,"&gt;=" &amp; $K$19, $B$6:$B$1115,"&lt;=" &amp; $L$19)</f>
        <v>946.79</v>
      </c>
      <c r="L10" s="43">
        <v>18000</v>
      </c>
    </row>
    <row r="11" spans="1:12" x14ac:dyDescent="0.2">
      <c r="A11" s="25">
        <v>6</v>
      </c>
      <c r="B11" s="59">
        <v>42632</v>
      </c>
      <c r="C11" s="18" t="s">
        <v>29</v>
      </c>
      <c r="D11" s="26">
        <v>995</v>
      </c>
      <c r="E11" s="27">
        <v>995</v>
      </c>
      <c r="F11" s="28"/>
      <c r="G11" s="26">
        <f ca="1">SUMIF(Spending!$C$6:$C$158,Allocations!C11,Spending!$E$6:$E$153)</f>
        <v>995</v>
      </c>
      <c r="H11" s="26">
        <f t="shared" ca="1" si="0"/>
        <v>0</v>
      </c>
      <c r="I11" s="36"/>
      <c r="K11" s="50">
        <f ca="1">SUMIFS($H$6:$H$1115,$B$6:$B$1115,"&gt;=" &amp; $K$20, $B$6:$B$1115,"&lt;=" &amp; $L$20)</f>
        <v>509.29</v>
      </c>
      <c r="L11" s="43">
        <v>20000</v>
      </c>
    </row>
    <row r="12" spans="1:12" s="20" customFormat="1" ht="15.75" x14ac:dyDescent="0.25">
      <c r="A12" s="21">
        <v>7</v>
      </c>
      <c r="B12" s="59">
        <v>42632</v>
      </c>
      <c r="C12" s="60" t="s">
        <v>30</v>
      </c>
      <c r="D12" s="29">
        <v>650</v>
      </c>
      <c r="E12" s="30">
        <v>325</v>
      </c>
      <c r="F12" s="31"/>
      <c r="G12" s="26">
        <f ca="1">SUMIF(Spending!$C$6:$C$158,Allocations!C12,Spending!$E$6:$E$153)</f>
        <v>359.67</v>
      </c>
      <c r="H12" s="26">
        <f t="shared" ca="1" si="0"/>
        <v>-34.670000000000016</v>
      </c>
      <c r="I12" s="37"/>
      <c r="K12" s="51">
        <f>SUMIFS($H$6:$H$1115,$B$6:$B$1115,"&gt;=" &amp; $K$21, $B$6:$B$1115,"&lt;=" &amp; $L$21)</f>
        <v>0</v>
      </c>
      <c r="L12" s="44">
        <v>21000</v>
      </c>
    </row>
    <row r="13" spans="1:12" ht="15.75" x14ac:dyDescent="0.25">
      <c r="A13" s="25">
        <v>8</v>
      </c>
      <c r="B13" s="59">
        <v>42632</v>
      </c>
      <c r="C13" s="60" t="s">
        <v>31</v>
      </c>
      <c r="D13" s="26">
        <v>194</v>
      </c>
      <c r="E13" s="27">
        <v>194</v>
      </c>
      <c r="F13" s="28"/>
      <c r="G13" s="26">
        <f ca="1">SUMIF(Spending!$C$6:$C$158,Allocations!C13,Spending!$E$6:$E$153)</f>
        <v>194.49</v>
      </c>
      <c r="H13" s="26">
        <f t="shared" ca="1" si="0"/>
        <v>-0.49000000000000909</v>
      </c>
      <c r="I13" s="17"/>
      <c r="J13" s="19"/>
    </row>
    <row r="14" spans="1:12" ht="15.75" x14ac:dyDescent="0.25">
      <c r="A14" s="25">
        <v>9</v>
      </c>
      <c r="B14" s="59">
        <v>42632</v>
      </c>
      <c r="C14" s="60" t="s">
        <v>32</v>
      </c>
      <c r="D14" s="26">
        <v>220</v>
      </c>
      <c r="E14" s="27">
        <v>244</v>
      </c>
      <c r="F14" s="28"/>
      <c r="G14" s="26">
        <f ca="1">SUMIF(Spending!$C$6:$C$158,Allocations!C14,Spending!$E$6:$E$153)</f>
        <v>185.47</v>
      </c>
      <c r="H14" s="26">
        <f t="shared" ca="1" si="0"/>
        <v>58.53</v>
      </c>
      <c r="I14" s="17"/>
      <c r="J14" s="62"/>
      <c r="K14" s="45" t="s">
        <v>19</v>
      </c>
      <c r="L14" s="45" t="s">
        <v>20</v>
      </c>
    </row>
    <row r="15" spans="1:12" ht="15.75" x14ac:dyDescent="0.25">
      <c r="A15" s="25">
        <v>10</v>
      </c>
      <c r="B15" s="59">
        <v>42632</v>
      </c>
      <c r="C15" s="60" t="s">
        <v>55</v>
      </c>
      <c r="D15" s="26">
        <v>191</v>
      </c>
      <c r="E15" s="27">
        <v>191</v>
      </c>
      <c r="F15" s="28"/>
      <c r="G15" s="26">
        <f ca="1">SUMIF(Spending!$C$6:$C$158,Allocations!C15,Spending!$E$6:$E$153)</f>
        <v>179.22</v>
      </c>
      <c r="H15" s="26">
        <f t="shared" ca="1" si="0"/>
        <v>11.780000000000001</v>
      </c>
      <c r="I15" s="17"/>
      <c r="J15" s="19"/>
      <c r="K15" s="46">
        <v>42627</v>
      </c>
      <c r="L15" s="47">
        <v>42641</v>
      </c>
    </row>
    <row r="16" spans="1:12" ht="15.75" x14ac:dyDescent="0.25">
      <c r="A16" s="25">
        <v>11</v>
      </c>
      <c r="B16" s="59">
        <v>42632</v>
      </c>
      <c r="C16" s="60" t="s">
        <v>33</v>
      </c>
      <c r="D16" s="26">
        <v>199</v>
      </c>
      <c r="E16" s="27">
        <v>60</v>
      </c>
      <c r="F16" s="28"/>
      <c r="G16" s="26">
        <f ca="1">SUMIF(Spending!$C$6:$C$158,Allocations!C16,Spending!$E$6:$E$153)</f>
        <v>59.849999999999994</v>
      </c>
      <c r="H16" s="26">
        <f t="shared" ca="1" si="0"/>
        <v>0.15000000000000568</v>
      </c>
      <c r="I16" s="17"/>
      <c r="J16" s="19"/>
      <c r="K16" s="48">
        <v>42642</v>
      </c>
      <c r="L16" s="47">
        <v>42655</v>
      </c>
    </row>
    <row r="17" spans="1:12" ht="15.75" x14ac:dyDescent="0.25">
      <c r="A17" s="25">
        <v>12</v>
      </c>
      <c r="B17" s="59">
        <v>42632</v>
      </c>
      <c r="C17" s="60" t="s">
        <v>34</v>
      </c>
      <c r="D17" s="26">
        <v>390</v>
      </c>
      <c r="E17" s="27">
        <v>359</v>
      </c>
      <c r="F17" s="28"/>
      <c r="G17" s="26">
        <f ca="1">SUMIF(Spending!$C$6:$C$158,Allocations!C17,Spending!$E$6:$E$153)</f>
        <v>317.25</v>
      </c>
      <c r="H17" s="26">
        <f t="shared" ca="1" si="0"/>
        <v>41.75</v>
      </c>
      <c r="I17" s="17"/>
      <c r="J17" s="19"/>
      <c r="K17" s="48">
        <v>42656</v>
      </c>
      <c r="L17" s="47">
        <v>42669</v>
      </c>
    </row>
    <row r="18" spans="1:12" ht="15.75" x14ac:dyDescent="0.25">
      <c r="A18" s="25">
        <v>13</v>
      </c>
      <c r="B18" s="59">
        <v>42632</v>
      </c>
      <c r="C18" s="60" t="s">
        <v>35</v>
      </c>
      <c r="D18" s="26">
        <v>5990</v>
      </c>
      <c r="E18" s="27">
        <v>3550</v>
      </c>
      <c r="F18" s="28">
        <v>2750</v>
      </c>
      <c r="G18" s="26">
        <f ca="1">SUMIF(Spending!$C$6:$C$158,Allocations!C18,Spending!$E$6:$E$153)</f>
        <v>2696</v>
      </c>
      <c r="H18" s="26">
        <f t="shared" ca="1" si="0"/>
        <v>54</v>
      </c>
      <c r="I18" s="17"/>
      <c r="J18" s="19"/>
      <c r="K18" s="48">
        <v>42670</v>
      </c>
      <c r="L18" s="47">
        <v>42683</v>
      </c>
    </row>
    <row r="19" spans="1:12" x14ac:dyDescent="0.2">
      <c r="A19" s="25">
        <v>14</v>
      </c>
      <c r="B19" s="59">
        <v>42613</v>
      </c>
      <c r="C19" s="18" t="s">
        <v>36</v>
      </c>
      <c r="D19" s="26"/>
      <c r="E19" s="27">
        <v>400</v>
      </c>
      <c r="F19" s="28"/>
      <c r="G19" s="26">
        <f ca="1">SUMIF(Spending!$C$6:$C$158,Allocations!C19,Spending!$E$6:$E$153)</f>
        <v>261.77</v>
      </c>
      <c r="H19" s="26">
        <f t="shared" ca="1" si="0"/>
        <v>138.23000000000002</v>
      </c>
      <c r="I19" s="17"/>
      <c r="J19" s="19"/>
      <c r="K19" s="48">
        <v>42684</v>
      </c>
      <c r="L19" s="47">
        <v>42697</v>
      </c>
    </row>
    <row r="20" spans="1:12" x14ac:dyDescent="0.2">
      <c r="A20" s="25">
        <v>15</v>
      </c>
      <c r="B20" s="41">
        <v>42639</v>
      </c>
      <c r="C20" s="18" t="s">
        <v>43</v>
      </c>
      <c r="D20" s="26">
        <v>118</v>
      </c>
      <c r="E20" s="27">
        <v>50</v>
      </c>
      <c r="F20" s="28"/>
      <c r="G20" s="26">
        <f ca="1">SUMIF(Spending!$C$6:$C$158,Allocations!C20,Spending!$E$6:$E$153)</f>
        <v>55</v>
      </c>
      <c r="H20" s="26">
        <f t="shared" ca="1" si="0"/>
        <v>-5</v>
      </c>
      <c r="I20" s="17"/>
      <c r="J20" s="19"/>
      <c r="K20" s="48">
        <v>42698</v>
      </c>
      <c r="L20" s="47">
        <v>42711</v>
      </c>
    </row>
    <row r="21" spans="1:12" x14ac:dyDescent="0.2">
      <c r="A21" s="25">
        <v>16</v>
      </c>
      <c r="B21" s="41">
        <v>43734</v>
      </c>
      <c r="C21" s="18" t="s">
        <v>44</v>
      </c>
      <c r="D21" s="26">
        <v>350</v>
      </c>
      <c r="E21" s="27">
        <v>350</v>
      </c>
      <c r="F21" s="28"/>
      <c r="G21" s="26">
        <f ca="1">SUMIF(Spending!$C$6:$C$158,Allocations!C21,Spending!$E$6:$E$153)</f>
        <v>288.89</v>
      </c>
      <c r="H21" s="26">
        <f t="shared" ca="1" si="0"/>
        <v>61.110000000000014</v>
      </c>
      <c r="I21" s="17"/>
      <c r="J21" s="19"/>
      <c r="K21" s="52">
        <v>42712</v>
      </c>
      <c r="L21" s="49">
        <v>42718</v>
      </c>
    </row>
    <row r="22" spans="1:12" x14ac:dyDescent="0.2">
      <c r="A22" s="25">
        <v>17</v>
      </c>
      <c r="B22" s="41">
        <v>42639</v>
      </c>
      <c r="C22" s="18" t="s">
        <v>45</v>
      </c>
      <c r="D22" s="26">
        <v>200</v>
      </c>
      <c r="E22" s="27">
        <v>200</v>
      </c>
      <c r="F22" s="28"/>
      <c r="G22" s="26">
        <f ca="1">SUMIF(Spending!$C$6:$C$158,Allocations!C22,Spending!$E$6:$E$153)</f>
        <v>181.49</v>
      </c>
      <c r="H22" s="26">
        <f t="shared" ca="1" si="0"/>
        <v>18.509999999999991</v>
      </c>
      <c r="I22" s="19"/>
      <c r="J22" s="18"/>
    </row>
    <row r="23" spans="1:12" x14ac:dyDescent="0.2">
      <c r="A23" s="25">
        <v>18</v>
      </c>
      <c r="B23" s="41">
        <v>42639</v>
      </c>
      <c r="C23" s="18" t="s">
        <v>46</v>
      </c>
      <c r="D23" s="26">
        <v>420</v>
      </c>
      <c r="E23" s="27">
        <v>290</v>
      </c>
      <c r="F23" s="28"/>
      <c r="G23" s="26">
        <f ca="1">SUMIF(Spending!$C$6:$C$158,Allocations!C23,Spending!$E$6:$E$153)</f>
        <v>285.60000000000002</v>
      </c>
      <c r="H23" s="26">
        <f t="shared" ca="1" si="0"/>
        <v>4.3999999999999773</v>
      </c>
      <c r="I23" s="17"/>
      <c r="J23" s="19"/>
    </row>
    <row r="24" spans="1:12" x14ac:dyDescent="0.2">
      <c r="A24" s="25">
        <v>19</v>
      </c>
      <c r="B24" s="41">
        <v>42646</v>
      </c>
      <c r="C24" s="18" t="s">
        <v>47</v>
      </c>
      <c r="D24" s="26">
        <v>400</v>
      </c>
      <c r="E24" s="27">
        <v>400</v>
      </c>
      <c r="F24" s="28"/>
      <c r="G24" s="26">
        <f ca="1">SUMIF(Spending!$C$6:$C$158,Allocations!C24,Spending!$E$6:$E$153)</f>
        <v>255.66</v>
      </c>
      <c r="H24" s="26">
        <f t="shared" ca="1" si="0"/>
        <v>144.34</v>
      </c>
      <c r="I24" s="17"/>
      <c r="J24" s="19"/>
    </row>
    <row r="25" spans="1:12" x14ac:dyDescent="0.2">
      <c r="A25" s="25">
        <v>20</v>
      </c>
      <c r="B25" s="41">
        <v>42646</v>
      </c>
      <c r="C25" s="18" t="s">
        <v>48</v>
      </c>
      <c r="D25" s="26">
        <v>36</v>
      </c>
      <c r="E25" s="27">
        <v>36</v>
      </c>
      <c r="F25" s="28"/>
      <c r="G25" s="26">
        <f ca="1">SUMIF(Spending!$C$6:$C$158,Allocations!C25,Spending!$E$6:$E$153)</f>
        <v>34.83</v>
      </c>
      <c r="H25" s="26">
        <f t="shared" ca="1" si="0"/>
        <v>1.1700000000000017</v>
      </c>
      <c r="I25" s="17"/>
      <c r="J25" s="19"/>
    </row>
    <row r="26" spans="1:12" x14ac:dyDescent="0.2">
      <c r="A26" s="25">
        <v>21</v>
      </c>
      <c r="B26" s="41">
        <v>42646</v>
      </c>
      <c r="C26" s="18" t="s">
        <v>49</v>
      </c>
      <c r="D26" s="26">
        <v>130</v>
      </c>
      <c r="E26" s="27">
        <v>130</v>
      </c>
      <c r="F26" s="28"/>
      <c r="G26" s="26">
        <f ca="1">SUMIF(Spending!$C$6:$C$158,Allocations!C26,Spending!$E$6:$E$153)</f>
        <v>129</v>
      </c>
      <c r="H26" s="26">
        <f t="shared" ca="1" si="0"/>
        <v>1</v>
      </c>
      <c r="I26" s="17"/>
      <c r="J26" s="19"/>
    </row>
    <row r="27" spans="1:12" x14ac:dyDescent="0.2">
      <c r="A27" s="25">
        <v>22</v>
      </c>
      <c r="B27" s="41">
        <v>42646</v>
      </c>
      <c r="C27" s="18" t="s">
        <v>50</v>
      </c>
      <c r="D27" s="26">
        <v>22.5</v>
      </c>
      <c r="E27" s="27">
        <v>23</v>
      </c>
      <c r="F27" s="28"/>
      <c r="G27" s="26">
        <f ca="1">SUMIF(Spending!$C$6:$C$158,Allocations!C27,Spending!$E$6:$E$153)</f>
        <v>0</v>
      </c>
      <c r="H27" s="26">
        <f t="shared" ca="1" si="0"/>
        <v>23</v>
      </c>
      <c r="I27" s="17"/>
      <c r="J27" s="19"/>
    </row>
    <row r="28" spans="1:12" x14ac:dyDescent="0.2">
      <c r="A28" s="25">
        <v>23</v>
      </c>
      <c r="B28" s="41">
        <v>42646</v>
      </c>
      <c r="C28" s="18" t="s">
        <v>51</v>
      </c>
      <c r="D28" s="26">
        <v>76</v>
      </c>
      <c r="E28" s="27">
        <v>76</v>
      </c>
      <c r="F28" s="28"/>
      <c r="G28" s="26">
        <f ca="1">SUMIF(Spending!$C$6:$C$158,Allocations!C28,Spending!$E$6:$E$153)</f>
        <v>0</v>
      </c>
      <c r="H28" s="26">
        <f t="shared" ca="1" si="0"/>
        <v>76</v>
      </c>
      <c r="I28" s="17"/>
      <c r="J28" s="19"/>
    </row>
    <row r="29" spans="1:12" x14ac:dyDescent="0.2">
      <c r="A29" s="25">
        <v>24</v>
      </c>
      <c r="B29" s="41">
        <v>42646</v>
      </c>
      <c r="C29" s="18" t="s">
        <v>52</v>
      </c>
      <c r="D29" s="26">
        <v>227.7</v>
      </c>
      <c r="E29" s="27">
        <v>228</v>
      </c>
      <c r="F29" s="28"/>
      <c r="G29" s="26">
        <f ca="1">SUMIF(Spending!$C$6:$C$158,Allocations!C29,Spending!$E$6:$E$153)</f>
        <v>228</v>
      </c>
      <c r="H29" s="26">
        <f t="shared" ca="1" si="0"/>
        <v>0</v>
      </c>
      <c r="I29" s="17"/>
      <c r="J29" s="19"/>
    </row>
    <row r="30" spans="1:12" x14ac:dyDescent="0.2">
      <c r="A30" s="25">
        <v>25</v>
      </c>
      <c r="B30" s="41">
        <v>42646</v>
      </c>
      <c r="C30" s="18" t="s">
        <v>53</v>
      </c>
      <c r="D30" s="26">
        <v>630</v>
      </c>
      <c r="E30" s="27">
        <v>570</v>
      </c>
      <c r="F30" s="28"/>
      <c r="G30" s="26">
        <f ca="1">SUMIF(Spending!$C$6:$C$158,Allocations!C30,Spending!$E$6:$E$153)</f>
        <v>232.6</v>
      </c>
      <c r="H30" s="26">
        <f t="shared" ca="1" si="0"/>
        <v>337.4</v>
      </c>
      <c r="I30" s="17"/>
      <c r="J30" s="19"/>
    </row>
    <row r="31" spans="1:12" x14ac:dyDescent="0.2">
      <c r="A31" s="25">
        <v>26</v>
      </c>
      <c r="B31" s="41">
        <v>42646</v>
      </c>
      <c r="C31" s="18" t="s">
        <v>54</v>
      </c>
      <c r="D31" s="26">
        <v>250</v>
      </c>
      <c r="E31" s="27">
        <v>250</v>
      </c>
      <c r="F31" s="28"/>
      <c r="G31" s="26">
        <f ca="1">SUMIF(Spending!$C$6:$C$158,Allocations!C31,Spending!$E$6:$E$153)</f>
        <v>66.95</v>
      </c>
      <c r="H31" s="26">
        <f t="shared" ca="1" si="0"/>
        <v>183.05</v>
      </c>
      <c r="I31" s="17"/>
      <c r="J31" s="19"/>
      <c r="K31" s="32">
        <f>SUM(E6:E57) - 3550 + 4750</f>
        <v>19001.900000000001</v>
      </c>
    </row>
    <row r="32" spans="1:12" x14ac:dyDescent="0.2">
      <c r="A32" s="25">
        <v>27</v>
      </c>
      <c r="B32" s="41">
        <v>42652</v>
      </c>
      <c r="C32" s="18" t="s">
        <v>56</v>
      </c>
      <c r="D32" s="26"/>
      <c r="E32" s="27">
        <v>11.51</v>
      </c>
      <c r="F32" s="28"/>
      <c r="G32" s="26">
        <f ca="1">SUMIF(Spending!$C$6:$C$158,Allocations!C32,Spending!$E$6:$E$153)</f>
        <v>11.51</v>
      </c>
      <c r="H32" s="26">
        <f t="shared" ca="1" si="0"/>
        <v>0</v>
      </c>
      <c r="I32" s="17"/>
      <c r="J32" s="19"/>
    </row>
    <row r="33" spans="1:11" s="20" customFormat="1" x14ac:dyDescent="0.2">
      <c r="A33" s="25">
        <v>28</v>
      </c>
      <c r="B33" s="53">
        <v>42653</v>
      </c>
      <c r="C33" s="22" t="s">
        <v>57</v>
      </c>
      <c r="D33" s="29"/>
      <c r="E33" s="30">
        <v>20</v>
      </c>
      <c r="F33" s="31"/>
      <c r="G33" s="26">
        <f ca="1">SUMIF(Spending!$C$6:$C$158,Allocations!C33,Spending!$E$6:$E$153)</f>
        <v>17.89</v>
      </c>
      <c r="H33" s="26">
        <f t="shared" ca="1" si="0"/>
        <v>2.1099999999999994</v>
      </c>
      <c r="I33" s="23"/>
      <c r="J33" s="24"/>
    </row>
    <row r="34" spans="1:11" x14ac:dyDescent="0.2">
      <c r="A34" s="25">
        <v>29</v>
      </c>
      <c r="B34" s="41">
        <v>42653</v>
      </c>
      <c r="C34" s="18" t="s">
        <v>58</v>
      </c>
      <c r="D34" s="26">
        <v>200</v>
      </c>
      <c r="E34" s="27">
        <v>200</v>
      </c>
      <c r="F34" s="28"/>
      <c r="G34" s="26">
        <f ca="1">SUMIF(Spending!$C$6:$C$158,Allocations!C34,Spending!$E$6:$E$153)</f>
        <v>196.64</v>
      </c>
      <c r="H34" s="26">
        <f t="shared" ca="1" si="0"/>
        <v>3.3600000000000136</v>
      </c>
      <c r="I34" s="17"/>
      <c r="J34" s="19"/>
    </row>
    <row r="35" spans="1:11" x14ac:dyDescent="0.2">
      <c r="A35" s="25">
        <v>30</v>
      </c>
      <c r="B35" s="41">
        <v>42653</v>
      </c>
      <c r="C35" s="18" t="s">
        <v>59</v>
      </c>
      <c r="D35" s="26">
        <v>66</v>
      </c>
      <c r="E35" s="27">
        <v>50</v>
      </c>
      <c r="F35" s="28"/>
      <c r="G35" s="26">
        <f ca="1">SUMIF(Spending!$C$6:$C$158,Allocations!C35,Spending!$E$6:$E$153)</f>
        <v>50</v>
      </c>
      <c r="H35" s="26">
        <f t="shared" ca="1" si="0"/>
        <v>0</v>
      </c>
      <c r="I35" s="17"/>
      <c r="J35" s="19"/>
    </row>
    <row r="36" spans="1:11" x14ac:dyDescent="0.2">
      <c r="A36" s="25">
        <v>31</v>
      </c>
      <c r="B36" s="41">
        <v>42653</v>
      </c>
      <c r="C36" s="18" t="s">
        <v>60</v>
      </c>
      <c r="D36" s="26">
        <v>200</v>
      </c>
      <c r="E36" s="27">
        <v>140</v>
      </c>
      <c r="F36" s="28"/>
      <c r="G36" s="26">
        <f ca="1">SUMIF(Spending!$C$6:$C$158,Allocations!C36,Spending!$E$6:$E$153)</f>
        <v>0</v>
      </c>
      <c r="H36" s="26">
        <f t="shared" ca="1" si="0"/>
        <v>140</v>
      </c>
      <c r="I36" s="17"/>
      <c r="J36" s="19"/>
    </row>
    <row r="37" spans="1:11" x14ac:dyDescent="0.2">
      <c r="A37" s="25">
        <v>32</v>
      </c>
      <c r="B37" s="41">
        <v>42653</v>
      </c>
      <c r="C37" s="18" t="s">
        <v>61</v>
      </c>
      <c r="D37" s="26">
        <v>607</v>
      </c>
      <c r="E37" s="27">
        <v>607</v>
      </c>
      <c r="F37" s="28"/>
      <c r="G37" s="26">
        <f ca="1">SUMIF(Spending!$C$6:$C$158,Allocations!C37,Spending!$E$6:$E$153)</f>
        <v>607</v>
      </c>
      <c r="H37" s="26">
        <f t="shared" ca="1" si="0"/>
        <v>0</v>
      </c>
      <c r="I37" s="17"/>
      <c r="J37" s="19"/>
    </row>
    <row r="38" spans="1:11" x14ac:dyDescent="0.2">
      <c r="A38" s="25">
        <v>33</v>
      </c>
      <c r="B38" s="41">
        <v>42667</v>
      </c>
      <c r="C38" s="18" t="s">
        <v>88</v>
      </c>
      <c r="D38" s="26">
        <v>331</v>
      </c>
      <c r="E38" s="27">
        <v>331</v>
      </c>
      <c r="F38" s="28"/>
      <c r="G38" s="26">
        <f ca="1">SUMIF(Spending!$C$6:$C$158,Allocations!C38,Spending!$E$6:$E$153)</f>
        <v>361.71000000000004</v>
      </c>
      <c r="H38" s="26">
        <f t="shared" ca="1" si="0"/>
        <v>-30.710000000000036</v>
      </c>
      <c r="I38" s="17"/>
      <c r="J38" s="19"/>
    </row>
    <row r="39" spans="1:11" x14ac:dyDescent="0.2">
      <c r="A39" s="25">
        <v>34</v>
      </c>
      <c r="B39" s="41">
        <v>42667</v>
      </c>
      <c r="C39" s="18" t="s">
        <v>62</v>
      </c>
      <c r="D39" s="26">
        <v>227</v>
      </c>
      <c r="E39" s="27">
        <v>100</v>
      </c>
      <c r="F39" s="28"/>
      <c r="G39" s="26">
        <f ca="1">SUMIF(Spending!$C$6:$C$158,Allocations!C39,Spending!$E$6:$E$153)</f>
        <v>96.36</v>
      </c>
      <c r="H39" s="26">
        <f t="shared" ca="1" si="0"/>
        <v>3.6400000000000006</v>
      </c>
      <c r="I39" s="17"/>
      <c r="J39" s="19"/>
      <c r="K39" s="32"/>
    </row>
    <row r="40" spans="1:11" x14ac:dyDescent="0.2">
      <c r="A40" s="25">
        <v>35</v>
      </c>
      <c r="B40" s="41">
        <v>42667</v>
      </c>
      <c r="C40" s="18" t="s">
        <v>63</v>
      </c>
      <c r="D40" s="26">
        <v>926</v>
      </c>
      <c r="E40" s="27">
        <v>843.39</v>
      </c>
      <c r="F40" s="28"/>
      <c r="G40" s="26">
        <f ca="1">SUMIF(Spending!$C$6:$C$158,Allocations!C40,Spending!$E$6:$E$153)</f>
        <v>791.98</v>
      </c>
      <c r="H40" s="26">
        <f t="shared" ca="1" si="0"/>
        <v>51.409999999999968</v>
      </c>
      <c r="I40" s="17"/>
      <c r="J40" s="19"/>
    </row>
    <row r="41" spans="1:11" x14ac:dyDescent="0.2">
      <c r="A41" s="25">
        <v>36</v>
      </c>
      <c r="B41" s="41">
        <v>42667</v>
      </c>
      <c r="C41" s="18" t="s">
        <v>64</v>
      </c>
      <c r="D41" s="26">
        <v>130</v>
      </c>
      <c r="E41" s="27">
        <v>150</v>
      </c>
      <c r="F41" s="28"/>
      <c r="G41" s="26">
        <f ca="1">SUMIF(Spending!$C$6:$C$158,Allocations!C41,Spending!$E$6:$E$153)</f>
        <v>0</v>
      </c>
      <c r="H41" s="26">
        <f t="shared" ca="1" si="0"/>
        <v>150</v>
      </c>
      <c r="I41" s="17"/>
      <c r="J41" s="19"/>
    </row>
    <row r="42" spans="1:11" x14ac:dyDescent="0.2">
      <c r="A42" s="25">
        <v>37</v>
      </c>
      <c r="B42" s="41">
        <v>42674</v>
      </c>
      <c r="C42" s="18" t="s">
        <v>65</v>
      </c>
      <c r="D42" s="26">
        <v>625</v>
      </c>
      <c r="E42" s="27">
        <v>625</v>
      </c>
      <c r="F42" s="28"/>
      <c r="G42" s="26">
        <f ca="1">SUMIF(Spending!$C$6:$C$158,Allocations!C42,Spending!$E$6:$E$153)</f>
        <v>500</v>
      </c>
      <c r="H42" s="26">
        <f t="shared" ca="1" si="0"/>
        <v>125</v>
      </c>
      <c r="I42" s="17"/>
      <c r="J42" s="19"/>
    </row>
    <row r="43" spans="1:11" x14ac:dyDescent="0.2">
      <c r="A43" s="25">
        <v>38</v>
      </c>
      <c r="B43" s="41">
        <v>42674</v>
      </c>
      <c r="C43" s="18" t="s">
        <v>66</v>
      </c>
      <c r="D43" s="26">
        <v>267</v>
      </c>
      <c r="E43" s="27">
        <v>267</v>
      </c>
      <c r="F43" s="28"/>
      <c r="G43" s="26">
        <f ca="1">SUMIF(Spending!$C$6:$C$158,Allocations!C43,Spending!$E$6:$E$153)</f>
        <v>264.49</v>
      </c>
      <c r="H43" s="26">
        <f t="shared" ca="1" si="0"/>
        <v>2.5099999999999909</v>
      </c>
      <c r="I43" s="17"/>
      <c r="J43" s="19"/>
    </row>
    <row r="44" spans="1:11" x14ac:dyDescent="0.2">
      <c r="A44" s="25">
        <v>39</v>
      </c>
      <c r="B44" s="41">
        <v>42674</v>
      </c>
      <c r="C44" s="18" t="s">
        <v>67</v>
      </c>
      <c r="D44" s="26">
        <v>272</v>
      </c>
      <c r="E44" s="27">
        <v>272</v>
      </c>
      <c r="F44" s="28"/>
      <c r="G44" s="26">
        <f ca="1">SUMIF(Spending!$C$6:$C$158,Allocations!C44,Spending!$E$6:$E$153)</f>
        <v>187.19</v>
      </c>
      <c r="H44" s="26">
        <f t="shared" ca="1" si="0"/>
        <v>84.81</v>
      </c>
      <c r="I44" s="17"/>
      <c r="J44" s="19"/>
    </row>
    <row r="45" spans="1:11" x14ac:dyDescent="0.2">
      <c r="A45" s="38">
        <v>40</v>
      </c>
      <c r="B45" s="54">
        <v>42674</v>
      </c>
      <c r="C45" s="39" t="s">
        <v>68</v>
      </c>
      <c r="D45" s="40">
        <v>700</v>
      </c>
      <c r="E45" s="27">
        <v>600</v>
      </c>
      <c r="F45" s="28"/>
      <c r="G45" s="40">
        <f ca="1">SUMIF(Spending!$C$6:$C$158,Allocations!C45,Spending!$E$6:$E$153)</f>
        <v>547.94000000000005</v>
      </c>
      <c r="H45" s="26">
        <f t="shared" ca="1" si="0"/>
        <v>52.059999999999945</v>
      </c>
      <c r="I45" s="36"/>
      <c r="J45" s="19"/>
    </row>
    <row r="46" spans="1:11" x14ac:dyDescent="0.2">
      <c r="A46" s="25">
        <v>41</v>
      </c>
      <c r="B46" s="41">
        <v>42674</v>
      </c>
      <c r="C46" s="18" t="s">
        <v>69</v>
      </c>
      <c r="D46" s="26">
        <v>585</v>
      </c>
      <c r="E46" s="27">
        <v>300</v>
      </c>
      <c r="F46" s="28"/>
      <c r="G46" s="26">
        <f ca="1">SUMIF(Spending!$C$6:$C$158,Allocations!C46,Spending!$E$6:$E$153)</f>
        <v>277.89</v>
      </c>
      <c r="H46" s="26">
        <f t="shared" ca="1" si="0"/>
        <v>22.110000000000014</v>
      </c>
      <c r="I46" s="17"/>
      <c r="J46" s="19"/>
    </row>
    <row r="47" spans="1:11" x14ac:dyDescent="0.2">
      <c r="A47" s="25">
        <v>42</v>
      </c>
      <c r="B47" s="41">
        <v>42674</v>
      </c>
      <c r="C47" s="18" t="s">
        <v>90</v>
      </c>
      <c r="D47" s="26">
        <v>3100</v>
      </c>
      <c r="E47" s="27">
        <v>0</v>
      </c>
      <c r="F47" s="28">
        <v>2000</v>
      </c>
      <c r="G47" s="26">
        <f ca="1">SUMIF(Spending!$C$6:$C$158,Allocations!C47,Spending!$E$6:$E$153)</f>
        <v>968</v>
      </c>
      <c r="H47" s="26">
        <f t="shared" ca="1" si="0"/>
        <v>1032</v>
      </c>
      <c r="I47" s="17"/>
      <c r="J47" s="19"/>
    </row>
    <row r="48" spans="1:11" x14ac:dyDescent="0.2">
      <c r="A48" s="25">
        <v>43</v>
      </c>
      <c r="B48" s="41">
        <v>42681</v>
      </c>
      <c r="C48" s="18" t="s">
        <v>70</v>
      </c>
      <c r="D48" s="26">
        <v>515</v>
      </c>
      <c r="E48" s="27">
        <v>115</v>
      </c>
      <c r="F48" s="28"/>
      <c r="G48" s="26">
        <f ca="1">SUMIF(Spending!$C$6:$C$158,Allocations!C48,Spending!$E$6:$E$153)</f>
        <v>118.11</v>
      </c>
      <c r="H48" s="26">
        <f t="shared" ca="1" si="0"/>
        <v>-3.1099999999999994</v>
      </c>
      <c r="I48" s="17"/>
      <c r="J48" s="19"/>
    </row>
    <row r="49" spans="1:10" x14ac:dyDescent="0.2">
      <c r="A49" s="25">
        <v>44</v>
      </c>
      <c r="B49" s="41">
        <v>42681</v>
      </c>
      <c r="C49" s="18" t="s">
        <v>71</v>
      </c>
      <c r="D49" s="26">
        <v>150</v>
      </c>
      <c r="E49" s="27">
        <v>150</v>
      </c>
      <c r="F49" s="28"/>
      <c r="G49" s="26">
        <f ca="1">SUMIF(Spending!$C$6:$C$158,Allocations!C49,Spending!$E$6:$E$153)</f>
        <v>155.84</v>
      </c>
      <c r="H49" s="26">
        <f t="shared" ca="1" si="0"/>
        <v>-5.8400000000000034</v>
      </c>
      <c r="I49" s="17"/>
      <c r="J49" s="19"/>
    </row>
    <row r="50" spans="1:10" x14ac:dyDescent="0.2">
      <c r="A50" s="25">
        <v>45</v>
      </c>
      <c r="B50" s="41">
        <v>42681</v>
      </c>
      <c r="C50" s="18" t="s">
        <v>72</v>
      </c>
      <c r="D50" s="26">
        <v>250</v>
      </c>
      <c r="E50" s="27">
        <v>250</v>
      </c>
      <c r="F50" s="28"/>
      <c r="G50" s="26">
        <f ca="1">SUMIF(Spending!$C$6:$C$158,Allocations!C50,Spending!$E$6:$E$153)</f>
        <v>241.69</v>
      </c>
      <c r="H50" s="26">
        <f t="shared" ca="1" si="0"/>
        <v>8.3100000000000023</v>
      </c>
      <c r="I50" s="17"/>
      <c r="J50" s="19"/>
    </row>
    <row r="51" spans="1:10" x14ac:dyDescent="0.2">
      <c r="A51" s="25">
        <v>46</v>
      </c>
      <c r="B51" s="41">
        <v>42681</v>
      </c>
      <c r="C51" s="18" t="s">
        <v>73</v>
      </c>
      <c r="D51" s="26">
        <v>154</v>
      </c>
      <c r="E51" s="27">
        <v>154</v>
      </c>
      <c r="F51" s="28"/>
      <c r="G51" s="26">
        <f ca="1">SUMIF(Spending!$C$6:$C$158,Allocations!C51,Spending!$E$6:$E$153)</f>
        <v>154.32000000000002</v>
      </c>
      <c r="H51" s="26">
        <f t="shared" ca="1" si="0"/>
        <v>-0.3200000000000216</v>
      </c>
      <c r="I51" s="17"/>
      <c r="J51" s="19"/>
    </row>
    <row r="52" spans="1:10" s="24" customFormat="1" x14ac:dyDescent="0.2">
      <c r="A52" s="21">
        <v>47</v>
      </c>
      <c r="B52" s="53">
        <v>42681</v>
      </c>
      <c r="C52" s="22" t="s">
        <v>74</v>
      </c>
      <c r="D52" s="29">
        <v>700</v>
      </c>
      <c r="E52" s="30">
        <v>700</v>
      </c>
      <c r="F52" s="31"/>
      <c r="G52" s="26">
        <f ca="1">SUMIF(Spending!$C$6:$C$158,Allocations!C52,Spending!$E$6:$E$153)</f>
        <v>465.74</v>
      </c>
      <c r="H52" s="26">
        <f t="shared" ca="1" si="0"/>
        <v>234.26</v>
      </c>
      <c r="I52" s="23"/>
    </row>
    <row r="53" spans="1:10" x14ac:dyDescent="0.2">
      <c r="A53" s="25">
        <v>48</v>
      </c>
      <c r="B53" s="41">
        <v>42681</v>
      </c>
      <c r="C53" s="18" t="s">
        <v>75</v>
      </c>
      <c r="D53" s="26">
        <v>259</v>
      </c>
      <c r="E53" s="27">
        <v>259</v>
      </c>
      <c r="F53" s="28"/>
      <c r="G53" s="26">
        <f ca="1">SUMIF(Spending!$C$6:$C$158,Allocations!C53,Spending!$E$6:$E$153)</f>
        <v>238.88</v>
      </c>
      <c r="H53" s="26">
        <f t="shared" ca="1" si="0"/>
        <v>20.120000000000005</v>
      </c>
      <c r="I53" s="17"/>
      <c r="J53" s="19"/>
    </row>
    <row r="54" spans="1:10" x14ac:dyDescent="0.2">
      <c r="A54" s="25">
        <v>49</v>
      </c>
      <c r="B54" s="41">
        <v>42691</v>
      </c>
      <c r="C54" s="18" t="s">
        <v>76</v>
      </c>
      <c r="D54" s="26">
        <v>760</v>
      </c>
      <c r="E54" s="27">
        <v>760</v>
      </c>
      <c r="F54" s="28"/>
      <c r="G54" s="26">
        <f ca="1">SUMIF(Spending!$C$6:$C$158,Allocations!C54,Spending!$E$6:$E$153)</f>
        <v>232</v>
      </c>
      <c r="H54" s="26">
        <f t="shared" ca="1" si="0"/>
        <v>528</v>
      </c>
      <c r="I54" s="17"/>
      <c r="J54" s="19"/>
    </row>
    <row r="55" spans="1:10" x14ac:dyDescent="0.2">
      <c r="A55" s="25">
        <v>50</v>
      </c>
      <c r="B55" s="5">
        <v>42688</v>
      </c>
      <c r="C55" s="13" t="s">
        <v>79</v>
      </c>
      <c r="D55" s="9">
        <v>53</v>
      </c>
      <c r="E55" s="10">
        <v>53</v>
      </c>
      <c r="F55" s="28"/>
      <c r="G55" s="26">
        <f ca="1">SUMIF(Spending!$C$6:$C$158,Allocations!C57,Spending!$E$6:$E$153)</f>
        <v>0</v>
      </c>
      <c r="H55" s="26">
        <f ca="1">IF(F55="", E57-G55,F55-G55)</f>
        <v>50</v>
      </c>
      <c r="I55" s="17"/>
      <c r="J55" s="19"/>
    </row>
    <row r="56" spans="1:10" x14ac:dyDescent="0.2">
      <c r="A56" s="25">
        <v>51</v>
      </c>
      <c r="B56" s="41">
        <v>42695</v>
      </c>
      <c r="C56" s="18" t="s">
        <v>78</v>
      </c>
      <c r="D56" s="26">
        <v>180</v>
      </c>
      <c r="E56" s="27">
        <v>180</v>
      </c>
      <c r="F56" s="28"/>
      <c r="G56" s="26">
        <f ca="1">SUMIF(Spending!$C$6:$C$158,Allocations!C56,Spending!$E$6:$E$153)</f>
        <v>136.61000000000001</v>
      </c>
      <c r="H56" s="26">
        <f t="shared" ca="1" si="0"/>
        <v>43.389999999999986</v>
      </c>
      <c r="I56" s="17"/>
      <c r="J56" s="19"/>
    </row>
    <row r="57" spans="1:10" x14ac:dyDescent="0.2">
      <c r="A57" s="25">
        <v>52</v>
      </c>
      <c r="B57" s="41">
        <v>42692</v>
      </c>
      <c r="C57" s="18" t="s">
        <v>77</v>
      </c>
      <c r="D57" s="26">
        <v>50</v>
      </c>
      <c r="E57" s="27">
        <v>50</v>
      </c>
      <c r="F57" s="28">
        <v>50</v>
      </c>
      <c r="G57" s="26">
        <f ca="1">SUMIF(Spending!$C$6:$C$158,Allocations!#REF!,Spending!$E$6:$E$153)</f>
        <v>0</v>
      </c>
      <c r="H57" s="26">
        <f ca="1">IF(F57="",#REF!- G57,F57-G57)</f>
        <v>50</v>
      </c>
      <c r="I57" s="17"/>
      <c r="J57" s="19"/>
    </row>
    <row r="58" spans="1:10" x14ac:dyDescent="0.2">
      <c r="A58" s="25">
        <v>53</v>
      </c>
      <c r="B58" s="41">
        <v>42695</v>
      </c>
      <c r="C58" s="18" t="s">
        <v>80</v>
      </c>
      <c r="D58" s="26">
        <v>125</v>
      </c>
      <c r="E58" s="27">
        <v>95</v>
      </c>
      <c r="F58" s="28"/>
      <c r="G58" s="26">
        <f ca="1">SUMIF(Spending!$C$6:$C$158,Allocations!C58,Spending!$E$6:$E$153)</f>
        <v>104.5</v>
      </c>
      <c r="H58" s="26">
        <f t="shared" ca="1" si="0"/>
        <v>-9.5</v>
      </c>
      <c r="I58" s="17"/>
      <c r="J58" s="19"/>
    </row>
    <row r="59" spans="1:10" x14ac:dyDescent="0.2">
      <c r="A59" s="25">
        <v>54</v>
      </c>
      <c r="B59" s="41">
        <v>42695</v>
      </c>
      <c r="C59" s="18" t="s">
        <v>81</v>
      </c>
      <c r="D59" s="26">
        <v>660</v>
      </c>
      <c r="E59" s="27">
        <v>660</v>
      </c>
      <c r="F59" s="28"/>
      <c r="G59" s="26">
        <f ca="1">SUMIF(Spending!$C$6:$C$158,Allocations!C59,Spending!$E$6:$E$153)</f>
        <v>521.33999999999992</v>
      </c>
      <c r="H59" s="26">
        <f t="shared" ca="1" si="0"/>
        <v>138.66000000000008</v>
      </c>
      <c r="I59" s="17"/>
      <c r="J59" s="19"/>
    </row>
    <row r="60" spans="1:10" x14ac:dyDescent="0.2">
      <c r="A60" s="25">
        <v>55</v>
      </c>
      <c r="B60" s="41">
        <v>42695</v>
      </c>
      <c r="C60" s="18" t="s">
        <v>82</v>
      </c>
      <c r="D60" s="26">
        <v>923.3</v>
      </c>
      <c r="E60" s="27">
        <v>558.29999999999995</v>
      </c>
      <c r="F60" s="28"/>
      <c r="G60" s="26">
        <f ca="1">SUMIF(Spending!$C$6:$C$158,Allocations!C60,Spending!$E$6:$E$153)</f>
        <v>517.14</v>
      </c>
      <c r="H60" s="26">
        <f t="shared" ca="1" si="0"/>
        <v>41.159999999999968</v>
      </c>
      <c r="I60" s="17"/>
      <c r="J60" s="19"/>
    </row>
    <row r="61" spans="1:10" s="20" customFormat="1" x14ac:dyDescent="0.2">
      <c r="A61" s="21">
        <v>56</v>
      </c>
      <c r="B61" s="53">
        <v>42695</v>
      </c>
      <c r="C61" s="22" t="s">
        <v>83</v>
      </c>
      <c r="D61" s="29">
        <v>300</v>
      </c>
      <c r="E61" s="30">
        <v>300</v>
      </c>
      <c r="F61" s="31"/>
      <c r="G61" s="26">
        <f ca="1">SUMIF(Spending!$C$6:$C$158,Allocations!C61,Spending!$E$6:$E$153)</f>
        <v>194.92000000000002</v>
      </c>
      <c r="H61" s="26">
        <f t="shared" ca="1" si="0"/>
        <v>105.07999999999998</v>
      </c>
      <c r="I61" s="23"/>
      <c r="J61" s="24"/>
    </row>
    <row r="62" spans="1:10" x14ac:dyDescent="0.2">
      <c r="A62" s="25">
        <v>57</v>
      </c>
      <c r="B62" s="41">
        <v>42702</v>
      </c>
      <c r="C62" s="18" t="s">
        <v>84</v>
      </c>
      <c r="D62" s="26">
        <v>42</v>
      </c>
      <c r="E62" s="27">
        <v>42</v>
      </c>
      <c r="F62" s="28"/>
      <c r="G62" s="26">
        <f ca="1">SUMIF(Spending!$C$6:$C$158,Allocations!C62,Spending!$E$6:$E$153)</f>
        <v>42.07</v>
      </c>
      <c r="H62" s="26">
        <f t="shared" ca="1" si="0"/>
        <v>-7.0000000000000284E-2</v>
      </c>
      <c r="I62" s="17"/>
      <c r="J62" s="19"/>
    </row>
    <row r="63" spans="1:10" x14ac:dyDescent="0.2">
      <c r="A63" s="25">
        <v>58</v>
      </c>
      <c r="B63" s="41">
        <v>42702</v>
      </c>
      <c r="C63" s="18" t="s">
        <v>85</v>
      </c>
      <c r="D63" s="26">
        <v>205</v>
      </c>
      <c r="E63" s="27">
        <v>100</v>
      </c>
      <c r="F63" s="28"/>
      <c r="G63" s="26">
        <f ca="1">SUMIF(Spending!$C$6:$C$158,Allocations!C63,Spending!$E$6:$E$153)</f>
        <v>87.5</v>
      </c>
      <c r="H63" s="26">
        <f t="shared" ca="1" si="0"/>
        <v>12.5</v>
      </c>
      <c r="I63" s="17"/>
      <c r="J63" s="19"/>
    </row>
    <row r="64" spans="1:10" x14ac:dyDescent="0.2">
      <c r="A64" s="25">
        <v>59</v>
      </c>
      <c r="B64" s="41">
        <v>42702</v>
      </c>
      <c r="C64" s="18" t="s">
        <v>86</v>
      </c>
      <c r="D64" s="26">
        <v>400</v>
      </c>
      <c r="E64" s="27">
        <v>400</v>
      </c>
      <c r="F64" s="28"/>
      <c r="G64" s="26">
        <f ca="1">SUMIF(Spending!$C$6:$C$158,Allocations!C64,Spending!$E$6:$E$153)</f>
        <v>346.39</v>
      </c>
      <c r="H64" s="26">
        <f t="shared" ca="1" si="0"/>
        <v>53.610000000000014</v>
      </c>
      <c r="I64" s="17"/>
      <c r="J64" s="19"/>
    </row>
    <row r="65" spans="1:10" x14ac:dyDescent="0.2">
      <c r="A65" s="25">
        <v>60</v>
      </c>
      <c r="B65" s="41">
        <v>42709</v>
      </c>
      <c r="C65" s="18" t="s">
        <v>87</v>
      </c>
      <c r="D65" s="26">
        <v>443.25</v>
      </c>
      <c r="E65" s="27">
        <v>443.25</v>
      </c>
      <c r="F65" s="28"/>
      <c r="G65" s="26">
        <f ca="1">SUMIF(Spending!$C$6:$C$158,Allocations!C65,Spending!$E$6:$E$153)</f>
        <v>0</v>
      </c>
      <c r="H65" s="26">
        <f t="shared" ca="1" si="0"/>
        <v>443.25</v>
      </c>
      <c r="I65" s="17"/>
      <c r="J65" s="19"/>
    </row>
    <row r="66" spans="1:10" x14ac:dyDescent="0.2">
      <c r="A66" s="25"/>
      <c r="B66" s="41"/>
      <c r="C66" s="18"/>
      <c r="D66" s="26"/>
      <c r="E66" s="27"/>
      <c r="F66" s="28"/>
      <c r="G66" s="26">
        <f ca="1">SUMIF(Spending!$C$6:$C$158,Allocations!C66,Spending!$E$6:$E$153)</f>
        <v>0</v>
      </c>
      <c r="H66" s="26">
        <f t="shared" ca="1" si="0"/>
        <v>0</v>
      </c>
      <c r="I66" s="17"/>
      <c r="J66" s="19"/>
    </row>
    <row r="67" spans="1:10" x14ac:dyDescent="0.2">
      <c r="A67" s="25"/>
      <c r="B67" s="41"/>
      <c r="C67" s="18"/>
      <c r="D67" s="26"/>
      <c r="E67" s="27"/>
      <c r="F67" s="28"/>
      <c r="G67" s="26">
        <f ca="1">SUMIF(Spending!$C$6:$C$158,Allocations!C67,Spending!$E$6:$E$153)</f>
        <v>0</v>
      </c>
      <c r="H67" s="26">
        <f t="shared" ca="1" si="0"/>
        <v>0</v>
      </c>
      <c r="I67" s="17"/>
      <c r="J67" s="19"/>
    </row>
    <row r="68" spans="1:10" x14ac:dyDescent="0.2">
      <c r="A68" s="25"/>
      <c r="B68" s="41"/>
      <c r="C68" s="18"/>
      <c r="D68" s="26"/>
      <c r="E68" s="27"/>
      <c r="F68" s="28"/>
      <c r="G68" s="26">
        <f ca="1">SUMIF(Spending!$C$6:$C$158,Allocations!C68,Spending!$E$6:$E$153)</f>
        <v>0</v>
      </c>
      <c r="H68" s="26">
        <f t="shared" ca="1" si="0"/>
        <v>0</v>
      </c>
      <c r="I68" s="17"/>
      <c r="J68" s="19"/>
    </row>
    <row r="69" spans="1:10" x14ac:dyDescent="0.2">
      <c r="A69" s="25"/>
      <c r="B69" s="41"/>
      <c r="C69" s="18"/>
      <c r="D69" s="26"/>
      <c r="E69" s="27"/>
      <c r="F69" s="28"/>
      <c r="G69" s="26">
        <f ca="1">SUMIF(Spending!$C$6:$C$158,Allocations!C69,Spending!$E$6:$E$153)</f>
        <v>0</v>
      </c>
      <c r="H69" s="26">
        <f t="shared" ca="1" si="0"/>
        <v>0</v>
      </c>
      <c r="I69" s="17"/>
      <c r="J69" s="19"/>
    </row>
    <row r="70" spans="1:10" x14ac:dyDescent="0.2">
      <c r="A70" s="25"/>
      <c r="B70" s="41"/>
      <c r="C70" s="18"/>
      <c r="D70" s="26"/>
      <c r="E70" s="27"/>
      <c r="F70" s="28"/>
      <c r="G70" s="26">
        <f ca="1">SUMIF(Spending!$C$6:$C$158,Allocations!C70,Spending!$E$6:$E$153)</f>
        <v>0</v>
      </c>
      <c r="H70" s="26">
        <f t="shared" ca="1" si="0"/>
        <v>0</v>
      </c>
      <c r="I70" s="17"/>
      <c r="J70" s="19"/>
    </row>
    <row r="71" spans="1:10" x14ac:dyDescent="0.2">
      <c r="A71" s="25"/>
      <c r="B71" s="41"/>
      <c r="C71" s="18"/>
      <c r="D71" s="26"/>
      <c r="E71" s="27"/>
      <c r="F71" s="28"/>
      <c r="G71" s="26">
        <f ca="1">SUMIF(Spending!$C$6:$C$158,Allocations!C71,Spending!$E$6:$E$153)</f>
        <v>0</v>
      </c>
      <c r="H71" s="26">
        <f t="shared" ref="H71:H134" ca="1" si="1">IF(F71="", E71-G71,F71-G71)</f>
        <v>0</v>
      </c>
      <c r="I71" s="17"/>
      <c r="J71" s="19"/>
    </row>
    <row r="72" spans="1:10" x14ac:dyDescent="0.2">
      <c r="A72" s="25"/>
      <c r="B72" s="41"/>
      <c r="C72" s="18"/>
      <c r="D72" s="26"/>
      <c r="E72" s="27"/>
      <c r="F72" s="28"/>
      <c r="G72" s="26">
        <f ca="1">SUMIF(Spending!$C$6:$C$158,Allocations!C72,Spending!$E$6:$E$153)</f>
        <v>0</v>
      </c>
      <c r="H72" s="26">
        <f t="shared" ca="1" si="1"/>
        <v>0</v>
      </c>
      <c r="I72" s="17"/>
      <c r="J72" s="19"/>
    </row>
    <row r="73" spans="1:10" x14ac:dyDescent="0.2">
      <c r="A73" s="25"/>
      <c r="B73" s="41"/>
      <c r="C73" s="18"/>
      <c r="D73" s="26"/>
      <c r="E73" s="27"/>
      <c r="F73" s="28"/>
      <c r="G73" s="26">
        <f ca="1">SUMIF(Spending!$C$6:$C$158,Allocations!C73,Spending!$E$6:$E$153)</f>
        <v>0</v>
      </c>
      <c r="H73" s="26">
        <f t="shared" ca="1" si="1"/>
        <v>0</v>
      </c>
      <c r="I73" s="17"/>
      <c r="J73" s="19"/>
    </row>
    <row r="74" spans="1:10" x14ac:dyDescent="0.2">
      <c r="A74" s="25"/>
      <c r="B74" s="41"/>
      <c r="C74" s="18"/>
      <c r="D74" s="26"/>
      <c r="E74" s="27"/>
      <c r="F74" s="28"/>
      <c r="G74" s="26">
        <f ca="1">SUMIF(Spending!$C$6:$C$158,Allocations!C74,Spending!$E$6:$E$153)</f>
        <v>0</v>
      </c>
      <c r="H74" s="26">
        <f t="shared" ca="1" si="1"/>
        <v>0</v>
      </c>
      <c r="I74" s="17"/>
      <c r="J74" s="19"/>
    </row>
    <row r="75" spans="1:10" x14ac:dyDescent="0.2">
      <c r="A75" s="25"/>
      <c r="B75" s="41"/>
      <c r="C75" s="18"/>
      <c r="D75" s="26"/>
      <c r="E75" s="27"/>
      <c r="F75" s="28"/>
      <c r="G75" s="26">
        <f ca="1">SUMIF(Spending!$C$6:$C$158,Allocations!C75,Spending!$E$6:$E$153)</f>
        <v>0</v>
      </c>
      <c r="H75" s="26">
        <f t="shared" ca="1" si="1"/>
        <v>0</v>
      </c>
      <c r="I75" s="17"/>
      <c r="J75" s="19"/>
    </row>
    <row r="76" spans="1:10" x14ac:dyDescent="0.2">
      <c r="A76" s="25"/>
      <c r="B76" s="41"/>
      <c r="C76" s="18"/>
      <c r="D76" s="26"/>
      <c r="E76" s="27"/>
      <c r="F76" s="28"/>
      <c r="G76" s="26">
        <f ca="1">SUMIF(Spending!$C$6:$C$158,Allocations!C76,Spending!$E$6:$E$153)</f>
        <v>0</v>
      </c>
      <c r="H76" s="26">
        <f t="shared" ca="1" si="1"/>
        <v>0</v>
      </c>
      <c r="I76" s="17"/>
      <c r="J76" s="19"/>
    </row>
    <row r="77" spans="1:10" x14ac:dyDescent="0.2">
      <c r="A77" s="25"/>
      <c r="B77" s="41"/>
      <c r="C77" s="18"/>
      <c r="D77" s="26"/>
      <c r="E77" s="27"/>
      <c r="F77" s="28"/>
      <c r="G77" s="26">
        <f ca="1">SUMIF(Spending!$C$6:$C$158,Allocations!C77,Spending!$E$6:$E$153)</f>
        <v>0</v>
      </c>
      <c r="H77" s="26">
        <f t="shared" ca="1" si="1"/>
        <v>0</v>
      </c>
      <c r="I77" s="17"/>
      <c r="J77" s="19"/>
    </row>
    <row r="78" spans="1:10" x14ac:dyDescent="0.2">
      <c r="A78" s="25"/>
      <c r="B78" s="41"/>
      <c r="C78" s="18"/>
      <c r="D78" s="26"/>
      <c r="E78" s="27"/>
      <c r="F78" s="28"/>
      <c r="G78" s="26">
        <f ca="1">SUMIF(Spending!$C$6:$C$158,Allocations!C78,Spending!$E$6:$E$153)</f>
        <v>0</v>
      </c>
      <c r="H78" s="26">
        <f t="shared" ca="1" si="1"/>
        <v>0</v>
      </c>
      <c r="I78" s="17"/>
      <c r="J78" s="19"/>
    </row>
    <row r="79" spans="1:10" x14ac:dyDescent="0.2">
      <c r="A79" s="25"/>
      <c r="B79" s="41"/>
      <c r="C79" s="18"/>
      <c r="D79" s="26"/>
      <c r="E79" s="27"/>
      <c r="F79" s="28"/>
      <c r="G79" s="26">
        <f ca="1">SUMIF(Spending!$C$6:$C$158,Allocations!C79,Spending!$E$6:$E$153)</f>
        <v>0</v>
      </c>
      <c r="H79" s="26">
        <f t="shared" ca="1" si="1"/>
        <v>0</v>
      </c>
      <c r="I79" s="17"/>
      <c r="J79" s="19"/>
    </row>
    <row r="80" spans="1:10" x14ac:dyDescent="0.2">
      <c r="A80" s="25"/>
      <c r="B80" s="41"/>
      <c r="C80" s="18"/>
      <c r="D80" s="26"/>
      <c r="E80" s="27"/>
      <c r="F80" s="28"/>
      <c r="G80" s="26">
        <f ca="1">SUMIF(Spending!$C$6:$C$158,Allocations!C80,Spending!$E$6:$E$153)</f>
        <v>0</v>
      </c>
      <c r="H80" s="26">
        <f t="shared" ca="1" si="1"/>
        <v>0</v>
      </c>
      <c r="I80" s="17"/>
      <c r="J80" s="19"/>
    </row>
    <row r="81" spans="1:10" x14ac:dyDescent="0.2">
      <c r="A81" s="25"/>
      <c r="B81" s="41"/>
      <c r="C81" s="18"/>
      <c r="D81" s="26"/>
      <c r="E81" s="27"/>
      <c r="F81" s="28"/>
      <c r="G81" s="26">
        <f ca="1">SUMIF(Spending!$C$6:$C$158,Allocations!C81,Spending!$E$6:$E$153)</f>
        <v>0</v>
      </c>
      <c r="H81" s="26">
        <f t="shared" ca="1" si="1"/>
        <v>0</v>
      </c>
      <c r="I81" s="17"/>
      <c r="J81" s="19"/>
    </row>
    <row r="82" spans="1:10" x14ac:dyDescent="0.2">
      <c r="A82" s="25"/>
      <c r="B82" s="41"/>
      <c r="C82" s="18"/>
      <c r="D82" s="26"/>
      <c r="E82" s="27"/>
      <c r="F82" s="28"/>
      <c r="G82" s="26">
        <f ca="1">SUMIF(Spending!$C$6:$C$158,Allocations!C82,Spending!$E$6:$E$153)</f>
        <v>0</v>
      </c>
      <c r="H82" s="26">
        <f t="shared" ca="1" si="1"/>
        <v>0</v>
      </c>
      <c r="I82" s="17"/>
      <c r="J82" s="19"/>
    </row>
    <row r="83" spans="1:10" x14ac:dyDescent="0.2">
      <c r="A83" s="25"/>
      <c r="B83" s="41"/>
      <c r="C83" s="18"/>
      <c r="D83" s="26"/>
      <c r="E83" s="27"/>
      <c r="F83" s="28"/>
      <c r="G83" s="26">
        <f ca="1">SUMIF(Spending!$C$6:$C$158,Allocations!C83,Spending!$E$6:$E$153)</f>
        <v>0</v>
      </c>
      <c r="H83" s="26">
        <f t="shared" ca="1" si="1"/>
        <v>0</v>
      </c>
      <c r="I83" s="17"/>
      <c r="J83" s="19"/>
    </row>
    <row r="84" spans="1:10" x14ac:dyDescent="0.2">
      <c r="A84" s="25"/>
      <c r="B84" s="41"/>
      <c r="C84" s="18"/>
      <c r="D84" s="26"/>
      <c r="E84" s="27"/>
      <c r="F84" s="28"/>
      <c r="G84" s="26">
        <f ca="1">SUMIF(Spending!$C$6:$C$158,Allocations!C84,Spending!$E$6:$E$153)</f>
        <v>0</v>
      </c>
      <c r="H84" s="26">
        <f t="shared" ca="1" si="1"/>
        <v>0</v>
      </c>
      <c r="I84" s="17"/>
      <c r="J84" s="19"/>
    </row>
    <row r="85" spans="1:10" x14ac:dyDescent="0.2">
      <c r="A85" s="25"/>
      <c r="B85" s="41"/>
      <c r="C85" s="18"/>
      <c r="D85" s="26"/>
      <c r="E85" s="27"/>
      <c r="F85" s="28"/>
      <c r="G85" s="26">
        <f ca="1">SUMIF(Spending!$C$6:$C$158,Allocations!C85,Spending!$E$6:$E$153)</f>
        <v>0</v>
      </c>
      <c r="H85" s="26">
        <f t="shared" ca="1" si="1"/>
        <v>0</v>
      </c>
      <c r="I85" s="17"/>
      <c r="J85" s="19"/>
    </row>
    <row r="86" spans="1:10" x14ac:dyDescent="0.2">
      <c r="A86" s="25"/>
      <c r="B86" s="41"/>
      <c r="C86" s="18"/>
      <c r="D86" s="26"/>
      <c r="E86" s="27"/>
      <c r="F86" s="28"/>
      <c r="G86" s="26">
        <f ca="1">SUMIF(Spending!$C$6:$C$158,Allocations!C86,Spending!$E$6:$E$153)</f>
        <v>0</v>
      </c>
      <c r="H86" s="26">
        <f t="shared" ca="1" si="1"/>
        <v>0</v>
      </c>
      <c r="I86" s="17"/>
      <c r="J86" s="19"/>
    </row>
    <row r="87" spans="1:10" x14ac:dyDescent="0.2">
      <c r="A87" s="25"/>
      <c r="B87" s="41"/>
      <c r="C87" s="18"/>
      <c r="D87" s="26"/>
      <c r="E87" s="27"/>
      <c r="F87" s="28"/>
      <c r="G87" s="26">
        <f ca="1">SUMIF(Spending!$C$6:$C$158,Allocations!C87,Spending!$E$6:$E$153)</f>
        <v>0</v>
      </c>
      <c r="H87" s="26">
        <f t="shared" ca="1" si="1"/>
        <v>0</v>
      </c>
      <c r="I87" s="17"/>
      <c r="J87" s="19"/>
    </row>
    <row r="88" spans="1:10" x14ac:dyDescent="0.2">
      <c r="A88" s="25"/>
      <c r="B88" s="41"/>
      <c r="C88" s="18"/>
      <c r="D88" s="26"/>
      <c r="E88" s="27"/>
      <c r="F88" s="28"/>
      <c r="G88" s="26">
        <f ca="1">SUMIF(Spending!$C$6:$C$158,Allocations!C88,Spending!$E$6:$E$153)</f>
        <v>0</v>
      </c>
      <c r="H88" s="26">
        <f t="shared" ca="1" si="1"/>
        <v>0</v>
      </c>
      <c r="I88" s="17"/>
      <c r="J88" s="19"/>
    </row>
    <row r="89" spans="1:10" x14ac:dyDescent="0.2">
      <c r="A89" s="25"/>
      <c r="B89" s="41"/>
      <c r="C89" s="18"/>
      <c r="D89" s="26"/>
      <c r="E89" s="27"/>
      <c r="F89" s="28"/>
      <c r="G89" s="26">
        <f ca="1">SUMIF(Spending!$C$6:$C$158,Allocations!C89,Spending!$E$6:$E$153)</f>
        <v>0</v>
      </c>
      <c r="H89" s="26">
        <f t="shared" ca="1" si="1"/>
        <v>0</v>
      </c>
      <c r="I89" s="17"/>
      <c r="J89" s="19"/>
    </row>
    <row r="90" spans="1:10" x14ac:dyDescent="0.2">
      <c r="A90" s="25"/>
      <c r="B90" s="41"/>
      <c r="C90" s="18"/>
      <c r="D90" s="26"/>
      <c r="E90" s="27"/>
      <c r="F90" s="28"/>
      <c r="G90" s="26">
        <f ca="1">SUMIF(Spending!$C$6:$C$158,Allocations!C90,Spending!$E$6:$E$153)</f>
        <v>0</v>
      </c>
      <c r="H90" s="26">
        <f t="shared" ca="1" si="1"/>
        <v>0</v>
      </c>
      <c r="I90" s="17"/>
      <c r="J90" s="19"/>
    </row>
    <row r="91" spans="1:10" x14ac:dyDescent="0.2">
      <c r="A91" s="25"/>
      <c r="B91" s="41"/>
      <c r="C91" s="18"/>
      <c r="D91" s="26"/>
      <c r="E91" s="27"/>
      <c r="F91" s="28"/>
      <c r="G91" s="26">
        <f ca="1">SUMIF(Spending!$C$6:$C$158,Allocations!C91,Spending!$E$6:$E$153)</f>
        <v>0</v>
      </c>
      <c r="H91" s="26">
        <f t="shared" ca="1" si="1"/>
        <v>0</v>
      </c>
      <c r="I91" s="17"/>
      <c r="J91" s="19"/>
    </row>
    <row r="92" spans="1:10" x14ac:dyDescent="0.2">
      <c r="A92" s="25"/>
      <c r="B92" s="41"/>
      <c r="C92" s="18"/>
      <c r="D92" s="26"/>
      <c r="E92" s="27"/>
      <c r="F92" s="28"/>
      <c r="G92" s="26">
        <f ca="1">SUMIF(Spending!$C$6:$C$158,Allocations!C92,Spending!$E$6:$E$153)</f>
        <v>0</v>
      </c>
      <c r="H92" s="26">
        <f t="shared" ca="1" si="1"/>
        <v>0</v>
      </c>
      <c r="I92" s="17"/>
      <c r="J92" s="19"/>
    </row>
    <row r="93" spans="1:10" x14ac:dyDescent="0.2">
      <c r="A93" s="25"/>
      <c r="B93" s="41"/>
      <c r="C93" s="18"/>
      <c r="D93" s="26"/>
      <c r="E93" s="27"/>
      <c r="F93" s="28"/>
      <c r="G93" s="26">
        <f ca="1">SUMIF(Spending!$C$6:$C$158,Allocations!C93,Spending!$E$6:$E$153)</f>
        <v>0</v>
      </c>
      <c r="H93" s="26">
        <f t="shared" ca="1" si="1"/>
        <v>0</v>
      </c>
      <c r="I93" s="17"/>
      <c r="J93" s="19"/>
    </row>
    <row r="94" spans="1:10" x14ac:dyDescent="0.2">
      <c r="A94" s="25"/>
      <c r="B94" s="41"/>
      <c r="C94" s="18"/>
      <c r="D94" s="26"/>
      <c r="E94" s="27"/>
      <c r="F94" s="28"/>
      <c r="G94" s="26">
        <f ca="1">SUMIF(Spending!$C$6:$C$158,Allocations!C94,Spending!$E$6:$E$153)</f>
        <v>0</v>
      </c>
      <c r="H94" s="26">
        <f t="shared" ca="1" si="1"/>
        <v>0</v>
      </c>
      <c r="I94" s="17"/>
      <c r="J94" s="19"/>
    </row>
    <row r="95" spans="1:10" x14ac:dyDescent="0.2">
      <c r="A95" s="25"/>
      <c r="B95" s="41"/>
      <c r="C95" s="18"/>
      <c r="D95" s="26"/>
      <c r="E95" s="27"/>
      <c r="F95" s="28"/>
      <c r="G95" s="26">
        <f ca="1">SUMIF(Spending!$C$6:$C$158,Allocations!C95,Spending!$E$6:$E$153)</f>
        <v>0</v>
      </c>
      <c r="H95" s="26">
        <f t="shared" ca="1" si="1"/>
        <v>0</v>
      </c>
      <c r="I95" s="17"/>
      <c r="J95" s="19"/>
    </row>
    <row r="96" spans="1:10" x14ac:dyDescent="0.2">
      <c r="A96" s="25"/>
      <c r="B96" s="41"/>
      <c r="C96" s="18"/>
      <c r="D96" s="26"/>
      <c r="E96" s="27"/>
      <c r="F96" s="28"/>
      <c r="G96" s="26">
        <f ca="1">SUMIF(Spending!$C$6:$C$158,Allocations!C96,Spending!$E$6:$E$153)</f>
        <v>0</v>
      </c>
      <c r="H96" s="26">
        <f t="shared" ca="1" si="1"/>
        <v>0</v>
      </c>
      <c r="I96" s="17"/>
      <c r="J96" s="19"/>
    </row>
    <row r="97" spans="1:10" x14ac:dyDescent="0.2">
      <c r="A97" s="25"/>
      <c r="B97" s="41"/>
      <c r="C97" s="18"/>
      <c r="D97" s="26"/>
      <c r="E97" s="27"/>
      <c r="F97" s="28"/>
      <c r="G97" s="26">
        <f ca="1">SUMIF(Spending!$C$6:$C$158,Allocations!C97,Spending!$E$6:$E$153)</f>
        <v>0</v>
      </c>
      <c r="H97" s="26">
        <f t="shared" ca="1" si="1"/>
        <v>0</v>
      </c>
      <c r="I97" s="17"/>
      <c r="J97" s="19"/>
    </row>
    <row r="98" spans="1:10" x14ac:dyDescent="0.2">
      <c r="A98" s="25"/>
      <c r="B98" s="41"/>
      <c r="C98" s="18"/>
      <c r="D98" s="26"/>
      <c r="E98" s="27"/>
      <c r="F98" s="28"/>
      <c r="G98" s="26">
        <f ca="1">SUMIF(Spending!$C$6:$C$158,Allocations!C98,Spending!$E$6:$E$153)</f>
        <v>0</v>
      </c>
      <c r="H98" s="26">
        <f t="shared" ca="1" si="1"/>
        <v>0</v>
      </c>
      <c r="I98" s="17"/>
      <c r="J98" s="19"/>
    </row>
    <row r="99" spans="1:10" x14ac:dyDescent="0.2">
      <c r="A99" s="25"/>
      <c r="B99" s="41"/>
      <c r="C99" s="18"/>
      <c r="D99" s="26"/>
      <c r="E99" s="27"/>
      <c r="F99" s="28"/>
      <c r="G99" s="26">
        <f ca="1">SUMIF(Spending!$C$6:$C$158,Allocations!C99,Spending!$E$6:$E$153)</f>
        <v>0</v>
      </c>
      <c r="H99" s="26">
        <f t="shared" ca="1" si="1"/>
        <v>0</v>
      </c>
      <c r="I99" s="17"/>
      <c r="J99" s="19"/>
    </row>
    <row r="100" spans="1:10" x14ac:dyDescent="0.2">
      <c r="A100" s="25"/>
      <c r="B100" s="41"/>
      <c r="C100" s="18"/>
      <c r="D100" s="26"/>
      <c r="E100" s="27"/>
      <c r="F100" s="28"/>
      <c r="G100" s="26">
        <f ca="1">SUMIF(Spending!$C$6:$C$158,Allocations!C100,Spending!$E$6:$E$153)</f>
        <v>0</v>
      </c>
      <c r="H100" s="26">
        <f t="shared" ca="1" si="1"/>
        <v>0</v>
      </c>
      <c r="I100" s="17"/>
      <c r="J100" s="19"/>
    </row>
    <row r="101" spans="1:10" x14ac:dyDescent="0.2">
      <c r="A101" s="25"/>
      <c r="B101" s="41"/>
      <c r="C101" s="18"/>
      <c r="D101" s="26"/>
      <c r="E101" s="27"/>
      <c r="F101" s="28"/>
      <c r="G101" s="26">
        <f ca="1">SUMIF(Spending!$C$6:$C$158,Allocations!C101,Spending!$E$6:$E$153)</f>
        <v>0</v>
      </c>
      <c r="H101" s="26">
        <f t="shared" ca="1" si="1"/>
        <v>0</v>
      </c>
      <c r="I101" s="17"/>
      <c r="J101" s="19"/>
    </row>
    <row r="102" spans="1:10" x14ac:dyDescent="0.2">
      <c r="A102" s="25"/>
      <c r="B102" s="41"/>
      <c r="C102" s="18"/>
      <c r="D102" s="26"/>
      <c r="E102" s="27"/>
      <c r="F102" s="28"/>
      <c r="G102" s="26">
        <f ca="1">SUMIF(Spending!$C$6:$C$158,Allocations!C102,Spending!$E$6:$E$153)</f>
        <v>0</v>
      </c>
      <c r="H102" s="26">
        <f t="shared" ca="1" si="1"/>
        <v>0</v>
      </c>
      <c r="I102" s="17"/>
      <c r="J102" s="19"/>
    </row>
    <row r="103" spans="1:10" x14ac:dyDescent="0.2">
      <c r="A103" s="25"/>
      <c r="B103" s="41"/>
      <c r="C103" s="18"/>
      <c r="D103" s="26"/>
      <c r="E103" s="27"/>
      <c r="F103" s="28"/>
      <c r="G103" s="26">
        <f ca="1">SUMIF(Spending!$C$6:$C$158,Allocations!C103,Spending!$E$6:$E$153)</f>
        <v>0</v>
      </c>
      <c r="H103" s="26">
        <f t="shared" ca="1" si="1"/>
        <v>0</v>
      </c>
      <c r="I103" s="17"/>
      <c r="J103" s="19"/>
    </row>
    <row r="104" spans="1:10" x14ac:dyDescent="0.2">
      <c r="A104" s="25"/>
      <c r="B104" s="41"/>
      <c r="C104" s="18"/>
      <c r="D104" s="26"/>
      <c r="E104" s="27"/>
      <c r="F104" s="28"/>
      <c r="G104" s="26">
        <f ca="1">SUMIF(Spending!$C$6:$C$158,Allocations!C104,Spending!$E$6:$E$153)</f>
        <v>0</v>
      </c>
      <c r="H104" s="26">
        <f t="shared" ca="1" si="1"/>
        <v>0</v>
      </c>
      <c r="I104" s="17"/>
      <c r="J104" s="19"/>
    </row>
    <row r="105" spans="1:10" x14ac:dyDescent="0.2">
      <c r="A105" s="25"/>
      <c r="B105" s="41"/>
      <c r="C105" s="18"/>
      <c r="D105" s="26"/>
      <c r="E105" s="27"/>
      <c r="F105" s="28"/>
      <c r="G105" s="26">
        <f ca="1">SUMIF(Spending!$C$6:$C$158,Allocations!C105,Spending!$E$6:$E$153)</f>
        <v>0</v>
      </c>
      <c r="H105" s="26">
        <f t="shared" ca="1" si="1"/>
        <v>0</v>
      </c>
      <c r="I105" s="17"/>
      <c r="J105" s="19"/>
    </row>
    <row r="106" spans="1:10" x14ac:dyDescent="0.2">
      <c r="A106" s="25"/>
      <c r="B106" s="41"/>
      <c r="C106" s="18"/>
      <c r="D106" s="26"/>
      <c r="E106" s="27"/>
      <c r="F106" s="28"/>
      <c r="G106" s="26">
        <f ca="1">SUMIF(Spending!$C$6:$C$158,Allocations!C106,Spending!$E$6:$E$153)</f>
        <v>0</v>
      </c>
      <c r="H106" s="26">
        <f t="shared" ca="1" si="1"/>
        <v>0</v>
      </c>
      <c r="I106" s="17"/>
      <c r="J106" s="19"/>
    </row>
    <row r="107" spans="1:10" x14ac:dyDescent="0.2">
      <c r="A107" s="25"/>
      <c r="B107" s="41"/>
      <c r="C107" s="18"/>
      <c r="D107" s="26"/>
      <c r="E107" s="27"/>
      <c r="F107" s="28"/>
      <c r="G107" s="26">
        <f ca="1">SUMIF(Spending!$C$6:$C$158,Allocations!C107,Spending!$E$6:$E$153)</f>
        <v>0</v>
      </c>
      <c r="H107" s="26">
        <f t="shared" ca="1" si="1"/>
        <v>0</v>
      </c>
      <c r="I107" s="17"/>
      <c r="J107" s="19"/>
    </row>
    <row r="108" spans="1:10" x14ac:dyDescent="0.2">
      <c r="A108" s="25"/>
      <c r="B108" s="41"/>
      <c r="C108" s="18"/>
      <c r="D108" s="26"/>
      <c r="E108" s="27"/>
      <c r="F108" s="28"/>
      <c r="G108" s="26">
        <f ca="1">SUMIF(Spending!$C$6:$C$158,Allocations!C108,Spending!$E$6:$E$153)</f>
        <v>0</v>
      </c>
      <c r="H108" s="26">
        <f t="shared" ca="1" si="1"/>
        <v>0</v>
      </c>
      <c r="I108" s="17"/>
      <c r="J108" s="19"/>
    </row>
    <row r="109" spans="1:10" x14ac:dyDescent="0.2">
      <c r="B109" s="55"/>
      <c r="G109" s="26">
        <f ca="1">SUMIF(Spending!$C$6:$C$158,Allocations!C109,Spending!$E$6:$E$153)</f>
        <v>0</v>
      </c>
      <c r="H109" s="26">
        <f t="shared" ca="1" si="1"/>
        <v>0</v>
      </c>
      <c r="I109" s="9"/>
    </row>
    <row r="110" spans="1:10" x14ac:dyDescent="0.2">
      <c r="B110" s="55"/>
      <c r="G110" s="26">
        <f ca="1">SUMIF(Spending!$C$6:$C$158,Allocations!C110,Spending!$E$6:$E$153)</f>
        <v>0</v>
      </c>
      <c r="H110" s="26">
        <f t="shared" ca="1" si="1"/>
        <v>0</v>
      </c>
      <c r="I110" s="9"/>
    </row>
    <row r="111" spans="1:10" x14ac:dyDescent="0.2">
      <c r="B111" s="55"/>
      <c r="G111" s="26">
        <f ca="1">SUMIF(Spending!$C$6:$C$158,Allocations!C111,Spending!$E$6:$E$153)</f>
        <v>0</v>
      </c>
      <c r="H111" s="26">
        <f t="shared" ca="1" si="1"/>
        <v>0</v>
      </c>
      <c r="I111" s="9"/>
    </row>
    <row r="112" spans="1:10" x14ac:dyDescent="0.2">
      <c r="B112" s="55"/>
      <c r="G112" s="26">
        <f ca="1">SUMIF(Spending!$C$6:$C$158,Allocations!C112,Spending!$E$6:$E$153)</f>
        <v>0</v>
      </c>
      <c r="H112" s="26">
        <f t="shared" ca="1" si="1"/>
        <v>0</v>
      </c>
      <c r="I112" s="9"/>
    </row>
    <row r="113" spans="2:9" x14ac:dyDescent="0.2">
      <c r="B113" s="55"/>
      <c r="G113" s="26">
        <f ca="1">SUMIF(Spending!$C$6:$C$158,Allocations!C113,Spending!$E$6:$E$153)</f>
        <v>0</v>
      </c>
      <c r="H113" s="26">
        <f t="shared" ca="1" si="1"/>
        <v>0</v>
      </c>
      <c r="I113" s="9"/>
    </row>
    <row r="114" spans="2:9" x14ac:dyDescent="0.2">
      <c r="B114" s="55"/>
      <c r="G114" s="26">
        <f ca="1">SUMIF(Spending!$C$6:$C$158,Allocations!C114,Spending!$E$6:$E$153)</f>
        <v>0</v>
      </c>
      <c r="H114" s="26">
        <f t="shared" ca="1" si="1"/>
        <v>0</v>
      </c>
      <c r="I114" s="9"/>
    </row>
    <row r="115" spans="2:9" x14ac:dyDescent="0.2">
      <c r="B115" s="55"/>
      <c r="G115" s="26">
        <f ca="1">SUMIF(Spending!$C$6:$C$158,Allocations!C115,Spending!$E$6:$E$153)</f>
        <v>0</v>
      </c>
      <c r="H115" s="26">
        <f t="shared" ca="1" si="1"/>
        <v>0</v>
      </c>
      <c r="I115" s="9"/>
    </row>
    <row r="116" spans="2:9" x14ac:dyDescent="0.2">
      <c r="B116" s="55"/>
      <c r="G116" s="26">
        <f ca="1">SUMIF(Spending!$C$6:$C$158,Allocations!C116,Spending!$E$6:$E$153)</f>
        <v>0</v>
      </c>
      <c r="H116" s="26">
        <f t="shared" ca="1" si="1"/>
        <v>0</v>
      </c>
      <c r="I116" s="9"/>
    </row>
    <row r="117" spans="2:9" x14ac:dyDescent="0.2">
      <c r="B117" s="55"/>
      <c r="G117" s="26">
        <f ca="1">SUMIF(Spending!$C$6:$C$158,Allocations!C117,Spending!$E$6:$E$153)</f>
        <v>0</v>
      </c>
      <c r="H117" s="26">
        <f t="shared" ca="1" si="1"/>
        <v>0</v>
      </c>
      <c r="I117" s="9"/>
    </row>
    <row r="118" spans="2:9" x14ac:dyDescent="0.2">
      <c r="B118" s="55"/>
      <c r="G118" s="26">
        <f ca="1">SUMIF(Spending!$C$6:$C$158,Allocations!C118,Spending!$E$6:$E$153)</f>
        <v>0</v>
      </c>
      <c r="H118" s="26">
        <f t="shared" ca="1" si="1"/>
        <v>0</v>
      </c>
      <c r="I118" s="9"/>
    </row>
    <row r="119" spans="2:9" x14ac:dyDescent="0.2">
      <c r="B119" s="55"/>
      <c r="G119" s="26">
        <f ca="1">SUMIF(Spending!$C$6:$C$158,Allocations!C119,Spending!$E$6:$E$153)</f>
        <v>0</v>
      </c>
      <c r="H119" s="26">
        <f t="shared" ca="1" si="1"/>
        <v>0</v>
      </c>
      <c r="I119" s="9"/>
    </row>
    <row r="120" spans="2:9" x14ac:dyDescent="0.2">
      <c r="B120" s="55"/>
      <c r="G120" s="26">
        <f ca="1">SUMIF(Spending!$C$6:$C$158,Allocations!C120,Spending!$E$6:$E$153)</f>
        <v>0</v>
      </c>
      <c r="H120" s="26">
        <f t="shared" ca="1" si="1"/>
        <v>0</v>
      </c>
      <c r="I120" s="9"/>
    </row>
    <row r="121" spans="2:9" x14ac:dyDescent="0.2">
      <c r="B121" s="55"/>
      <c r="G121" s="26">
        <f ca="1">SUMIF(Spending!$C$6:$C$158,Allocations!C121,Spending!$E$6:$E$153)</f>
        <v>0</v>
      </c>
      <c r="H121" s="26">
        <f t="shared" ca="1" si="1"/>
        <v>0</v>
      </c>
      <c r="I121" s="9"/>
    </row>
    <row r="122" spans="2:9" x14ac:dyDescent="0.2">
      <c r="B122" s="55"/>
      <c r="G122" s="26">
        <f ca="1">SUMIF(Spending!$C$6:$C$158,Allocations!C122,Spending!$E$6:$E$153)</f>
        <v>0</v>
      </c>
      <c r="H122" s="26">
        <f t="shared" ca="1" si="1"/>
        <v>0</v>
      </c>
      <c r="I122" s="9"/>
    </row>
    <row r="123" spans="2:9" x14ac:dyDescent="0.2">
      <c r="B123" s="55"/>
      <c r="G123" s="26">
        <f ca="1">SUMIF(Spending!$C$6:$C$158,Allocations!C123,Spending!$E$6:$E$153)</f>
        <v>0</v>
      </c>
      <c r="H123" s="26">
        <f t="shared" ca="1" si="1"/>
        <v>0</v>
      </c>
      <c r="I123" s="9"/>
    </row>
    <row r="124" spans="2:9" x14ac:dyDescent="0.2">
      <c r="B124" s="55"/>
      <c r="G124" s="26">
        <f ca="1">SUMIF(Spending!$C$6:$C$158,Allocations!C124,Spending!$E$6:$E$153)</f>
        <v>0</v>
      </c>
      <c r="H124" s="26">
        <f t="shared" ca="1" si="1"/>
        <v>0</v>
      </c>
      <c r="I124" s="9"/>
    </row>
    <row r="125" spans="2:9" x14ac:dyDescent="0.2">
      <c r="B125" s="55"/>
      <c r="G125" s="26">
        <f ca="1">SUMIF(Spending!$C$6:$C$158,Allocations!C125,Spending!$E$6:$E$153)</f>
        <v>0</v>
      </c>
      <c r="H125" s="26">
        <f t="shared" ca="1" si="1"/>
        <v>0</v>
      </c>
      <c r="I125" s="9"/>
    </row>
    <row r="126" spans="2:9" x14ac:dyDescent="0.2">
      <c r="B126" s="55"/>
      <c r="G126" s="26">
        <f ca="1">SUMIF(Spending!$C$6:$C$158,Allocations!C126,Spending!$E$6:$E$153)</f>
        <v>0</v>
      </c>
      <c r="H126" s="26">
        <f t="shared" ca="1" si="1"/>
        <v>0</v>
      </c>
      <c r="I126" s="9"/>
    </row>
    <row r="127" spans="2:9" x14ac:dyDescent="0.2">
      <c r="B127" s="55"/>
      <c r="G127" s="26">
        <f ca="1">SUMIF(Spending!$C$6:$C$158,Allocations!C127,Spending!$E$6:$E$153)</f>
        <v>0</v>
      </c>
      <c r="H127" s="26">
        <f t="shared" ca="1" si="1"/>
        <v>0</v>
      </c>
      <c r="I127" s="9"/>
    </row>
    <row r="128" spans="2:9" x14ac:dyDescent="0.2">
      <c r="B128" s="55"/>
      <c r="G128" s="26">
        <f ca="1">SUMIF(Spending!$C$6:$C$158,Allocations!C128,Spending!$E$6:$E$153)</f>
        <v>0</v>
      </c>
      <c r="H128" s="26">
        <f t="shared" ca="1" si="1"/>
        <v>0</v>
      </c>
      <c r="I128" s="9"/>
    </row>
    <row r="129" spans="2:9" x14ac:dyDescent="0.2">
      <c r="B129" s="55"/>
      <c r="G129" s="26">
        <f ca="1">SUMIF(Spending!$C$6:$C$158,Allocations!C129,Spending!$E$6:$E$153)</f>
        <v>0</v>
      </c>
      <c r="H129" s="26">
        <f t="shared" ca="1" si="1"/>
        <v>0</v>
      </c>
      <c r="I129" s="9"/>
    </row>
    <row r="130" spans="2:9" x14ac:dyDescent="0.2">
      <c r="B130" s="55"/>
      <c r="G130" s="26">
        <f ca="1">SUMIF(Spending!$C$6:$C$158,Allocations!C130,Spending!$E$6:$E$153)</f>
        <v>0</v>
      </c>
      <c r="H130" s="26">
        <f t="shared" ca="1" si="1"/>
        <v>0</v>
      </c>
      <c r="I130" s="9"/>
    </row>
    <row r="131" spans="2:9" x14ac:dyDescent="0.2">
      <c r="B131" s="55"/>
      <c r="G131" s="26">
        <f ca="1">SUMIF(Spending!$C$6:$C$158,Allocations!C131,Spending!$E$6:$E$153)</f>
        <v>0</v>
      </c>
      <c r="H131" s="26">
        <f t="shared" ca="1" si="1"/>
        <v>0</v>
      </c>
      <c r="I131" s="9"/>
    </row>
    <row r="132" spans="2:9" x14ac:dyDescent="0.2">
      <c r="B132" s="55"/>
      <c r="G132" s="26">
        <f ca="1">SUMIF(Spending!$C$6:$C$158,Allocations!C132,Spending!$E$6:$E$153)</f>
        <v>0</v>
      </c>
      <c r="H132" s="26">
        <f t="shared" ca="1" si="1"/>
        <v>0</v>
      </c>
      <c r="I132" s="9"/>
    </row>
    <row r="133" spans="2:9" x14ac:dyDescent="0.2">
      <c r="B133" s="55"/>
      <c r="G133" s="26">
        <f ca="1">SUMIF(Spending!$C$6:$C$158,Allocations!C133,Spending!$E$6:$E$153)</f>
        <v>0</v>
      </c>
      <c r="H133" s="26">
        <f t="shared" ca="1" si="1"/>
        <v>0</v>
      </c>
      <c r="I133" s="9"/>
    </row>
    <row r="134" spans="2:9" x14ac:dyDescent="0.2">
      <c r="B134" s="55"/>
      <c r="G134" s="26">
        <f ca="1">SUMIF(Spending!$C$6:$C$158,Allocations!C134,Spending!$E$6:$E$153)</f>
        <v>0</v>
      </c>
      <c r="H134" s="26">
        <f t="shared" ca="1" si="1"/>
        <v>0</v>
      </c>
      <c r="I134" s="9"/>
    </row>
    <row r="135" spans="2:9" x14ac:dyDescent="0.2">
      <c r="B135" s="55"/>
      <c r="G135" s="26">
        <f ca="1">SUMIF(Spending!$C$6:$C$158,Allocations!C135,Spending!$E$6:$E$153)</f>
        <v>0</v>
      </c>
      <c r="H135" s="26">
        <f t="shared" ref="H135:H198" ca="1" si="2">IF(F135="", E135-G135,F135-G135)</f>
        <v>0</v>
      </c>
      <c r="I135" s="9"/>
    </row>
    <row r="136" spans="2:9" x14ac:dyDescent="0.2">
      <c r="B136" s="55"/>
      <c r="G136" s="26">
        <f ca="1">SUMIF(Spending!$C$6:$C$158,Allocations!C136,Spending!$E$6:$E$153)</f>
        <v>0</v>
      </c>
      <c r="H136" s="26">
        <f t="shared" ca="1" si="2"/>
        <v>0</v>
      </c>
      <c r="I136" s="9"/>
    </row>
    <row r="137" spans="2:9" x14ac:dyDescent="0.2">
      <c r="B137" s="55"/>
      <c r="G137" s="26">
        <f ca="1">SUMIF(Spending!$C$6:$C$158,Allocations!C137,Spending!$E$6:$E$153)</f>
        <v>0</v>
      </c>
      <c r="H137" s="26">
        <f t="shared" ca="1" si="2"/>
        <v>0</v>
      </c>
      <c r="I137" s="9"/>
    </row>
    <row r="138" spans="2:9" x14ac:dyDescent="0.2">
      <c r="B138" s="55"/>
      <c r="G138" s="26">
        <f ca="1">SUMIF(Spending!$C$6:$C$158,Allocations!C138,Spending!$E$6:$E$153)</f>
        <v>0</v>
      </c>
      <c r="H138" s="26">
        <f t="shared" ca="1" si="2"/>
        <v>0</v>
      </c>
      <c r="I138" s="9"/>
    </row>
    <row r="139" spans="2:9" x14ac:dyDescent="0.2">
      <c r="B139" s="55"/>
      <c r="G139" s="26">
        <f ca="1">SUMIF(Spending!$C$6:$C$158,Allocations!C139,Spending!$E$6:$E$153)</f>
        <v>0</v>
      </c>
      <c r="H139" s="26">
        <f t="shared" ca="1" si="2"/>
        <v>0</v>
      </c>
      <c r="I139" s="9"/>
    </row>
    <row r="140" spans="2:9" x14ac:dyDescent="0.2">
      <c r="B140" s="55"/>
      <c r="G140" s="26">
        <f ca="1">SUMIF(Spending!$C$6:$C$158,Allocations!C140,Spending!$E$6:$E$153)</f>
        <v>0</v>
      </c>
      <c r="H140" s="26">
        <f t="shared" ca="1" si="2"/>
        <v>0</v>
      </c>
      <c r="I140" s="9"/>
    </row>
    <row r="141" spans="2:9" x14ac:dyDescent="0.2">
      <c r="B141" s="55"/>
      <c r="G141" s="26">
        <f ca="1">SUMIF(Spending!$C$6:$C$158,Allocations!C141,Spending!$E$6:$E$153)</f>
        <v>0</v>
      </c>
      <c r="H141" s="26">
        <f t="shared" ca="1" si="2"/>
        <v>0</v>
      </c>
      <c r="I141" s="9"/>
    </row>
    <row r="142" spans="2:9" x14ac:dyDescent="0.2">
      <c r="B142" s="55"/>
      <c r="G142" s="26">
        <f ca="1">SUMIF(Spending!$C$6:$C$158,Allocations!C142,Spending!$E$6:$E$153)</f>
        <v>0</v>
      </c>
      <c r="H142" s="26">
        <f t="shared" ca="1" si="2"/>
        <v>0</v>
      </c>
      <c r="I142" s="9"/>
    </row>
    <row r="143" spans="2:9" x14ac:dyDescent="0.2">
      <c r="B143" s="55"/>
      <c r="G143" s="26">
        <f ca="1">SUMIF(Spending!$C$6:$C$158,Allocations!C143,Spending!$E$6:$E$153)</f>
        <v>0</v>
      </c>
      <c r="H143" s="26">
        <f t="shared" ca="1" si="2"/>
        <v>0</v>
      </c>
      <c r="I143" s="9"/>
    </row>
    <row r="144" spans="2:9" x14ac:dyDescent="0.2">
      <c r="B144" s="55"/>
      <c r="G144" s="26">
        <f ca="1">SUMIF(Spending!$C$6:$C$158,Allocations!C144,Spending!$E$6:$E$153)</f>
        <v>0</v>
      </c>
      <c r="H144" s="26">
        <f t="shared" ca="1" si="2"/>
        <v>0</v>
      </c>
      <c r="I144" s="9"/>
    </row>
    <row r="145" spans="2:9" x14ac:dyDescent="0.2">
      <c r="B145" s="55"/>
      <c r="G145" s="26">
        <f ca="1">SUMIF(Spending!$C$6:$C$158,Allocations!C145,Spending!$E$6:$E$153)</f>
        <v>0</v>
      </c>
      <c r="H145" s="26">
        <f t="shared" ca="1" si="2"/>
        <v>0</v>
      </c>
      <c r="I145" s="9"/>
    </row>
    <row r="146" spans="2:9" x14ac:dyDescent="0.2">
      <c r="B146" s="55"/>
      <c r="G146" s="26">
        <f ca="1">SUMIF(Spending!$C$6:$C$158,Allocations!C146,Spending!$E$6:$E$153)</f>
        <v>0</v>
      </c>
      <c r="H146" s="26">
        <f t="shared" ca="1" si="2"/>
        <v>0</v>
      </c>
      <c r="I146" s="9"/>
    </row>
    <row r="147" spans="2:9" x14ac:dyDescent="0.2">
      <c r="B147" s="55"/>
      <c r="G147" s="26">
        <f ca="1">SUMIF(Spending!$C$6:$C$158,Allocations!C147,Spending!$E$6:$E$153)</f>
        <v>0</v>
      </c>
      <c r="H147" s="26">
        <f t="shared" ca="1" si="2"/>
        <v>0</v>
      </c>
      <c r="I147" s="9"/>
    </row>
    <row r="148" spans="2:9" x14ac:dyDescent="0.2">
      <c r="B148" s="55"/>
      <c r="G148" s="26">
        <f ca="1">SUMIF(Spending!$C$6:$C$158,Allocations!C148,Spending!$E$6:$E$153)</f>
        <v>0</v>
      </c>
      <c r="H148" s="26">
        <f t="shared" ca="1" si="2"/>
        <v>0</v>
      </c>
      <c r="I148" s="9"/>
    </row>
    <row r="149" spans="2:9" x14ac:dyDescent="0.2">
      <c r="B149" s="55"/>
      <c r="G149" s="26">
        <f ca="1">SUMIF(Spending!$C$6:$C$158,Allocations!C149,Spending!$E$6:$E$153)</f>
        <v>0</v>
      </c>
      <c r="H149" s="26">
        <f t="shared" ca="1" si="2"/>
        <v>0</v>
      </c>
      <c r="I149" s="9"/>
    </row>
    <row r="150" spans="2:9" x14ac:dyDescent="0.2">
      <c r="B150" s="55"/>
      <c r="G150" s="26">
        <f ca="1">SUMIF(Spending!$C$6:$C$158,Allocations!C150,Spending!$E$6:$E$153)</f>
        <v>0</v>
      </c>
      <c r="H150" s="26">
        <f t="shared" ca="1" si="2"/>
        <v>0</v>
      </c>
      <c r="I150" s="9"/>
    </row>
    <row r="151" spans="2:9" x14ac:dyDescent="0.2">
      <c r="B151" s="55"/>
      <c r="G151" s="26">
        <f ca="1">SUMIF(Spending!$C$6:$C$158,Allocations!C151,Spending!$E$6:$E$153)</f>
        <v>0</v>
      </c>
      <c r="H151" s="26">
        <f t="shared" ca="1" si="2"/>
        <v>0</v>
      </c>
      <c r="I151" s="9"/>
    </row>
    <row r="152" spans="2:9" x14ac:dyDescent="0.2">
      <c r="B152" s="55"/>
      <c r="G152" s="26">
        <f ca="1">SUMIF(Spending!$C$6:$C$158,Allocations!C152,Spending!$E$6:$E$153)</f>
        <v>0</v>
      </c>
      <c r="H152" s="26">
        <f t="shared" ca="1" si="2"/>
        <v>0</v>
      </c>
      <c r="I152" s="9"/>
    </row>
    <row r="153" spans="2:9" x14ac:dyDescent="0.2">
      <c r="B153" s="55"/>
      <c r="G153" s="26">
        <f ca="1">SUMIF(Spending!$C$6:$C$158,Allocations!C153,Spending!$E$6:$E$153)</f>
        <v>0</v>
      </c>
      <c r="H153" s="26">
        <f t="shared" ca="1" si="2"/>
        <v>0</v>
      </c>
      <c r="I153" s="9"/>
    </row>
    <row r="154" spans="2:9" x14ac:dyDescent="0.2">
      <c r="B154" s="55"/>
      <c r="G154" s="26">
        <f ca="1">SUMIF(Spending!$C$6:$C$158,Allocations!C154,Spending!$E$6:$E$153)</f>
        <v>0</v>
      </c>
      <c r="H154" s="26">
        <f t="shared" ca="1" si="2"/>
        <v>0</v>
      </c>
      <c r="I154" s="9"/>
    </row>
    <row r="155" spans="2:9" x14ac:dyDescent="0.2">
      <c r="B155" s="55"/>
      <c r="G155" s="26">
        <f ca="1">SUMIF(Spending!$C$6:$C$158,Allocations!C155,Spending!$E$6:$E$153)</f>
        <v>0</v>
      </c>
      <c r="H155" s="26">
        <f t="shared" ca="1" si="2"/>
        <v>0</v>
      </c>
      <c r="I155" s="9"/>
    </row>
    <row r="156" spans="2:9" x14ac:dyDescent="0.2">
      <c r="B156" s="55"/>
      <c r="G156" s="26">
        <f ca="1">SUMIF(Spending!$C$6:$C$158,Allocations!C156,Spending!$E$6:$E$153)</f>
        <v>0</v>
      </c>
      <c r="H156" s="26">
        <f t="shared" ca="1" si="2"/>
        <v>0</v>
      </c>
      <c r="I156" s="9"/>
    </row>
    <row r="157" spans="2:9" x14ac:dyDescent="0.2">
      <c r="B157" s="55"/>
      <c r="G157" s="26">
        <f ca="1">SUMIF(Spending!$C$6:$C$158,Allocations!C157,Spending!$E$6:$E$153)</f>
        <v>0</v>
      </c>
      <c r="H157" s="26">
        <f t="shared" ca="1" si="2"/>
        <v>0</v>
      </c>
      <c r="I157" s="9"/>
    </row>
    <row r="158" spans="2:9" x14ac:dyDescent="0.2">
      <c r="B158" s="55"/>
      <c r="G158" s="26">
        <f ca="1">SUMIF(Spending!$C$6:$C$158,Allocations!C158,Spending!$E$6:$E$153)</f>
        <v>0</v>
      </c>
      <c r="H158" s="26">
        <f t="shared" ca="1" si="2"/>
        <v>0</v>
      </c>
      <c r="I158" s="9"/>
    </row>
    <row r="159" spans="2:9" x14ac:dyDescent="0.2">
      <c r="B159" s="55"/>
      <c r="G159" s="26">
        <f ca="1">SUMIF(Spending!$C$6:$C$158,Allocations!C159,Spending!$E$6:$E$153)</f>
        <v>0</v>
      </c>
      <c r="H159" s="26">
        <f t="shared" ca="1" si="2"/>
        <v>0</v>
      </c>
      <c r="I159" s="9"/>
    </row>
    <row r="160" spans="2:9" x14ac:dyDescent="0.2">
      <c r="B160" s="55"/>
      <c r="G160" s="26">
        <f ca="1">SUMIF(Spending!$C$6:$C$158,Allocations!C160,Spending!$E$6:$E$153)</f>
        <v>0</v>
      </c>
      <c r="H160" s="26">
        <f t="shared" ca="1" si="2"/>
        <v>0</v>
      </c>
      <c r="I160" s="9"/>
    </row>
    <row r="161" spans="2:9" x14ac:dyDescent="0.2">
      <c r="B161" s="55"/>
      <c r="G161" s="26">
        <f ca="1">SUMIF(Spending!$C$6:$C$158,Allocations!C161,Spending!$E$6:$E$153)</f>
        <v>0</v>
      </c>
      <c r="H161" s="26">
        <f t="shared" ca="1" si="2"/>
        <v>0</v>
      </c>
      <c r="I161" s="9"/>
    </row>
    <row r="162" spans="2:9" x14ac:dyDescent="0.2">
      <c r="B162" s="55"/>
      <c r="G162" s="26">
        <f ca="1">SUMIF(Spending!$C$6:$C$158,Allocations!C162,Spending!$E$6:$E$153)</f>
        <v>0</v>
      </c>
      <c r="H162" s="26">
        <f t="shared" ca="1" si="2"/>
        <v>0</v>
      </c>
      <c r="I162" s="9"/>
    </row>
    <row r="163" spans="2:9" x14ac:dyDescent="0.2">
      <c r="B163" s="55"/>
      <c r="G163" s="26">
        <f ca="1">SUMIF(Spending!$C$6:$C$158,Allocations!C163,Spending!$E$6:$E$153)</f>
        <v>0</v>
      </c>
      <c r="H163" s="26">
        <f t="shared" ca="1" si="2"/>
        <v>0</v>
      </c>
      <c r="I163" s="9"/>
    </row>
    <row r="164" spans="2:9" x14ac:dyDescent="0.2">
      <c r="B164" s="55"/>
      <c r="G164" s="26">
        <f ca="1">SUMIF(Spending!$C$6:$C$158,Allocations!C164,Spending!$E$6:$E$153)</f>
        <v>0</v>
      </c>
      <c r="H164" s="26">
        <f t="shared" ca="1" si="2"/>
        <v>0</v>
      </c>
      <c r="I164" s="9"/>
    </row>
    <row r="165" spans="2:9" x14ac:dyDescent="0.2">
      <c r="B165" s="55"/>
      <c r="G165" s="26">
        <f ca="1">SUMIF(Spending!$C$6:$C$158,Allocations!C165,Spending!$E$6:$E$153)</f>
        <v>0</v>
      </c>
      <c r="H165" s="26">
        <f t="shared" ca="1" si="2"/>
        <v>0</v>
      </c>
      <c r="I165" s="9"/>
    </row>
    <row r="166" spans="2:9" x14ac:dyDescent="0.2">
      <c r="B166" s="55"/>
      <c r="G166" s="26">
        <f ca="1">SUMIF(Spending!$C$6:$C$158,Allocations!C166,Spending!$E$6:$E$153)</f>
        <v>0</v>
      </c>
      <c r="H166" s="26">
        <f t="shared" ca="1" si="2"/>
        <v>0</v>
      </c>
      <c r="I166" s="9"/>
    </row>
    <row r="167" spans="2:9" x14ac:dyDescent="0.2">
      <c r="B167" s="55"/>
      <c r="G167" s="26">
        <f ca="1">SUMIF(Spending!$C$6:$C$158,Allocations!C167,Spending!$E$6:$E$153)</f>
        <v>0</v>
      </c>
      <c r="H167" s="26">
        <f t="shared" ca="1" si="2"/>
        <v>0</v>
      </c>
      <c r="I167" s="9"/>
    </row>
    <row r="168" spans="2:9" x14ac:dyDescent="0.2">
      <c r="B168" s="55"/>
      <c r="G168" s="26">
        <f ca="1">SUMIF(Spending!$C$6:$C$158,Allocations!C168,Spending!$E$6:$E$153)</f>
        <v>0</v>
      </c>
      <c r="H168" s="26">
        <f t="shared" ca="1" si="2"/>
        <v>0</v>
      </c>
      <c r="I168" s="9"/>
    </row>
    <row r="169" spans="2:9" x14ac:dyDescent="0.2">
      <c r="B169" s="55"/>
      <c r="G169" s="26">
        <f ca="1">SUMIF(Spending!$C$6:$C$158,Allocations!C169,Spending!$E$6:$E$153)</f>
        <v>0</v>
      </c>
      <c r="H169" s="26">
        <f t="shared" ca="1" si="2"/>
        <v>0</v>
      </c>
      <c r="I169" s="9"/>
    </row>
    <row r="170" spans="2:9" x14ac:dyDescent="0.2">
      <c r="B170" s="55"/>
      <c r="G170" s="26">
        <f ca="1">SUMIF(Spending!$C$6:$C$158,Allocations!C170,Spending!$E$6:$E$153)</f>
        <v>0</v>
      </c>
      <c r="H170" s="26">
        <f t="shared" ca="1" si="2"/>
        <v>0</v>
      </c>
      <c r="I170" s="9"/>
    </row>
    <row r="171" spans="2:9" x14ac:dyDescent="0.2">
      <c r="B171" s="55"/>
      <c r="G171" s="26">
        <f ca="1">SUMIF(Spending!$C$6:$C$158,Allocations!C171,Spending!$E$6:$E$153)</f>
        <v>0</v>
      </c>
      <c r="H171" s="26">
        <f t="shared" ca="1" si="2"/>
        <v>0</v>
      </c>
      <c r="I171" s="9"/>
    </row>
    <row r="172" spans="2:9" x14ac:dyDescent="0.2">
      <c r="B172" s="55"/>
      <c r="G172" s="26">
        <f ca="1">SUMIF(Spending!$C$6:$C$158,Allocations!C172,Spending!$E$6:$E$153)</f>
        <v>0</v>
      </c>
      <c r="H172" s="26">
        <f t="shared" ca="1" si="2"/>
        <v>0</v>
      </c>
      <c r="I172" s="9"/>
    </row>
    <row r="173" spans="2:9" x14ac:dyDescent="0.2">
      <c r="B173" s="55"/>
      <c r="G173" s="26">
        <f ca="1">SUMIF(Spending!$C$6:$C$158,Allocations!C173,Spending!$E$6:$E$153)</f>
        <v>0</v>
      </c>
      <c r="H173" s="26">
        <f t="shared" ca="1" si="2"/>
        <v>0</v>
      </c>
      <c r="I173" s="9"/>
    </row>
    <row r="174" spans="2:9" x14ac:dyDescent="0.2">
      <c r="B174" s="55"/>
      <c r="G174" s="26">
        <f ca="1">SUMIF(Spending!$C$6:$C$158,Allocations!C174,Spending!$E$6:$E$153)</f>
        <v>0</v>
      </c>
      <c r="H174" s="26">
        <f t="shared" ca="1" si="2"/>
        <v>0</v>
      </c>
      <c r="I174" s="9"/>
    </row>
    <row r="175" spans="2:9" x14ac:dyDescent="0.2">
      <c r="B175" s="55"/>
      <c r="G175" s="26">
        <f ca="1">SUMIF(Spending!$C$6:$C$158,Allocations!C175,Spending!$E$6:$E$153)</f>
        <v>0</v>
      </c>
      <c r="H175" s="26">
        <f t="shared" ca="1" si="2"/>
        <v>0</v>
      </c>
      <c r="I175" s="9"/>
    </row>
    <row r="176" spans="2:9" x14ac:dyDescent="0.2">
      <c r="B176" s="55"/>
      <c r="G176" s="26">
        <f ca="1">SUMIF(Spending!$C$6:$C$158,Allocations!C176,Spending!$E$6:$E$153)</f>
        <v>0</v>
      </c>
      <c r="H176" s="26">
        <f t="shared" ca="1" si="2"/>
        <v>0</v>
      </c>
      <c r="I176" s="9"/>
    </row>
    <row r="177" spans="2:9" x14ac:dyDescent="0.2">
      <c r="B177" s="55"/>
      <c r="G177" s="26">
        <f ca="1">SUMIF(Spending!$C$6:$C$158,Allocations!C177,Spending!$E$6:$E$153)</f>
        <v>0</v>
      </c>
      <c r="H177" s="26">
        <f t="shared" ca="1" si="2"/>
        <v>0</v>
      </c>
      <c r="I177" s="9"/>
    </row>
    <row r="178" spans="2:9" x14ac:dyDescent="0.2">
      <c r="B178" s="55"/>
      <c r="G178" s="26">
        <f ca="1">SUMIF(Spending!$C$6:$C$158,Allocations!C178,Spending!$E$6:$E$153)</f>
        <v>0</v>
      </c>
      <c r="H178" s="26">
        <f t="shared" ca="1" si="2"/>
        <v>0</v>
      </c>
      <c r="I178" s="9"/>
    </row>
    <row r="179" spans="2:9" x14ac:dyDescent="0.2">
      <c r="B179" s="55"/>
      <c r="G179" s="26">
        <f ca="1">SUMIF(Spending!$C$6:$C$158,Allocations!C179,Spending!$E$6:$E$153)</f>
        <v>0</v>
      </c>
      <c r="H179" s="26">
        <f t="shared" ca="1" si="2"/>
        <v>0</v>
      </c>
      <c r="I179" s="9"/>
    </row>
    <row r="180" spans="2:9" x14ac:dyDescent="0.2">
      <c r="B180" s="55"/>
      <c r="G180" s="26">
        <f ca="1">SUMIF(Spending!$C$6:$C$158,Allocations!C180,Spending!$E$6:$E$153)</f>
        <v>0</v>
      </c>
      <c r="H180" s="26">
        <f t="shared" ca="1" si="2"/>
        <v>0</v>
      </c>
      <c r="I180" s="9"/>
    </row>
    <row r="181" spans="2:9" x14ac:dyDescent="0.2">
      <c r="B181" s="55"/>
      <c r="G181" s="26">
        <f ca="1">SUMIF(Spending!$C$6:$C$158,Allocations!C181,Spending!$E$6:$E$153)</f>
        <v>0</v>
      </c>
      <c r="H181" s="26">
        <f t="shared" ca="1" si="2"/>
        <v>0</v>
      </c>
      <c r="I181" s="9"/>
    </row>
    <row r="182" spans="2:9" x14ac:dyDescent="0.2">
      <c r="B182" s="55"/>
      <c r="G182" s="26">
        <f ca="1">SUMIF(Spending!$C$6:$C$158,Allocations!C182,Spending!$E$6:$E$153)</f>
        <v>0</v>
      </c>
      <c r="H182" s="26">
        <f t="shared" ca="1" si="2"/>
        <v>0</v>
      </c>
      <c r="I182" s="9"/>
    </row>
    <row r="183" spans="2:9" x14ac:dyDescent="0.2">
      <c r="B183" s="55"/>
      <c r="G183" s="26">
        <f ca="1">SUMIF(Spending!$C$6:$C$158,Allocations!C183,Spending!$E$6:$E$153)</f>
        <v>0</v>
      </c>
      <c r="H183" s="26">
        <f t="shared" ca="1" si="2"/>
        <v>0</v>
      </c>
      <c r="I183" s="9"/>
    </row>
    <row r="184" spans="2:9" x14ac:dyDescent="0.2">
      <c r="B184" s="55"/>
      <c r="G184" s="26">
        <f ca="1">SUMIF(Spending!$C$6:$C$158,Allocations!C184,Spending!$E$6:$E$153)</f>
        <v>0</v>
      </c>
      <c r="H184" s="26">
        <f t="shared" ca="1" si="2"/>
        <v>0</v>
      </c>
      <c r="I184" s="9"/>
    </row>
    <row r="185" spans="2:9" x14ac:dyDescent="0.2">
      <c r="B185" s="55"/>
      <c r="G185" s="26">
        <f ca="1">SUMIF(Spending!$C$6:$C$158,Allocations!C185,Spending!$E$6:$E$153)</f>
        <v>0</v>
      </c>
      <c r="H185" s="26">
        <f t="shared" ca="1" si="2"/>
        <v>0</v>
      </c>
      <c r="I185" s="9"/>
    </row>
    <row r="186" spans="2:9" x14ac:dyDescent="0.2">
      <c r="B186" s="55"/>
      <c r="G186" s="26">
        <f ca="1">SUMIF(Spending!$C$6:$C$158,Allocations!C186,Spending!$E$6:$E$153)</f>
        <v>0</v>
      </c>
      <c r="H186" s="26">
        <f t="shared" ca="1" si="2"/>
        <v>0</v>
      </c>
      <c r="I186" s="9"/>
    </row>
    <row r="187" spans="2:9" x14ac:dyDescent="0.2">
      <c r="B187" s="55"/>
      <c r="G187" s="26">
        <f ca="1">SUMIF(Spending!$C$6:$C$158,Allocations!C187,Spending!$E$6:$E$153)</f>
        <v>0</v>
      </c>
      <c r="H187" s="26">
        <f t="shared" ca="1" si="2"/>
        <v>0</v>
      </c>
      <c r="I187" s="9"/>
    </row>
    <row r="188" spans="2:9" x14ac:dyDescent="0.2">
      <c r="B188" s="55"/>
      <c r="G188" s="26">
        <f ca="1">SUMIF(Spending!$C$6:$C$158,Allocations!C188,Spending!$E$6:$E$153)</f>
        <v>0</v>
      </c>
      <c r="H188" s="26">
        <f t="shared" ca="1" si="2"/>
        <v>0</v>
      </c>
      <c r="I188" s="9"/>
    </row>
    <row r="189" spans="2:9" x14ac:dyDescent="0.2">
      <c r="B189" s="55"/>
      <c r="G189" s="26">
        <f ca="1">SUMIF(Spending!$C$6:$C$158,Allocations!C189,Spending!$E$6:$E$153)</f>
        <v>0</v>
      </c>
      <c r="H189" s="26">
        <f t="shared" ca="1" si="2"/>
        <v>0</v>
      </c>
      <c r="I189" s="9"/>
    </row>
    <row r="190" spans="2:9" x14ac:dyDescent="0.2">
      <c r="B190" s="55"/>
      <c r="G190" s="26">
        <f ca="1">SUMIF(Spending!$C$6:$C$158,Allocations!C190,Spending!$E$6:$E$153)</f>
        <v>0</v>
      </c>
      <c r="H190" s="26">
        <f t="shared" ca="1" si="2"/>
        <v>0</v>
      </c>
      <c r="I190" s="9"/>
    </row>
    <row r="191" spans="2:9" x14ac:dyDescent="0.2">
      <c r="B191" s="55"/>
      <c r="G191" s="26">
        <f ca="1">SUMIF(Spending!$C$6:$C$158,Allocations!C191,Spending!$E$6:$E$153)</f>
        <v>0</v>
      </c>
      <c r="H191" s="26">
        <f t="shared" ca="1" si="2"/>
        <v>0</v>
      </c>
      <c r="I191" s="9"/>
    </row>
    <row r="192" spans="2:9" x14ac:dyDescent="0.2">
      <c r="B192" s="55"/>
      <c r="G192" s="26">
        <f ca="1">SUMIF(Spending!$C$6:$C$158,Allocations!C192,Spending!$E$6:$E$153)</f>
        <v>0</v>
      </c>
      <c r="H192" s="26">
        <f t="shared" ca="1" si="2"/>
        <v>0</v>
      </c>
      <c r="I192" s="9"/>
    </row>
    <row r="193" spans="2:9" x14ac:dyDescent="0.2">
      <c r="B193" s="55"/>
      <c r="G193" s="26">
        <f ca="1">SUMIF(Spending!$C$6:$C$158,Allocations!C193,Spending!$E$6:$E$153)</f>
        <v>0</v>
      </c>
      <c r="H193" s="26">
        <f t="shared" ca="1" si="2"/>
        <v>0</v>
      </c>
      <c r="I193" s="9"/>
    </row>
    <row r="194" spans="2:9" x14ac:dyDescent="0.2">
      <c r="B194" s="55"/>
      <c r="G194" s="26">
        <f ca="1">SUMIF(Spending!$C$6:$C$158,Allocations!C194,Spending!$E$6:$E$153)</f>
        <v>0</v>
      </c>
      <c r="H194" s="26">
        <f t="shared" ca="1" si="2"/>
        <v>0</v>
      </c>
      <c r="I194" s="9"/>
    </row>
    <row r="195" spans="2:9" x14ac:dyDescent="0.2">
      <c r="B195" s="55"/>
      <c r="G195" s="26">
        <f ca="1">SUMIF(Spending!$C$6:$C$158,Allocations!C195,Spending!$E$6:$E$153)</f>
        <v>0</v>
      </c>
      <c r="H195" s="26">
        <f t="shared" ca="1" si="2"/>
        <v>0</v>
      </c>
      <c r="I195" s="9"/>
    </row>
    <row r="196" spans="2:9" x14ac:dyDescent="0.2">
      <c r="B196" s="55"/>
      <c r="G196" s="26">
        <f ca="1">SUMIF(Spending!$C$6:$C$158,Allocations!C196,Spending!$E$6:$E$153)</f>
        <v>0</v>
      </c>
      <c r="H196" s="26">
        <f t="shared" ca="1" si="2"/>
        <v>0</v>
      </c>
      <c r="I196" s="9"/>
    </row>
    <row r="197" spans="2:9" x14ac:dyDescent="0.2">
      <c r="B197" s="55"/>
      <c r="G197" s="26">
        <f ca="1">SUMIF(Spending!$C$6:$C$158,Allocations!C197,Spending!$E$6:$E$153)</f>
        <v>0</v>
      </c>
      <c r="H197" s="26">
        <f t="shared" ca="1" si="2"/>
        <v>0</v>
      </c>
      <c r="I197" s="9"/>
    </row>
    <row r="198" spans="2:9" x14ac:dyDescent="0.2">
      <c r="B198" s="55"/>
      <c r="G198" s="26">
        <f ca="1">SUMIF(Spending!$C$6:$C$158,Allocations!C198,Spending!$E$6:$E$153)</f>
        <v>0</v>
      </c>
      <c r="H198" s="26">
        <f t="shared" ca="1" si="2"/>
        <v>0</v>
      </c>
      <c r="I198" s="9"/>
    </row>
    <row r="199" spans="2:9" x14ac:dyDescent="0.2">
      <c r="B199" s="55"/>
      <c r="G199" s="26">
        <f ca="1">SUMIF(Spending!$C$6:$C$158,Allocations!C199,Spending!$E$6:$E$153)</f>
        <v>0</v>
      </c>
      <c r="H199" s="26">
        <f t="shared" ref="H199:H262" ca="1" si="3">IF(F199="", E199-G199,F199-G199)</f>
        <v>0</v>
      </c>
      <c r="I199" s="9"/>
    </row>
    <row r="200" spans="2:9" x14ac:dyDescent="0.2">
      <c r="B200" s="55"/>
      <c r="G200" s="26">
        <f ca="1">SUMIF(Spending!$C$6:$C$158,Allocations!C200,Spending!$E$6:$E$153)</f>
        <v>0</v>
      </c>
      <c r="H200" s="26">
        <f t="shared" ca="1" si="3"/>
        <v>0</v>
      </c>
      <c r="I200" s="9"/>
    </row>
    <row r="201" spans="2:9" x14ac:dyDescent="0.2">
      <c r="B201" s="55"/>
      <c r="G201" s="26">
        <f ca="1">SUMIF(Spending!$C$6:$C$158,Allocations!C201,Spending!$E$6:$E$153)</f>
        <v>0</v>
      </c>
      <c r="H201" s="26">
        <f t="shared" ca="1" si="3"/>
        <v>0</v>
      </c>
      <c r="I201" s="9"/>
    </row>
    <row r="202" spans="2:9" x14ac:dyDescent="0.2">
      <c r="B202" s="55"/>
      <c r="G202" s="26">
        <f ca="1">SUMIF(Spending!$C$6:$C$158,Allocations!C202,Spending!$E$6:$E$153)</f>
        <v>0</v>
      </c>
      <c r="H202" s="26">
        <f t="shared" ca="1" si="3"/>
        <v>0</v>
      </c>
      <c r="I202" s="9"/>
    </row>
    <row r="203" spans="2:9" x14ac:dyDescent="0.2">
      <c r="B203" s="55"/>
      <c r="G203" s="26">
        <f ca="1">SUMIF(Spending!$C$6:$C$158,Allocations!C203,Spending!$E$6:$E$153)</f>
        <v>0</v>
      </c>
      <c r="H203" s="26">
        <f t="shared" ca="1" si="3"/>
        <v>0</v>
      </c>
      <c r="I203" s="9"/>
    </row>
    <row r="204" spans="2:9" x14ac:dyDescent="0.2">
      <c r="B204" s="55"/>
      <c r="G204" s="26">
        <f ca="1">SUMIF(Spending!$C$6:$C$158,Allocations!C204,Spending!$E$6:$E$153)</f>
        <v>0</v>
      </c>
      <c r="H204" s="26">
        <f t="shared" ca="1" si="3"/>
        <v>0</v>
      </c>
      <c r="I204" s="9"/>
    </row>
    <row r="205" spans="2:9" x14ac:dyDescent="0.2">
      <c r="B205" s="55"/>
      <c r="G205" s="26">
        <f ca="1">SUMIF(Spending!$C$6:$C$158,Allocations!C205,Spending!$E$6:$E$153)</f>
        <v>0</v>
      </c>
      <c r="H205" s="26">
        <f t="shared" ca="1" si="3"/>
        <v>0</v>
      </c>
      <c r="I205" s="9"/>
    </row>
    <row r="206" spans="2:9" x14ac:dyDescent="0.2">
      <c r="B206" s="55"/>
      <c r="G206" s="26">
        <f ca="1">SUMIF(Spending!$C$6:$C$158,Allocations!C206,Spending!$E$6:$E$153)</f>
        <v>0</v>
      </c>
      <c r="H206" s="26">
        <f t="shared" ca="1" si="3"/>
        <v>0</v>
      </c>
      <c r="I206" s="9"/>
    </row>
    <row r="207" spans="2:9" x14ac:dyDescent="0.2">
      <c r="B207" s="55"/>
      <c r="G207" s="26">
        <f ca="1">SUMIF(Spending!$C$6:$C$158,Allocations!C207,Spending!$E$6:$E$153)</f>
        <v>0</v>
      </c>
      <c r="H207" s="26">
        <f t="shared" ca="1" si="3"/>
        <v>0</v>
      </c>
      <c r="I207" s="9"/>
    </row>
    <row r="208" spans="2:9" x14ac:dyDescent="0.2">
      <c r="B208" s="55"/>
      <c r="G208" s="26">
        <f ca="1">SUMIF(Spending!$C$6:$C$158,Allocations!C208,Spending!$E$6:$E$153)</f>
        <v>0</v>
      </c>
      <c r="H208" s="26">
        <f t="shared" ca="1" si="3"/>
        <v>0</v>
      </c>
      <c r="I208" s="9"/>
    </row>
    <row r="209" spans="2:9" x14ac:dyDescent="0.2">
      <c r="B209" s="55"/>
      <c r="G209" s="26">
        <f ca="1">SUMIF(Spending!$C$6:$C$158,Allocations!C209,Spending!$E$6:$E$153)</f>
        <v>0</v>
      </c>
      <c r="H209" s="26">
        <f t="shared" ca="1" si="3"/>
        <v>0</v>
      </c>
      <c r="I209" s="9"/>
    </row>
    <row r="210" spans="2:9" x14ac:dyDescent="0.2">
      <c r="B210" s="55"/>
      <c r="G210" s="26">
        <f ca="1">SUMIF(Spending!$C$6:$C$158,Allocations!C210,Spending!$E$6:$E$153)</f>
        <v>0</v>
      </c>
      <c r="H210" s="26">
        <f t="shared" ca="1" si="3"/>
        <v>0</v>
      </c>
      <c r="I210" s="9"/>
    </row>
    <row r="211" spans="2:9" x14ac:dyDescent="0.2">
      <c r="B211" s="55"/>
      <c r="G211" s="26">
        <f ca="1">SUMIF(Spending!$C$6:$C$158,Allocations!C211,Spending!$E$6:$E$153)</f>
        <v>0</v>
      </c>
      <c r="H211" s="26">
        <f t="shared" ca="1" si="3"/>
        <v>0</v>
      </c>
      <c r="I211" s="9"/>
    </row>
    <row r="212" spans="2:9" x14ac:dyDescent="0.2">
      <c r="B212" s="55"/>
      <c r="G212" s="26">
        <f ca="1">SUMIF(Spending!$C$6:$C$158,Allocations!C212,Spending!$E$6:$E$153)</f>
        <v>0</v>
      </c>
      <c r="H212" s="26">
        <f t="shared" ca="1" si="3"/>
        <v>0</v>
      </c>
      <c r="I212" s="9"/>
    </row>
    <row r="213" spans="2:9" x14ac:dyDescent="0.2">
      <c r="B213" s="55"/>
      <c r="G213" s="26">
        <f ca="1">SUMIF(Spending!$C$6:$C$158,Allocations!C213,Spending!$E$6:$E$153)</f>
        <v>0</v>
      </c>
      <c r="H213" s="26">
        <f t="shared" ca="1" si="3"/>
        <v>0</v>
      </c>
      <c r="I213" s="9"/>
    </row>
    <row r="214" spans="2:9" x14ac:dyDescent="0.2">
      <c r="B214" s="55"/>
      <c r="G214" s="26">
        <f ca="1">SUMIF(Spending!$C$6:$C$158,Allocations!C214,Spending!$E$6:$E$153)</f>
        <v>0</v>
      </c>
      <c r="H214" s="26">
        <f t="shared" ca="1" si="3"/>
        <v>0</v>
      </c>
      <c r="I214" s="9"/>
    </row>
    <row r="215" spans="2:9" x14ac:dyDescent="0.2">
      <c r="B215" s="55"/>
      <c r="G215" s="26">
        <f ca="1">SUMIF(Spending!$C$6:$C$158,Allocations!C215,Spending!$E$6:$E$153)</f>
        <v>0</v>
      </c>
      <c r="H215" s="26">
        <f t="shared" ca="1" si="3"/>
        <v>0</v>
      </c>
      <c r="I215" s="9"/>
    </row>
    <row r="216" spans="2:9" x14ac:dyDescent="0.2">
      <c r="B216" s="55"/>
      <c r="G216" s="26">
        <f ca="1">SUMIF(Spending!$C$6:$C$158,Allocations!C216,Spending!$E$6:$E$153)</f>
        <v>0</v>
      </c>
      <c r="H216" s="26">
        <f t="shared" ca="1" si="3"/>
        <v>0</v>
      </c>
      <c r="I216" s="9"/>
    </row>
    <row r="217" spans="2:9" x14ac:dyDescent="0.2">
      <c r="B217" s="55"/>
      <c r="G217" s="26">
        <f ca="1">SUMIF(Spending!$C$6:$C$158,Allocations!C217,Spending!$E$6:$E$153)</f>
        <v>0</v>
      </c>
      <c r="H217" s="26">
        <f t="shared" ca="1" si="3"/>
        <v>0</v>
      </c>
      <c r="I217" s="9"/>
    </row>
    <row r="218" spans="2:9" x14ac:dyDescent="0.2">
      <c r="B218" s="55"/>
      <c r="G218" s="26">
        <f ca="1">SUMIF(Spending!$C$6:$C$158,Allocations!C218,Spending!$E$6:$E$153)</f>
        <v>0</v>
      </c>
      <c r="H218" s="26">
        <f t="shared" ca="1" si="3"/>
        <v>0</v>
      </c>
      <c r="I218" s="9"/>
    </row>
    <row r="219" spans="2:9" x14ac:dyDescent="0.2">
      <c r="B219" s="55"/>
      <c r="G219" s="26">
        <f ca="1">SUMIF(Spending!$C$6:$C$158,Allocations!C219,Spending!$E$6:$E$153)</f>
        <v>0</v>
      </c>
      <c r="H219" s="26">
        <f t="shared" ca="1" si="3"/>
        <v>0</v>
      </c>
      <c r="I219" s="9"/>
    </row>
    <row r="220" spans="2:9" x14ac:dyDescent="0.2">
      <c r="B220" s="55"/>
      <c r="G220" s="26">
        <f ca="1">SUMIF(Spending!$C$6:$C$158,Allocations!C220,Spending!$E$6:$E$153)</f>
        <v>0</v>
      </c>
      <c r="H220" s="26">
        <f t="shared" ca="1" si="3"/>
        <v>0</v>
      </c>
      <c r="I220" s="9"/>
    </row>
    <row r="221" spans="2:9" x14ac:dyDescent="0.2">
      <c r="B221" s="55"/>
      <c r="G221" s="26">
        <f ca="1">SUMIF(Spending!$C$6:$C$158,Allocations!C221,Spending!$E$6:$E$153)</f>
        <v>0</v>
      </c>
      <c r="H221" s="26">
        <f t="shared" ca="1" si="3"/>
        <v>0</v>
      </c>
      <c r="I221" s="9"/>
    </row>
    <row r="222" spans="2:9" x14ac:dyDescent="0.2">
      <c r="B222" s="55"/>
      <c r="G222" s="26">
        <f ca="1">SUMIF(Spending!$C$6:$C$158,Allocations!C222,Spending!$E$6:$E$153)</f>
        <v>0</v>
      </c>
      <c r="H222" s="26">
        <f t="shared" ca="1" si="3"/>
        <v>0</v>
      </c>
      <c r="I222" s="9"/>
    </row>
    <row r="223" spans="2:9" x14ac:dyDescent="0.2">
      <c r="B223" s="55"/>
      <c r="G223" s="26">
        <f ca="1">SUMIF(Spending!$C$6:$C$158,Allocations!C223,Spending!$E$6:$E$153)</f>
        <v>0</v>
      </c>
      <c r="H223" s="26">
        <f t="shared" ca="1" si="3"/>
        <v>0</v>
      </c>
      <c r="I223" s="9"/>
    </row>
    <row r="224" spans="2:9" x14ac:dyDescent="0.2">
      <c r="B224" s="55"/>
      <c r="G224" s="26">
        <f ca="1">SUMIF(Spending!$C$6:$C$158,Allocations!C224,Spending!$E$6:$E$153)</f>
        <v>0</v>
      </c>
      <c r="H224" s="26">
        <f t="shared" ca="1" si="3"/>
        <v>0</v>
      </c>
      <c r="I224" s="9"/>
    </row>
    <row r="225" spans="2:9" x14ac:dyDescent="0.2">
      <c r="B225" s="55"/>
      <c r="G225" s="26">
        <f ca="1">SUMIF(Spending!$C$6:$C$158,Allocations!C225,Spending!$E$6:$E$153)</f>
        <v>0</v>
      </c>
      <c r="H225" s="26">
        <f t="shared" ca="1" si="3"/>
        <v>0</v>
      </c>
      <c r="I225" s="9"/>
    </row>
    <row r="226" spans="2:9" x14ac:dyDescent="0.2">
      <c r="B226" s="55"/>
      <c r="G226" s="26">
        <f ca="1">SUMIF(Spending!$C$6:$C$158,Allocations!C226,Spending!$E$6:$E$153)</f>
        <v>0</v>
      </c>
      <c r="H226" s="26">
        <f t="shared" ca="1" si="3"/>
        <v>0</v>
      </c>
      <c r="I226" s="9"/>
    </row>
    <row r="227" spans="2:9" x14ac:dyDescent="0.2">
      <c r="B227" s="55"/>
      <c r="G227" s="26">
        <f ca="1">SUMIF(Spending!$C$6:$C$158,Allocations!C227,Spending!$E$6:$E$153)</f>
        <v>0</v>
      </c>
      <c r="H227" s="26">
        <f t="shared" ca="1" si="3"/>
        <v>0</v>
      </c>
      <c r="I227" s="9"/>
    </row>
    <row r="228" spans="2:9" x14ac:dyDescent="0.2">
      <c r="B228" s="55"/>
      <c r="G228" s="26">
        <f ca="1">SUMIF(Spending!$C$6:$C$158,Allocations!C228,Spending!$E$6:$E$153)</f>
        <v>0</v>
      </c>
      <c r="H228" s="26">
        <f t="shared" ca="1" si="3"/>
        <v>0</v>
      </c>
      <c r="I228" s="9"/>
    </row>
    <row r="229" spans="2:9" x14ac:dyDescent="0.2">
      <c r="B229" s="55"/>
      <c r="G229" s="26">
        <f ca="1">SUMIF(Spending!$C$6:$C$158,Allocations!C229,Spending!$E$6:$E$153)</f>
        <v>0</v>
      </c>
      <c r="H229" s="26">
        <f t="shared" ca="1" si="3"/>
        <v>0</v>
      </c>
      <c r="I229" s="9"/>
    </row>
    <row r="230" spans="2:9" x14ac:dyDescent="0.2">
      <c r="B230" s="55"/>
      <c r="G230" s="26">
        <f ca="1">SUMIF(Spending!$C$6:$C$158,Allocations!C230,Spending!$E$6:$E$153)</f>
        <v>0</v>
      </c>
      <c r="H230" s="26">
        <f t="shared" ca="1" si="3"/>
        <v>0</v>
      </c>
      <c r="I230" s="9"/>
    </row>
    <row r="231" spans="2:9" x14ac:dyDescent="0.2">
      <c r="B231" s="55"/>
      <c r="G231" s="26">
        <f ca="1">SUMIF(Spending!$C$6:$C$158,Allocations!C231,Spending!$E$6:$E$153)</f>
        <v>0</v>
      </c>
      <c r="H231" s="26">
        <f t="shared" ca="1" si="3"/>
        <v>0</v>
      </c>
      <c r="I231" s="9"/>
    </row>
    <row r="232" spans="2:9" x14ac:dyDescent="0.2">
      <c r="B232" s="55"/>
      <c r="G232" s="26">
        <f ca="1">SUMIF(Spending!$C$6:$C$158,Allocations!C232,Spending!$E$6:$E$153)</f>
        <v>0</v>
      </c>
      <c r="H232" s="26">
        <f t="shared" ca="1" si="3"/>
        <v>0</v>
      </c>
      <c r="I232" s="9"/>
    </row>
    <row r="233" spans="2:9" x14ac:dyDescent="0.2">
      <c r="B233" s="55"/>
      <c r="G233" s="26">
        <f ca="1">SUMIF(Spending!$C$6:$C$158,Allocations!C233,Spending!$E$6:$E$153)</f>
        <v>0</v>
      </c>
      <c r="H233" s="26">
        <f t="shared" ca="1" si="3"/>
        <v>0</v>
      </c>
      <c r="I233" s="9"/>
    </row>
    <row r="234" spans="2:9" x14ac:dyDescent="0.2">
      <c r="B234" s="55"/>
      <c r="G234" s="26">
        <f ca="1">SUMIF(Spending!$C$6:$C$158,Allocations!C234,Spending!$E$6:$E$153)</f>
        <v>0</v>
      </c>
      <c r="H234" s="26">
        <f t="shared" ca="1" si="3"/>
        <v>0</v>
      </c>
      <c r="I234" s="9"/>
    </row>
    <row r="235" spans="2:9" x14ac:dyDescent="0.2">
      <c r="B235" s="55"/>
      <c r="G235" s="26">
        <f ca="1">SUMIF(Spending!$C$6:$C$158,Allocations!C235,Spending!$E$6:$E$153)</f>
        <v>0</v>
      </c>
      <c r="H235" s="26">
        <f t="shared" ca="1" si="3"/>
        <v>0</v>
      </c>
      <c r="I235" s="9"/>
    </row>
    <row r="236" spans="2:9" x14ac:dyDescent="0.2">
      <c r="B236" s="55"/>
      <c r="G236" s="26">
        <f ca="1">SUMIF(Spending!$C$6:$C$158,Allocations!C236,Spending!$E$6:$E$153)</f>
        <v>0</v>
      </c>
      <c r="H236" s="26">
        <f t="shared" ca="1" si="3"/>
        <v>0</v>
      </c>
      <c r="I236" s="9"/>
    </row>
    <row r="237" spans="2:9" x14ac:dyDescent="0.2">
      <c r="B237" s="55"/>
      <c r="G237" s="26">
        <f ca="1">SUMIF(Spending!$C$6:$C$158,Allocations!C237,Spending!$E$6:$E$153)</f>
        <v>0</v>
      </c>
      <c r="H237" s="26">
        <f t="shared" ca="1" si="3"/>
        <v>0</v>
      </c>
      <c r="I237" s="9"/>
    </row>
    <row r="238" spans="2:9" x14ac:dyDescent="0.2">
      <c r="B238" s="55"/>
      <c r="G238" s="26">
        <f ca="1">SUMIF(Spending!$C$6:$C$158,Allocations!C238,Spending!$E$6:$E$153)</f>
        <v>0</v>
      </c>
      <c r="H238" s="26">
        <f t="shared" ca="1" si="3"/>
        <v>0</v>
      </c>
      <c r="I238" s="9"/>
    </row>
    <row r="239" spans="2:9" x14ac:dyDescent="0.2">
      <c r="B239" s="55"/>
      <c r="G239" s="26">
        <f ca="1">SUMIF(Spending!$C$6:$C$158,Allocations!C239,Spending!$E$6:$E$153)</f>
        <v>0</v>
      </c>
      <c r="H239" s="26">
        <f t="shared" ca="1" si="3"/>
        <v>0</v>
      </c>
      <c r="I239" s="9"/>
    </row>
    <row r="240" spans="2:9" x14ac:dyDescent="0.2">
      <c r="B240" s="55"/>
      <c r="G240" s="26">
        <f ca="1">SUMIF(Spending!$C$6:$C$158,Allocations!C240,Spending!$E$6:$E$153)</f>
        <v>0</v>
      </c>
      <c r="H240" s="26">
        <f t="shared" ca="1" si="3"/>
        <v>0</v>
      </c>
      <c r="I240" s="9"/>
    </row>
    <row r="241" spans="2:9" x14ac:dyDescent="0.2">
      <c r="B241" s="55"/>
      <c r="G241" s="26">
        <f ca="1">SUMIF(Spending!$C$6:$C$158,Allocations!C241,Spending!$E$6:$E$153)</f>
        <v>0</v>
      </c>
      <c r="H241" s="26">
        <f t="shared" ca="1" si="3"/>
        <v>0</v>
      </c>
      <c r="I241" s="9"/>
    </row>
    <row r="242" spans="2:9" x14ac:dyDescent="0.2">
      <c r="B242" s="55"/>
      <c r="G242" s="26">
        <f ca="1">SUMIF(Spending!$C$6:$C$158,Allocations!C242,Spending!$E$6:$E$153)</f>
        <v>0</v>
      </c>
      <c r="H242" s="26">
        <f t="shared" ca="1" si="3"/>
        <v>0</v>
      </c>
      <c r="I242" s="9"/>
    </row>
    <row r="243" spans="2:9" x14ac:dyDescent="0.2">
      <c r="B243" s="55"/>
      <c r="G243" s="26">
        <f ca="1">SUMIF(Spending!$C$6:$C$158,Allocations!C243,Spending!$E$6:$E$153)</f>
        <v>0</v>
      </c>
      <c r="H243" s="26">
        <f t="shared" ca="1" si="3"/>
        <v>0</v>
      </c>
      <c r="I243" s="9"/>
    </row>
    <row r="244" spans="2:9" x14ac:dyDescent="0.2">
      <c r="B244" s="55"/>
      <c r="G244" s="26">
        <f ca="1">SUMIF(Spending!$C$6:$C$158,Allocations!C244,Spending!$E$6:$E$153)</f>
        <v>0</v>
      </c>
      <c r="H244" s="26">
        <f t="shared" ca="1" si="3"/>
        <v>0</v>
      </c>
      <c r="I244" s="9"/>
    </row>
    <row r="245" spans="2:9" x14ac:dyDescent="0.2">
      <c r="B245" s="55"/>
      <c r="G245" s="26">
        <f ca="1">SUMIF(Spending!$C$6:$C$158,Allocations!C245,Spending!$E$6:$E$153)</f>
        <v>0</v>
      </c>
      <c r="H245" s="26">
        <f t="shared" ca="1" si="3"/>
        <v>0</v>
      </c>
      <c r="I245" s="9"/>
    </row>
    <row r="246" spans="2:9" x14ac:dyDescent="0.2">
      <c r="B246" s="55"/>
      <c r="G246" s="26">
        <f ca="1">SUMIF(Spending!$C$6:$C$158,Allocations!C246,Spending!$E$6:$E$153)</f>
        <v>0</v>
      </c>
      <c r="H246" s="26">
        <f t="shared" ca="1" si="3"/>
        <v>0</v>
      </c>
      <c r="I246" s="9"/>
    </row>
    <row r="247" spans="2:9" x14ac:dyDescent="0.2">
      <c r="B247" s="55"/>
      <c r="G247" s="26">
        <f ca="1">SUMIF(Spending!$C$6:$C$158,Allocations!C247,Spending!$E$6:$E$153)</f>
        <v>0</v>
      </c>
      <c r="H247" s="26">
        <f t="shared" ca="1" si="3"/>
        <v>0</v>
      </c>
      <c r="I247" s="9"/>
    </row>
    <row r="248" spans="2:9" x14ac:dyDescent="0.2">
      <c r="B248" s="55"/>
      <c r="G248" s="26">
        <f ca="1">SUMIF(Spending!$C$6:$C$158,Allocations!C248,Spending!$E$6:$E$153)</f>
        <v>0</v>
      </c>
      <c r="H248" s="26">
        <f t="shared" ca="1" si="3"/>
        <v>0</v>
      </c>
      <c r="I248" s="9"/>
    </row>
    <row r="249" spans="2:9" x14ac:dyDescent="0.2">
      <c r="B249" s="55"/>
      <c r="G249" s="26">
        <f ca="1">SUMIF(Spending!$C$6:$C$158,Allocations!C249,Spending!$E$6:$E$153)</f>
        <v>0</v>
      </c>
      <c r="H249" s="26">
        <f t="shared" ca="1" si="3"/>
        <v>0</v>
      </c>
      <c r="I249" s="9"/>
    </row>
    <row r="250" spans="2:9" x14ac:dyDescent="0.2">
      <c r="B250" s="55"/>
      <c r="G250" s="26">
        <f ca="1">SUMIF(Spending!$C$6:$C$158,Allocations!C250,Spending!$E$6:$E$153)</f>
        <v>0</v>
      </c>
      <c r="H250" s="26">
        <f t="shared" ca="1" si="3"/>
        <v>0</v>
      </c>
      <c r="I250" s="9"/>
    </row>
    <row r="251" spans="2:9" x14ac:dyDescent="0.2">
      <c r="B251" s="55"/>
      <c r="G251" s="26">
        <f ca="1">SUMIF(Spending!$C$6:$C$158,Allocations!C251,Spending!$E$6:$E$153)</f>
        <v>0</v>
      </c>
      <c r="H251" s="26">
        <f t="shared" ca="1" si="3"/>
        <v>0</v>
      </c>
      <c r="I251" s="9"/>
    </row>
    <row r="252" spans="2:9" x14ac:dyDescent="0.2">
      <c r="B252" s="55"/>
      <c r="G252" s="26">
        <f ca="1">SUMIF(Spending!$C$6:$C$158,Allocations!C252,Spending!$E$6:$E$153)</f>
        <v>0</v>
      </c>
      <c r="H252" s="26">
        <f t="shared" ca="1" si="3"/>
        <v>0</v>
      </c>
      <c r="I252" s="9"/>
    </row>
    <row r="253" spans="2:9" x14ac:dyDescent="0.2">
      <c r="B253" s="55"/>
      <c r="G253" s="26">
        <f ca="1">SUMIF(Spending!$C$6:$C$158,Allocations!C253,Spending!$E$6:$E$153)</f>
        <v>0</v>
      </c>
      <c r="H253" s="26">
        <f t="shared" ca="1" si="3"/>
        <v>0</v>
      </c>
      <c r="I253" s="9"/>
    </row>
    <row r="254" spans="2:9" x14ac:dyDescent="0.2">
      <c r="B254" s="55"/>
      <c r="G254" s="26">
        <f ca="1">SUMIF(Spending!$C$6:$C$158,Allocations!C254,Spending!$E$6:$E$153)</f>
        <v>0</v>
      </c>
      <c r="H254" s="26">
        <f t="shared" ca="1" si="3"/>
        <v>0</v>
      </c>
      <c r="I254" s="9"/>
    </row>
    <row r="255" spans="2:9" x14ac:dyDescent="0.2">
      <c r="B255" s="55"/>
      <c r="G255" s="26">
        <f ca="1">SUMIF(Spending!$C$6:$C$158,Allocations!C255,Spending!$E$6:$E$153)</f>
        <v>0</v>
      </c>
      <c r="H255" s="26">
        <f t="shared" ca="1" si="3"/>
        <v>0</v>
      </c>
      <c r="I255" s="9"/>
    </row>
    <row r="256" spans="2:9" x14ac:dyDescent="0.2">
      <c r="B256" s="55"/>
      <c r="G256" s="26">
        <f ca="1">SUMIF(Spending!$C$6:$C$158,Allocations!C256,Spending!$E$6:$E$153)</f>
        <v>0</v>
      </c>
      <c r="H256" s="26">
        <f t="shared" ca="1" si="3"/>
        <v>0</v>
      </c>
      <c r="I256" s="9"/>
    </row>
    <row r="257" spans="2:9" x14ac:dyDescent="0.2">
      <c r="B257" s="55"/>
      <c r="G257" s="26">
        <f ca="1">SUMIF(Spending!$C$6:$C$158,Allocations!C257,Spending!$E$6:$E$153)</f>
        <v>0</v>
      </c>
      <c r="H257" s="26">
        <f t="shared" ca="1" si="3"/>
        <v>0</v>
      </c>
      <c r="I257" s="9"/>
    </row>
    <row r="258" spans="2:9" x14ac:dyDescent="0.2">
      <c r="B258" s="55"/>
      <c r="G258" s="26">
        <f ca="1">SUMIF(Spending!$C$6:$C$158,Allocations!C258,Spending!$E$6:$E$153)</f>
        <v>0</v>
      </c>
      <c r="H258" s="26">
        <f t="shared" ca="1" si="3"/>
        <v>0</v>
      </c>
      <c r="I258" s="9"/>
    </row>
    <row r="259" spans="2:9" x14ac:dyDescent="0.2">
      <c r="B259" s="55"/>
      <c r="G259" s="26">
        <f ca="1">SUMIF(Spending!$C$6:$C$158,Allocations!C259,Spending!$E$6:$E$153)</f>
        <v>0</v>
      </c>
      <c r="H259" s="26">
        <f t="shared" ca="1" si="3"/>
        <v>0</v>
      </c>
      <c r="I259" s="9"/>
    </row>
    <row r="260" spans="2:9" x14ac:dyDescent="0.2">
      <c r="B260" s="55"/>
      <c r="G260" s="26">
        <f ca="1">SUMIF(Spending!$C$6:$C$158,Allocations!C260,Spending!$E$6:$E$153)</f>
        <v>0</v>
      </c>
      <c r="H260" s="26">
        <f t="shared" ca="1" si="3"/>
        <v>0</v>
      </c>
      <c r="I260" s="9"/>
    </row>
    <row r="261" spans="2:9" x14ac:dyDescent="0.2">
      <c r="B261" s="55"/>
      <c r="G261" s="26">
        <f ca="1">SUMIF(Spending!$C$6:$C$158,Allocations!C261,Spending!$E$6:$E$153)</f>
        <v>0</v>
      </c>
      <c r="H261" s="26">
        <f t="shared" ca="1" si="3"/>
        <v>0</v>
      </c>
      <c r="I261" s="9"/>
    </row>
    <row r="262" spans="2:9" x14ac:dyDescent="0.2">
      <c r="B262" s="55"/>
      <c r="G262" s="26">
        <f ca="1">SUMIF(Spending!$C$6:$C$158,Allocations!C262,Spending!$E$6:$E$153)</f>
        <v>0</v>
      </c>
      <c r="H262" s="26">
        <f t="shared" ca="1" si="3"/>
        <v>0</v>
      </c>
      <c r="I262" s="9"/>
    </row>
    <row r="263" spans="2:9" x14ac:dyDescent="0.2">
      <c r="B263" s="55"/>
      <c r="G263" s="26">
        <f ca="1">SUMIF(Spending!$C$6:$C$158,Allocations!C263,Spending!$E$6:$E$153)</f>
        <v>0</v>
      </c>
      <c r="H263" s="26">
        <f t="shared" ref="H263:H326" ca="1" si="4">IF(F263="", E263-G263,F263-G263)</f>
        <v>0</v>
      </c>
      <c r="I263" s="9"/>
    </row>
    <row r="264" spans="2:9" x14ac:dyDescent="0.2">
      <c r="B264" s="55"/>
      <c r="G264" s="26">
        <f ca="1">SUMIF(Spending!$C$6:$C$158,Allocations!C264,Spending!$E$6:$E$153)</f>
        <v>0</v>
      </c>
      <c r="H264" s="26">
        <f t="shared" ca="1" si="4"/>
        <v>0</v>
      </c>
      <c r="I264" s="9"/>
    </row>
    <row r="265" spans="2:9" x14ac:dyDescent="0.2">
      <c r="B265" s="55"/>
      <c r="G265" s="26">
        <f ca="1">SUMIF(Spending!$C$6:$C$158,Allocations!C265,Spending!$E$6:$E$153)</f>
        <v>0</v>
      </c>
      <c r="H265" s="26">
        <f t="shared" ca="1" si="4"/>
        <v>0</v>
      </c>
      <c r="I265" s="9"/>
    </row>
    <row r="266" spans="2:9" x14ac:dyDescent="0.2">
      <c r="B266" s="55"/>
      <c r="G266" s="26">
        <f ca="1">SUMIF(Spending!$C$6:$C$158,Allocations!C266,Spending!$E$6:$E$153)</f>
        <v>0</v>
      </c>
      <c r="H266" s="26">
        <f t="shared" ca="1" si="4"/>
        <v>0</v>
      </c>
      <c r="I266" s="9"/>
    </row>
    <row r="267" spans="2:9" x14ac:dyDescent="0.2">
      <c r="B267" s="55"/>
      <c r="G267" s="26">
        <f ca="1">SUMIF(Spending!$C$6:$C$158,Allocations!C267,Spending!$E$6:$E$153)</f>
        <v>0</v>
      </c>
      <c r="H267" s="26">
        <f t="shared" ca="1" si="4"/>
        <v>0</v>
      </c>
      <c r="I267" s="9"/>
    </row>
    <row r="268" spans="2:9" x14ac:dyDescent="0.2">
      <c r="B268" s="55"/>
      <c r="G268" s="26">
        <f ca="1">SUMIF(Spending!$C$6:$C$158,Allocations!C268,Spending!$E$6:$E$153)</f>
        <v>0</v>
      </c>
      <c r="H268" s="26">
        <f t="shared" ca="1" si="4"/>
        <v>0</v>
      </c>
      <c r="I268" s="9"/>
    </row>
    <row r="269" spans="2:9" x14ac:dyDescent="0.2">
      <c r="B269" s="55"/>
      <c r="G269" s="26">
        <f ca="1">SUMIF(Spending!$C$6:$C$158,Allocations!C269,Spending!$E$6:$E$153)</f>
        <v>0</v>
      </c>
      <c r="H269" s="26">
        <f t="shared" ca="1" si="4"/>
        <v>0</v>
      </c>
      <c r="I269" s="9"/>
    </row>
    <row r="270" spans="2:9" x14ac:dyDescent="0.2">
      <c r="B270" s="55"/>
      <c r="G270" s="26">
        <f ca="1">SUMIF(Spending!$C$6:$C$158,Allocations!C270,Spending!$E$6:$E$153)</f>
        <v>0</v>
      </c>
      <c r="H270" s="26">
        <f t="shared" ca="1" si="4"/>
        <v>0</v>
      </c>
      <c r="I270" s="9"/>
    </row>
    <row r="271" spans="2:9" x14ac:dyDescent="0.2">
      <c r="B271" s="55"/>
      <c r="G271" s="26">
        <f ca="1">SUMIF(Spending!$C$6:$C$158,Allocations!C271,Spending!$E$6:$E$153)</f>
        <v>0</v>
      </c>
      <c r="H271" s="26">
        <f t="shared" ca="1" si="4"/>
        <v>0</v>
      </c>
      <c r="I271" s="9"/>
    </row>
    <row r="272" spans="2:9" x14ac:dyDescent="0.2">
      <c r="B272" s="55"/>
      <c r="G272" s="26">
        <f ca="1">SUMIF(Spending!$C$6:$C$158,Allocations!C272,Spending!$E$6:$E$153)</f>
        <v>0</v>
      </c>
      <c r="H272" s="26">
        <f t="shared" ca="1" si="4"/>
        <v>0</v>
      </c>
      <c r="I272" s="9"/>
    </row>
    <row r="273" spans="2:9" x14ac:dyDescent="0.2">
      <c r="B273" s="55"/>
      <c r="G273" s="26">
        <f ca="1">SUMIF(Spending!$C$6:$C$158,Allocations!C273,Spending!$E$6:$E$153)</f>
        <v>0</v>
      </c>
      <c r="H273" s="26">
        <f t="shared" ca="1" si="4"/>
        <v>0</v>
      </c>
      <c r="I273" s="9"/>
    </row>
    <row r="274" spans="2:9" x14ac:dyDescent="0.2">
      <c r="B274" s="55"/>
      <c r="G274" s="26">
        <f ca="1">SUMIF(Spending!$C$6:$C$158,Allocations!C274,Spending!$E$6:$E$153)</f>
        <v>0</v>
      </c>
      <c r="H274" s="26">
        <f t="shared" ca="1" si="4"/>
        <v>0</v>
      </c>
      <c r="I274" s="9"/>
    </row>
    <row r="275" spans="2:9" x14ac:dyDescent="0.2">
      <c r="B275" s="55"/>
      <c r="G275" s="26">
        <f ca="1">SUMIF(Spending!$C$6:$C$158,Allocations!C275,Spending!$E$6:$E$153)</f>
        <v>0</v>
      </c>
      <c r="H275" s="26">
        <f t="shared" ca="1" si="4"/>
        <v>0</v>
      </c>
      <c r="I275" s="9"/>
    </row>
    <row r="276" spans="2:9" x14ac:dyDescent="0.2">
      <c r="B276" s="55"/>
      <c r="G276" s="26">
        <f ca="1">SUMIF(Spending!$C$6:$C$158,Allocations!C276,Spending!$E$6:$E$153)</f>
        <v>0</v>
      </c>
      <c r="H276" s="26">
        <f t="shared" ca="1" si="4"/>
        <v>0</v>
      </c>
      <c r="I276" s="9"/>
    </row>
    <row r="277" spans="2:9" x14ac:dyDescent="0.2">
      <c r="B277" s="55"/>
      <c r="G277" s="26">
        <f ca="1">SUMIF(Spending!$C$6:$C$158,Allocations!C277,Spending!$E$6:$E$153)</f>
        <v>0</v>
      </c>
      <c r="H277" s="26">
        <f t="shared" ca="1" si="4"/>
        <v>0</v>
      </c>
      <c r="I277" s="9"/>
    </row>
    <row r="278" spans="2:9" x14ac:dyDescent="0.2">
      <c r="B278" s="55"/>
      <c r="G278" s="26">
        <f ca="1">SUMIF(Spending!$C$6:$C$158,Allocations!C278,Spending!$E$6:$E$153)</f>
        <v>0</v>
      </c>
      <c r="H278" s="26">
        <f t="shared" ca="1" si="4"/>
        <v>0</v>
      </c>
      <c r="I278" s="9"/>
    </row>
    <row r="279" spans="2:9" x14ac:dyDescent="0.2">
      <c r="B279" s="55"/>
      <c r="G279" s="26">
        <f ca="1">SUMIF(Spending!$C$6:$C$158,Allocations!C279,Spending!$E$6:$E$153)</f>
        <v>0</v>
      </c>
      <c r="H279" s="26">
        <f t="shared" ca="1" si="4"/>
        <v>0</v>
      </c>
      <c r="I279" s="9"/>
    </row>
    <row r="280" spans="2:9" x14ac:dyDescent="0.2">
      <c r="B280" s="55"/>
      <c r="G280" s="26">
        <f ca="1">SUMIF(Spending!$C$6:$C$158,Allocations!C280,Spending!$E$6:$E$153)</f>
        <v>0</v>
      </c>
      <c r="H280" s="26">
        <f t="shared" ca="1" si="4"/>
        <v>0</v>
      </c>
      <c r="I280" s="9"/>
    </row>
    <row r="281" spans="2:9" x14ac:dyDescent="0.2">
      <c r="B281" s="55"/>
      <c r="G281" s="26">
        <f ca="1">SUMIF(Spending!$C$6:$C$158,Allocations!C281,Spending!$E$6:$E$153)</f>
        <v>0</v>
      </c>
      <c r="H281" s="26">
        <f t="shared" ca="1" si="4"/>
        <v>0</v>
      </c>
      <c r="I281" s="9"/>
    </row>
    <row r="282" spans="2:9" x14ac:dyDescent="0.2">
      <c r="B282" s="55"/>
      <c r="G282" s="26">
        <f ca="1">SUMIF(Spending!$C$6:$C$158,Allocations!C282,Spending!$E$6:$E$153)</f>
        <v>0</v>
      </c>
      <c r="H282" s="26">
        <f t="shared" ca="1" si="4"/>
        <v>0</v>
      </c>
      <c r="I282" s="9"/>
    </row>
    <row r="283" spans="2:9" x14ac:dyDescent="0.2">
      <c r="B283" s="55"/>
      <c r="G283" s="26">
        <f ca="1">SUMIF(Spending!$C$6:$C$158,Allocations!C283,Spending!$E$6:$E$153)</f>
        <v>0</v>
      </c>
      <c r="H283" s="26">
        <f t="shared" ca="1" si="4"/>
        <v>0</v>
      </c>
      <c r="I283" s="9"/>
    </row>
    <row r="284" spans="2:9" x14ac:dyDescent="0.2">
      <c r="B284" s="55"/>
      <c r="G284" s="26">
        <f ca="1">SUMIF(Spending!$C$6:$C$158,Allocations!C284,Spending!$E$6:$E$153)</f>
        <v>0</v>
      </c>
      <c r="H284" s="26">
        <f t="shared" ca="1" si="4"/>
        <v>0</v>
      </c>
      <c r="I284" s="9"/>
    </row>
    <row r="285" spans="2:9" x14ac:dyDescent="0.2">
      <c r="B285" s="55"/>
      <c r="G285" s="26">
        <f ca="1">SUMIF(Spending!$C$6:$C$158,Allocations!C285,Spending!$E$6:$E$153)</f>
        <v>0</v>
      </c>
      <c r="H285" s="26">
        <f t="shared" ca="1" si="4"/>
        <v>0</v>
      </c>
      <c r="I285" s="9"/>
    </row>
    <row r="286" spans="2:9" x14ac:dyDescent="0.2">
      <c r="B286" s="55"/>
      <c r="G286" s="26">
        <f ca="1">SUMIF(Spending!$C$6:$C$158,Allocations!C286,Spending!$E$6:$E$153)</f>
        <v>0</v>
      </c>
      <c r="H286" s="26">
        <f t="shared" ca="1" si="4"/>
        <v>0</v>
      </c>
      <c r="I286" s="9"/>
    </row>
    <row r="287" spans="2:9" x14ac:dyDescent="0.2">
      <c r="B287" s="55"/>
      <c r="G287" s="26">
        <f ca="1">SUMIF(Spending!$C$6:$C$158,Allocations!C287,Spending!$E$6:$E$153)</f>
        <v>0</v>
      </c>
      <c r="H287" s="26">
        <f t="shared" ca="1" si="4"/>
        <v>0</v>
      </c>
      <c r="I287" s="9"/>
    </row>
    <row r="288" spans="2:9" x14ac:dyDescent="0.2">
      <c r="B288" s="55"/>
      <c r="G288" s="26">
        <f ca="1">SUMIF(Spending!$C$6:$C$158,Allocations!C288,Spending!$E$6:$E$153)</f>
        <v>0</v>
      </c>
      <c r="H288" s="26">
        <f t="shared" ca="1" si="4"/>
        <v>0</v>
      </c>
      <c r="I288" s="9"/>
    </row>
    <row r="289" spans="2:9" x14ac:dyDescent="0.2">
      <c r="B289" s="55"/>
      <c r="G289" s="26">
        <f ca="1">SUMIF(Spending!$C$6:$C$158,Allocations!C289,Spending!$E$6:$E$153)</f>
        <v>0</v>
      </c>
      <c r="H289" s="26">
        <f t="shared" ca="1" si="4"/>
        <v>0</v>
      </c>
      <c r="I289" s="9"/>
    </row>
    <row r="290" spans="2:9" x14ac:dyDescent="0.2">
      <c r="B290" s="55"/>
      <c r="G290" s="26">
        <f ca="1">SUMIF(Spending!$C$6:$C$158,Allocations!C290,Spending!$E$6:$E$153)</f>
        <v>0</v>
      </c>
      <c r="H290" s="26">
        <f t="shared" ca="1" si="4"/>
        <v>0</v>
      </c>
      <c r="I290" s="9"/>
    </row>
    <row r="291" spans="2:9" x14ac:dyDescent="0.2">
      <c r="B291" s="55"/>
      <c r="G291" s="26">
        <f ca="1">SUMIF(Spending!$C$6:$C$158,Allocations!C291,Spending!$E$6:$E$153)</f>
        <v>0</v>
      </c>
      <c r="H291" s="26">
        <f t="shared" ca="1" si="4"/>
        <v>0</v>
      </c>
      <c r="I291" s="9"/>
    </row>
    <row r="292" spans="2:9" x14ac:dyDescent="0.2">
      <c r="B292" s="55"/>
      <c r="G292" s="26">
        <f ca="1">SUMIF(Spending!$C$6:$C$158,Allocations!C292,Spending!$E$6:$E$153)</f>
        <v>0</v>
      </c>
      <c r="H292" s="26">
        <f t="shared" ca="1" si="4"/>
        <v>0</v>
      </c>
      <c r="I292" s="9"/>
    </row>
    <row r="293" spans="2:9" x14ac:dyDescent="0.2">
      <c r="B293" s="55"/>
      <c r="G293" s="26">
        <f ca="1">SUMIF(Spending!$C$6:$C$158,Allocations!C293,Spending!$E$6:$E$153)</f>
        <v>0</v>
      </c>
      <c r="H293" s="26">
        <f t="shared" ca="1" si="4"/>
        <v>0</v>
      </c>
      <c r="I293" s="9"/>
    </row>
    <row r="294" spans="2:9" x14ac:dyDescent="0.2">
      <c r="B294" s="55"/>
      <c r="G294" s="26">
        <f ca="1">SUMIF(Spending!$C$6:$C$158,Allocations!C294,Spending!$E$6:$E$153)</f>
        <v>0</v>
      </c>
      <c r="H294" s="26">
        <f t="shared" ca="1" si="4"/>
        <v>0</v>
      </c>
      <c r="I294" s="9"/>
    </row>
    <row r="295" spans="2:9" x14ac:dyDescent="0.2">
      <c r="B295" s="55"/>
      <c r="G295" s="26">
        <f ca="1">SUMIF(Spending!$C$6:$C$158,Allocations!C295,Spending!$E$6:$E$153)</f>
        <v>0</v>
      </c>
      <c r="H295" s="26">
        <f t="shared" ca="1" si="4"/>
        <v>0</v>
      </c>
      <c r="I295" s="9"/>
    </row>
    <row r="296" spans="2:9" x14ac:dyDescent="0.2">
      <c r="B296" s="55"/>
      <c r="G296" s="26">
        <f ca="1">SUMIF(Spending!$C$6:$C$158,Allocations!C296,Spending!$E$6:$E$153)</f>
        <v>0</v>
      </c>
      <c r="H296" s="26">
        <f t="shared" ca="1" si="4"/>
        <v>0</v>
      </c>
      <c r="I296" s="9"/>
    </row>
    <row r="297" spans="2:9" x14ac:dyDescent="0.2">
      <c r="B297" s="55"/>
      <c r="G297" s="26">
        <f ca="1">SUMIF(Spending!$C$6:$C$158,Allocations!C297,Spending!$E$6:$E$153)</f>
        <v>0</v>
      </c>
      <c r="H297" s="26">
        <f t="shared" ca="1" si="4"/>
        <v>0</v>
      </c>
      <c r="I297" s="9"/>
    </row>
    <row r="298" spans="2:9" x14ac:dyDescent="0.2">
      <c r="B298" s="55"/>
      <c r="G298" s="26">
        <f ca="1">SUMIF(Spending!$C$6:$C$158,Allocations!C298,Spending!$E$6:$E$153)</f>
        <v>0</v>
      </c>
      <c r="H298" s="26">
        <f t="shared" ca="1" si="4"/>
        <v>0</v>
      </c>
      <c r="I298" s="9"/>
    </row>
    <row r="299" spans="2:9" x14ac:dyDescent="0.2">
      <c r="B299" s="55"/>
      <c r="G299" s="26">
        <f ca="1">SUMIF(Spending!$C$6:$C$158,Allocations!C299,Spending!$E$6:$E$153)</f>
        <v>0</v>
      </c>
      <c r="H299" s="26">
        <f t="shared" ca="1" si="4"/>
        <v>0</v>
      </c>
      <c r="I299" s="9"/>
    </row>
    <row r="300" spans="2:9" x14ac:dyDescent="0.2">
      <c r="B300" s="55"/>
      <c r="G300" s="26">
        <f ca="1">SUMIF(Spending!$C$6:$C$158,Allocations!C300,Spending!$E$6:$E$153)</f>
        <v>0</v>
      </c>
      <c r="H300" s="26">
        <f t="shared" ca="1" si="4"/>
        <v>0</v>
      </c>
      <c r="I300" s="9"/>
    </row>
    <row r="301" spans="2:9" x14ac:dyDescent="0.2">
      <c r="B301" s="55"/>
      <c r="G301" s="26">
        <f ca="1">SUMIF(Spending!$C$6:$C$158,Allocations!C301,Spending!$E$6:$E$153)</f>
        <v>0</v>
      </c>
      <c r="H301" s="26">
        <f t="shared" ca="1" si="4"/>
        <v>0</v>
      </c>
      <c r="I301" s="9"/>
    </row>
    <row r="302" spans="2:9" x14ac:dyDescent="0.2">
      <c r="B302" s="55"/>
      <c r="G302" s="26">
        <f ca="1">SUMIF(Spending!$C$6:$C$158,Allocations!C302,Spending!$E$6:$E$153)</f>
        <v>0</v>
      </c>
      <c r="H302" s="26">
        <f t="shared" ca="1" si="4"/>
        <v>0</v>
      </c>
      <c r="I302" s="9"/>
    </row>
    <row r="303" spans="2:9" x14ac:dyDescent="0.2">
      <c r="B303" s="55"/>
      <c r="G303" s="26">
        <f ca="1">SUMIF(Spending!$C$6:$C$158,Allocations!C303,Spending!$E$6:$E$153)</f>
        <v>0</v>
      </c>
      <c r="H303" s="26">
        <f t="shared" ca="1" si="4"/>
        <v>0</v>
      </c>
      <c r="I303" s="9"/>
    </row>
    <row r="304" spans="2:9" x14ac:dyDescent="0.2">
      <c r="B304" s="55"/>
      <c r="G304" s="26">
        <f ca="1">SUMIF(Spending!$C$6:$C$158,Allocations!C304,Spending!$E$6:$E$153)</f>
        <v>0</v>
      </c>
      <c r="H304" s="26">
        <f t="shared" ca="1" si="4"/>
        <v>0</v>
      </c>
      <c r="I304" s="9"/>
    </row>
    <row r="305" spans="2:9" x14ac:dyDescent="0.2">
      <c r="B305" s="55"/>
      <c r="G305" s="26">
        <f ca="1">SUMIF(Spending!$C$6:$C$158,Allocations!C305,Spending!$E$6:$E$153)</f>
        <v>0</v>
      </c>
      <c r="H305" s="26">
        <f t="shared" ca="1" si="4"/>
        <v>0</v>
      </c>
      <c r="I305" s="9"/>
    </row>
    <row r="306" spans="2:9" x14ac:dyDescent="0.2">
      <c r="B306" s="55"/>
      <c r="G306" s="26">
        <f ca="1">SUMIF(Spending!$C$6:$C$158,Allocations!C306,Spending!$E$6:$E$153)</f>
        <v>0</v>
      </c>
      <c r="H306" s="26">
        <f t="shared" ca="1" si="4"/>
        <v>0</v>
      </c>
      <c r="I306" s="9"/>
    </row>
    <row r="307" spans="2:9" x14ac:dyDescent="0.2">
      <c r="B307" s="55"/>
      <c r="G307" s="26">
        <f ca="1">SUMIF(Spending!$C$6:$C$158,Allocations!C307,Spending!$E$6:$E$153)</f>
        <v>0</v>
      </c>
      <c r="H307" s="26">
        <f t="shared" ca="1" si="4"/>
        <v>0</v>
      </c>
      <c r="I307" s="9"/>
    </row>
    <row r="308" spans="2:9" x14ac:dyDescent="0.2">
      <c r="B308" s="55"/>
      <c r="G308" s="26">
        <f ca="1">SUMIF(Spending!$C$6:$C$158,Allocations!C308,Spending!$E$6:$E$153)</f>
        <v>0</v>
      </c>
      <c r="H308" s="26">
        <f t="shared" ca="1" si="4"/>
        <v>0</v>
      </c>
      <c r="I308" s="9"/>
    </row>
    <row r="309" spans="2:9" x14ac:dyDescent="0.2">
      <c r="B309" s="55"/>
      <c r="G309" s="26">
        <f ca="1">SUMIF(Spending!$C$6:$C$158,Allocations!C309,Spending!$E$6:$E$153)</f>
        <v>0</v>
      </c>
      <c r="H309" s="26">
        <f t="shared" ca="1" si="4"/>
        <v>0</v>
      </c>
      <c r="I309" s="9"/>
    </row>
    <row r="310" spans="2:9" x14ac:dyDescent="0.2">
      <c r="B310" s="55"/>
      <c r="G310" s="26">
        <f ca="1">SUMIF(Spending!$C$6:$C$158,Allocations!C310,Spending!$E$6:$E$153)</f>
        <v>0</v>
      </c>
      <c r="H310" s="26">
        <f t="shared" ca="1" si="4"/>
        <v>0</v>
      </c>
      <c r="I310" s="9"/>
    </row>
    <row r="311" spans="2:9" x14ac:dyDescent="0.2">
      <c r="B311" s="55"/>
      <c r="G311" s="26">
        <f ca="1">SUMIF(Spending!$C$6:$C$158,Allocations!C311,Spending!$E$6:$E$153)</f>
        <v>0</v>
      </c>
      <c r="H311" s="26">
        <f t="shared" ca="1" si="4"/>
        <v>0</v>
      </c>
      <c r="I311" s="9"/>
    </row>
    <row r="312" spans="2:9" x14ac:dyDescent="0.2">
      <c r="B312" s="55"/>
      <c r="G312" s="26">
        <f ca="1">SUMIF(Spending!$C$6:$C$158,Allocations!C312,Spending!$E$6:$E$153)</f>
        <v>0</v>
      </c>
      <c r="H312" s="26">
        <f t="shared" ca="1" si="4"/>
        <v>0</v>
      </c>
      <c r="I312" s="9"/>
    </row>
    <row r="313" spans="2:9" x14ac:dyDescent="0.2">
      <c r="B313" s="55"/>
      <c r="G313" s="26">
        <f ca="1">SUMIF(Spending!$C$6:$C$158,Allocations!C313,Spending!$E$6:$E$153)</f>
        <v>0</v>
      </c>
      <c r="H313" s="26">
        <f t="shared" ca="1" si="4"/>
        <v>0</v>
      </c>
      <c r="I313" s="9"/>
    </row>
    <row r="314" spans="2:9" x14ac:dyDescent="0.2">
      <c r="B314" s="55"/>
      <c r="G314" s="26">
        <f ca="1">SUMIF(Spending!$C$6:$C$158,Allocations!C314,Spending!$E$6:$E$153)</f>
        <v>0</v>
      </c>
      <c r="H314" s="26">
        <f t="shared" ca="1" si="4"/>
        <v>0</v>
      </c>
      <c r="I314" s="9"/>
    </row>
    <row r="315" spans="2:9" x14ac:dyDescent="0.2">
      <c r="B315" s="55"/>
      <c r="G315" s="26">
        <f ca="1">SUMIF(Spending!$C$6:$C$158,Allocations!C315,Spending!$E$6:$E$153)</f>
        <v>0</v>
      </c>
      <c r="H315" s="26">
        <f t="shared" ca="1" si="4"/>
        <v>0</v>
      </c>
      <c r="I315" s="9"/>
    </row>
    <row r="316" spans="2:9" x14ac:dyDescent="0.2">
      <c r="B316" s="55"/>
      <c r="G316" s="26">
        <f ca="1">SUMIF(Spending!$C$6:$C$158,Allocations!C316,Spending!$E$6:$E$153)</f>
        <v>0</v>
      </c>
      <c r="H316" s="26">
        <f t="shared" ca="1" si="4"/>
        <v>0</v>
      </c>
      <c r="I316" s="9"/>
    </row>
    <row r="317" spans="2:9" x14ac:dyDescent="0.2">
      <c r="B317" s="55"/>
      <c r="G317" s="26">
        <f ca="1">SUMIF(Spending!$C$6:$C$158,Allocations!C317,Spending!$E$6:$E$153)</f>
        <v>0</v>
      </c>
      <c r="H317" s="26">
        <f t="shared" ca="1" si="4"/>
        <v>0</v>
      </c>
      <c r="I317" s="9"/>
    </row>
    <row r="318" spans="2:9" x14ac:dyDescent="0.2">
      <c r="B318" s="55"/>
      <c r="G318" s="26">
        <f ca="1">SUMIF(Spending!$C$6:$C$158,Allocations!C318,Spending!$E$6:$E$153)</f>
        <v>0</v>
      </c>
      <c r="H318" s="26">
        <f t="shared" ca="1" si="4"/>
        <v>0</v>
      </c>
      <c r="I318" s="9"/>
    </row>
    <row r="319" spans="2:9" x14ac:dyDescent="0.2">
      <c r="B319" s="55"/>
      <c r="G319" s="26">
        <f ca="1">SUMIF(Spending!$C$6:$C$158,Allocations!C319,Spending!$E$6:$E$153)</f>
        <v>0</v>
      </c>
      <c r="H319" s="26">
        <f t="shared" ca="1" si="4"/>
        <v>0</v>
      </c>
      <c r="I319" s="9"/>
    </row>
    <row r="320" spans="2:9" x14ac:dyDescent="0.2">
      <c r="B320" s="55"/>
      <c r="G320" s="26">
        <f ca="1">SUMIF(Spending!$C$6:$C$158,Allocations!C320,Spending!$E$6:$E$153)</f>
        <v>0</v>
      </c>
      <c r="H320" s="26">
        <f t="shared" ca="1" si="4"/>
        <v>0</v>
      </c>
      <c r="I320" s="9"/>
    </row>
    <row r="321" spans="2:9" x14ac:dyDescent="0.2">
      <c r="B321" s="55"/>
      <c r="G321" s="26">
        <f ca="1">SUMIF(Spending!$C$6:$C$158,Allocations!C321,Spending!$E$6:$E$153)</f>
        <v>0</v>
      </c>
      <c r="H321" s="26">
        <f t="shared" ca="1" si="4"/>
        <v>0</v>
      </c>
      <c r="I321" s="9"/>
    </row>
    <row r="322" spans="2:9" x14ac:dyDescent="0.2">
      <c r="B322" s="55"/>
      <c r="G322" s="26">
        <f ca="1">SUMIF(Spending!$C$6:$C$158,Allocations!C322,Spending!$E$6:$E$153)</f>
        <v>0</v>
      </c>
      <c r="H322" s="26">
        <f t="shared" ca="1" si="4"/>
        <v>0</v>
      </c>
      <c r="I322" s="9"/>
    </row>
    <row r="323" spans="2:9" x14ac:dyDescent="0.2">
      <c r="B323" s="55"/>
      <c r="G323" s="26">
        <f ca="1">SUMIF(Spending!$C$6:$C$158,Allocations!C323,Spending!$E$6:$E$153)</f>
        <v>0</v>
      </c>
      <c r="H323" s="26">
        <f t="shared" ca="1" si="4"/>
        <v>0</v>
      </c>
      <c r="I323" s="9"/>
    </row>
    <row r="324" spans="2:9" x14ac:dyDescent="0.2">
      <c r="B324" s="55"/>
      <c r="G324" s="26">
        <f ca="1">SUMIF(Spending!$C$6:$C$158,Allocations!C324,Spending!$E$6:$E$153)</f>
        <v>0</v>
      </c>
      <c r="H324" s="26">
        <f t="shared" ca="1" si="4"/>
        <v>0</v>
      </c>
      <c r="I324" s="9"/>
    </row>
    <row r="325" spans="2:9" x14ac:dyDescent="0.2">
      <c r="B325" s="55"/>
      <c r="G325" s="26">
        <f ca="1">SUMIF(Spending!$C$6:$C$158,Allocations!C325,Spending!$E$6:$E$153)</f>
        <v>0</v>
      </c>
      <c r="H325" s="26">
        <f t="shared" ca="1" si="4"/>
        <v>0</v>
      </c>
      <c r="I325" s="9"/>
    </row>
    <row r="326" spans="2:9" x14ac:dyDescent="0.2">
      <c r="B326" s="55"/>
      <c r="G326" s="26">
        <f ca="1">SUMIF(Spending!$C$6:$C$158,Allocations!C326,Spending!$E$6:$E$153)</f>
        <v>0</v>
      </c>
      <c r="H326" s="26">
        <f t="shared" ca="1" si="4"/>
        <v>0</v>
      </c>
      <c r="I326" s="9"/>
    </row>
    <row r="327" spans="2:9" x14ac:dyDescent="0.2">
      <c r="B327" s="55"/>
      <c r="G327" s="26">
        <f ca="1">SUMIF(Spending!$C$6:$C$158,Allocations!C327,Spending!$E$6:$E$153)</f>
        <v>0</v>
      </c>
      <c r="H327" s="26">
        <f t="shared" ref="H327:H390" ca="1" si="5">IF(F327="", E327-G327,F327-G327)</f>
        <v>0</v>
      </c>
      <c r="I327" s="9"/>
    </row>
    <row r="328" spans="2:9" x14ac:dyDescent="0.2">
      <c r="B328" s="55"/>
      <c r="G328" s="26">
        <f ca="1">SUMIF(Spending!$C$6:$C$158,Allocations!C328,Spending!$E$6:$E$153)</f>
        <v>0</v>
      </c>
      <c r="H328" s="26">
        <f t="shared" ca="1" si="5"/>
        <v>0</v>
      </c>
      <c r="I328" s="9"/>
    </row>
    <row r="329" spans="2:9" x14ac:dyDescent="0.2">
      <c r="B329" s="55"/>
      <c r="G329" s="26">
        <f ca="1">SUMIF(Spending!$C$6:$C$158,Allocations!C329,Spending!$E$6:$E$153)</f>
        <v>0</v>
      </c>
      <c r="H329" s="26">
        <f t="shared" ca="1" si="5"/>
        <v>0</v>
      </c>
      <c r="I329" s="9"/>
    </row>
    <row r="330" spans="2:9" x14ac:dyDescent="0.2">
      <c r="B330" s="55"/>
      <c r="G330" s="26">
        <f ca="1">SUMIF(Spending!$C$6:$C$158,Allocations!C330,Spending!$E$6:$E$153)</f>
        <v>0</v>
      </c>
      <c r="H330" s="26">
        <f t="shared" ca="1" si="5"/>
        <v>0</v>
      </c>
      <c r="I330" s="9"/>
    </row>
    <row r="331" spans="2:9" x14ac:dyDescent="0.2">
      <c r="B331" s="55"/>
      <c r="G331" s="26">
        <f ca="1">SUMIF(Spending!$C$6:$C$158,Allocations!C331,Spending!$E$6:$E$153)</f>
        <v>0</v>
      </c>
      <c r="H331" s="26">
        <f t="shared" ca="1" si="5"/>
        <v>0</v>
      </c>
      <c r="I331" s="9"/>
    </row>
    <row r="332" spans="2:9" x14ac:dyDescent="0.2">
      <c r="B332" s="55"/>
      <c r="G332" s="26">
        <f ca="1">SUMIF(Spending!$C$6:$C$158,Allocations!C332,Spending!$E$6:$E$153)</f>
        <v>0</v>
      </c>
      <c r="H332" s="26">
        <f t="shared" ca="1" si="5"/>
        <v>0</v>
      </c>
      <c r="I332" s="9"/>
    </row>
    <row r="333" spans="2:9" x14ac:dyDescent="0.2">
      <c r="B333" s="55"/>
      <c r="G333" s="26">
        <f ca="1">SUMIF(Spending!$C$6:$C$158,Allocations!C333,Spending!$E$6:$E$153)</f>
        <v>0</v>
      </c>
      <c r="H333" s="26">
        <f t="shared" ca="1" si="5"/>
        <v>0</v>
      </c>
      <c r="I333" s="9"/>
    </row>
    <row r="334" spans="2:9" x14ac:dyDescent="0.2">
      <c r="B334" s="55"/>
      <c r="G334" s="26">
        <f ca="1">SUMIF(Spending!$C$6:$C$158,Allocations!C334,Spending!$E$6:$E$153)</f>
        <v>0</v>
      </c>
      <c r="H334" s="26">
        <f t="shared" ca="1" si="5"/>
        <v>0</v>
      </c>
      <c r="I334" s="9"/>
    </row>
    <row r="335" spans="2:9" x14ac:dyDescent="0.2">
      <c r="B335" s="55"/>
      <c r="G335" s="26">
        <f ca="1">SUMIF(Spending!$C$6:$C$158,Allocations!C335,Spending!$E$6:$E$153)</f>
        <v>0</v>
      </c>
      <c r="H335" s="26">
        <f t="shared" ca="1" si="5"/>
        <v>0</v>
      </c>
      <c r="I335" s="9"/>
    </row>
    <row r="336" spans="2:9" x14ac:dyDescent="0.2">
      <c r="B336" s="55"/>
      <c r="G336" s="26">
        <f ca="1">SUMIF(Spending!$C$6:$C$158,Allocations!C336,Spending!$E$6:$E$153)</f>
        <v>0</v>
      </c>
      <c r="H336" s="26">
        <f t="shared" ca="1" si="5"/>
        <v>0</v>
      </c>
      <c r="I336" s="9"/>
    </row>
    <row r="337" spans="2:9" x14ac:dyDescent="0.2">
      <c r="B337" s="55"/>
      <c r="G337" s="26">
        <f ca="1">SUMIF(Spending!$C$6:$C$158,Allocations!C337,Spending!$E$6:$E$153)</f>
        <v>0</v>
      </c>
      <c r="H337" s="26">
        <f t="shared" ca="1" si="5"/>
        <v>0</v>
      </c>
      <c r="I337" s="9"/>
    </row>
    <row r="338" spans="2:9" x14ac:dyDescent="0.2">
      <c r="B338" s="55"/>
      <c r="G338" s="26">
        <f ca="1">SUMIF(Spending!$C$6:$C$158,Allocations!C338,Spending!$E$6:$E$153)</f>
        <v>0</v>
      </c>
      <c r="H338" s="26">
        <f t="shared" ca="1" si="5"/>
        <v>0</v>
      </c>
      <c r="I338" s="9"/>
    </row>
    <row r="339" spans="2:9" x14ac:dyDescent="0.2">
      <c r="B339" s="55"/>
      <c r="G339" s="26">
        <f ca="1">SUMIF(Spending!$C$6:$C$158,Allocations!C339,Spending!$E$6:$E$153)</f>
        <v>0</v>
      </c>
      <c r="H339" s="26">
        <f t="shared" ca="1" si="5"/>
        <v>0</v>
      </c>
    </row>
    <row r="340" spans="2:9" x14ac:dyDescent="0.2">
      <c r="B340" s="55"/>
      <c r="G340" s="26">
        <f ca="1">SUMIF(Spending!$C$6:$C$158,Allocations!C340,Spending!$E$6:$E$153)</f>
        <v>0</v>
      </c>
      <c r="H340" s="26">
        <f t="shared" ca="1" si="5"/>
        <v>0</v>
      </c>
    </row>
    <row r="341" spans="2:9" x14ac:dyDescent="0.2">
      <c r="B341" s="55"/>
      <c r="G341" s="26">
        <f ca="1">SUMIF(Spending!$C$6:$C$158,Allocations!C341,Spending!$E$6:$E$153)</f>
        <v>0</v>
      </c>
      <c r="H341" s="26">
        <f t="shared" ca="1" si="5"/>
        <v>0</v>
      </c>
    </row>
    <row r="342" spans="2:9" x14ac:dyDescent="0.2">
      <c r="B342" s="55"/>
      <c r="G342" s="26">
        <f ca="1">SUMIF(Spending!$C$6:$C$158,Allocations!C342,Spending!$E$6:$E$153)</f>
        <v>0</v>
      </c>
      <c r="H342" s="26">
        <f t="shared" ca="1" si="5"/>
        <v>0</v>
      </c>
    </row>
    <row r="343" spans="2:9" x14ac:dyDescent="0.2">
      <c r="B343" s="55"/>
      <c r="G343" s="26">
        <f ca="1">SUMIF(Spending!$C$6:$C$158,Allocations!C343,Spending!$E$6:$E$153)</f>
        <v>0</v>
      </c>
      <c r="H343" s="26">
        <f t="shared" ca="1" si="5"/>
        <v>0</v>
      </c>
    </row>
    <row r="344" spans="2:9" x14ac:dyDescent="0.2">
      <c r="B344" s="55"/>
      <c r="G344" s="26">
        <f ca="1">SUMIF(Spending!$C$6:$C$158,Allocations!C344,Spending!$E$6:$E$153)</f>
        <v>0</v>
      </c>
      <c r="H344" s="26">
        <f t="shared" ca="1" si="5"/>
        <v>0</v>
      </c>
    </row>
    <row r="345" spans="2:9" x14ac:dyDescent="0.2">
      <c r="B345" s="55"/>
      <c r="G345" s="26">
        <f ca="1">SUMIF(Spending!$C$6:$C$158,Allocations!C345,Spending!$E$6:$E$153)</f>
        <v>0</v>
      </c>
      <c r="H345" s="26">
        <f t="shared" ca="1" si="5"/>
        <v>0</v>
      </c>
    </row>
    <row r="346" spans="2:9" x14ac:dyDescent="0.2">
      <c r="B346" s="55"/>
      <c r="G346" s="26">
        <f ca="1">SUMIF(Spending!$C$6:$C$158,Allocations!C346,Spending!$E$6:$E$153)</f>
        <v>0</v>
      </c>
      <c r="H346" s="26">
        <f t="shared" ca="1" si="5"/>
        <v>0</v>
      </c>
    </row>
    <row r="347" spans="2:9" x14ac:dyDescent="0.2">
      <c r="B347" s="55"/>
      <c r="G347" s="26">
        <f ca="1">SUMIF(Spending!$C$6:$C$158,Allocations!C347,Spending!$E$6:$E$153)</f>
        <v>0</v>
      </c>
      <c r="H347" s="26">
        <f t="shared" ca="1" si="5"/>
        <v>0</v>
      </c>
    </row>
    <row r="348" spans="2:9" x14ac:dyDescent="0.2">
      <c r="B348" s="55"/>
      <c r="G348" s="26">
        <f ca="1">SUMIF(Spending!$C$6:$C$158,Allocations!C348,Spending!$E$6:$E$153)</f>
        <v>0</v>
      </c>
      <c r="H348" s="26">
        <f t="shared" ca="1" si="5"/>
        <v>0</v>
      </c>
    </row>
    <row r="349" spans="2:9" x14ac:dyDescent="0.2">
      <c r="B349" s="55"/>
      <c r="G349" s="26">
        <f ca="1">SUMIF(Spending!$C$6:$C$158,Allocations!C349,Spending!$E$6:$E$153)</f>
        <v>0</v>
      </c>
      <c r="H349" s="26">
        <f t="shared" ca="1" si="5"/>
        <v>0</v>
      </c>
    </row>
    <row r="350" spans="2:9" x14ac:dyDescent="0.2">
      <c r="B350" s="55"/>
      <c r="G350" s="26">
        <f ca="1">SUMIF(Spending!$C$6:$C$158,Allocations!C350,Spending!$E$6:$E$153)</f>
        <v>0</v>
      </c>
      <c r="H350" s="26">
        <f t="shared" ca="1" si="5"/>
        <v>0</v>
      </c>
    </row>
    <row r="351" spans="2:9" x14ac:dyDescent="0.2">
      <c r="B351" s="55"/>
      <c r="G351" s="26">
        <f ca="1">SUMIF(Spending!$C$6:$C$158,Allocations!C351,Spending!$E$6:$E$153)</f>
        <v>0</v>
      </c>
      <c r="H351" s="26">
        <f t="shared" ca="1" si="5"/>
        <v>0</v>
      </c>
    </row>
    <row r="352" spans="2:9" x14ac:dyDescent="0.2">
      <c r="B352" s="55"/>
      <c r="G352" s="26">
        <f ca="1">SUMIF(Spending!$C$6:$C$158,Allocations!C352,Spending!$E$6:$E$153)</f>
        <v>0</v>
      </c>
      <c r="H352" s="26">
        <f t="shared" ca="1" si="5"/>
        <v>0</v>
      </c>
    </row>
    <row r="353" spans="2:8" x14ac:dyDescent="0.2">
      <c r="B353" s="55"/>
      <c r="G353" s="26">
        <f ca="1">SUMIF(Spending!$C$6:$C$158,Allocations!C353,Spending!$E$6:$E$153)</f>
        <v>0</v>
      </c>
      <c r="H353" s="26">
        <f t="shared" ca="1" si="5"/>
        <v>0</v>
      </c>
    </row>
    <row r="354" spans="2:8" x14ac:dyDescent="0.2">
      <c r="B354" s="55"/>
      <c r="G354" s="26">
        <f ca="1">SUMIF(Spending!$C$6:$C$158,Allocations!C354,Spending!$E$6:$E$153)</f>
        <v>0</v>
      </c>
      <c r="H354" s="26">
        <f t="shared" ca="1" si="5"/>
        <v>0</v>
      </c>
    </row>
    <row r="355" spans="2:8" x14ac:dyDescent="0.2">
      <c r="B355" s="55"/>
      <c r="G355" s="26">
        <f ca="1">SUMIF(Spending!$C$6:$C$158,Allocations!C355,Spending!$E$6:$E$153)</f>
        <v>0</v>
      </c>
      <c r="H355" s="26">
        <f t="shared" ca="1" si="5"/>
        <v>0</v>
      </c>
    </row>
    <row r="356" spans="2:8" x14ac:dyDescent="0.2">
      <c r="B356" s="55"/>
      <c r="G356" s="26">
        <f ca="1">SUMIF(Spending!$C$6:$C$158,Allocations!C356,Spending!$E$6:$E$153)</f>
        <v>0</v>
      </c>
      <c r="H356" s="26">
        <f t="shared" ca="1" si="5"/>
        <v>0</v>
      </c>
    </row>
    <row r="357" spans="2:8" x14ac:dyDescent="0.2">
      <c r="B357" s="55"/>
      <c r="G357" s="26">
        <f ca="1">SUMIF(Spending!$C$6:$C$158,Allocations!C357,Spending!$E$6:$E$153)</f>
        <v>0</v>
      </c>
      <c r="H357" s="26">
        <f t="shared" ca="1" si="5"/>
        <v>0</v>
      </c>
    </row>
    <row r="358" spans="2:8" x14ac:dyDescent="0.2">
      <c r="B358" s="55"/>
      <c r="G358" s="26">
        <f ca="1">SUMIF(Spending!$C$6:$C$158,Allocations!C358,Spending!$E$6:$E$153)</f>
        <v>0</v>
      </c>
      <c r="H358" s="26">
        <f t="shared" ca="1" si="5"/>
        <v>0</v>
      </c>
    </row>
    <row r="359" spans="2:8" x14ac:dyDescent="0.2">
      <c r="B359" s="55"/>
      <c r="G359" s="26">
        <f ca="1">SUMIF(Spending!$C$6:$C$158,Allocations!C359,Spending!$E$6:$E$153)</f>
        <v>0</v>
      </c>
      <c r="H359" s="26">
        <f t="shared" ca="1" si="5"/>
        <v>0</v>
      </c>
    </row>
    <row r="360" spans="2:8" x14ac:dyDescent="0.2">
      <c r="B360" s="55"/>
      <c r="G360" s="26">
        <f ca="1">SUMIF(Spending!$C$6:$C$158,Allocations!C360,Spending!$E$6:$E$153)</f>
        <v>0</v>
      </c>
      <c r="H360" s="26">
        <f t="shared" ca="1" si="5"/>
        <v>0</v>
      </c>
    </row>
    <row r="361" spans="2:8" x14ac:dyDescent="0.2">
      <c r="B361" s="55"/>
      <c r="G361" s="26">
        <f ca="1">SUMIF(Spending!$C$6:$C$158,Allocations!C361,Spending!$E$6:$E$153)</f>
        <v>0</v>
      </c>
      <c r="H361" s="26">
        <f t="shared" ca="1" si="5"/>
        <v>0</v>
      </c>
    </row>
    <row r="362" spans="2:8" x14ac:dyDescent="0.2">
      <c r="B362" s="55"/>
      <c r="G362" s="26">
        <f ca="1">SUMIF(Spending!$C$6:$C$158,Allocations!C362,Spending!$E$6:$E$153)</f>
        <v>0</v>
      </c>
      <c r="H362" s="26">
        <f t="shared" ca="1" si="5"/>
        <v>0</v>
      </c>
    </row>
    <row r="363" spans="2:8" x14ac:dyDescent="0.2">
      <c r="B363" s="55"/>
      <c r="G363" s="26">
        <f ca="1">SUMIF(Spending!$C$6:$C$158,Allocations!C363,Spending!$E$6:$E$153)</f>
        <v>0</v>
      </c>
      <c r="H363" s="26">
        <f t="shared" ca="1" si="5"/>
        <v>0</v>
      </c>
    </row>
    <row r="364" spans="2:8" x14ac:dyDescent="0.2">
      <c r="B364" s="55"/>
      <c r="G364" s="26">
        <f ca="1">SUMIF(Spending!$C$6:$C$158,Allocations!C364,Spending!$E$6:$E$153)</f>
        <v>0</v>
      </c>
      <c r="H364" s="26">
        <f t="shared" ca="1" si="5"/>
        <v>0</v>
      </c>
    </row>
    <row r="365" spans="2:8" x14ac:dyDescent="0.2">
      <c r="B365" s="55"/>
      <c r="G365" s="26">
        <f ca="1">SUMIF(Spending!$C$6:$C$158,Allocations!C365,Spending!$E$6:$E$153)</f>
        <v>0</v>
      </c>
      <c r="H365" s="26">
        <f t="shared" ca="1" si="5"/>
        <v>0</v>
      </c>
    </row>
    <row r="366" spans="2:8" x14ac:dyDescent="0.2">
      <c r="B366" s="55"/>
      <c r="G366" s="26">
        <f ca="1">SUMIF(Spending!$C$6:$C$158,Allocations!C366,Spending!$E$6:$E$153)</f>
        <v>0</v>
      </c>
      <c r="H366" s="26">
        <f t="shared" ca="1" si="5"/>
        <v>0</v>
      </c>
    </row>
    <row r="367" spans="2:8" x14ac:dyDescent="0.2">
      <c r="B367" s="55"/>
      <c r="G367" s="26">
        <f ca="1">SUMIF(Spending!$C$6:$C$158,Allocations!C367,Spending!$E$6:$E$153)</f>
        <v>0</v>
      </c>
      <c r="H367" s="26">
        <f t="shared" ca="1" si="5"/>
        <v>0</v>
      </c>
    </row>
    <row r="368" spans="2:8" x14ac:dyDescent="0.2">
      <c r="B368" s="55"/>
      <c r="G368" s="26">
        <f ca="1">SUMIF(Spending!$C$6:$C$158,Allocations!C368,Spending!$E$6:$E$153)</f>
        <v>0</v>
      </c>
      <c r="H368" s="26">
        <f t="shared" ca="1" si="5"/>
        <v>0</v>
      </c>
    </row>
    <row r="369" spans="2:8" x14ac:dyDescent="0.2">
      <c r="B369" s="55"/>
      <c r="G369" s="26">
        <f ca="1">SUMIF(Spending!$C$6:$C$158,Allocations!C369,Spending!$E$6:$E$153)</f>
        <v>0</v>
      </c>
      <c r="H369" s="26">
        <f t="shared" ca="1" si="5"/>
        <v>0</v>
      </c>
    </row>
    <row r="370" spans="2:8" x14ac:dyDescent="0.2">
      <c r="B370" s="55"/>
      <c r="G370" s="26">
        <f ca="1">SUMIF(Spending!$C$6:$C$158,Allocations!C370,Spending!$E$6:$E$153)</f>
        <v>0</v>
      </c>
      <c r="H370" s="26">
        <f t="shared" ca="1" si="5"/>
        <v>0</v>
      </c>
    </row>
    <row r="371" spans="2:8" x14ac:dyDescent="0.2">
      <c r="B371" s="55"/>
      <c r="G371" s="26">
        <f ca="1">SUMIF(Spending!$C$6:$C$158,Allocations!C371,Spending!$E$6:$E$153)</f>
        <v>0</v>
      </c>
      <c r="H371" s="26">
        <f t="shared" ca="1" si="5"/>
        <v>0</v>
      </c>
    </row>
    <row r="372" spans="2:8" x14ac:dyDescent="0.2">
      <c r="B372" s="55"/>
      <c r="G372" s="26">
        <f ca="1">SUMIF(Spending!$C$6:$C$158,Allocations!C372,Spending!$E$6:$E$153)</f>
        <v>0</v>
      </c>
      <c r="H372" s="26">
        <f t="shared" ca="1" si="5"/>
        <v>0</v>
      </c>
    </row>
    <row r="373" spans="2:8" x14ac:dyDescent="0.2">
      <c r="B373" s="55"/>
      <c r="G373" s="26">
        <f ca="1">SUMIF(Spending!$C$6:$C$158,Allocations!C373,Spending!$E$6:$E$153)</f>
        <v>0</v>
      </c>
      <c r="H373" s="26">
        <f t="shared" ca="1" si="5"/>
        <v>0</v>
      </c>
    </row>
    <row r="374" spans="2:8" x14ac:dyDescent="0.2">
      <c r="B374" s="55"/>
      <c r="G374" s="26">
        <f ca="1">SUMIF(Spending!$C$6:$C$158,Allocations!C374,Spending!$E$6:$E$153)</f>
        <v>0</v>
      </c>
      <c r="H374" s="26">
        <f t="shared" ca="1" si="5"/>
        <v>0</v>
      </c>
    </row>
    <row r="375" spans="2:8" x14ac:dyDescent="0.2">
      <c r="B375" s="55"/>
      <c r="G375" s="26">
        <f ca="1">SUMIF(Spending!$C$6:$C$158,Allocations!C375,Spending!$E$6:$E$153)</f>
        <v>0</v>
      </c>
      <c r="H375" s="26">
        <f t="shared" ca="1" si="5"/>
        <v>0</v>
      </c>
    </row>
    <row r="376" spans="2:8" x14ac:dyDescent="0.2">
      <c r="B376" s="55"/>
      <c r="G376" s="26">
        <f ca="1">SUMIF(Spending!$C$6:$C$158,Allocations!C376,Spending!$E$6:$E$153)</f>
        <v>0</v>
      </c>
      <c r="H376" s="26">
        <f t="shared" ca="1" si="5"/>
        <v>0</v>
      </c>
    </row>
    <row r="377" spans="2:8" x14ac:dyDescent="0.2">
      <c r="B377" s="55"/>
      <c r="G377" s="26">
        <f ca="1">SUMIF(Spending!$C$6:$C$158,Allocations!C377,Spending!$E$6:$E$153)</f>
        <v>0</v>
      </c>
      <c r="H377" s="26">
        <f t="shared" ca="1" si="5"/>
        <v>0</v>
      </c>
    </row>
    <row r="378" spans="2:8" x14ac:dyDescent="0.2">
      <c r="B378" s="55"/>
      <c r="G378" s="26">
        <f ca="1">SUMIF(Spending!$C$6:$C$158,Allocations!C378,Spending!$E$6:$E$153)</f>
        <v>0</v>
      </c>
      <c r="H378" s="26">
        <f t="shared" ca="1" si="5"/>
        <v>0</v>
      </c>
    </row>
    <row r="379" spans="2:8" x14ac:dyDescent="0.2">
      <c r="B379" s="55"/>
      <c r="G379" s="26">
        <f ca="1">SUMIF(Spending!$C$6:$C$158,Allocations!C379,Spending!$E$6:$E$153)</f>
        <v>0</v>
      </c>
      <c r="H379" s="26">
        <f t="shared" ca="1" si="5"/>
        <v>0</v>
      </c>
    </row>
    <row r="380" spans="2:8" x14ac:dyDescent="0.2">
      <c r="B380" s="55"/>
      <c r="G380" s="26">
        <f ca="1">SUMIF(Spending!$C$6:$C$158,Allocations!C380,Spending!$E$6:$E$153)</f>
        <v>0</v>
      </c>
      <c r="H380" s="26">
        <f t="shared" ca="1" si="5"/>
        <v>0</v>
      </c>
    </row>
    <row r="381" spans="2:8" x14ac:dyDescent="0.2">
      <c r="B381" s="55"/>
      <c r="G381" s="26">
        <f ca="1">SUMIF(Spending!$C$6:$C$158,Allocations!C381,Spending!$E$6:$E$153)</f>
        <v>0</v>
      </c>
      <c r="H381" s="26">
        <f t="shared" ca="1" si="5"/>
        <v>0</v>
      </c>
    </row>
    <row r="382" spans="2:8" x14ac:dyDescent="0.2">
      <c r="B382" s="55"/>
      <c r="G382" s="26">
        <f ca="1">SUMIF(Spending!$C$6:$C$158,Allocations!C382,Spending!$E$6:$E$153)</f>
        <v>0</v>
      </c>
      <c r="H382" s="26">
        <f t="shared" ca="1" si="5"/>
        <v>0</v>
      </c>
    </row>
    <row r="383" spans="2:8" x14ac:dyDescent="0.2">
      <c r="B383" s="55"/>
      <c r="G383" s="26">
        <f ca="1">SUMIF(Spending!$C$6:$C$158,Allocations!C383,Spending!$E$6:$E$153)</f>
        <v>0</v>
      </c>
      <c r="H383" s="26">
        <f t="shared" ca="1" si="5"/>
        <v>0</v>
      </c>
    </row>
    <row r="384" spans="2:8" x14ac:dyDescent="0.2">
      <c r="B384" s="55"/>
      <c r="G384" s="26">
        <f ca="1">SUMIF(Spending!$C$6:$C$158,Allocations!C384,Spending!$E$6:$E$153)</f>
        <v>0</v>
      </c>
      <c r="H384" s="26">
        <f t="shared" ca="1" si="5"/>
        <v>0</v>
      </c>
    </row>
    <row r="385" spans="2:8" x14ac:dyDescent="0.2">
      <c r="B385" s="55"/>
      <c r="G385" s="26">
        <f ca="1">SUMIF(Spending!$C$6:$C$158,Allocations!C385,Spending!$E$6:$E$153)</f>
        <v>0</v>
      </c>
      <c r="H385" s="26">
        <f t="shared" ca="1" si="5"/>
        <v>0</v>
      </c>
    </row>
    <row r="386" spans="2:8" x14ac:dyDescent="0.2">
      <c r="B386" s="55"/>
      <c r="G386" s="26">
        <f ca="1">SUMIF(Spending!$C$6:$C$158,Allocations!C386,Spending!$E$6:$E$153)</f>
        <v>0</v>
      </c>
      <c r="H386" s="26">
        <f t="shared" ca="1" si="5"/>
        <v>0</v>
      </c>
    </row>
    <row r="387" spans="2:8" x14ac:dyDescent="0.2">
      <c r="B387" s="55"/>
      <c r="G387" s="26">
        <f ca="1">SUMIF(Spending!$C$6:$C$158,Allocations!C387,Spending!$E$6:$E$153)</f>
        <v>0</v>
      </c>
      <c r="H387" s="26">
        <f t="shared" ca="1" si="5"/>
        <v>0</v>
      </c>
    </row>
    <row r="388" spans="2:8" x14ac:dyDescent="0.2">
      <c r="B388" s="55"/>
      <c r="G388" s="26">
        <f ca="1">SUMIF(Spending!$C$6:$C$158,Allocations!C388,Spending!$E$6:$E$153)</f>
        <v>0</v>
      </c>
      <c r="H388" s="26">
        <f t="shared" ca="1" si="5"/>
        <v>0</v>
      </c>
    </row>
    <row r="389" spans="2:8" x14ac:dyDescent="0.2">
      <c r="B389" s="55"/>
      <c r="G389" s="26">
        <f ca="1">SUMIF(Spending!$C$6:$C$158,Allocations!C389,Spending!$E$6:$E$153)</f>
        <v>0</v>
      </c>
      <c r="H389" s="26">
        <f t="shared" ca="1" si="5"/>
        <v>0</v>
      </c>
    </row>
    <row r="390" spans="2:8" x14ac:dyDescent="0.2">
      <c r="B390" s="55"/>
      <c r="G390" s="26">
        <f ca="1">SUMIF(Spending!$C$6:$C$158,Allocations!C390,Spending!$E$6:$E$153)</f>
        <v>0</v>
      </c>
      <c r="H390" s="26">
        <f t="shared" ca="1" si="5"/>
        <v>0</v>
      </c>
    </row>
    <row r="391" spans="2:8" x14ac:dyDescent="0.2">
      <c r="B391" s="55"/>
      <c r="G391" s="26">
        <f ca="1">SUMIF(Spending!$C$6:$C$158,Allocations!C391,Spending!$E$6:$E$153)</f>
        <v>0</v>
      </c>
      <c r="H391" s="26">
        <f t="shared" ref="H391:H454" ca="1" si="6">IF(F391="", E391-G391,F391-G391)</f>
        <v>0</v>
      </c>
    </row>
    <row r="392" spans="2:8" x14ac:dyDescent="0.2">
      <c r="B392" s="55"/>
      <c r="G392" s="26">
        <f ca="1">SUMIF(Spending!$C$6:$C$158,Allocations!C392,Spending!$E$6:$E$153)</f>
        <v>0</v>
      </c>
      <c r="H392" s="26">
        <f t="shared" ca="1" si="6"/>
        <v>0</v>
      </c>
    </row>
    <row r="393" spans="2:8" x14ac:dyDescent="0.2">
      <c r="B393" s="55"/>
      <c r="G393" s="26">
        <f ca="1">SUMIF(Spending!$C$6:$C$158,Allocations!C393,Spending!$E$6:$E$153)</f>
        <v>0</v>
      </c>
      <c r="H393" s="26">
        <f t="shared" ca="1" si="6"/>
        <v>0</v>
      </c>
    </row>
    <row r="394" spans="2:8" x14ac:dyDescent="0.2">
      <c r="B394" s="55"/>
      <c r="G394" s="26">
        <f ca="1">SUMIF(Spending!$C$6:$C$158,Allocations!C394,Spending!$E$6:$E$153)</f>
        <v>0</v>
      </c>
      <c r="H394" s="26">
        <f t="shared" ca="1" si="6"/>
        <v>0</v>
      </c>
    </row>
    <row r="395" spans="2:8" x14ac:dyDescent="0.2">
      <c r="B395" s="55"/>
      <c r="G395" s="26">
        <f ca="1">SUMIF(Spending!$C$6:$C$158,Allocations!C395,Spending!$E$6:$E$153)</f>
        <v>0</v>
      </c>
      <c r="H395" s="26">
        <f t="shared" ca="1" si="6"/>
        <v>0</v>
      </c>
    </row>
    <row r="396" spans="2:8" x14ac:dyDescent="0.2">
      <c r="B396" s="55"/>
      <c r="G396" s="26">
        <f ca="1">SUMIF(Spending!$C$6:$C$158,Allocations!C396,Spending!$E$6:$E$153)</f>
        <v>0</v>
      </c>
      <c r="H396" s="26">
        <f t="shared" ca="1" si="6"/>
        <v>0</v>
      </c>
    </row>
    <row r="397" spans="2:8" x14ac:dyDescent="0.2">
      <c r="B397" s="55"/>
      <c r="G397" s="26">
        <f ca="1">SUMIF(Spending!$C$6:$C$158,Allocations!C397,Spending!$E$6:$E$153)</f>
        <v>0</v>
      </c>
      <c r="H397" s="26">
        <f t="shared" ca="1" si="6"/>
        <v>0</v>
      </c>
    </row>
    <row r="398" spans="2:8" x14ac:dyDescent="0.2">
      <c r="B398" s="55"/>
      <c r="G398" s="26">
        <f ca="1">SUMIF(Spending!$C$6:$C$158,Allocations!C398,Spending!$E$6:$E$153)</f>
        <v>0</v>
      </c>
      <c r="H398" s="26">
        <f t="shared" ca="1" si="6"/>
        <v>0</v>
      </c>
    </row>
    <row r="399" spans="2:8" x14ac:dyDescent="0.2">
      <c r="B399" s="55"/>
      <c r="G399" s="26">
        <f ca="1">SUMIF(Spending!$C$6:$C$158,Allocations!C399,Spending!$E$6:$E$153)</f>
        <v>0</v>
      </c>
      <c r="H399" s="26">
        <f t="shared" ca="1" si="6"/>
        <v>0</v>
      </c>
    </row>
    <row r="400" spans="2:8" x14ac:dyDescent="0.2">
      <c r="B400" s="55"/>
      <c r="G400" s="26">
        <f ca="1">SUMIF(Spending!$C$6:$C$158,Allocations!C400,Spending!$E$6:$E$153)</f>
        <v>0</v>
      </c>
      <c r="H400" s="26">
        <f t="shared" ca="1" si="6"/>
        <v>0</v>
      </c>
    </row>
    <row r="401" spans="2:8" x14ac:dyDescent="0.2">
      <c r="B401" s="55"/>
      <c r="G401" s="26">
        <f ca="1">SUMIF(Spending!$C$6:$C$158,Allocations!C401,Spending!$E$6:$E$153)</f>
        <v>0</v>
      </c>
      <c r="H401" s="26">
        <f t="shared" ca="1" si="6"/>
        <v>0</v>
      </c>
    </row>
    <row r="402" spans="2:8" x14ac:dyDescent="0.2">
      <c r="B402" s="55"/>
      <c r="G402" s="26">
        <f ca="1">SUMIF(Spending!$C$6:$C$158,Allocations!C402,Spending!$E$6:$E$153)</f>
        <v>0</v>
      </c>
      <c r="H402" s="26">
        <f t="shared" ca="1" si="6"/>
        <v>0</v>
      </c>
    </row>
    <row r="403" spans="2:8" x14ac:dyDescent="0.2">
      <c r="B403" s="55"/>
      <c r="G403" s="26">
        <f ca="1">SUMIF(Spending!$C$6:$C$158,Allocations!C403,Spending!$E$6:$E$153)</f>
        <v>0</v>
      </c>
      <c r="H403" s="26">
        <f t="shared" ca="1" si="6"/>
        <v>0</v>
      </c>
    </row>
    <row r="404" spans="2:8" x14ac:dyDescent="0.2">
      <c r="B404" s="55"/>
      <c r="G404" s="26">
        <f ca="1">SUMIF(Spending!$C$6:$C$158,Allocations!C404,Spending!$E$6:$E$153)</f>
        <v>0</v>
      </c>
      <c r="H404" s="26">
        <f t="shared" ca="1" si="6"/>
        <v>0</v>
      </c>
    </row>
    <row r="405" spans="2:8" x14ac:dyDescent="0.2">
      <c r="B405" s="55"/>
      <c r="G405" s="26">
        <f ca="1">SUMIF(Spending!$C$6:$C$158,Allocations!C405,Spending!$E$6:$E$153)</f>
        <v>0</v>
      </c>
      <c r="H405" s="26">
        <f t="shared" ca="1" si="6"/>
        <v>0</v>
      </c>
    </row>
    <row r="406" spans="2:8" x14ac:dyDescent="0.2">
      <c r="B406" s="55"/>
      <c r="G406" s="26">
        <f ca="1">SUMIF(Spending!$C$6:$C$158,Allocations!C406,Spending!$E$6:$E$153)</f>
        <v>0</v>
      </c>
      <c r="H406" s="26">
        <f t="shared" ca="1" si="6"/>
        <v>0</v>
      </c>
    </row>
    <row r="407" spans="2:8" x14ac:dyDescent="0.2">
      <c r="B407" s="55"/>
      <c r="G407" s="26">
        <f ca="1">SUMIF(Spending!$C$6:$C$158,Allocations!C407,Spending!$E$6:$E$153)</f>
        <v>0</v>
      </c>
      <c r="H407" s="26">
        <f t="shared" ca="1" si="6"/>
        <v>0</v>
      </c>
    </row>
    <row r="408" spans="2:8" x14ac:dyDescent="0.2">
      <c r="B408" s="55"/>
      <c r="G408" s="26">
        <f ca="1">SUMIF(Spending!$C$6:$C$158,Allocations!C408,Spending!$E$6:$E$153)</f>
        <v>0</v>
      </c>
      <c r="H408" s="26">
        <f t="shared" ca="1" si="6"/>
        <v>0</v>
      </c>
    </row>
    <row r="409" spans="2:8" x14ac:dyDescent="0.2">
      <c r="B409" s="55"/>
      <c r="G409" s="26">
        <f ca="1">SUMIF(Spending!$C$6:$C$158,Allocations!C409,Spending!$E$6:$E$153)</f>
        <v>0</v>
      </c>
      <c r="H409" s="26">
        <f t="shared" ca="1" si="6"/>
        <v>0</v>
      </c>
    </row>
    <row r="410" spans="2:8" x14ac:dyDescent="0.2">
      <c r="B410" s="55"/>
      <c r="G410" s="26">
        <f ca="1">SUMIF(Spending!$C$6:$C$158,Allocations!C410,Spending!$E$6:$E$153)</f>
        <v>0</v>
      </c>
      <c r="H410" s="26">
        <f t="shared" ca="1" si="6"/>
        <v>0</v>
      </c>
    </row>
    <row r="411" spans="2:8" x14ac:dyDescent="0.2">
      <c r="B411" s="55"/>
      <c r="G411" s="26">
        <f ca="1">SUMIF(Spending!$C$6:$C$158,Allocations!C411,Spending!$E$6:$E$153)</f>
        <v>0</v>
      </c>
      <c r="H411" s="26">
        <f t="shared" ca="1" si="6"/>
        <v>0</v>
      </c>
    </row>
    <row r="412" spans="2:8" x14ac:dyDescent="0.2">
      <c r="B412" s="55"/>
      <c r="G412" s="26">
        <f ca="1">SUMIF(Spending!$C$6:$C$158,Allocations!C412,Spending!$E$6:$E$153)</f>
        <v>0</v>
      </c>
      <c r="H412" s="26">
        <f t="shared" ca="1" si="6"/>
        <v>0</v>
      </c>
    </row>
    <row r="413" spans="2:8" x14ac:dyDescent="0.2">
      <c r="B413" s="55"/>
      <c r="G413" s="26">
        <f ca="1">SUMIF(Spending!$C$6:$C$158,Allocations!C413,Spending!$E$6:$E$153)</f>
        <v>0</v>
      </c>
      <c r="H413" s="26">
        <f t="shared" ca="1" si="6"/>
        <v>0</v>
      </c>
    </row>
    <row r="414" spans="2:8" x14ac:dyDescent="0.2">
      <c r="B414" s="55"/>
      <c r="G414" s="26">
        <f ca="1">SUMIF(Spending!$C$6:$C$158,Allocations!C414,Spending!$E$6:$E$153)</f>
        <v>0</v>
      </c>
      <c r="H414" s="26">
        <f t="shared" ca="1" si="6"/>
        <v>0</v>
      </c>
    </row>
    <row r="415" spans="2:8" x14ac:dyDescent="0.2">
      <c r="B415" s="55"/>
      <c r="G415" s="26">
        <f ca="1">SUMIF(Spending!$C$6:$C$158,Allocations!C415,Spending!$E$6:$E$153)</f>
        <v>0</v>
      </c>
      <c r="H415" s="26">
        <f t="shared" ca="1" si="6"/>
        <v>0</v>
      </c>
    </row>
    <row r="416" spans="2:8" x14ac:dyDescent="0.2">
      <c r="B416" s="55"/>
      <c r="G416" s="26">
        <f ca="1">SUMIF(Spending!$C$6:$C$158,Allocations!C416,Spending!$E$6:$E$153)</f>
        <v>0</v>
      </c>
      <c r="H416" s="26">
        <f t="shared" ca="1" si="6"/>
        <v>0</v>
      </c>
    </row>
    <row r="417" spans="2:8" x14ac:dyDescent="0.2">
      <c r="B417" s="55"/>
      <c r="G417" s="26">
        <f ca="1">SUMIF(Spending!$C$6:$C$158,Allocations!C417,Spending!$E$6:$E$153)</f>
        <v>0</v>
      </c>
      <c r="H417" s="26">
        <f t="shared" ca="1" si="6"/>
        <v>0</v>
      </c>
    </row>
    <row r="418" spans="2:8" x14ac:dyDescent="0.2">
      <c r="B418" s="55"/>
      <c r="G418" s="26">
        <f ca="1">SUMIF(Spending!$C$6:$C$158,Allocations!C418,Spending!$E$6:$E$153)</f>
        <v>0</v>
      </c>
      <c r="H418" s="26">
        <f t="shared" ca="1" si="6"/>
        <v>0</v>
      </c>
    </row>
    <row r="419" spans="2:8" x14ac:dyDescent="0.2">
      <c r="B419" s="55"/>
      <c r="G419" s="26">
        <f ca="1">SUMIF(Spending!$C$6:$C$158,Allocations!C419,Spending!$E$6:$E$153)</f>
        <v>0</v>
      </c>
      <c r="H419" s="26">
        <f t="shared" ca="1" si="6"/>
        <v>0</v>
      </c>
    </row>
    <row r="420" spans="2:8" x14ac:dyDescent="0.2">
      <c r="B420" s="55"/>
      <c r="G420" s="26">
        <f ca="1">SUMIF(Spending!$C$6:$C$158,Allocations!C420,Spending!$E$6:$E$153)</f>
        <v>0</v>
      </c>
      <c r="H420" s="26">
        <f t="shared" ca="1" si="6"/>
        <v>0</v>
      </c>
    </row>
    <row r="421" spans="2:8" x14ac:dyDescent="0.2">
      <c r="B421" s="55"/>
      <c r="G421" s="26">
        <f ca="1">SUMIF(Spending!$C$6:$C$158,Allocations!C421,Spending!$E$6:$E$153)</f>
        <v>0</v>
      </c>
      <c r="H421" s="26">
        <f t="shared" ca="1" si="6"/>
        <v>0</v>
      </c>
    </row>
    <row r="422" spans="2:8" x14ac:dyDescent="0.2">
      <c r="B422" s="55"/>
      <c r="G422" s="26">
        <f ca="1">SUMIF(Spending!$C$6:$C$158,Allocations!C422,Spending!$E$6:$E$153)</f>
        <v>0</v>
      </c>
      <c r="H422" s="26">
        <f t="shared" ca="1" si="6"/>
        <v>0</v>
      </c>
    </row>
    <row r="423" spans="2:8" x14ac:dyDescent="0.2">
      <c r="B423" s="55"/>
      <c r="G423" s="26">
        <f ca="1">SUMIF(Spending!$C$6:$C$158,Allocations!C423,Spending!$E$6:$E$153)</f>
        <v>0</v>
      </c>
      <c r="H423" s="26">
        <f t="shared" ca="1" si="6"/>
        <v>0</v>
      </c>
    </row>
    <row r="424" spans="2:8" x14ac:dyDescent="0.2">
      <c r="B424" s="55"/>
      <c r="G424" s="26">
        <f ca="1">SUMIF(Spending!$C$6:$C$158,Allocations!C424,Spending!$E$6:$E$153)</f>
        <v>0</v>
      </c>
      <c r="H424" s="26">
        <f t="shared" ca="1" si="6"/>
        <v>0</v>
      </c>
    </row>
    <row r="425" spans="2:8" x14ac:dyDescent="0.2">
      <c r="B425" s="55"/>
      <c r="G425" s="26">
        <f ca="1">SUMIF(Spending!$C$6:$C$158,Allocations!C425,Spending!$E$6:$E$153)</f>
        <v>0</v>
      </c>
      <c r="H425" s="26">
        <f t="shared" ca="1" si="6"/>
        <v>0</v>
      </c>
    </row>
    <row r="426" spans="2:8" x14ac:dyDescent="0.2">
      <c r="B426" s="55"/>
      <c r="G426" s="26">
        <f ca="1">SUMIF(Spending!$C$6:$C$158,Allocations!C426,Spending!$E$6:$E$153)</f>
        <v>0</v>
      </c>
      <c r="H426" s="26">
        <f t="shared" ca="1" si="6"/>
        <v>0</v>
      </c>
    </row>
    <row r="427" spans="2:8" x14ac:dyDescent="0.2">
      <c r="B427" s="55"/>
      <c r="G427" s="26">
        <f ca="1">SUMIF(Spending!$C$6:$C$158,Allocations!C427,Spending!$E$6:$E$153)</f>
        <v>0</v>
      </c>
      <c r="H427" s="26">
        <f t="shared" ca="1" si="6"/>
        <v>0</v>
      </c>
    </row>
    <row r="428" spans="2:8" x14ac:dyDescent="0.2">
      <c r="B428" s="55"/>
      <c r="G428" s="26">
        <f ca="1">SUMIF(Spending!$C$6:$C$158,Allocations!C428,Spending!$E$6:$E$153)</f>
        <v>0</v>
      </c>
      <c r="H428" s="26">
        <f t="shared" ca="1" si="6"/>
        <v>0</v>
      </c>
    </row>
    <row r="429" spans="2:8" x14ac:dyDescent="0.2">
      <c r="B429" s="55"/>
      <c r="G429" s="26">
        <f ca="1">SUMIF(Spending!$C$6:$C$158,Allocations!C429,Spending!$E$6:$E$153)</f>
        <v>0</v>
      </c>
      <c r="H429" s="26">
        <f t="shared" ca="1" si="6"/>
        <v>0</v>
      </c>
    </row>
    <row r="430" spans="2:8" x14ac:dyDescent="0.2">
      <c r="B430" s="55"/>
      <c r="G430" s="26">
        <f ca="1">SUMIF(Spending!$C$6:$C$158,Allocations!C430,Spending!$E$6:$E$153)</f>
        <v>0</v>
      </c>
      <c r="H430" s="26">
        <f t="shared" ca="1" si="6"/>
        <v>0</v>
      </c>
    </row>
    <row r="431" spans="2:8" x14ac:dyDescent="0.2">
      <c r="B431" s="55"/>
      <c r="G431" s="26">
        <f ca="1">SUMIF(Spending!$C$6:$C$158,Allocations!C431,Spending!$E$6:$E$153)</f>
        <v>0</v>
      </c>
      <c r="H431" s="26">
        <f t="shared" ca="1" si="6"/>
        <v>0</v>
      </c>
    </row>
    <row r="432" spans="2:8" x14ac:dyDescent="0.2">
      <c r="B432" s="55"/>
      <c r="G432" s="26">
        <f ca="1">SUMIF(Spending!$C$6:$C$158,Allocations!C432,Spending!$E$6:$E$153)</f>
        <v>0</v>
      </c>
      <c r="H432" s="26">
        <f t="shared" ca="1" si="6"/>
        <v>0</v>
      </c>
    </row>
    <row r="433" spans="2:8" x14ac:dyDescent="0.2">
      <c r="B433" s="55"/>
      <c r="G433" s="26">
        <f ca="1">SUMIF(Spending!$C$6:$C$158,Allocations!C433,Spending!$E$6:$E$153)</f>
        <v>0</v>
      </c>
      <c r="H433" s="26">
        <f t="shared" ca="1" si="6"/>
        <v>0</v>
      </c>
    </row>
    <row r="434" spans="2:8" x14ac:dyDescent="0.2">
      <c r="B434" s="55"/>
      <c r="G434" s="26">
        <f ca="1">SUMIF(Spending!$C$6:$C$158,Allocations!C434,Spending!$E$6:$E$153)</f>
        <v>0</v>
      </c>
      <c r="H434" s="26">
        <f t="shared" ca="1" si="6"/>
        <v>0</v>
      </c>
    </row>
    <row r="435" spans="2:8" x14ac:dyDescent="0.2">
      <c r="B435" s="55"/>
      <c r="G435" s="26">
        <f ca="1">SUMIF(Spending!$C$6:$C$158,Allocations!C435,Spending!$E$6:$E$153)</f>
        <v>0</v>
      </c>
      <c r="H435" s="26">
        <f t="shared" ca="1" si="6"/>
        <v>0</v>
      </c>
    </row>
    <row r="436" spans="2:8" x14ac:dyDescent="0.2">
      <c r="B436" s="55"/>
      <c r="G436" s="26">
        <f ca="1">SUMIF(Spending!$C$6:$C$158,Allocations!C436,Spending!$E$6:$E$153)</f>
        <v>0</v>
      </c>
      <c r="H436" s="26">
        <f t="shared" ca="1" si="6"/>
        <v>0</v>
      </c>
    </row>
    <row r="437" spans="2:8" x14ac:dyDescent="0.2">
      <c r="B437" s="55"/>
      <c r="G437" s="26">
        <f ca="1">SUMIF(Spending!$C$6:$C$158,Allocations!C437,Spending!$E$6:$E$153)</f>
        <v>0</v>
      </c>
      <c r="H437" s="26">
        <f t="shared" ca="1" si="6"/>
        <v>0</v>
      </c>
    </row>
    <row r="438" spans="2:8" x14ac:dyDescent="0.2">
      <c r="B438" s="55"/>
      <c r="G438" s="26">
        <f ca="1">SUMIF(Spending!$C$6:$C$158,Allocations!C438,Spending!$E$6:$E$153)</f>
        <v>0</v>
      </c>
      <c r="H438" s="26">
        <f t="shared" ca="1" si="6"/>
        <v>0</v>
      </c>
    </row>
    <row r="439" spans="2:8" x14ac:dyDescent="0.2">
      <c r="B439" s="55"/>
      <c r="G439" s="26">
        <f ca="1">SUMIF(Spending!$C$6:$C$158,Allocations!C439,Spending!$E$6:$E$153)</f>
        <v>0</v>
      </c>
      <c r="H439" s="26">
        <f t="shared" ca="1" si="6"/>
        <v>0</v>
      </c>
    </row>
    <row r="440" spans="2:8" x14ac:dyDescent="0.2">
      <c r="B440" s="55"/>
      <c r="G440" s="26">
        <f ca="1">SUMIF(Spending!$C$6:$C$158,Allocations!C440,Spending!$E$6:$E$153)</f>
        <v>0</v>
      </c>
      <c r="H440" s="26">
        <f t="shared" ca="1" si="6"/>
        <v>0</v>
      </c>
    </row>
    <row r="441" spans="2:8" x14ac:dyDescent="0.2">
      <c r="B441" s="55"/>
      <c r="G441" s="26">
        <f ca="1">SUMIF(Spending!$C$6:$C$158,Allocations!C441,Spending!$E$6:$E$153)</f>
        <v>0</v>
      </c>
      <c r="H441" s="26">
        <f t="shared" ca="1" si="6"/>
        <v>0</v>
      </c>
    </row>
    <row r="442" spans="2:8" x14ac:dyDescent="0.2">
      <c r="B442" s="55"/>
      <c r="G442" s="26">
        <f ca="1">SUMIF(Spending!$C$6:$C$158,Allocations!C442,Spending!$E$6:$E$153)</f>
        <v>0</v>
      </c>
      <c r="H442" s="26">
        <f t="shared" ca="1" si="6"/>
        <v>0</v>
      </c>
    </row>
    <row r="443" spans="2:8" x14ac:dyDescent="0.2">
      <c r="B443" s="55"/>
      <c r="G443" s="26">
        <f ca="1">SUMIF(Spending!$C$6:$C$158,Allocations!C443,Spending!$E$6:$E$153)</f>
        <v>0</v>
      </c>
      <c r="H443" s="26">
        <f t="shared" ca="1" si="6"/>
        <v>0</v>
      </c>
    </row>
    <row r="444" spans="2:8" x14ac:dyDescent="0.2">
      <c r="B444" s="55"/>
      <c r="G444" s="26">
        <f ca="1">SUMIF(Spending!$C$6:$C$158,Allocations!C444,Spending!$E$6:$E$153)</f>
        <v>0</v>
      </c>
      <c r="H444" s="26">
        <f t="shared" ca="1" si="6"/>
        <v>0</v>
      </c>
    </row>
    <row r="445" spans="2:8" x14ac:dyDescent="0.2">
      <c r="B445" s="55"/>
      <c r="G445" s="26">
        <f ca="1">SUMIF(Spending!$C$6:$C$158,Allocations!C445,Spending!$E$6:$E$153)</f>
        <v>0</v>
      </c>
      <c r="H445" s="26">
        <f t="shared" ca="1" si="6"/>
        <v>0</v>
      </c>
    </row>
    <row r="446" spans="2:8" x14ac:dyDescent="0.2">
      <c r="B446" s="55"/>
      <c r="G446" s="26">
        <f ca="1">SUMIF(Spending!$C$6:$C$158,Allocations!C446,Spending!$E$6:$E$153)</f>
        <v>0</v>
      </c>
      <c r="H446" s="26">
        <f t="shared" ca="1" si="6"/>
        <v>0</v>
      </c>
    </row>
    <row r="447" spans="2:8" x14ac:dyDescent="0.2">
      <c r="B447" s="55"/>
      <c r="G447" s="26">
        <f ca="1">SUMIF(Spending!$C$6:$C$158,Allocations!C447,Spending!$E$6:$E$153)</f>
        <v>0</v>
      </c>
      <c r="H447" s="26">
        <f t="shared" ca="1" si="6"/>
        <v>0</v>
      </c>
    </row>
    <row r="448" spans="2:8" x14ac:dyDescent="0.2">
      <c r="B448" s="55"/>
      <c r="G448" s="26">
        <f ca="1">SUMIF(Spending!$C$6:$C$158,Allocations!C448,Spending!$E$6:$E$153)</f>
        <v>0</v>
      </c>
      <c r="H448" s="26">
        <f t="shared" ca="1" si="6"/>
        <v>0</v>
      </c>
    </row>
    <row r="449" spans="2:8" x14ac:dyDescent="0.2">
      <c r="B449" s="55"/>
      <c r="G449" s="26">
        <f ca="1">SUMIF(Spending!$C$6:$C$158,Allocations!C449,Spending!$E$6:$E$153)</f>
        <v>0</v>
      </c>
      <c r="H449" s="26">
        <f t="shared" ca="1" si="6"/>
        <v>0</v>
      </c>
    </row>
    <row r="450" spans="2:8" x14ac:dyDescent="0.2">
      <c r="B450" s="55"/>
      <c r="G450" s="26">
        <f ca="1">SUMIF(Spending!$C$6:$C$158,Allocations!C450,Spending!$E$6:$E$153)</f>
        <v>0</v>
      </c>
      <c r="H450" s="26">
        <f t="shared" ca="1" si="6"/>
        <v>0</v>
      </c>
    </row>
    <row r="451" spans="2:8" x14ac:dyDescent="0.2">
      <c r="B451" s="55"/>
      <c r="G451" s="26">
        <f ca="1">SUMIF(Spending!$C$6:$C$158,Allocations!C451,Spending!$E$6:$E$153)</f>
        <v>0</v>
      </c>
      <c r="H451" s="26">
        <f t="shared" ca="1" si="6"/>
        <v>0</v>
      </c>
    </row>
    <row r="452" spans="2:8" x14ac:dyDescent="0.2">
      <c r="B452" s="55"/>
      <c r="G452" s="26">
        <f ca="1">SUMIF(Spending!$C$6:$C$158,Allocations!C452,Spending!$E$6:$E$153)</f>
        <v>0</v>
      </c>
      <c r="H452" s="26">
        <f t="shared" ca="1" si="6"/>
        <v>0</v>
      </c>
    </row>
    <row r="453" spans="2:8" x14ac:dyDescent="0.2">
      <c r="B453" s="55"/>
      <c r="G453" s="26">
        <f ca="1">SUMIF(Spending!$C$6:$C$158,Allocations!C453,Spending!$E$6:$E$153)</f>
        <v>0</v>
      </c>
      <c r="H453" s="26">
        <f t="shared" ca="1" si="6"/>
        <v>0</v>
      </c>
    </row>
    <row r="454" spans="2:8" x14ac:dyDescent="0.2">
      <c r="B454" s="55"/>
      <c r="G454" s="26">
        <f ca="1">SUMIF(Spending!$C$6:$C$158,Allocations!C454,Spending!$E$6:$E$153)</f>
        <v>0</v>
      </c>
      <c r="H454" s="26">
        <f t="shared" ca="1" si="6"/>
        <v>0</v>
      </c>
    </row>
    <row r="455" spans="2:8" x14ac:dyDescent="0.2">
      <c r="B455" s="55"/>
      <c r="G455" s="26">
        <f ca="1">SUMIF(Spending!$C$6:$C$158,Allocations!C455,Spending!$E$6:$E$153)</f>
        <v>0</v>
      </c>
      <c r="H455" s="26">
        <f t="shared" ref="H455:H518" ca="1" si="7">IF(F455="", E455-G455,F455-G455)</f>
        <v>0</v>
      </c>
    </row>
    <row r="456" spans="2:8" x14ac:dyDescent="0.2">
      <c r="B456" s="55"/>
      <c r="G456" s="26">
        <f ca="1">SUMIF(Spending!$C$6:$C$158,Allocations!C456,Spending!$E$6:$E$153)</f>
        <v>0</v>
      </c>
      <c r="H456" s="26">
        <f t="shared" ca="1" si="7"/>
        <v>0</v>
      </c>
    </row>
    <row r="457" spans="2:8" x14ac:dyDescent="0.2">
      <c r="B457" s="55"/>
      <c r="G457" s="26">
        <f ca="1">SUMIF(Spending!$C$6:$C$158,Allocations!C457,Spending!$E$6:$E$153)</f>
        <v>0</v>
      </c>
      <c r="H457" s="26">
        <f t="shared" ca="1" si="7"/>
        <v>0</v>
      </c>
    </row>
    <row r="458" spans="2:8" x14ac:dyDescent="0.2">
      <c r="B458" s="55"/>
      <c r="G458" s="26">
        <f ca="1">SUMIF(Spending!$C$6:$C$158,Allocations!C458,Spending!$E$6:$E$153)</f>
        <v>0</v>
      </c>
      <c r="H458" s="26">
        <f t="shared" ca="1" si="7"/>
        <v>0</v>
      </c>
    </row>
    <row r="459" spans="2:8" x14ac:dyDescent="0.2">
      <c r="B459" s="55"/>
      <c r="G459" s="26">
        <f ca="1">SUMIF(Spending!$C$6:$C$158,Allocations!C459,Spending!$E$6:$E$153)</f>
        <v>0</v>
      </c>
      <c r="H459" s="26">
        <f t="shared" ca="1" si="7"/>
        <v>0</v>
      </c>
    </row>
    <row r="460" spans="2:8" x14ac:dyDescent="0.2">
      <c r="B460" s="55"/>
      <c r="G460" s="26">
        <f ca="1">SUMIF(Spending!$C$6:$C$158,Allocations!C460,Spending!$E$6:$E$153)</f>
        <v>0</v>
      </c>
      <c r="H460" s="26">
        <f t="shared" ca="1" si="7"/>
        <v>0</v>
      </c>
    </row>
    <row r="461" spans="2:8" x14ac:dyDescent="0.2">
      <c r="B461" s="55"/>
      <c r="G461" s="26">
        <f ca="1">SUMIF(Spending!$C$6:$C$158,Allocations!C461,Spending!$E$6:$E$153)</f>
        <v>0</v>
      </c>
      <c r="H461" s="26">
        <f t="shared" ca="1" si="7"/>
        <v>0</v>
      </c>
    </row>
    <row r="462" spans="2:8" x14ac:dyDescent="0.2">
      <c r="B462" s="55"/>
      <c r="G462" s="26">
        <f ca="1">SUMIF(Spending!$C$6:$C$158,Allocations!C462,Spending!$E$6:$E$153)</f>
        <v>0</v>
      </c>
      <c r="H462" s="26">
        <f t="shared" ca="1" si="7"/>
        <v>0</v>
      </c>
    </row>
    <row r="463" spans="2:8" x14ac:dyDescent="0.2">
      <c r="B463" s="55"/>
      <c r="G463" s="26">
        <f ca="1">SUMIF(Spending!$C$6:$C$158,Allocations!C463,Spending!$E$6:$E$153)</f>
        <v>0</v>
      </c>
      <c r="H463" s="26">
        <f t="shared" ca="1" si="7"/>
        <v>0</v>
      </c>
    </row>
    <row r="464" spans="2:8" x14ac:dyDescent="0.2">
      <c r="B464" s="55"/>
      <c r="G464" s="26">
        <f ca="1">SUMIF(Spending!$C$6:$C$158,Allocations!C464,Spending!$E$6:$E$153)</f>
        <v>0</v>
      </c>
      <c r="H464" s="26">
        <f t="shared" ca="1" si="7"/>
        <v>0</v>
      </c>
    </row>
    <row r="465" spans="2:8" x14ac:dyDescent="0.2">
      <c r="B465" s="55"/>
      <c r="G465" s="26">
        <f ca="1">SUMIF(Spending!$C$6:$C$158,Allocations!C465,Spending!$E$6:$E$153)</f>
        <v>0</v>
      </c>
      <c r="H465" s="26">
        <f t="shared" ca="1" si="7"/>
        <v>0</v>
      </c>
    </row>
    <row r="466" spans="2:8" x14ac:dyDescent="0.2">
      <c r="B466" s="55"/>
      <c r="G466" s="26">
        <f ca="1">SUMIF(Spending!$C$6:$C$158,Allocations!C466,Spending!$E$6:$E$153)</f>
        <v>0</v>
      </c>
      <c r="H466" s="26">
        <f t="shared" ca="1" si="7"/>
        <v>0</v>
      </c>
    </row>
    <row r="467" spans="2:8" x14ac:dyDescent="0.2">
      <c r="B467" s="55"/>
      <c r="G467" s="26">
        <f ca="1">SUMIF(Spending!$C$6:$C$158,Allocations!C467,Spending!$E$6:$E$153)</f>
        <v>0</v>
      </c>
      <c r="H467" s="26">
        <f t="shared" ca="1" si="7"/>
        <v>0</v>
      </c>
    </row>
    <row r="468" spans="2:8" x14ac:dyDescent="0.2">
      <c r="B468" s="55"/>
      <c r="G468" s="26">
        <f ca="1">SUMIF(Spending!$C$6:$C$158,Allocations!C468,Spending!$E$6:$E$153)</f>
        <v>0</v>
      </c>
      <c r="H468" s="26">
        <f t="shared" ca="1" si="7"/>
        <v>0</v>
      </c>
    </row>
    <row r="469" spans="2:8" x14ac:dyDescent="0.2">
      <c r="B469" s="55"/>
      <c r="G469" s="26">
        <f ca="1">SUMIF(Spending!$C$6:$C$158,Allocations!C469,Spending!$E$6:$E$153)</f>
        <v>0</v>
      </c>
      <c r="H469" s="26">
        <f t="shared" ca="1" si="7"/>
        <v>0</v>
      </c>
    </row>
    <row r="470" spans="2:8" x14ac:dyDescent="0.2">
      <c r="B470" s="55"/>
      <c r="G470" s="26">
        <f ca="1">SUMIF(Spending!$C$6:$C$158,Allocations!C470,Spending!$E$6:$E$153)</f>
        <v>0</v>
      </c>
      <c r="H470" s="26">
        <f t="shared" ca="1" si="7"/>
        <v>0</v>
      </c>
    </row>
    <row r="471" spans="2:8" x14ac:dyDescent="0.2">
      <c r="B471" s="55"/>
      <c r="G471" s="26">
        <f ca="1">SUMIF(Spending!$C$6:$C$158,Allocations!C471,Spending!$E$6:$E$153)</f>
        <v>0</v>
      </c>
      <c r="H471" s="26">
        <f t="shared" ca="1" si="7"/>
        <v>0</v>
      </c>
    </row>
    <row r="472" spans="2:8" x14ac:dyDescent="0.2">
      <c r="B472" s="55"/>
      <c r="G472" s="26">
        <f ca="1">SUMIF(Spending!$C$6:$C$158,Allocations!C472,Spending!$E$6:$E$153)</f>
        <v>0</v>
      </c>
      <c r="H472" s="26">
        <f t="shared" ca="1" si="7"/>
        <v>0</v>
      </c>
    </row>
    <row r="473" spans="2:8" x14ac:dyDescent="0.2">
      <c r="B473" s="55"/>
      <c r="G473" s="26">
        <f ca="1">SUMIF(Spending!$C$6:$C$158,Allocations!C473,Spending!$E$6:$E$153)</f>
        <v>0</v>
      </c>
      <c r="H473" s="26">
        <f t="shared" ca="1" si="7"/>
        <v>0</v>
      </c>
    </row>
    <row r="474" spans="2:8" x14ac:dyDescent="0.2">
      <c r="B474" s="55"/>
      <c r="G474" s="26">
        <f ca="1">SUMIF(Spending!$C$6:$C$158,Allocations!C474,Spending!$E$6:$E$153)</f>
        <v>0</v>
      </c>
      <c r="H474" s="26">
        <f t="shared" ca="1" si="7"/>
        <v>0</v>
      </c>
    </row>
    <row r="475" spans="2:8" x14ac:dyDescent="0.2">
      <c r="B475" s="55"/>
      <c r="G475" s="26">
        <f ca="1">SUMIF(Spending!$C$6:$C$158,Allocations!C475,Spending!$E$6:$E$153)</f>
        <v>0</v>
      </c>
      <c r="H475" s="26">
        <f t="shared" ca="1" si="7"/>
        <v>0</v>
      </c>
    </row>
    <row r="476" spans="2:8" x14ac:dyDescent="0.2">
      <c r="B476" s="55"/>
      <c r="G476" s="26">
        <f ca="1">SUMIF(Spending!$C$6:$C$158,Allocations!C476,Spending!$E$6:$E$153)</f>
        <v>0</v>
      </c>
      <c r="H476" s="26">
        <f t="shared" ca="1" si="7"/>
        <v>0</v>
      </c>
    </row>
    <row r="477" spans="2:8" x14ac:dyDescent="0.2">
      <c r="B477" s="55"/>
      <c r="G477" s="26">
        <f ca="1">SUMIF(Spending!$C$6:$C$158,Allocations!C477,Spending!$E$6:$E$153)</f>
        <v>0</v>
      </c>
      <c r="H477" s="26">
        <f t="shared" ca="1" si="7"/>
        <v>0</v>
      </c>
    </row>
    <row r="478" spans="2:8" x14ac:dyDescent="0.2">
      <c r="B478" s="55"/>
      <c r="G478" s="26">
        <f ca="1">SUMIF(Spending!$C$6:$C$158,Allocations!C478,Spending!$E$6:$E$153)</f>
        <v>0</v>
      </c>
      <c r="H478" s="26">
        <f t="shared" ca="1" si="7"/>
        <v>0</v>
      </c>
    </row>
    <row r="479" spans="2:8" x14ac:dyDescent="0.2">
      <c r="B479" s="55"/>
      <c r="G479" s="26">
        <f ca="1">SUMIF(Spending!$C$6:$C$158,Allocations!C479,Spending!$E$6:$E$153)</f>
        <v>0</v>
      </c>
      <c r="H479" s="26">
        <f t="shared" ca="1" si="7"/>
        <v>0</v>
      </c>
    </row>
    <row r="480" spans="2:8" x14ac:dyDescent="0.2">
      <c r="B480" s="55"/>
      <c r="G480" s="26">
        <f ca="1">SUMIF(Spending!$C$6:$C$158,Allocations!C480,Spending!$E$6:$E$153)</f>
        <v>0</v>
      </c>
      <c r="H480" s="26">
        <f t="shared" ca="1" si="7"/>
        <v>0</v>
      </c>
    </row>
    <row r="481" spans="2:8" x14ac:dyDescent="0.2">
      <c r="B481" s="55"/>
      <c r="G481" s="26">
        <f ca="1">SUMIF(Spending!$C$6:$C$158,Allocations!C481,Spending!$E$6:$E$153)</f>
        <v>0</v>
      </c>
      <c r="H481" s="26">
        <f t="shared" ca="1" si="7"/>
        <v>0</v>
      </c>
    </row>
    <row r="482" spans="2:8" x14ac:dyDescent="0.2">
      <c r="B482" s="55"/>
      <c r="G482" s="26">
        <f ca="1">SUMIF(Spending!$C$6:$C$158,Allocations!C482,Spending!$E$6:$E$153)</f>
        <v>0</v>
      </c>
      <c r="H482" s="26">
        <f t="shared" ca="1" si="7"/>
        <v>0</v>
      </c>
    </row>
    <row r="483" spans="2:8" x14ac:dyDescent="0.2">
      <c r="B483" s="55"/>
      <c r="G483" s="26">
        <f ca="1">SUMIF(Spending!$C$6:$C$158,Allocations!C483,Spending!$E$6:$E$153)</f>
        <v>0</v>
      </c>
      <c r="H483" s="26">
        <f t="shared" ca="1" si="7"/>
        <v>0</v>
      </c>
    </row>
    <row r="484" spans="2:8" x14ac:dyDescent="0.2">
      <c r="B484" s="55"/>
      <c r="G484" s="26">
        <f ca="1">SUMIF(Spending!$C$6:$C$158,Allocations!C484,Spending!$E$6:$E$153)</f>
        <v>0</v>
      </c>
      <c r="H484" s="26">
        <f t="shared" ca="1" si="7"/>
        <v>0</v>
      </c>
    </row>
    <row r="485" spans="2:8" x14ac:dyDescent="0.2">
      <c r="B485" s="55"/>
      <c r="G485" s="26">
        <f ca="1">SUMIF(Spending!$C$6:$C$158,Allocations!C485,Spending!$E$6:$E$153)</f>
        <v>0</v>
      </c>
      <c r="H485" s="26">
        <f t="shared" ca="1" si="7"/>
        <v>0</v>
      </c>
    </row>
    <row r="486" spans="2:8" x14ac:dyDescent="0.2">
      <c r="B486" s="55"/>
      <c r="G486" s="26">
        <f ca="1">SUMIF(Spending!$C$6:$C$158,Allocations!C486,Spending!$E$6:$E$153)</f>
        <v>0</v>
      </c>
      <c r="H486" s="26">
        <f t="shared" ca="1" si="7"/>
        <v>0</v>
      </c>
    </row>
    <row r="487" spans="2:8" x14ac:dyDescent="0.2">
      <c r="B487" s="55"/>
      <c r="G487" s="26">
        <f ca="1">SUMIF(Spending!$C$6:$C$158,Allocations!C487,Spending!$E$6:$E$153)</f>
        <v>0</v>
      </c>
      <c r="H487" s="26">
        <f t="shared" ca="1" si="7"/>
        <v>0</v>
      </c>
    </row>
    <row r="488" spans="2:8" x14ac:dyDescent="0.2">
      <c r="B488" s="55"/>
      <c r="G488" s="26">
        <f ca="1">SUMIF(Spending!$C$6:$C$158,Allocations!C488,Spending!$E$6:$E$153)</f>
        <v>0</v>
      </c>
      <c r="H488" s="26">
        <f t="shared" ca="1" si="7"/>
        <v>0</v>
      </c>
    </row>
    <row r="489" spans="2:8" x14ac:dyDescent="0.2">
      <c r="B489" s="55"/>
      <c r="G489" s="26">
        <f ca="1">SUMIF(Spending!$C$6:$C$158,Allocations!C489,Spending!$E$6:$E$153)</f>
        <v>0</v>
      </c>
      <c r="H489" s="26">
        <f t="shared" ca="1" si="7"/>
        <v>0</v>
      </c>
    </row>
    <row r="490" spans="2:8" x14ac:dyDescent="0.2">
      <c r="B490" s="55"/>
      <c r="G490" s="26">
        <f ca="1">SUMIF(Spending!$C$6:$C$158,Allocations!C490,Spending!$E$6:$E$153)</f>
        <v>0</v>
      </c>
      <c r="H490" s="26">
        <f t="shared" ca="1" si="7"/>
        <v>0</v>
      </c>
    </row>
    <row r="491" spans="2:8" x14ac:dyDescent="0.2">
      <c r="B491" s="55"/>
      <c r="G491" s="26">
        <f ca="1">SUMIF(Spending!$C$6:$C$158,Allocations!C491,Spending!$E$6:$E$153)</f>
        <v>0</v>
      </c>
      <c r="H491" s="26">
        <f t="shared" ca="1" si="7"/>
        <v>0</v>
      </c>
    </row>
    <row r="492" spans="2:8" x14ac:dyDescent="0.2">
      <c r="B492" s="55"/>
      <c r="G492" s="26">
        <f ca="1">SUMIF(Spending!$C$6:$C$158,Allocations!C492,Spending!$E$6:$E$153)</f>
        <v>0</v>
      </c>
      <c r="H492" s="26">
        <f t="shared" ca="1" si="7"/>
        <v>0</v>
      </c>
    </row>
    <row r="493" spans="2:8" x14ac:dyDescent="0.2">
      <c r="B493" s="55"/>
      <c r="G493" s="26">
        <f ca="1">SUMIF(Spending!$C$6:$C$158,Allocations!C493,Spending!$E$6:$E$153)</f>
        <v>0</v>
      </c>
      <c r="H493" s="26">
        <f t="shared" ca="1" si="7"/>
        <v>0</v>
      </c>
    </row>
    <row r="494" spans="2:8" x14ac:dyDescent="0.2">
      <c r="B494" s="55"/>
      <c r="G494" s="26">
        <f ca="1">SUMIF(Spending!$C$6:$C$158,Allocations!C494,Spending!$E$6:$E$153)</f>
        <v>0</v>
      </c>
      <c r="H494" s="26">
        <f t="shared" ca="1" si="7"/>
        <v>0</v>
      </c>
    </row>
    <row r="495" spans="2:8" x14ac:dyDescent="0.2">
      <c r="B495" s="55"/>
      <c r="G495" s="26">
        <f ca="1">SUMIF(Spending!$C$6:$C$158,Allocations!C495,Spending!$E$6:$E$153)</f>
        <v>0</v>
      </c>
      <c r="H495" s="26">
        <f t="shared" ca="1" si="7"/>
        <v>0</v>
      </c>
    </row>
    <row r="496" spans="2:8" x14ac:dyDescent="0.2">
      <c r="B496" s="55"/>
      <c r="G496" s="26">
        <f ca="1">SUMIF(Spending!$C$6:$C$158,Allocations!C496,Spending!$E$6:$E$153)</f>
        <v>0</v>
      </c>
      <c r="H496" s="26">
        <f t="shared" ca="1" si="7"/>
        <v>0</v>
      </c>
    </row>
    <row r="497" spans="2:8" x14ac:dyDescent="0.2">
      <c r="B497" s="55"/>
      <c r="G497" s="26">
        <f ca="1">SUMIF(Spending!$C$6:$C$158,Allocations!C497,Spending!$E$6:$E$153)</f>
        <v>0</v>
      </c>
      <c r="H497" s="26">
        <f t="shared" ca="1" si="7"/>
        <v>0</v>
      </c>
    </row>
    <row r="498" spans="2:8" x14ac:dyDescent="0.2">
      <c r="B498" s="55"/>
      <c r="G498" s="26">
        <f ca="1">SUMIF(Spending!$C$6:$C$158,Allocations!C498,Spending!$E$6:$E$153)</f>
        <v>0</v>
      </c>
      <c r="H498" s="26">
        <f t="shared" ca="1" si="7"/>
        <v>0</v>
      </c>
    </row>
    <row r="499" spans="2:8" x14ac:dyDescent="0.2">
      <c r="B499" s="55"/>
      <c r="G499" s="26">
        <f ca="1">SUMIF(Spending!$C$6:$C$158,Allocations!C499,Spending!$E$6:$E$153)</f>
        <v>0</v>
      </c>
      <c r="H499" s="26">
        <f t="shared" ca="1" si="7"/>
        <v>0</v>
      </c>
    </row>
    <row r="500" spans="2:8" x14ac:dyDescent="0.2">
      <c r="B500" s="55"/>
      <c r="G500" s="26">
        <f ca="1">SUMIF(Spending!$C$6:$C$158,Allocations!C500,Spending!$E$6:$E$153)</f>
        <v>0</v>
      </c>
      <c r="H500" s="26">
        <f t="shared" ca="1" si="7"/>
        <v>0</v>
      </c>
    </row>
    <row r="501" spans="2:8" x14ac:dyDescent="0.2">
      <c r="B501" s="55"/>
      <c r="G501" s="26">
        <f ca="1">SUMIF(Spending!$C$6:$C$158,Allocations!C501,Spending!$E$6:$E$153)</f>
        <v>0</v>
      </c>
      <c r="H501" s="26">
        <f t="shared" ca="1" si="7"/>
        <v>0</v>
      </c>
    </row>
    <row r="502" spans="2:8" x14ac:dyDescent="0.2">
      <c r="B502" s="55"/>
      <c r="G502" s="26">
        <f ca="1">SUMIF(Spending!$C$6:$C$158,Allocations!C502,Spending!$E$6:$E$153)</f>
        <v>0</v>
      </c>
      <c r="H502" s="26">
        <f t="shared" ca="1" si="7"/>
        <v>0</v>
      </c>
    </row>
    <row r="503" spans="2:8" x14ac:dyDescent="0.2">
      <c r="B503" s="55"/>
      <c r="G503" s="26">
        <f ca="1">SUMIF(Spending!$C$6:$C$158,Allocations!C503,Spending!$E$6:$E$153)</f>
        <v>0</v>
      </c>
      <c r="H503" s="26">
        <f t="shared" ca="1" si="7"/>
        <v>0</v>
      </c>
    </row>
    <row r="504" spans="2:8" x14ac:dyDescent="0.2">
      <c r="B504" s="55"/>
      <c r="G504" s="26">
        <f ca="1">SUMIF(Spending!$C$6:$C$158,Allocations!C504,Spending!$E$6:$E$153)</f>
        <v>0</v>
      </c>
      <c r="H504" s="26">
        <f t="shared" ca="1" si="7"/>
        <v>0</v>
      </c>
    </row>
    <row r="505" spans="2:8" x14ac:dyDescent="0.2">
      <c r="B505" s="55"/>
      <c r="G505" s="26">
        <f ca="1">SUMIF(Spending!$C$6:$C$158,Allocations!C505,Spending!$E$6:$E$153)</f>
        <v>0</v>
      </c>
      <c r="H505" s="26">
        <f t="shared" ca="1" si="7"/>
        <v>0</v>
      </c>
    </row>
    <row r="506" spans="2:8" x14ac:dyDescent="0.2">
      <c r="B506" s="55"/>
      <c r="G506" s="26">
        <f ca="1">SUMIF(Spending!$C$6:$C$158,Allocations!C506,Spending!$E$6:$E$153)</f>
        <v>0</v>
      </c>
      <c r="H506" s="26">
        <f t="shared" ca="1" si="7"/>
        <v>0</v>
      </c>
    </row>
    <row r="507" spans="2:8" x14ac:dyDescent="0.2">
      <c r="B507" s="55"/>
      <c r="G507" s="26">
        <f ca="1">SUMIF(Spending!$C$6:$C$158,Allocations!C507,Spending!$E$6:$E$153)</f>
        <v>0</v>
      </c>
      <c r="H507" s="26">
        <f t="shared" ca="1" si="7"/>
        <v>0</v>
      </c>
    </row>
    <row r="508" spans="2:8" x14ac:dyDescent="0.2">
      <c r="B508" s="55"/>
      <c r="G508" s="26">
        <f ca="1">SUMIF(Spending!$C$6:$C$158,Allocations!C508,Spending!$E$6:$E$153)</f>
        <v>0</v>
      </c>
      <c r="H508" s="26">
        <f t="shared" ca="1" si="7"/>
        <v>0</v>
      </c>
    </row>
    <row r="509" spans="2:8" x14ac:dyDescent="0.2">
      <c r="B509" s="55"/>
      <c r="G509" s="26">
        <f ca="1">SUMIF(Spending!$C$6:$C$158,Allocations!C509,Spending!$E$6:$E$153)</f>
        <v>0</v>
      </c>
      <c r="H509" s="26">
        <f t="shared" ca="1" si="7"/>
        <v>0</v>
      </c>
    </row>
    <row r="510" spans="2:8" x14ac:dyDescent="0.2">
      <c r="B510" s="55"/>
      <c r="G510" s="26">
        <f ca="1">SUMIF(Spending!$C$6:$C$158,Allocations!C510,Spending!$E$6:$E$153)</f>
        <v>0</v>
      </c>
      <c r="H510" s="26">
        <f t="shared" ca="1" si="7"/>
        <v>0</v>
      </c>
    </row>
    <row r="511" spans="2:8" x14ac:dyDescent="0.2">
      <c r="B511" s="55"/>
      <c r="G511" s="26">
        <f ca="1">SUMIF(Spending!$C$6:$C$158,Allocations!C511,Spending!$E$6:$E$153)</f>
        <v>0</v>
      </c>
      <c r="H511" s="26">
        <f t="shared" ca="1" si="7"/>
        <v>0</v>
      </c>
    </row>
    <row r="512" spans="2:8" x14ac:dyDescent="0.2">
      <c r="B512" s="55"/>
      <c r="G512" s="26">
        <f ca="1">SUMIF(Spending!$C$6:$C$158,Allocations!C512,Spending!$E$6:$E$153)</f>
        <v>0</v>
      </c>
      <c r="H512" s="26">
        <f t="shared" ca="1" si="7"/>
        <v>0</v>
      </c>
    </row>
    <row r="513" spans="2:8" x14ac:dyDescent="0.2">
      <c r="B513" s="55"/>
      <c r="G513" s="26">
        <f ca="1">SUMIF(Spending!$C$6:$C$158,Allocations!C513,Spending!$E$6:$E$153)</f>
        <v>0</v>
      </c>
      <c r="H513" s="26">
        <f t="shared" ca="1" si="7"/>
        <v>0</v>
      </c>
    </row>
    <row r="514" spans="2:8" x14ac:dyDescent="0.2">
      <c r="B514" s="55"/>
      <c r="G514" s="26">
        <f ca="1">SUMIF(Spending!$C$6:$C$158,Allocations!C514,Spending!$E$6:$E$153)</f>
        <v>0</v>
      </c>
      <c r="H514" s="26">
        <f t="shared" ca="1" si="7"/>
        <v>0</v>
      </c>
    </row>
    <row r="515" spans="2:8" x14ac:dyDescent="0.2">
      <c r="B515" s="55"/>
      <c r="G515" s="26">
        <f ca="1">SUMIF(Spending!$C$6:$C$158,Allocations!C515,Spending!$E$6:$E$153)</f>
        <v>0</v>
      </c>
      <c r="H515" s="26">
        <f t="shared" ca="1" si="7"/>
        <v>0</v>
      </c>
    </row>
    <row r="516" spans="2:8" x14ac:dyDescent="0.2">
      <c r="B516" s="55"/>
      <c r="G516" s="26">
        <f ca="1">SUMIF(Spending!$C$6:$C$158,Allocations!C516,Spending!$E$6:$E$153)</f>
        <v>0</v>
      </c>
      <c r="H516" s="26">
        <f t="shared" ca="1" si="7"/>
        <v>0</v>
      </c>
    </row>
    <row r="517" spans="2:8" x14ac:dyDescent="0.2">
      <c r="B517" s="55"/>
      <c r="G517" s="26">
        <f ca="1">SUMIF(Spending!$C$6:$C$158,Allocations!C517,Spending!$E$6:$E$153)</f>
        <v>0</v>
      </c>
      <c r="H517" s="26">
        <f t="shared" ca="1" si="7"/>
        <v>0</v>
      </c>
    </row>
    <row r="518" spans="2:8" x14ac:dyDescent="0.2">
      <c r="B518" s="55"/>
      <c r="G518" s="26">
        <f ca="1">SUMIF(Spending!$C$6:$C$158,Allocations!C518,Spending!$E$6:$E$153)</f>
        <v>0</v>
      </c>
      <c r="H518" s="26">
        <f t="shared" ca="1" si="7"/>
        <v>0</v>
      </c>
    </row>
    <row r="519" spans="2:8" x14ac:dyDescent="0.2">
      <c r="B519" s="55"/>
      <c r="G519" s="26">
        <f ca="1">SUMIF(Spending!$C$6:$C$158,Allocations!C519,Spending!$E$6:$E$153)</f>
        <v>0</v>
      </c>
      <c r="H519" s="26">
        <f t="shared" ref="H519:H582" ca="1" si="8">IF(F519="", E519-G519,F519-G519)</f>
        <v>0</v>
      </c>
    </row>
    <row r="520" spans="2:8" x14ac:dyDescent="0.2">
      <c r="B520" s="55"/>
      <c r="G520" s="26">
        <f ca="1">SUMIF(Spending!$C$6:$C$158,Allocations!C520,Spending!$E$6:$E$153)</f>
        <v>0</v>
      </c>
      <c r="H520" s="26">
        <f t="shared" ca="1" si="8"/>
        <v>0</v>
      </c>
    </row>
    <row r="521" spans="2:8" x14ac:dyDescent="0.2">
      <c r="B521" s="55"/>
      <c r="G521" s="26">
        <f ca="1">SUMIF(Spending!$C$6:$C$158,Allocations!C521,Spending!$E$6:$E$153)</f>
        <v>0</v>
      </c>
      <c r="H521" s="26">
        <f t="shared" ca="1" si="8"/>
        <v>0</v>
      </c>
    </row>
    <row r="522" spans="2:8" x14ac:dyDescent="0.2">
      <c r="B522" s="55"/>
      <c r="G522" s="26">
        <f ca="1">SUMIF(Spending!$C$6:$C$158,Allocations!C522,Spending!$E$6:$E$153)</f>
        <v>0</v>
      </c>
      <c r="H522" s="26">
        <f t="shared" ca="1" si="8"/>
        <v>0</v>
      </c>
    </row>
    <row r="523" spans="2:8" x14ac:dyDescent="0.2">
      <c r="B523" s="55"/>
      <c r="G523" s="26">
        <f ca="1">SUMIF(Spending!$C$6:$C$158,Allocations!C523,Spending!$E$6:$E$153)</f>
        <v>0</v>
      </c>
      <c r="H523" s="26">
        <f t="shared" ca="1" si="8"/>
        <v>0</v>
      </c>
    </row>
    <row r="524" spans="2:8" x14ac:dyDescent="0.2">
      <c r="B524" s="55"/>
      <c r="G524" s="26">
        <f ca="1">SUMIF(Spending!$C$6:$C$158,Allocations!C524,Spending!$E$6:$E$153)</f>
        <v>0</v>
      </c>
      <c r="H524" s="26">
        <f t="shared" ca="1" si="8"/>
        <v>0</v>
      </c>
    </row>
    <row r="525" spans="2:8" x14ac:dyDescent="0.2">
      <c r="B525" s="55"/>
      <c r="G525" s="26">
        <f ca="1">SUMIF(Spending!$C$6:$C$158,Allocations!C525,Spending!$E$6:$E$153)</f>
        <v>0</v>
      </c>
      <c r="H525" s="26">
        <f t="shared" ca="1" si="8"/>
        <v>0</v>
      </c>
    </row>
    <row r="526" spans="2:8" x14ac:dyDescent="0.2">
      <c r="B526" s="55"/>
      <c r="G526" s="26">
        <f ca="1">SUMIF(Spending!$C$6:$C$158,Allocations!C526,Spending!$E$6:$E$153)</f>
        <v>0</v>
      </c>
      <c r="H526" s="26">
        <f t="shared" ca="1" si="8"/>
        <v>0</v>
      </c>
    </row>
    <row r="527" spans="2:8" x14ac:dyDescent="0.2">
      <c r="B527" s="55"/>
      <c r="G527" s="26">
        <f ca="1">SUMIF(Spending!$C$6:$C$158,Allocations!C527,Spending!$E$6:$E$153)</f>
        <v>0</v>
      </c>
      <c r="H527" s="26">
        <f t="shared" ca="1" si="8"/>
        <v>0</v>
      </c>
    </row>
    <row r="528" spans="2:8" x14ac:dyDescent="0.2">
      <c r="B528" s="55"/>
      <c r="G528" s="26">
        <f ca="1">SUMIF(Spending!$C$6:$C$158,Allocations!C528,Spending!$E$6:$E$153)</f>
        <v>0</v>
      </c>
      <c r="H528" s="26">
        <f t="shared" ca="1" si="8"/>
        <v>0</v>
      </c>
    </row>
    <row r="529" spans="2:8" x14ac:dyDescent="0.2">
      <c r="B529" s="55"/>
      <c r="G529" s="26">
        <f ca="1">SUMIF(Spending!$C$6:$C$158,Allocations!C529,Spending!$E$6:$E$153)</f>
        <v>0</v>
      </c>
      <c r="H529" s="26">
        <f t="shared" ca="1" si="8"/>
        <v>0</v>
      </c>
    </row>
    <row r="530" spans="2:8" x14ac:dyDescent="0.2">
      <c r="B530" s="55"/>
      <c r="G530" s="26">
        <f ca="1">SUMIF(Spending!$C$6:$C$158,Allocations!C530,Spending!$E$6:$E$153)</f>
        <v>0</v>
      </c>
      <c r="H530" s="26">
        <f t="shared" ca="1" si="8"/>
        <v>0</v>
      </c>
    </row>
    <row r="531" spans="2:8" x14ac:dyDescent="0.2">
      <c r="B531" s="55"/>
      <c r="G531" s="26">
        <f ca="1">SUMIF(Spending!$C$6:$C$158,Allocations!C531,Spending!$E$6:$E$153)</f>
        <v>0</v>
      </c>
      <c r="H531" s="26">
        <f t="shared" ca="1" si="8"/>
        <v>0</v>
      </c>
    </row>
    <row r="532" spans="2:8" x14ac:dyDescent="0.2">
      <c r="B532" s="55"/>
      <c r="G532" s="26">
        <f ca="1">SUMIF(Spending!$C$6:$C$158,Allocations!C532,Spending!$E$6:$E$153)</f>
        <v>0</v>
      </c>
      <c r="H532" s="26">
        <f t="shared" ca="1" si="8"/>
        <v>0</v>
      </c>
    </row>
    <row r="533" spans="2:8" x14ac:dyDescent="0.2">
      <c r="B533" s="55"/>
      <c r="G533" s="26">
        <f ca="1">SUMIF(Spending!$C$6:$C$158,Allocations!C533,Spending!$E$6:$E$153)</f>
        <v>0</v>
      </c>
      <c r="H533" s="26">
        <f t="shared" ca="1" si="8"/>
        <v>0</v>
      </c>
    </row>
    <row r="534" spans="2:8" x14ac:dyDescent="0.2">
      <c r="B534" s="55"/>
      <c r="G534" s="26">
        <f ca="1">SUMIF(Spending!$C$6:$C$158,Allocations!C534,Spending!$E$6:$E$153)</f>
        <v>0</v>
      </c>
      <c r="H534" s="26">
        <f t="shared" ca="1" si="8"/>
        <v>0</v>
      </c>
    </row>
    <row r="535" spans="2:8" x14ac:dyDescent="0.2">
      <c r="B535" s="55"/>
      <c r="G535" s="26">
        <f ca="1">SUMIF(Spending!$C$6:$C$158,Allocations!C535,Spending!$E$6:$E$153)</f>
        <v>0</v>
      </c>
      <c r="H535" s="26">
        <f t="shared" ca="1" si="8"/>
        <v>0</v>
      </c>
    </row>
    <row r="536" spans="2:8" x14ac:dyDescent="0.2">
      <c r="B536" s="55"/>
      <c r="G536" s="26">
        <f ca="1">SUMIF(Spending!$C$6:$C$158,Allocations!C536,Spending!$E$6:$E$153)</f>
        <v>0</v>
      </c>
      <c r="H536" s="26">
        <f t="shared" ca="1" si="8"/>
        <v>0</v>
      </c>
    </row>
    <row r="537" spans="2:8" x14ac:dyDescent="0.2">
      <c r="B537" s="55"/>
      <c r="G537" s="26">
        <f ca="1">SUMIF(Spending!$C$6:$C$158,Allocations!C537,Spending!$E$6:$E$153)</f>
        <v>0</v>
      </c>
      <c r="H537" s="26">
        <f t="shared" ca="1" si="8"/>
        <v>0</v>
      </c>
    </row>
    <row r="538" spans="2:8" x14ac:dyDescent="0.2">
      <c r="B538" s="55"/>
      <c r="G538" s="26">
        <f ca="1">SUMIF(Spending!$C$6:$C$158,Allocations!C538,Spending!$E$6:$E$153)</f>
        <v>0</v>
      </c>
      <c r="H538" s="26">
        <f t="shared" ca="1" si="8"/>
        <v>0</v>
      </c>
    </row>
    <row r="539" spans="2:8" x14ac:dyDescent="0.2">
      <c r="B539" s="55"/>
      <c r="G539" s="26">
        <f ca="1">SUMIF(Spending!$C$6:$C$158,Allocations!C539,Spending!$E$6:$E$153)</f>
        <v>0</v>
      </c>
      <c r="H539" s="26">
        <f t="shared" ca="1" si="8"/>
        <v>0</v>
      </c>
    </row>
    <row r="540" spans="2:8" x14ac:dyDescent="0.2">
      <c r="B540" s="55"/>
      <c r="G540" s="26">
        <f ca="1">SUMIF(Spending!$C$6:$C$158,Allocations!C540,Spending!$E$6:$E$153)</f>
        <v>0</v>
      </c>
      <c r="H540" s="26">
        <f t="shared" ca="1" si="8"/>
        <v>0</v>
      </c>
    </row>
    <row r="541" spans="2:8" x14ac:dyDescent="0.2">
      <c r="B541" s="55"/>
      <c r="G541" s="26">
        <f ca="1">SUMIF(Spending!$C$6:$C$158,Allocations!C541,Spending!$E$6:$E$153)</f>
        <v>0</v>
      </c>
      <c r="H541" s="26">
        <f t="shared" ca="1" si="8"/>
        <v>0</v>
      </c>
    </row>
    <row r="542" spans="2:8" x14ac:dyDescent="0.2">
      <c r="B542" s="55"/>
      <c r="G542" s="26">
        <f ca="1">SUMIF(Spending!$C$6:$C$158,Allocations!C542,Spending!$E$6:$E$153)</f>
        <v>0</v>
      </c>
      <c r="H542" s="26">
        <f t="shared" ca="1" si="8"/>
        <v>0</v>
      </c>
    </row>
    <row r="543" spans="2:8" x14ac:dyDescent="0.2">
      <c r="B543" s="55"/>
      <c r="G543" s="26">
        <f ca="1">SUMIF(Spending!$C$6:$C$158,Allocations!C543,Spending!$E$6:$E$153)</f>
        <v>0</v>
      </c>
      <c r="H543" s="26">
        <f t="shared" ca="1" si="8"/>
        <v>0</v>
      </c>
    </row>
    <row r="544" spans="2:8" x14ac:dyDescent="0.2">
      <c r="B544" s="55"/>
      <c r="G544" s="26">
        <f ca="1">SUMIF(Spending!$C$6:$C$158,Allocations!C544,Spending!$E$6:$E$153)</f>
        <v>0</v>
      </c>
      <c r="H544" s="26">
        <f t="shared" ca="1" si="8"/>
        <v>0</v>
      </c>
    </row>
    <row r="545" spans="2:8" x14ac:dyDescent="0.2">
      <c r="B545" s="55"/>
      <c r="G545" s="26">
        <f ca="1">SUMIF(Spending!$C$6:$C$158,Allocations!C545,Spending!$E$6:$E$153)</f>
        <v>0</v>
      </c>
      <c r="H545" s="26">
        <f t="shared" ca="1" si="8"/>
        <v>0</v>
      </c>
    </row>
    <row r="546" spans="2:8" x14ac:dyDescent="0.2">
      <c r="B546" s="55"/>
      <c r="G546" s="26">
        <f ca="1">SUMIF(Spending!$C$6:$C$158,Allocations!C546,Spending!$E$6:$E$153)</f>
        <v>0</v>
      </c>
      <c r="H546" s="26">
        <f t="shared" ca="1" si="8"/>
        <v>0</v>
      </c>
    </row>
    <row r="547" spans="2:8" x14ac:dyDescent="0.2">
      <c r="B547" s="55"/>
      <c r="G547" s="26">
        <f ca="1">SUMIF(Spending!$C$6:$C$158,Allocations!C547,Spending!$E$6:$E$153)</f>
        <v>0</v>
      </c>
      <c r="H547" s="26">
        <f t="shared" ca="1" si="8"/>
        <v>0</v>
      </c>
    </row>
    <row r="548" spans="2:8" x14ac:dyDescent="0.2">
      <c r="B548" s="55"/>
      <c r="G548" s="26">
        <f ca="1">SUMIF(Spending!$C$6:$C$158,Allocations!C548,Spending!$E$6:$E$153)</f>
        <v>0</v>
      </c>
      <c r="H548" s="26">
        <f t="shared" ca="1" si="8"/>
        <v>0</v>
      </c>
    </row>
    <row r="549" spans="2:8" x14ac:dyDescent="0.2">
      <c r="B549" s="55"/>
      <c r="G549" s="26">
        <f ca="1">SUMIF(Spending!$C$6:$C$158,Allocations!C549,Spending!$E$6:$E$153)</f>
        <v>0</v>
      </c>
      <c r="H549" s="26">
        <f t="shared" ca="1" si="8"/>
        <v>0</v>
      </c>
    </row>
    <row r="550" spans="2:8" x14ac:dyDescent="0.2">
      <c r="B550" s="55"/>
      <c r="G550" s="26">
        <f ca="1">SUMIF(Spending!$C$6:$C$158,Allocations!C550,Spending!$E$6:$E$153)</f>
        <v>0</v>
      </c>
      <c r="H550" s="26">
        <f t="shared" ca="1" si="8"/>
        <v>0</v>
      </c>
    </row>
    <row r="551" spans="2:8" x14ac:dyDescent="0.2">
      <c r="B551" s="55"/>
      <c r="G551" s="26">
        <f ca="1">SUMIF(Spending!$C$6:$C$158,Allocations!C551,Spending!$E$6:$E$153)</f>
        <v>0</v>
      </c>
      <c r="H551" s="26">
        <f t="shared" ca="1" si="8"/>
        <v>0</v>
      </c>
    </row>
    <row r="552" spans="2:8" x14ac:dyDescent="0.2">
      <c r="B552" s="55"/>
      <c r="G552" s="26">
        <f ca="1">SUMIF(Spending!$C$6:$C$158,Allocations!C552,Spending!$E$6:$E$153)</f>
        <v>0</v>
      </c>
      <c r="H552" s="26">
        <f t="shared" ca="1" si="8"/>
        <v>0</v>
      </c>
    </row>
    <row r="553" spans="2:8" x14ac:dyDescent="0.2">
      <c r="B553" s="55"/>
      <c r="G553" s="26">
        <f ca="1">SUMIF(Spending!$C$6:$C$158,Allocations!C553,Spending!$E$6:$E$153)</f>
        <v>0</v>
      </c>
      <c r="H553" s="26">
        <f t="shared" ca="1" si="8"/>
        <v>0</v>
      </c>
    </row>
    <row r="554" spans="2:8" x14ac:dyDescent="0.2">
      <c r="B554" s="55"/>
      <c r="G554" s="26">
        <f ca="1">SUMIF(Spending!$C$6:$C$158,Allocations!C554,Spending!$E$6:$E$153)</f>
        <v>0</v>
      </c>
      <c r="H554" s="26">
        <f t="shared" ca="1" si="8"/>
        <v>0</v>
      </c>
    </row>
    <row r="555" spans="2:8" x14ac:dyDescent="0.2">
      <c r="B555" s="55"/>
      <c r="G555" s="26">
        <f ca="1">SUMIF(Spending!$C$6:$C$158,Allocations!C555,Spending!$E$6:$E$153)</f>
        <v>0</v>
      </c>
      <c r="H555" s="26">
        <f t="shared" ca="1" si="8"/>
        <v>0</v>
      </c>
    </row>
    <row r="556" spans="2:8" x14ac:dyDescent="0.2">
      <c r="B556" s="55"/>
      <c r="G556" s="26">
        <f ca="1">SUMIF(Spending!$C$6:$C$158,Allocations!C556,Spending!$E$6:$E$153)</f>
        <v>0</v>
      </c>
      <c r="H556" s="26">
        <f t="shared" ca="1" si="8"/>
        <v>0</v>
      </c>
    </row>
    <row r="557" spans="2:8" x14ac:dyDescent="0.2">
      <c r="B557" s="55"/>
      <c r="G557" s="26">
        <f ca="1">SUMIF(Spending!$C$6:$C$158,Allocations!C557,Spending!$E$6:$E$153)</f>
        <v>0</v>
      </c>
      <c r="H557" s="26">
        <f t="shared" ca="1" si="8"/>
        <v>0</v>
      </c>
    </row>
    <row r="558" spans="2:8" x14ac:dyDescent="0.2">
      <c r="B558" s="55"/>
      <c r="G558" s="26">
        <f ca="1">SUMIF(Spending!$C$6:$C$158,Allocations!C558,Spending!$E$6:$E$153)</f>
        <v>0</v>
      </c>
      <c r="H558" s="26">
        <f t="shared" ca="1" si="8"/>
        <v>0</v>
      </c>
    </row>
    <row r="559" spans="2:8" x14ac:dyDescent="0.2">
      <c r="B559" s="55"/>
      <c r="G559" s="26">
        <f ca="1">SUMIF(Spending!$C$6:$C$158,Allocations!C559,Spending!$E$6:$E$153)</f>
        <v>0</v>
      </c>
      <c r="H559" s="26">
        <f t="shared" ca="1" si="8"/>
        <v>0</v>
      </c>
    </row>
    <row r="560" spans="2:8" x14ac:dyDescent="0.2">
      <c r="B560" s="55"/>
      <c r="G560" s="26">
        <f ca="1">SUMIF(Spending!$C$6:$C$158,Allocations!C560,Spending!$E$6:$E$153)</f>
        <v>0</v>
      </c>
      <c r="H560" s="26">
        <f t="shared" ca="1" si="8"/>
        <v>0</v>
      </c>
    </row>
    <row r="561" spans="2:8" x14ac:dyDescent="0.2">
      <c r="B561" s="55"/>
      <c r="G561" s="26">
        <f ca="1">SUMIF(Spending!$C$6:$C$158,Allocations!C561,Spending!$E$6:$E$153)</f>
        <v>0</v>
      </c>
      <c r="H561" s="26">
        <f t="shared" ca="1" si="8"/>
        <v>0</v>
      </c>
    </row>
    <row r="562" spans="2:8" x14ac:dyDescent="0.2">
      <c r="B562" s="55"/>
      <c r="G562" s="26">
        <f ca="1">SUMIF(Spending!$C$6:$C$158,Allocations!C562,Spending!$E$6:$E$153)</f>
        <v>0</v>
      </c>
      <c r="H562" s="26">
        <f t="shared" ca="1" si="8"/>
        <v>0</v>
      </c>
    </row>
    <row r="563" spans="2:8" x14ac:dyDescent="0.2">
      <c r="B563" s="55"/>
      <c r="G563" s="26">
        <f ca="1">SUMIF(Spending!$C$6:$C$158,Allocations!C563,Spending!$E$6:$E$153)</f>
        <v>0</v>
      </c>
      <c r="H563" s="26">
        <f t="shared" ca="1" si="8"/>
        <v>0</v>
      </c>
    </row>
    <row r="564" spans="2:8" x14ac:dyDescent="0.2">
      <c r="B564" s="55"/>
      <c r="G564" s="26">
        <f ca="1">SUMIF(Spending!$C$6:$C$158,Allocations!C564,Spending!$E$6:$E$153)</f>
        <v>0</v>
      </c>
      <c r="H564" s="26">
        <f t="shared" ca="1" si="8"/>
        <v>0</v>
      </c>
    </row>
    <row r="565" spans="2:8" x14ac:dyDescent="0.2">
      <c r="B565" s="55"/>
      <c r="G565" s="26">
        <f ca="1">SUMIF(Spending!$C$6:$C$158,Allocations!C565,Spending!$E$6:$E$153)</f>
        <v>0</v>
      </c>
      <c r="H565" s="26">
        <f t="shared" ca="1" si="8"/>
        <v>0</v>
      </c>
    </row>
    <row r="566" spans="2:8" x14ac:dyDescent="0.2">
      <c r="B566" s="55"/>
      <c r="G566" s="26">
        <f ca="1">SUMIF(Spending!$C$6:$C$158,Allocations!C566,Spending!$E$6:$E$153)</f>
        <v>0</v>
      </c>
      <c r="H566" s="26">
        <f t="shared" ca="1" si="8"/>
        <v>0</v>
      </c>
    </row>
    <row r="567" spans="2:8" x14ac:dyDescent="0.2">
      <c r="B567" s="55"/>
      <c r="G567" s="26">
        <f ca="1">SUMIF(Spending!$C$6:$C$158,Allocations!C567,Spending!$E$6:$E$153)</f>
        <v>0</v>
      </c>
      <c r="H567" s="26">
        <f t="shared" ca="1" si="8"/>
        <v>0</v>
      </c>
    </row>
    <row r="568" spans="2:8" x14ac:dyDescent="0.2">
      <c r="B568" s="55"/>
      <c r="G568" s="26">
        <f ca="1">SUMIF(Spending!$C$6:$C$158,Allocations!C568,Spending!$E$6:$E$153)</f>
        <v>0</v>
      </c>
      <c r="H568" s="26">
        <f t="shared" ca="1" si="8"/>
        <v>0</v>
      </c>
    </row>
    <row r="569" spans="2:8" x14ac:dyDescent="0.2">
      <c r="B569" s="55"/>
      <c r="G569" s="26">
        <f ca="1">SUMIF(Spending!$C$6:$C$158,Allocations!C569,Spending!$E$6:$E$153)</f>
        <v>0</v>
      </c>
      <c r="H569" s="26">
        <f t="shared" ca="1" si="8"/>
        <v>0</v>
      </c>
    </row>
    <row r="570" spans="2:8" x14ac:dyDescent="0.2">
      <c r="B570" s="55"/>
      <c r="G570" s="26">
        <f ca="1">SUMIF(Spending!$C$6:$C$158,Allocations!C570,Spending!$E$6:$E$153)</f>
        <v>0</v>
      </c>
      <c r="H570" s="26">
        <f t="shared" ca="1" si="8"/>
        <v>0</v>
      </c>
    </row>
    <row r="571" spans="2:8" x14ac:dyDescent="0.2">
      <c r="B571" s="55"/>
      <c r="G571" s="26">
        <f ca="1">SUMIF(Spending!$C$6:$C$158,Allocations!C571,Spending!$E$6:$E$153)</f>
        <v>0</v>
      </c>
      <c r="H571" s="26">
        <f t="shared" ca="1" si="8"/>
        <v>0</v>
      </c>
    </row>
    <row r="572" spans="2:8" x14ac:dyDescent="0.2">
      <c r="B572" s="55"/>
      <c r="G572" s="26">
        <f ca="1">SUMIF(Spending!$C$6:$C$158,Allocations!C572,Spending!$E$6:$E$153)</f>
        <v>0</v>
      </c>
      <c r="H572" s="26">
        <f t="shared" ca="1" si="8"/>
        <v>0</v>
      </c>
    </row>
    <row r="573" spans="2:8" x14ac:dyDescent="0.2">
      <c r="B573" s="55"/>
      <c r="G573" s="26">
        <f ca="1">SUMIF(Spending!$C$6:$C$158,Allocations!C573,Spending!$E$6:$E$153)</f>
        <v>0</v>
      </c>
      <c r="H573" s="26">
        <f t="shared" ca="1" si="8"/>
        <v>0</v>
      </c>
    </row>
    <row r="574" spans="2:8" x14ac:dyDescent="0.2">
      <c r="B574" s="55"/>
      <c r="G574" s="26">
        <f ca="1">SUMIF(Spending!$C$6:$C$158,Allocations!C574,Spending!$E$6:$E$153)</f>
        <v>0</v>
      </c>
      <c r="H574" s="26">
        <f t="shared" ca="1" si="8"/>
        <v>0</v>
      </c>
    </row>
    <row r="575" spans="2:8" x14ac:dyDescent="0.2">
      <c r="B575" s="55"/>
      <c r="G575" s="26">
        <f ca="1">SUMIF(Spending!$C$6:$C$158,Allocations!C575,Spending!$E$6:$E$153)</f>
        <v>0</v>
      </c>
      <c r="H575" s="26">
        <f t="shared" ca="1" si="8"/>
        <v>0</v>
      </c>
    </row>
    <row r="576" spans="2:8" x14ac:dyDescent="0.2">
      <c r="B576" s="55"/>
      <c r="G576" s="26">
        <f ca="1">SUMIF(Spending!$C$6:$C$158,Allocations!C576,Spending!$E$6:$E$153)</f>
        <v>0</v>
      </c>
      <c r="H576" s="26">
        <f t="shared" ca="1" si="8"/>
        <v>0</v>
      </c>
    </row>
    <row r="577" spans="2:8" x14ac:dyDescent="0.2">
      <c r="B577" s="55"/>
      <c r="G577" s="26">
        <f ca="1">SUMIF(Spending!$C$6:$C$158,Allocations!C577,Spending!$E$6:$E$153)</f>
        <v>0</v>
      </c>
      <c r="H577" s="26">
        <f t="shared" ca="1" si="8"/>
        <v>0</v>
      </c>
    </row>
    <row r="578" spans="2:8" x14ac:dyDescent="0.2">
      <c r="B578" s="55"/>
      <c r="G578" s="26">
        <f ca="1">SUMIF(Spending!$C$6:$C$158,Allocations!C578,Spending!$E$6:$E$153)</f>
        <v>0</v>
      </c>
      <c r="H578" s="26">
        <f t="shared" ca="1" si="8"/>
        <v>0</v>
      </c>
    </row>
    <row r="579" spans="2:8" x14ac:dyDescent="0.2">
      <c r="B579" s="55"/>
      <c r="G579" s="26">
        <f ca="1">SUMIF(Spending!$C$6:$C$158,Allocations!C579,Spending!$E$6:$E$153)</f>
        <v>0</v>
      </c>
      <c r="H579" s="26">
        <f t="shared" ca="1" si="8"/>
        <v>0</v>
      </c>
    </row>
    <row r="580" spans="2:8" x14ac:dyDescent="0.2">
      <c r="B580" s="55"/>
      <c r="G580" s="26">
        <f ca="1">SUMIF(Spending!$C$6:$C$158,Allocations!C580,Spending!$E$6:$E$153)</f>
        <v>0</v>
      </c>
      <c r="H580" s="26">
        <f t="shared" ca="1" si="8"/>
        <v>0</v>
      </c>
    </row>
    <row r="581" spans="2:8" x14ac:dyDescent="0.2">
      <c r="B581" s="55"/>
      <c r="G581" s="26">
        <f ca="1">SUMIF(Spending!$C$6:$C$158,Allocations!C581,Spending!$E$6:$E$153)</f>
        <v>0</v>
      </c>
      <c r="H581" s="26">
        <f t="shared" ca="1" si="8"/>
        <v>0</v>
      </c>
    </row>
    <row r="582" spans="2:8" x14ac:dyDescent="0.2">
      <c r="B582" s="55"/>
      <c r="G582" s="26">
        <f ca="1">SUMIF(Spending!$C$6:$C$158,Allocations!C582,Spending!$E$6:$E$153)</f>
        <v>0</v>
      </c>
      <c r="H582" s="26">
        <f t="shared" ca="1" si="8"/>
        <v>0</v>
      </c>
    </row>
    <row r="583" spans="2:8" x14ac:dyDescent="0.2">
      <c r="B583" s="55"/>
      <c r="G583" s="26">
        <f ca="1">SUMIF(Spending!$C$6:$C$158,Allocations!C583,Spending!$E$6:$E$153)</f>
        <v>0</v>
      </c>
      <c r="H583" s="26">
        <f t="shared" ref="H583:H646" ca="1" si="9">IF(F583="", E583-G583,F583-G583)</f>
        <v>0</v>
      </c>
    </row>
    <row r="584" spans="2:8" x14ac:dyDescent="0.2">
      <c r="B584" s="55"/>
      <c r="G584" s="26">
        <f ca="1">SUMIF(Spending!$C$6:$C$158,Allocations!C584,Spending!$E$6:$E$153)</f>
        <v>0</v>
      </c>
      <c r="H584" s="26">
        <f t="shared" ca="1" si="9"/>
        <v>0</v>
      </c>
    </row>
    <row r="585" spans="2:8" x14ac:dyDescent="0.2">
      <c r="B585" s="55"/>
      <c r="G585" s="26">
        <f ca="1">SUMIF(Spending!$C$6:$C$158,Allocations!C585,Spending!$E$6:$E$153)</f>
        <v>0</v>
      </c>
      <c r="H585" s="26">
        <f t="shared" ca="1" si="9"/>
        <v>0</v>
      </c>
    </row>
    <row r="586" spans="2:8" x14ac:dyDescent="0.2">
      <c r="B586" s="55"/>
      <c r="G586" s="26">
        <f ca="1">SUMIF(Spending!$C$6:$C$158,Allocations!C586,Spending!$E$6:$E$153)</f>
        <v>0</v>
      </c>
      <c r="H586" s="26">
        <f t="shared" ca="1" si="9"/>
        <v>0</v>
      </c>
    </row>
    <row r="587" spans="2:8" x14ac:dyDescent="0.2">
      <c r="B587" s="55"/>
      <c r="G587" s="26">
        <f ca="1">SUMIF(Spending!$C$6:$C$158,Allocations!C587,Spending!$E$6:$E$153)</f>
        <v>0</v>
      </c>
      <c r="H587" s="26">
        <f t="shared" ca="1" si="9"/>
        <v>0</v>
      </c>
    </row>
    <row r="588" spans="2:8" x14ac:dyDescent="0.2">
      <c r="B588" s="55"/>
      <c r="G588" s="26">
        <f ca="1">SUMIF(Spending!$C$6:$C$158,Allocations!C588,Spending!$E$6:$E$153)</f>
        <v>0</v>
      </c>
      <c r="H588" s="26">
        <f t="shared" ca="1" si="9"/>
        <v>0</v>
      </c>
    </row>
    <row r="589" spans="2:8" x14ac:dyDescent="0.2">
      <c r="B589" s="55"/>
      <c r="G589" s="26">
        <f ca="1">SUMIF(Spending!$C$6:$C$158,Allocations!C589,Spending!$E$6:$E$153)</f>
        <v>0</v>
      </c>
      <c r="H589" s="26">
        <f t="shared" ca="1" si="9"/>
        <v>0</v>
      </c>
    </row>
    <row r="590" spans="2:8" x14ac:dyDescent="0.2">
      <c r="B590" s="55"/>
      <c r="G590" s="26">
        <f ca="1">SUMIF(Spending!$C$6:$C$158,Allocations!C590,Spending!$E$6:$E$153)</f>
        <v>0</v>
      </c>
      <c r="H590" s="26">
        <f t="shared" ca="1" si="9"/>
        <v>0</v>
      </c>
    </row>
    <row r="591" spans="2:8" x14ac:dyDescent="0.2">
      <c r="B591" s="55"/>
      <c r="G591" s="26">
        <f ca="1">SUMIF(Spending!$C$6:$C$158,Allocations!C591,Spending!$E$6:$E$153)</f>
        <v>0</v>
      </c>
      <c r="H591" s="26">
        <f t="shared" ca="1" si="9"/>
        <v>0</v>
      </c>
    </row>
    <row r="592" spans="2:8" x14ac:dyDescent="0.2">
      <c r="B592" s="55"/>
      <c r="G592" s="26">
        <f ca="1">SUMIF(Spending!$C$6:$C$158,Allocations!C592,Spending!$E$6:$E$153)</f>
        <v>0</v>
      </c>
      <c r="H592" s="26">
        <f t="shared" ca="1" si="9"/>
        <v>0</v>
      </c>
    </row>
    <row r="593" spans="2:8" x14ac:dyDescent="0.2">
      <c r="B593" s="55"/>
      <c r="G593" s="26">
        <f ca="1">SUMIF(Spending!$C$6:$C$158,Allocations!C593,Spending!$E$6:$E$153)</f>
        <v>0</v>
      </c>
      <c r="H593" s="26">
        <f t="shared" ca="1" si="9"/>
        <v>0</v>
      </c>
    </row>
    <row r="594" spans="2:8" x14ac:dyDescent="0.2">
      <c r="B594" s="55"/>
      <c r="G594" s="26">
        <f ca="1">SUMIF(Spending!$C$6:$C$158,Allocations!C594,Spending!$E$6:$E$153)</f>
        <v>0</v>
      </c>
      <c r="H594" s="26">
        <f t="shared" ca="1" si="9"/>
        <v>0</v>
      </c>
    </row>
    <row r="595" spans="2:8" x14ac:dyDescent="0.2">
      <c r="B595" s="55"/>
      <c r="G595" s="26">
        <f ca="1">SUMIF(Spending!$C$6:$C$158,Allocations!C595,Spending!$E$6:$E$153)</f>
        <v>0</v>
      </c>
      <c r="H595" s="26">
        <f t="shared" ca="1" si="9"/>
        <v>0</v>
      </c>
    </row>
    <row r="596" spans="2:8" x14ac:dyDescent="0.2">
      <c r="B596" s="55"/>
      <c r="G596" s="26">
        <f ca="1">SUMIF(Spending!$C$6:$C$158,Allocations!C596,Spending!$E$6:$E$153)</f>
        <v>0</v>
      </c>
      <c r="H596" s="26">
        <f t="shared" ca="1" si="9"/>
        <v>0</v>
      </c>
    </row>
    <row r="597" spans="2:8" x14ac:dyDescent="0.2">
      <c r="B597" s="55"/>
      <c r="G597" s="26">
        <f ca="1">SUMIF(Spending!$C$6:$C$158,Allocations!C597,Spending!$E$6:$E$153)</f>
        <v>0</v>
      </c>
      <c r="H597" s="26">
        <f t="shared" ca="1" si="9"/>
        <v>0</v>
      </c>
    </row>
    <row r="598" spans="2:8" x14ac:dyDescent="0.2">
      <c r="B598" s="55"/>
      <c r="G598" s="26">
        <f ca="1">SUMIF(Spending!$C$6:$C$158,Allocations!C598,Spending!$E$6:$E$153)</f>
        <v>0</v>
      </c>
      <c r="H598" s="26">
        <f t="shared" ca="1" si="9"/>
        <v>0</v>
      </c>
    </row>
    <row r="599" spans="2:8" x14ac:dyDescent="0.2">
      <c r="B599" s="55"/>
      <c r="G599" s="26">
        <f ca="1">SUMIF(Spending!$C$6:$C$158,Allocations!C599,Spending!$E$6:$E$153)</f>
        <v>0</v>
      </c>
      <c r="H599" s="26">
        <f t="shared" ca="1" si="9"/>
        <v>0</v>
      </c>
    </row>
    <row r="600" spans="2:8" x14ac:dyDescent="0.2">
      <c r="B600" s="55"/>
      <c r="G600" s="26">
        <f ca="1">SUMIF(Spending!$C$6:$C$158,Allocations!C600,Spending!$E$6:$E$153)</f>
        <v>0</v>
      </c>
      <c r="H600" s="26">
        <f t="shared" ca="1" si="9"/>
        <v>0</v>
      </c>
    </row>
    <row r="601" spans="2:8" x14ac:dyDescent="0.2">
      <c r="B601" s="55"/>
      <c r="G601" s="26">
        <f ca="1">SUMIF(Spending!$C$6:$C$158,Allocations!C601,Spending!$E$6:$E$153)</f>
        <v>0</v>
      </c>
      <c r="H601" s="26">
        <f t="shared" ca="1" si="9"/>
        <v>0</v>
      </c>
    </row>
    <row r="602" spans="2:8" x14ac:dyDescent="0.2">
      <c r="B602" s="55"/>
      <c r="G602" s="26">
        <f ca="1">SUMIF(Spending!$C$6:$C$158,Allocations!C602,Spending!$E$6:$E$153)</f>
        <v>0</v>
      </c>
      <c r="H602" s="26">
        <f t="shared" ca="1" si="9"/>
        <v>0</v>
      </c>
    </row>
    <row r="603" spans="2:8" x14ac:dyDescent="0.2">
      <c r="B603" s="55"/>
      <c r="G603" s="26">
        <f ca="1">SUMIF(Spending!$C$6:$C$158,Allocations!C603,Spending!$E$6:$E$153)</f>
        <v>0</v>
      </c>
      <c r="H603" s="26">
        <f t="shared" ca="1" si="9"/>
        <v>0</v>
      </c>
    </row>
    <row r="604" spans="2:8" x14ac:dyDescent="0.2">
      <c r="B604" s="55"/>
      <c r="G604" s="26">
        <f ca="1">SUMIF(Spending!$C$6:$C$158,Allocations!C604,Spending!$E$6:$E$153)</f>
        <v>0</v>
      </c>
      <c r="H604" s="26">
        <f t="shared" ca="1" si="9"/>
        <v>0</v>
      </c>
    </row>
    <row r="605" spans="2:8" x14ac:dyDescent="0.2">
      <c r="B605" s="55"/>
      <c r="G605" s="26">
        <f ca="1">SUMIF(Spending!$C$6:$C$158,Allocations!C605,Spending!$E$6:$E$153)</f>
        <v>0</v>
      </c>
      <c r="H605" s="26">
        <f t="shared" ca="1" si="9"/>
        <v>0</v>
      </c>
    </row>
    <row r="606" spans="2:8" x14ac:dyDescent="0.2">
      <c r="B606" s="55"/>
      <c r="G606" s="26">
        <f ca="1">SUMIF(Spending!$C$6:$C$158,Allocations!C606,Spending!$E$6:$E$153)</f>
        <v>0</v>
      </c>
      <c r="H606" s="26">
        <f t="shared" ca="1" si="9"/>
        <v>0</v>
      </c>
    </row>
    <row r="607" spans="2:8" x14ac:dyDescent="0.2">
      <c r="B607" s="55"/>
      <c r="G607" s="26">
        <f ca="1">SUMIF(Spending!$C$6:$C$158,Allocations!C607,Spending!$E$6:$E$153)</f>
        <v>0</v>
      </c>
      <c r="H607" s="26">
        <f t="shared" ca="1" si="9"/>
        <v>0</v>
      </c>
    </row>
    <row r="608" spans="2:8" x14ac:dyDescent="0.2">
      <c r="B608" s="55"/>
      <c r="G608" s="26">
        <f ca="1">SUMIF(Spending!$C$6:$C$158,Allocations!C608,Spending!$E$6:$E$153)</f>
        <v>0</v>
      </c>
      <c r="H608" s="26">
        <f t="shared" ca="1" si="9"/>
        <v>0</v>
      </c>
    </row>
    <row r="609" spans="2:8" x14ac:dyDescent="0.2">
      <c r="B609" s="55"/>
      <c r="G609" s="26">
        <f ca="1">SUMIF(Spending!$C$6:$C$158,Allocations!C609,Spending!$E$6:$E$153)</f>
        <v>0</v>
      </c>
      <c r="H609" s="26">
        <f t="shared" ca="1" si="9"/>
        <v>0</v>
      </c>
    </row>
    <row r="610" spans="2:8" x14ac:dyDescent="0.2">
      <c r="B610" s="55"/>
      <c r="G610" s="26">
        <f ca="1">SUMIF(Spending!$C$6:$C$158,Allocations!C610,Spending!$E$6:$E$153)</f>
        <v>0</v>
      </c>
      <c r="H610" s="26">
        <f t="shared" ca="1" si="9"/>
        <v>0</v>
      </c>
    </row>
    <row r="611" spans="2:8" x14ac:dyDescent="0.2">
      <c r="B611" s="55"/>
      <c r="G611" s="26">
        <f ca="1">SUMIF(Spending!$C$6:$C$158,Allocations!C611,Spending!$E$6:$E$153)</f>
        <v>0</v>
      </c>
      <c r="H611" s="26">
        <f t="shared" ca="1" si="9"/>
        <v>0</v>
      </c>
    </row>
    <row r="612" spans="2:8" x14ac:dyDescent="0.2">
      <c r="B612" s="55"/>
      <c r="G612" s="26">
        <f ca="1">SUMIF(Spending!$C$6:$C$158,Allocations!C612,Spending!$E$6:$E$153)</f>
        <v>0</v>
      </c>
      <c r="H612" s="26">
        <f t="shared" ca="1" si="9"/>
        <v>0</v>
      </c>
    </row>
    <row r="613" spans="2:8" x14ac:dyDescent="0.2">
      <c r="B613" s="55"/>
      <c r="G613" s="26">
        <f ca="1">SUMIF(Spending!$C$6:$C$158,Allocations!C613,Spending!$E$6:$E$153)</f>
        <v>0</v>
      </c>
      <c r="H613" s="26">
        <f t="shared" ca="1" si="9"/>
        <v>0</v>
      </c>
    </row>
    <row r="614" spans="2:8" x14ac:dyDescent="0.2">
      <c r="B614" s="55"/>
      <c r="G614" s="26">
        <f ca="1">SUMIF(Spending!$C$6:$C$158,Allocations!C614,Spending!$E$6:$E$153)</f>
        <v>0</v>
      </c>
      <c r="H614" s="26">
        <f t="shared" ca="1" si="9"/>
        <v>0</v>
      </c>
    </row>
    <row r="615" spans="2:8" x14ac:dyDescent="0.2">
      <c r="B615" s="55"/>
      <c r="G615" s="26">
        <f ca="1">SUMIF(Spending!$C$6:$C$158,Allocations!C615,Spending!$E$6:$E$153)</f>
        <v>0</v>
      </c>
      <c r="H615" s="26">
        <f t="shared" ca="1" si="9"/>
        <v>0</v>
      </c>
    </row>
    <row r="616" spans="2:8" x14ac:dyDescent="0.2">
      <c r="B616" s="55"/>
      <c r="G616" s="26">
        <f ca="1">SUMIF(Spending!$C$6:$C$158,Allocations!C616,Spending!$E$6:$E$153)</f>
        <v>0</v>
      </c>
      <c r="H616" s="26">
        <f t="shared" ca="1" si="9"/>
        <v>0</v>
      </c>
    </row>
    <row r="617" spans="2:8" x14ac:dyDescent="0.2">
      <c r="B617" s="55"/>
      <c r="G617" s="26">
        <f ca="1">SUMIF(Spending!$C$6:$C$158,Allocations!C617,Spending!$E$6:$E$153)</f>
        <v>0</v>
      </c>
      <c r="H617" s="26">
        <f t="shared" ca="1" si="9"/>
        <v>0</v>
      </c>
    </row>
    <row r="618" spans="2:8" x14ac:dyDescent="0.2">
      <c r="B618" s="55"/>
      <c r="G618" s="26">
        <f ca="1">SUMIF(Spending!$C$6:$C$158,Allocations!C618,Spending!$E$6:$E$153)</f>
        <v>0</v>
      </c>
      <c r="H618" s="26">
        <f t="shared" ca="1" si="9"/>
        <v>0</v>
      </c>
    </row>
    <row r="619" spans="2:8" x14ac:dyDescent="0.2">
      <c r="B619" s="55"/>
      <c r="G619" s="26">
        <f ca="1">SUMIF(Spending!$C$6:$C$158,Allocations!C619,Spending!$E$6:$E$153)</f>
        <v>0</v>
      </c>
      <c r="H619" s="26">
        <f t="shared" ca="1" si="9"/>
        <v>0</v>
      </c>
    </row>
    <row r="620" spans="2:8" x14ac:dyDescent="0.2">
      <c r="B620" s="55"/>
      <c r="G620" s="26">
        <f ca="1">SUMIF(Spending!$C$6:$C$158,Allocations!C620,Spending!$E$6:$E$153)</f>
        <v>0</v>
      </c>
      <c r="H620" s="26">
        <f t="shared" ca="1" si="9"/>
        <v>0</v>
      </c>
    </row>
    <row r="621" spans="2:8" x14ac:dyDescent="0.2">
      <c r="B621" s="55"/>
      <c r="G621" s="26">
        <f ca="1">SUMIF(Spending!$C$6:$C$158,Allocations!C621,Spending!$E$6:$E$153)</f>
        <v>0</v>
      </c>
      <c r="H621" s="26">
        <f t="shared" ca="1" si="9"/>
        <v>0</v>
      </c>
    </row>
    <row r="622" spans="2:8" x14ac:dyDescent="0.2">
      <c r="B622" s="55"/>
      <c r="G622" s="26">
        <f ca="1">SUMIF(Spending!$C$6:$C$158,Allocations!C622,Spending!$E$6:$E$153)</f>
        <v>0</v>
      </c>
      <c r="H622" s="26">
        <f t="shared" ca="1" si="9"/>
        <v>0</v>
      </c>
    </row>
    <row r="623" spans="2:8" x14ac:dyDescent="0.2">
      <c r="B623" s="55"/>
      <c r="G623" s="26">
        <f ca="1">SUMIF(Spending!$C$6:$C$158,Allocations!C623,Spending!$E$6:$E$153)</f>
        <v>0</v>
      </c>
      <c r="H623" s="26">
        <f t="shared" ca="1" si="9"/>
        <v>0</v>
      </c>
    </row>
    <row r="624" spans="2:8" x14ac:dyDescent="0.2">
      <c r="B624" s="55"/>
      <c r="G624" s="26">
        <f ca="1">SUMIF(Spending!$C$6:$C$158,Allocations!C624,Spending!$E$6:$E$153)</f>
        <v>0</v>
      </c>
      <c r="H624" s="26">
        <f t="shared" ca="1" si="9"/>
        <v>0</v>
      </c>
    </row>
    <row r="625" spans="2:8" x14ac:dyDescent="0.2">
      <c r="B625" s="55"/>
      <c r="G625" s="26">
        <f ca="1">SUMIF(Spending!$C$6:$C$158,Allocations!C625,Spending!$E$6:$E$153)</f>
        <v>0</v>
      </c>
      <c r="H625" s="26">
        <f t="shared" ca="1" si="9"/>
        <v>0</v>
      </c>
    </row>
    <row r="626" spans="2:8" x14ac:dyDescent="0.2">
      <c r="B626" s="55"/>
      <c r="G626" s="26">
        <f ca="1">SUMIF(Spending!$C$6:$C$158,Allocations!C626,Spending!$E$6:$E$153)</f>
        <v>0</v>
      </c>
      <c r="H626" s="26">
        <f t="shared" ca="1" si="9"/>
        <v>0</v>
      </c>
    </row>
    <row r="627" spans="2:8" x14ac:dyDescent="0.2">
      <c r="B627" s="55"/>
      <c r="G627" s="26">
        <f ca="1">SUMIF(Spending!$C$6:$C$158,Allocations!C627,Spending!$E$6:$E$153)</f>
        <v>0</v>
      </c>
      <c r="H627" s="26">
        <f t="shared" ca="1" si="9"/>
        <v>0</v>
      </c>
    </row>
    <row r="628" spans="2:8" x14ac:dyDescent="0.2">
      <c r="B628" s="55"/>
      <c r="G628" s="26">
        <f ca="1">SUMIF(Spending!$C$6:$C$158,Allocations!C628,Spending!$E$6:$E$153)</f>
        <v>0</v>
      </c>
      <c r="H628" s="26">
        <f t="shared" ca="1" si="9"/>
        <v>0</v>
      </c>
    </row>
    <row r="629" spans="2:8" x14ac:dyDescent="0.2">
      <c r="B629" s="55"/>
      <c r="G629" s="26">
        <f ca="1">SUMIF(Spending!$C$6:$C$158,Allocations!C629,Spending!$E$6:$E$153)</f>
        <v>0</v>
      </c>
      <c r="H629" s="26">
        <f t="shared" ca="1" si="9"/>
        <v>0</v>
      </c>
    </row>
    <row r="630" spans="2:8" x14ac:dyDescent="0.2">
      <c r="B630" s="55"/>
      <c r="G630" s="26">
        <f ca="1">SUMIF(Spending!$C$6:$C$158,Allocations!C630,Spending!$E$6:$E$153)</f>
        <v>0</v>
      </c>
      <c r="H630" s="26">
        <f t="shared" ca="1" si="9"/>
        <v>0</v>
      </c>
    </row>
    <row r="631" spans="2:8" x14ac:dyDescent="0.2">
      <c r="B631" s="55"/>
      <c r="G631" s="26">
        <f ca="1">SUMIF(Spending!$C$6:$C$158,Allocations!C631,Spending!$E$6:$E$153)</f>
        <v>0</v>
      </c>
      <c r="H631" s="26">
        <f t="shared" ca="1" si="9"/>
        <v>0</v>
      </c>
    </row>
    <row r="632" spans="2:8" x14ac:dyDescent="0.2">
      <c r="B632" s="55"/>
      <c r="G632" s="26">
        <f ca="1">SUMIF(Spending!$C$6:$C$158,Allocations!C632,Spending!$E$6:$E$153)</f>
        <v>0</v>
      </c>
      <c r="H632" s="26">
        <f t="shared" ca="1" si="9"/>
        <v>0</v>
      </c>
    </row>
    <row r="633" spans="2:8" x14ac:dyDescent="0.2">
      <c r="B633" s="55"/>
      <c r="G633" s="26">
        <f ca="1">SUMIF(Spending!$C$6:$C$158,Allocations!C633,Spending!$E$6:$E$153)</f>
        <v>0</v>
      </c>
      <c r="H633" s="26">
        <f t="shared" ca="1" si="9"/>
        <v>0</v>
      </c>
    </row>
    <row r="634" spans="2:8" x14ac:dyDescent="0.2">
      <c r="B634" s="55"/>
      <c r="G634" s="26">
        <f ca="1">SUMIF(Spending!$C$6:$C$158,Allocations!C634,Spending!$E$6:$E$153)</f>
        <v>0</v>
      </c>
      <c r="H634" s="26">
        <f t="shared" ca="1" si="9"/>
        <v>0</v>
      </c>
    </row>
    <row r="635" spans="2:8" x14ac:dyDescent="0.2">
      <c r="B635" s="55"/>
      <c r="G635" s="26">
        <f ca="1">SUMIF(Spending!$C$6:$C$158,Allocations!C635,Spending!$E$6:$E$153)</f>
        <v>0</v>
      </c>
      <c r="H635" s="26">
        <f t="shared" ca="1" si="9"/>
        <v>0</v>
      </c>
    </row>
    <row r="636" spans="2:8" x14ac:dyDescent="0.2">
      <c r="B636" s="55"/>
      <c r="G636" s="26">
        <f ca="1">SUMIF(Spending!$C$6:$C$158,Allocations!C636,Spending!$E$6:$E$153)</f>
        <v>0</v>
      </c>
      <c r="H636" s="26">
        <f t="shared" ca="1" si="9"/>
        <v>0</v>
      </c>
    </row>
    <row r="637" spans="2:8" x14ac:dyDescent="0.2">
      <c r="B637" s="55"/>
      <c r="G637" s="26">
        <f ca="1">SUMIF(Spending!$C$6:$C$158,Allocations!C637,Spending!$E$6:$E$153)</f>
        <v>0</v>
      </c>
      <c r="H637" s="26">
        <f t="shared" ca="1" si="9"/>
        <v>0</v>
      </c>
    </row>
    <row r="638" spans="2:8" x14ac:dyDescent="0.2">
      <c r="B638" s="55"/>
      <c r="G638" s="26">
        <f ca="1">SUMIF(Spending!$C$6:$C$158,Allocations!C638,Spending!$E$6:$E$153)</f>
        <v>0</v>
      </c>
      <c r="H638" s="26">
        <f t="shared" ca="1" si="9"/>
        <v>0</v>
      </c>
    </row>
    <row r="639" spans="2:8" x14ac:dyDescent="0.2">
      <c r="B639" s="55"/>
      <c r="G639" s="26">
        <f ca="1">SUMIF(Spending!$C$6:$C$158,Allocations!C639,Spending!$E$6:$E$153)</f>
        <v>0</v>
      </c>
      <c r="H639" s="26">
        <f t="shared" ca="1" si="9"/>
        <v>0</v>
      </c>
    </row>
    <row r="640" spans="2:8" x14ac:dyDescent="0.2">
      <c r="B640" s="55"/>
      <c r="G640" s="26">
        <f ca="1">SUMIF(Spending!$C$6:$C$158,Allocations!C640,Spending!$E$6:$E$153)</f>
        <v>0</v>
      </c>
      <c r="H640" s="26">
        <f t="shared" ca="1" si="9"/>
        <v>0</v>
      </c>
    </row>
    <row r="641" spans="2:8" x14ac:dyDescent="0.2">
      <c r="B641" s="55"/>
      <c r="G641" s="26">
        <f ca="1">SUMIF(Spending!$C$6:$C$158,Allocations!C641,Spending!$E$6:$E$153)</f>
        <v>0</v>
      </c>
      <c r="H641" s="26">
        <f t="shared" ca="1" si="9"/>
        <v>0</v>
      </c>
    </row>
    <row r="642" spans="2:8" x14ac:dyDescent="0.2">
      <c r="B642" s="55"/>
      <c r="G642" s="26">
        <f ca="1">SUMIF(Spending!$C$6:$C$158,Allocations!C642,Spending!$E$6:$E$153)</f>
        <v>0</v>
      </c>
      <c r="H642" s="26">
        <f t="shared" ca="1" si="9"/>
        <v>0</v>
      </c>
    </row>
    <row r="643" spans="2:8" x14ac:dyDescent="0.2">
      <c r="B643" s="55"/>
      <c r="G643" s="26">
        <f ca="1">SUMIF(Spending!$C$6:$C$158,Allocations!C643,Spending!$E$6:$E$153)</f>
        <v>0</v>
      </c>
      <c r="H643" s="26">
        <f t="shared" ca="1" si="9"/>
        <v>0</v>
      </c>
    </row>
    <row r="644" spans="2:8" x14ac:dyDescent="0.2">
      <c r="B644" s="55"/>
      <c r="G644" s="26">
        <f ca="1">SUMIF(Spending!$C$6:$C$158,Allocations!C644,Spending!$E$6:$E$153)</f>
        <v>0</v>
      </c>
      <c r="H644" s="26">
        <f t="shared" ca="1" si="9"/>
        <v>0</v>
      </c>
    </row>
    <row r="645" spans="2:8" x14ac:dyDescent="0.2">
      <c r="B645" s="55"/>
      <c r="G645" s="26">
        <f ca="1">SUMIF(Spending!$C$6:$C$158,Allocations!C645,Spending!$E$6:$E$153)</f>
        <v>0</v>
      </c>
      <c r="H645" s="26">
        <f t="shared" ca="1" si="9"/>
        <v>0</v>
      </c>
    </row>
    <row r="646" spans="2:8" x14ac:dyDescent="0.2">
      <c r="B646" s="55"/>
      <c r="G646" s="26">
        <f ca="1">SUMIF(Spending!$C$6:$C$158,Allocations!C646,Spending!$E$6:$E$153)</f>
        <v>0</v>
      </c>
      <c r="H646" s="26">
        <f t="shared" ca="1" si="9"/>
        <v>0</v>
      </c>
    </row>
    <row r="647" spans="2:8" x14ac:dyDescent="0.2">
      <c r="B647" s="55"/>
      <c r="G647" s="26">
        <f ca="1">SUMIF(Spending!$C$6:$C$158,Allocations!C647,Spending!$E$6:$E$153)</f>
        <v>0</v>
      </c>
      <c r="H647" s="26">
        <f t="shared" ref="H647:H710" ca="1" si="10">IF(F647="", E647-G647,F647-G647)</f>
        <v>0</v>
      </c>
    </row>
    <row r="648" spans="2:8" x14ac:dyDescent="0.2">
      <c r="B648" s="55"/>
      <c r="G648" s="26">
        <f ca="1">SUMIF(Spending!$C$6:$C$158,Allocations!C648,Spending!$E$6:$E$153)</f>
        <v>0</v>
      </c>
      <c r="H648" s="26">
        <f t="shared" ca="1" si="10"/>
        <v>0</v>
      </c>
    </row>
    <row r="649" spans="2:8" x14ac:dyDescent="0.2">
      <c r="B649" s="55"/>
      <c r="G649" s="26">
        <f ca="1">SUMIF(Spending!$C$6:$C$158,Allocations!C649,Spending!$E$6:$E$153)</f>
        <v>0</v>
      </c>
      <c r="H649" s="26">
        <f t="shared" ca="1" si="10"/>
        <v>0</v>
      </c>
    </row>
    <row r="650" spans="2:8" x14ac:dyDescent="0.2">
      <c r="B650" s="55"/>
      <c r="G650" s="26">
        <f ca="1">SUMIF(Spending!$C$6:$C$158,Allocations!C650,Spending!$E$6:$E$153)</f>
        <v>0</v>
      </c>
      <c r="H650" s="26">
        <f t="shared" ca="1" si="10"/>
        <v>0</v>
      </c>
    </row>
    <row r="651" spans="2:8" x14ac:dyDescent="0.2">
      <c r="B651" s="55"/>
      <c r="G651" s="26">
        <f ca="1">SUMIF(Spending!$C$6:$C$158,Allocations!C651,Spending!$E$6:$E$153)</f>
        <v>0</v>
      </c>
      <c r="H651" s="26">
        <f t="shared" ca="1" si="10"/>
        <v>0</v>
      </c>
    </row>
    <row r="652" spans="2:8" x14ac:dyDescent="0.2">
      <c r="B652" s="55"/>
      <c r="G652" s="26">
        <f ca="1">SUMIF(Spending!$C$6:$C$158,Allocations!C652,Spending!$E$6:$E$153)</f>
        <v>0</v>
      </c>
      <c r="H652" s="26">
        <f t="shared" ca="1" si="10"/>
        <v>0</v>
      </c>
    </row>
    <row r="653" spans="2:8" x14ac:dyDescent="0.2">
      <c r="B653" s="55"/>
      <c r="G653" s="26">
        <f ca="1">SUMIF(Spending!$C$6:$C$158,Allocations!C653,Spending!$E$6:$E$153)</f>
        <v>0</v>
      </c>
      <c r="H653" s="26">
        <f t="shared" ca="1" si="10"/>
        <v>0</v>
      </c>
    </row>
    <row r="654" spans="2:8" x14ac:dyDescent="0.2">
      <c r="B654" s="55"/>
      <c r="G654" s="26">
        <f ca="1">SUMIF(Spending!$C$6:$C$158,Allocations!C654,Spending!$E$6:$E$153)</f>
        <v>0</v>
      </c>
      <c r="H654" s="26">
        <f t="shared" ca="1" si="10"/>
        <v>0</v>
      </c>
    </row>
    <row r="655" spans="2:8" x14ac:dyDescent="0.2">
      <c r="B655" s="55"/>
      <c r="G655" s="26">
        <f ca="1">SUMIF(Spending!$C$6:$C$158,Allocations!C655,Spending!$E$6:$E$153)</f>
        <v>0</v>
      </c>
      <c r="H655" s="26">
        <f t="shared" ca="1" si="10"/>
        <v>0</v>
      </c>
    </row>
    <row r="656" spans="2:8" x14ac:dyDescent="0.2">
      <c r="B656" s="55"/>
      <c r="G656" s="26">
        <f ca="1">SUMIF(Spending!$C$6:$C$158,Allocations!C656,Spending!$E$6:$E$153)</f>
        <v>0</v>
      </c>
      <c r="H656" s="26">
        <f t="shared" ca="1" si="10"/>
        <v>0</v>
      </c>
    </row>
    <row r="657" spans="2:8" x14ac:dyDescent="0.2">
      <c r="B657" s="55"/>
      <c r="G657" s="26">
        <f ca="1">SUMIF(Spending!$C$6:$C$158,Allocations!C657,Spending!$E$6:$E$153)</f>
        <v>0</v>
      </c>
      <c r="H657" s="26">
        <f t="shared" ca="1" si="10"/>
        <v>0</v>
      </c>
    </row>
    <row r="658" spans="2:8" x14ac:dyDescent="0.2">
      <c r="B658" s="55"/>
      <c r="G658" s="26">
        <f ca="1">SUMIF(Spending!$C$6:$C$158,Allocations!C658,Spending!$E$6:$E$153)</f>
        <v>0</v>
      </c>
      <c r="H658" s="26">
        <f t="shared" ca="1" si="10"/>
        <v>0</v>
      </c>
    </row>
    <row r="659" spans="2:8" x14ac:dyDescent="0.2">
      <c r="B659" s="55"/>
      <c r="G659" s="26">
        <f ca="1">SUMIF(Spending!$C$6:$C$158,Allocations!C659,Spending!$E$6:$E$153)</f>
        <v>0</v>
      </c>
      <c r="H659" s="26">
        <f t="shared" ca="1" si="10"/>
        <v>0</v>
      </c>
    </row>
    <row r="660" spans="2:8" x14ac:dyDescent="0.2">
      <c r="B660" s="55"/>
      <c r="G660" s="26">
        <f ca="1">SUMIF(Spending!$C$6:$C$158,Allocations!C660,Spending!$E$6:$E$153)</f>
        <v>0</v>
      </c>
      <c r="H660" s="26">
        <f t="shared" ca="1" si="10"/>
        <v>0</v>
      </c>
    </row>
    <row r="661" spans="2:8" x14ac:dyDescent="0.2">
      <c r="B661" s="55"/>
      <c r="G661" s="26">
        <f ca="1">SUMIF(Spending!$C$6:$C$158,Allocations!C661,Spending!$E$6:$E$153)</f>
        <v>0</v>
      </c>
      <c r="H661" s="26">
        <f t="shared" ca="1" si="10"/>
        <v>0</v>
      </c>
    </row>
    <row r="662" spans="2:8" x14ac:dyDescent="0.2">
      <c r="B662" s="55"/>
      <c r="G662" s="26">
        <f ca="1">SUMIF(Spending!$C$6:$C$158,Allocations!C662,Spending!$E$6:$E$153)</f>
        <v>0</v>
      </c>
      <c r="H662" s="26">
        <f t="shared" ca="1" si="10"/>
        <v>0</v>
      </c>
    </row>
    <row r="663" spans="2:8" x14ac:dyDescent="0.2">
      <c r="B663" s="55"/>
      <c r="G663" s="26">
        <f ca="1">SUMIF(Spending!$C$6:$C$158,Allocations!C663,Spending!$E$6:$E$153)</f>
        <v>0</v>
      </c>
      <c r="H663" s="26">
        <f t="shared" ca="1" si="10"/>
        <v>0</v>
      </c>
    </row>
    <row r="664" spans="2:8" x14ac:dyDescent="0.2">
      <c r="B664" s="55"/>
      <c r="G664" s="26">
        <f ca="1">SUMIF(Spending!$C$6:$C$158,Allocations!C664,Spending!$E$6:$E$153)</f>
        <v>0</v>
      </c>
      <c r="H664" s="26">
        <f t="shared" ca="1" si="10"/>
        <v>0</v>
      </c>
    </row>
    <row r="665" spans="2:8" x14ac:dyDescent="0.2">
      <c r="B665" s="55"/>
      <c r="G665" s="26">
        <f ca="1">SUMIF(Spending!$C$6:$C$158,Allocations!C665,Spending!$E$6:$E$153)</f>
        <v>0</v>
      </c>
      <c r="H665" s="26">
        <f t="shared" ca="1" si="10"/>
        <v>0</v>
      </c>
    </row>
    <row r="666" spans="2:8" x14ac:dyDescent="0.2">
      <c r="B666" s="55"/>
      <c r="G666" s="26">
        <f ca="1">SUMIF(Spending!$C$6:$C$158,Allocations!C666,Spending!$E$6:$E$153)</f>
        <v>0</v>
      </c>
      <c r="H666" s="26">
        <f t="shared" ca="1" si="10"/>
        <v>0</v>
      </c>
    </row>
    <row r="667" spans="2:8" x14ac:dyDescent="0.2">
      <c r="B667" s="55"/>
      <c r="G667" s="26">
        <f ca="1">SUMIF(Spending!$C$6:$C$158,Allocations!C667,Spending!$E$6:$E$153)</f>
        <v>0</v>
      </c>
      <c r="H667" s="26">
        <f t="shared" ca="1" si="10"/>
        <v>0</v>
      </c>
    </row>
    <row r="668" spans="2:8" x14ac:dyDescent="0.2">
      <c r="B668" s="55"/>
      <c r="G668" s="26">
        <f ca="1">SUMIF(Spending!$C$6:$C$158,Allocations!C668,Spending!$E$6:$E$153)</f>
        <v>0</v>
      </c>
      <c r="H668" s="26">
        <f t="shared" ca="1" si="10"/>
        <v>0</v>
      </c>
    </row>
    <row r="669" spans="2:8" x14ac:dyDescent="0.2">
      <c r="B669" s="55"/>
      <c r="G669" s="26">
        <f ca="1">SUMIF(Spending!$C$6:$C$158,Allocations!C669,Spending!$E$6:$E$153)</f>
        <v>0</v>
      </c>
      <c r="H669" s="26">
        <f t="shared" ca="1" si="10"/>
        <v>0</v>
      </c>
    </row>
    <row r="670" spans="2:8" x14ac:dyDescent="0.2">
      <c r="B670" s="55"/>
      <c r="G670" s="26">
        <f ca="1">SUMIF(Spending!$C$6:$C$158,Allocations!C670,Spending!$E$6:$E$153)</f>
        <v>0</v>
      </c>
      <c r="H670" s="26">
        <f t="shared" ca="1" si="10"/>
        <v>0</v>
      </c>
    </row>
    <row r="671" spans="2:8" x14ac:dyDescent="0.2">
      <c r="B671" s="55"/>
      <c r="G671" s="26">
        <f ca="1">SUMIF(Spending!$C$6:$C$158,Allocations!C671,Spending!$E$6:$E$153)</f>
        <v>0</v>
      </c>
      <c r="H671" s="26">
        <f t="shared" ca="1" si="10"/>
        <v>0</v>
      </c>
    </row>
    <row r="672" spans="2:8" x14ac:dyDescent="0.2">
      <c r="B672" s="55"/>
      <c r="G672" s="26">
        <f ca="1">SUMIF(Spending!$C$6:$C$158,Allocations!C672,Spending!$E$6:$E$153)</f>
        <v>0</v>
      </c>
      <c r="H672" s="26">
        <f t="shared" ca="1" si="10"/>
        <v>0</v>
      </c>
    </row>
    <row r="673" spans="2:8" x14ac:dyDescent="0.2">
      <c r="B673" s="55"/>
      <c r="G673" s="26">
        <f ca="1">SUMIF(Spending!$C$6:$C$158,Allocations!C673,Spending!$E$6:$E$153)</f>
        <v>0</v>
      </c>
      <c r="H673" s="26">
        <f t="shared" ca="1" si="10"/>
        <v>0</v>
      </c>
    </row>
    <row r="674" spans="2:8" x14ac:dyDescent="0.2">
      <c r="B674" s="55"/>
      <c r="G674" s="26">
        <f ca="1">SUMIF(Spending!$C$6:$C$158,Allocations!C674,Spending!$E$6:$E$153)</f>
        <v>0</v>
      </c>
      <c r="H674" s="26">
        <f t="shared" ca="1" si="10"/>
        <v>0</v>
      </c>
    </row>
    <row r="675" spans="2:8" x14ac:dyDescent="0.2">
      <c r="B675" s="55"/>
      <c r="G675" s="26">
        <f ca="1">SUMIF(Spending!$C$6:$C$158,Allocations!C675,Spending!$E$6:$E$153)</f>
        <v>0</v>
      </c>
      <c r="H675" s="26">
        <f t="shared" ca="1" si="10"/>
        <v>0</v>
      </c>
    </row>
    <row r="676" spans="2:8" x14ac:dyDescent="0.2">
      <c r="B676" s="55"/>
      <c r="G676" s="26">
        <f ca="1">SUMIF(Spending!$C$6:$C$158,Allocations!C676,Spending!$E$6:$E$153)</f>
        <v>0</v>
      </c>
      <c r="H676" s="26">
        <f t="shared" ca="1" si="10"/>
        <v>0</v>
      </c>
    </row>
    <row r="677" spans="2:8" x14ac:dyDescent="0.2">
      <c r="B677" s="55"/>
      <c r="G677" s="26">
        <f ca="1">SUMIF(Spending!$C$6:$C$158,Allocations!C677,Spending!$E$6:$E$153)</f>
        <v>0</v>
      </c>
      <c r="H677" s="26">
        <f t="shared" ca="1" si="10"/>
        <v>0</v>
      </c>
    </row>
    <row r="678" spans="2:8" x14ac:dyDescent="0.2">
      <c r="B678" s="55"/>
      <c r="G678" s="26">
        <f ca="1">SUMIF(Spending!$C$6:$C$158,Allocations!C678,Spending!$E$6:$E$153)</f>
        <v>0</v>
      </c>
      <c r="H678" s="26">
        <f t="shared" ca="1" si="10"/>
        <v>0</v>
      </c>
    </row>
    <row r="679" spans="2:8" x14ac:dyDescent="0.2">
      <c r="B679" s="55"/>
      <c r="G679" s="26">
        <f ca="1">SUMIF(Spending!$C$6:$C$158,Allocations!C679,Spending!$E$6:$E$153)</f>
        <v>0</v>
      </c>
      <c r="H679" s="26">
        <f t="shared" ca="1" si="10"/>
        <v>0</v>
      </c>
    </row>
    <row r="680" spans="2:8" x14ac:dyDescent="0.2">
      <c r="B680" s="55"/>
      <c r="G680" s="26">
        <f ca="1">SUMIF(Spending!$C$6:$C$158,Allocations!C680,Spending!$E$6:$E$153)</f>
        <v>0</v>
      </c>
      <c r="H680" s="26">
        <f t="shared" ca="1" si="10"/>
        <v>0</v>
      </c>
    </row>
    <row r="681" spans="2:8" x14ac:dyDescent="0.2">
      <c r="B681" s="55"/>
      <c r="G681" s="26">
        <f ca="1">SUMIF(Spending!$C$6:$C$158,Allocations!C681,Spending!$E$6:$E$153)</f>
        <v>0</v>
      </c>
      <c r="H681" s="26">
        <f t="shared" ca="1" si="10"/>
        <v>0</v>
      </c>
    </row>
    <row r="682" spans="2:8" x14ac:dyDescent="0.2">
      <c r="B682" s="55"/>
      <c r="G682" s="26">
        <f ca="1">SUMIF(Spending!$C$6:$C$158,Allocations!C682,Spending!$E$6:$E$153)</f>
        <v>0</v>
      </c>
      <c r="H682" s="26">
        <f t="shared" ca="1" si="10"/>
        <v>0</v>
      </c>
    </row>
    <row r="683" spans="2:8" x14ac:dyDescent="0.2">
      <c r="B683" s="55"/>
      <c r="G683" s="26">
        <f ca="1">SUMIF(Spending!$C$6:$C$158,Allocations!C683,Spending!$E$6:$E$153)</f>
        <v>0</v>
      </c>
      <c r="H683" s="26">
        <f t="shared" ca="1" si="10"/>
        <v>0</v>
      </c>
    </row>
    <row r="684" spans="2:8" x14ac:dyDescent="0.2">
      <c r="B684" s="55"/>
      <c r="G684" s="26">
        <f ca="1">SUMIF(Spending!$C$6:$C$158,Allocations!C684,Spending!$E$6:$E$153)</f>
        <v>0</v>
      </c>
      <c r="H684" s="26">
        <f t="shared" ca="1" si="10"/>
        <v>0</v>
      </c>
    </row>
    <row r="685" spans="2:8" x14ac:dyDescent="0.2">
      <c r="B685" s="55"/>
      <c r="G685" s="26">
        <f ca="1">SUMIF(Spending!$C$6:$C$158,Allocations!C685,Spending!$E$6:$E$153)</f>
        <v>0</v>
      </c>
      <c r="H685" s="26">
        <f t="shared" ca="1" si="10"/>
        <v>0</v>
      </c>
    </row>
    <row r="686" spans="2:8" x14ac:dyDescent="0.2">
      <c r="B686" s="55"/>
      <c r="G686" s="26">
        <f ca="1">SUMIF(Spending!$C$6:$C$158,Allocations!C686,Spending!$E$6:$E$153)</f>
        <v>0</v>
      </c>
      <c r="H686" s="26">
        <f t="shared" ca="1" si="10"/>
        <v>0</v>
      </c>
    </row>
    <row r="687" spans="2:8" x14ac:dyDescent="0.2">
      <c r="B687" s="55"/>
      <c r="G687" s="26">
        <f ca="1">SUMIF(Spending!$C$6:$C$158,Allocations!C687,Spending!$E$6:$E$153)</f>
        <v>0</v>
      </c>
      <c r="H687" s="26">
        <f t="shared" ca="1" si="10"/>
        <v>0</v>
      </c>
    </row>
    <row r="688" spans="2:8" x14ac:dyDescent="0.2">
      <c r="B688" s="55"/>
      <c r="G688" s="26">
        <f ca="1">SUMIF(Spending!$C$6:$C$158,Allocations!C688,Spending!$E$6:$E$153)</f>
        <v>0</v>
      </c>
      <c r="H688" s="26">
        <f t="shared" ca="1" si="10"/>
        <v>0</v>
      </c>
    </row>
    <row r="689" spans="2:8" x14ac:dyDescent="0.2">
      <c r="B689" s="55"/>
      <c r="G689" s="26">
        <f ca="1">SUMIF(Spending!$C$6:$C$158,Allocations!C689,Spending!$E$6:$E$153)</f>
        <v>0</v>
      </c>
      <c r="H689" s="26">
        <f t="shared" ca="1" si="10"/>
        <v>0</v>
      </c>
    </row>
    <row r="690" spans="2:8" x14ac:dyDescent="0.2">
      <c r="B690" s="55"/>
      <c r="G690" s="26">
        <f ca="1">SUMIF(Spending!$C$6:$C$158,Allocations!C690,Spending!$E$6:$E$153)</f>
        <v>0</v>
      </c>
      <c r="H690" s="26">
        <f t="shared" ca="1" si="10"/>
        <v>0</v>
      </c>
    </row>
    <row r="691" spans="2:8" x14ac:dyDescent="0.2">
      <c r="B691" s="55"/>
      <c r="G691" s="26">
        <f ca="1">SUMIF(Spending!$C$6:$C$158,Allocations!C691,Spending!$E$6:$E$153)</f>
        <v>0</v>
      </c>
      <c r="H691" s="26">
        <f t="shared" ca="1" si="10"/>
        <v>0</v>
      </c>
    </row>
    <row r="692" spans="2:8" x14ac:dyDescent="0.2">
      <c r="B692" s="55"/>
      <c r="G692" s="26">
        <f ca="1">SUMIF(Spending!$C$6:$C$158,Allocations!C692,Spending!$E$6:$E$153)</f>
        <v>0</v>
      </c>
      <c r="H692" s="26">
        <f t="shared" ca="1" si="10"/>
        <v>0</v>
      </c>
    </row>
    <row r="693" spans="2:8" x14ac:dyDescent="0.2">
      <c r="B693" s="55"/>
      <c r="G693" s="26">
        <f ca="1">SUMIF(Spending!$C$6:$C$158,Allocations!C693,Spending!$E$6:$E$153)</f>
        <v>0</v>
      </c>
      <c r="H693" s="26">
        <f t="shared" ca="1" si="10"/>
        <v>0</v>
      </c>
    </row>
    <row r="694" spans="2:8" x14ac:dyDescent="0.2">
      <c r="B694" s="55"/>
      <c r="G694" s="26">
        <f ca="1">SUMIF(Spending!$C$6:$C$158,Allocations!C694,Spending!$E$6:$E$153)</f>
        <v>0</v>
      </c>
      <c r="H694" s="26">
        <f t="shared" ca="1" si="10"/>
        <v>0</v>
      </c>
    </row>
    <row r="695" spans="2:8" x14ac:dyDescent="0.2">
      <c r="B695" s="55"/>
      <c r="G695" s="26">
        <f ca="1">SUMIF(Spending!$C$6:$C$158,Allocations!C695,Spending!$E$6:$E$153)</f>
        <v>0</v>
      </c>
      <c r="H695" s="26">
        <f t="shared" ca="1" si="10"/>
        <v>0</v>
      </c>
    </row>
    <row r="696" spans="2:8" x14ac:dyDescent="0.2">
      <c r="B696" s="55"/>
      <c r="G696" s="26">
        <f ca="1">SUMIF(Spending!$C$6:$C$158,Allocations!C696,Spending!$E$6:$E$153)</f>
        <v>0</v>
      </c>
      <c r="H696" s="26">
        <f t="shared" ca="1" si="10"/>
        <v>0</v>
      </c>
    </row>
    <row r="697" spans="2:8" x14ac:dyDescent="0.2">
      <c r="B697" s="55"/>
      <c r="G697" s="26">
        <f ca="1">SUMIF(Spending!$C$6:$C$158,Allocations!C697,Spending!$E$6:$E$153)</f>
        <v>0</v>
      </c>
      <c r="H697" s="26">
        <f t="shared" ca="1" si="10"/>
        <v>0</v>
      </c>
    </row>
    <row r="698" spans="2:8" x14ac:dyDescent="0.2">
      <c r="B698" s="55"/>
      <c r="G698" s="26">
        <f ca="1">SUMIF(Spending!$C$6:$C$158,Allocations!C698,Spending!$E$6:$E$153)</f>
        <v>0</v>
      </c>
      <c r="H698" s="26">
        <f t="shared" ca="1" si="10"/>
        <v>0</v>
      </c>
    </row>
    <row r="699" spans="2:8" x14ac:dyDescent="0.2">
      <c r="B699" s="55"/>
      <c r="G699" s="26">
        <f ca="1">SUMIF(Spending!$C$6:$C$158,Allocations!C699,Spending!$E$6:$E$153)</f>
        <v>0</v>
      </c>
      <c r="H699" s="26">
        <f t="shared" ca="1" si="10"/>
        <v>0</v>
      </c>
    </row>
    <row r="700" spans="2:8" x14ac:dyDescent="0.2">
      <c r="B700" s="55"/>
      <c r="G700" s="26">
        <f ca="1">SUMIF(Spending!$C$6:$C$158,Allocations!C700,Spending!$E$6:$E$153)</f>
        <v>0</v>
      </c>
      <c r="H700" s="26">
        <f t="shared" ca="1" si="10"/>
        <v>0</v>
      </c>
    </row>
    <row r="701" spans="2:8" x14ac:dyDescent="0.2">
      <c r="B701" s="55"/>
      <c r="G701" s="26">
        <f ca="1">SUMIF(Spending!$C$6:$C$158,Allocations!C701,Spending!$E$6:$E$153)</f>
        <v>0</v>
      </c>
      <c r="H701" s="26">
        <f t="shared" ca="1" si="10"/>
        <v>0</v>
      </c>
    </row>
    <row r="702" spans="2:8" x14ac:dyDescent="0.2">
      <c r="B702" s="55"/>
      <c r="G702" s="26">
        <f ca="1">SUMIF(Spending!$C$6:$C$158,Allocations!C702,Spending!$E$6:$E$153)</f>
        <v>0</v>
      </c>
      <c r="H702" s="26">
        <f t="shared" ca="1" si="10"/>
        <v>0</v>
      </c>
    </row>
    <row r="703" spans="2:8" x14ac:dyDescent="0.2">
      <c r="B703" s="55"/>
      <c r="G703" s="26">
        <f ca="1">SUMIF(Spending!$C$6:$C$158,Allocations!C703,Spending!$E$6:$E$153)</f>
        <v>0</v>
      </c>
      <c r="H703" s="26">
        <f t="shared" ca="1" si="10"/>
        <v>0</v>
      </c>
    </row>
    <row r="704" spans="2:8" x14ac:dyDescent="0.2">
      <c r="B704" s="55"/>
      <c r="G704" s="26">
        <f ca="1">SUMIF(Spending!$C$6:$C$158,Allocations!C704,Spending!$E$6:$E$153)</f>
        <v>0</v>
      </c>
      <c r="H704" s="26">
        <f t="shared" ca="1" si="10"/>
        <v>0</v>
      </c>
    </row>
    <row r="705" spans="2:8" x14ac:dyDescent="0.2">
      <c r="B705" s="55"/>
      <c r="G705" s="26">
        <f ca="1">SUMIF(Spending!$C$6:$C$158,Allocations!C705,Spending!$E$6:$E$153)</f>
        <v>0</v>
      </c>
      <c r="H705" s="26">
        <f t="shared" ca="1" si="10"/>
        <v>0</v>
      </c>
    </row>
    <row r="706" spans="2:8" x14ac:dyDescent="0.2">
      <c r="B706" s="55"/>
      <c r="G706" s="26">
        <f ca="1">SUMIF(Spending!$C$6:$C$158,Allocations!C706,Spending!$E$6:$E$153)</f>
        <v>0</v>
      </c>
      <c r="H706" s="26">
        <f t="shared" ca="1" si="10"/>
        <v>0</v>
      </c>
    </row>
    <row r="707" spans="2:8" x14ac:dyDescent="0.2">
      <c r="B707" s="55"/>
      <c r="G707" s="26">
        <f ca="1">SUMIF(Spending!$C$6:$C$158,Allocations!C707,Spending!$E$6:$E$153)</f>
        <v>0</v>
      </c>
      <c r="H707" s="26">
        <f t="shared" ca="1" si="10"/>
        <v>0</v>
      </c>
    </row>
    <row r="708" spans="2:8" x14ac:dyDescent="0.2">
      <c r="B708" s="55"/>
      <c r="G708" s="26">
        <f ca="1">SUMIF(Spending!$C$6:$C$158,Allocations!C708,Spending!$E$6:$E$153)</f>
        <v>0</v>
      </c>
      <c r="H708" s="26">
        <f t="shared" ca="1" si="10"/>
        <v>0</v>
      </c>
    </row>
    <row r="709" spans="2:8" x14ac:dyDescent="0.2">
      <c r="B709" s="55"/>
      <c r="G709" s="26">
        <f ca="1">SUMIF(Spending!$C$6:$C$158,Allocations!C709,Spending!$E$6:$E$153)</f>
        <v>0</v>
      </c>
      <c r="H709" s="26">
        <f t="shared" ca="1" si="10"/>
        <v>0</v>
      </c>
    </row>
    <row r="710" spans="2:8" x14ac:dyDescent="0.2">
      <c r="B710" s="55"/>
      <c r="G710" s="26">
        <f ca="1">SUMIF(Spending!$C$6:$C$158,Allocations!C710,Spending!$E$6:$E$153)</f>
        <v>0</v>
      </c>
      <c r="H710" s="26">
        <f t="shared" ca="1" si="10"/>
        <v>0</v>
      </c>
    </row>
    <row r="711" spans="2:8" x14ac:dyDescent="0.2">
      <c r="B711" s="55"/>
      <c r="G711" s="26">
        <f ca="1">SUMIF(Spending!$C$6:$C$158,Allocations!C711,Spending!$E$6:$E$153)</f>
        <v>0</v>
      </c>
      <c r="H711" s="26">
        <f t="shared" ref="H711:H774" ca="1" si="11">IF(F711="", E711-G711,F711-G711)</f>
        <v>0</v>
      </c>
    </row>
    <row r="712" spans="2:8" x14ac:dyDescent="0.2">
      <c r="B712" s="55"/>
      <c r="G712" s="26">
        <f ca="1">SUMIF(Spending!$C$6:$C$158,Allocations!C712,Spending!$E$6:$E$153)</f>
        <v>0</v>
      </c>
      <c r="H712" s="26">
        <f t="shared" ca="1" si="11"/>
        <v>0</v>
      </c>
    </row>
    <row r="713" spans="2:8" x14ac:dyDescent="0.2">
      <c r="B713" s="55"/>
      <c r="G713" s="26">
        <f ca="1">SUMIF(Spending!$C$6:$C$158,Allocations!C713,Spending!$E$6:$E$153)</f>
        <v>0</v>
      </c>
      <c r="H713" s="26">
        <f t="shared" ca="1" si="11"/>
        <v>0</v>
      </c>
    </row>
    <row r="714" spans="2:8" x14ac:dyDescent="0.2">
      <c r="B714" s="55"/>
      <c r="G714" s="26">
        <f ca="1">SUMIF(Spending!$C$6:$C$158,Allocations!C714,Spending!$E$6:$E$153)</f>
        <v>0</v>
      </c>
      <c r="H714" s="26">
        <f t="shared" ca="1" si="11"/>
        <v>0</v>
      </c>
    </row>
    <row r="715" spans="2:8" x14ac:dyDescent="0.2">
      <c r="B715" s="55"/>
      <c r="G715" s="26">
        <f ca="1">SUMIF(Spending!$C$6:$C$158,Allocations!C715,Spending!$E$6:$E$153)</f>
        <v>0</v>
      </c>
      <c r="H715" s="26">
        <f t="shared" ca="1" si="11"/>
        <v>0</v>
      </c>
    </row>
    <row r="716" spans="2:8" x14ac:dyDescent="0.2">
      <c r="B716" s="55"/>
      <c r="G716" s="26">
        <f ca="1">SUMIF(Spending!$C$6:$C$158,Allocations!C716,Spending!$E$6:$E$153)</f>
        <v>0</v>
      </c>
      <c r="H716" s="26">
        <f t="shared" ca="1" si="11"/>
        <v>0</v>
      </c>
    </row>
    <row r="717" spans="2:8" x14ac:dyDescent="0.2">
      <c r="B717" s="55"/>
      <c r="G717" s="26">
        <f ca="1">SUMIF(Spending!$C$6:$C$158,Allocations!C717,Spending!$E$6:$E$153)</f>
        <v>0</v>
      </c>
      <c r="H717" s="26">
        <f t="shared" ca="1" si="11"/>
        <v>0</v>
      </c>
    </row>
    <row r="718" spans="2:8" x14ac:dyDescent="0.2">
      <c r="B718" s="55"/>
      <c r="G718" s="26">
        <f ca="1">SUMIF(Spending!$C$6:$C$158,Allocations!C718,Spending!$E$6:$E$153)</f>
        <v>0</v>
      </c>
      <c r="H718" s="26">
        <f t="shared" ca="1" si="11"/>
        <v>0</v>
      </c>
    </row>
    <row r="719" spans="2:8" x14ac:dyDescent="0.2">
      <c r="B719" s="55"/>
      <c r="G719" s="26">
        <f ca="1">SUMIF(Spending!$C$6:$C$158,Allocations!C719,Spending!$E$6:$E$153)</f>
        <v>0</v>
      </c>
      <c r="H719" s="26">
        <f t="shared" ca="1" si="11"/>
        <v>0</v>
      </c>
    </row>
    <row r="720" spans="2:8" x14ac:dyDescent="0.2">
      <c r="B720" s="55"/>
      <c r="G720" s="26">
        <f ca="1">SUMIF(Spending!$C$6:$C$158,Allocations!C720,Spending!$E$6:$E$153)</f>
        <v>0</v>
      </c>
      <c r="H720" s="26">
        <f t="shared" ca="1" si="11"/>
        <v>0</v>
      </c>
    </row>
    <row r="721" spans="2:8" x14ac:dyDescent="0.2">
      <c r="B721" s="55"/>
      <c r="G721" s="26">
        <f ca="1">SUMIF(Spending!$C$6:$C$158,Allocations!C721,Spending!$E$6:$E$153)</f>
        <v>0</v>
      </c>
      <c r="H721" s="26">
        <f t="shared" ca="1" si="11"/>
        <v>0</v>
      </c>
    </row>
    <row r="722" spans="2:8" x14ac:dyDescent="0.2">
      <c r="B722" s="55"/>
      <c r="G722" s="26">
        <f ca="1">SUMIF(Spending!$C$6:$C$158,Allocations!C722,Spending!$E$6:$E$153)</f>
        <v>0</v>
      </c>
      <c r="H722" s="26">
        <f t="shared" ca="1" si="11"/>
        <v>0</v>
      </c>
    </row>
    <row r="723" spans="2:8" x14ac:dyDescent="0.2">
      <c r="B723" s="55"/>
      <c r="G723" s="26">
        <f ca="1">SUMIF(Spending!$C$6:$C$158,Allocations!C723,Spending!$E$6:$E$153)</f>
        <v>0</v>
      </c>
      <c r="H723" s="26">
        <f t="shared" ca="1" si="11"/>
        <v>0</v>
      </c>
    </row>
    <row r="724" spans="2:8" x14ac:dyDescent="0.2">
      <c r="B724" s="55"/>
      <c r="G724" s="26">
        <f ca="1">SUMIF(Spending!$C$6:$C$158,Allocations!C724,Spending!$E$6:$E$153)</f>
        <v>0</v>
      </c>
      <c r="H724" s="26">
        <f t="shared" ca="1" si="11"/>
        <v>0</v>
      </c>
    </row>
    <row r="725" spans="2:8" x14ac:dyDescent="0.2">
      <c r="B725" s="55"/>
      <c r="G725" s="26">
        <f ca="1">SUMIF(Spending!$C$6:$C$158,Allocations!C725,Spending!$E$6:$E$153)</f>
        <v>0</v>
      </c>
      <c r="H725" s="26">
        <f t="shared" ca="1" si="11"/>
        <v>0</v>
      </c>
    </row>
    <row r="726" spans="2:8" x14ac:dyDescent="0.2">
      <c r="B726" s="55"/>
      <c r="G726" s="26">
        <f ca="1">SUMIF(Spending!$C$6:$C$158,Allocations!C726,Spending!$E$6:$E$153)</f>
        <v>0</v>
      </c>
      <c r="H726" s="26">
        <f t="shared" ca="1" si="11"/>
        <v>0</v>
      </c>
    </row>
    <row r="727" spans="2:8" x14ac:dyDescent="0.2">
      <c r="B727" s="55"/>
      <c r="G727" s="26">
        <f ca="1">SUMIF(Spending!$C$6:$C$158,Allocations!C727,Spending!$E$6:$E$153)</f>
        <v>0</v>
      </c>
      <c r="H727" s="26">
        <f t="shared" ca="1" si="11"/>
        <v>0</v>
      </c>
    </row>
    <row r="728" spans="2:8" x14ac:dyDescent="0.2">
      <c r="B728" s="55"/>
      <c r="G728" s="26">
        <f ca="1">SUMIF(Spending!$C$6:$C$158,Allocations!C728,Spending!$E$6:$E$153)</f>
        <v>0</v>
      </c>
      <c r="H728" s="26">
        <f t="shared" ca="1" si="11"/>
        <v>0</v>
      </c>
    </row>
    <row r="729" spans="2:8" x14ac:dyDescent="0.2">
      <c r="B729" s="55"/>
      <c r="G729" s="26">
        <f ca="1">SUMIF(Spending!$C$6:$C$158,Allocations!C729,Spending!$E$6:$E$153)</f>
        <v>0</v>
      </c>
      <c r="H729" s="26">
        <f t="shared" ca="1" si="11"/>
        <v>0</v>
      </c>
    </row>
    <row r="730" spans="2:8" x14ac:dyDescent="0.2">
      <c r="B730" s="55"/>
      <c r="G730" s="26">
        <f ca="1">SUMIF(Spending!$C$6:$C$158,Allocations!C730,Spending!$E$6:$E$153)</f>
        <v>0</v>
      </c>
      <c r="H730" s="26">
        <f t="shared" ca="1" si="11"/>
        <v>0</v>
      </c>
    </row>
    <row r="731" spans="2:8" x14ac:dyDescent="0.2">
      <c r="B731" s="55"/>
      <c r="G731" s="26">
        <f ca="1">SUMIF(Spending!$C$6:$C$158,Allocations!C731,Spending!$E$6:$E$153)</f>
        <v>0</v>
      </c>
      <c r="H731" s="26">
        <f t="shared" ca="1" si="11"/>
        <v>0</v>
      </c>
    </row>
    <row r="732" spans="2:8" x14ac:dyDescent="0.2">
      <c r="B732" s="55"/>
      <c r="G732" s="26">
        <f ca="1">SUMIF(Spending!$C$6:$C$158,Allocations!C732,Spending!$E$6:$E$153)</f>
        <v>0</v>
      </c>
      <c r="H732" s="26">
        <f t="shared" ca="1" si="11"/>
        <v>0</v>
      </c>
    </row>
    <row r="733" spans="2:8" x14ac:dyDescent="0.2">
      <c r="B733" s="55"/>
      <c r="G733" s="26">
        <f ca="1">SUMIF(Spending!$C$6:$C$158,Allocations!C733,Spending!$E$6:$E$153)</f>
        <v>0</v>
      </c>
      <c r="H733" s="26">
        <f t="shared" ca="1" si="11"/>
        <v>0</v>
      </c>
    </row>
    <row r="734" spans="2:8" x14ac:dyDescent="0.2">
      <c r="B734" s="55"/>
      <c r="G734" s="26">
        <f ca="1">SUMIF(Spending!$C$6:$C$158,Allocations!C734,Spending!$E$6:$E$153)</f>
        <v>0</v>
      </c>
      <c r="H734" s="26">
        <f t="shared" ca="1" si="11"/>
        <v>0</v>
      </c>
    </row>
    <row r="735" spans="2:8" x14ac:dyDescent="0.2">
      <c r="B735" s="55"/>
      <c r="G735" s="26">
        <f ca="1">SUMIF(Spending!$C$6:$C$158,Allocations!C735,Spending!$E$6:$E$153)</f>
        <v>0</v>
      </c>
      <c r="H735" s="26">
        <f t="shared" ca="1" si="11"/>
        <v>0</v>
      </c>
    </row>
    <row r="736" spans="2:8" x14ac:dyDescent="0.2">
      <c r="B736" s="55"/>
      <c r="G736" s="26">
        <f ca="1">SUMIF(Spending!$C$6:$C$158,Allocations!C736,Spending!$E$6:$E$153)</f>
        <v>0</v>
      </c>
      <c r="H736" s="26">
        <f t="shared" ca="1" si="11"/>
        <v>0</v>
      </c>
    </row>
    <row r="737" spans="2:8" x14ac:dyDescent="0.2">
      <c r="B737" s="55"/>
      <c r="G737" s="26">
        <f ca="1">SUMIF(Spending!$C$6:$C$158,Allocations!C737,Spending!$E$6:$E$153)</f>
        <v>0</v>
      </c>
      <c r="H737" s="26">
        <f t="shared" ca="1" si="11"/>
        <v>0</v>
      </c>
    </row>
    <row r="738" spans="2:8" x14ac:dyDescent="0.2">
      <c r="B738" s="55"/>
      <c r="G738" s="26">
        <f ca="1">SUMIF(Spending!$C$6:$C$158,Allocations!C738,Spending!$E$6:$E$153)</f>
        <v>0</v>
      </c>
      <c r="H738" s="26">
        <f t="shared" ca="1" si="11"/>
        <v>0</v>
      </c>
    </row>
    <row r="739" spans="2:8" x14ac:dyDescent="0.2">
      <c r="B739" s="55"/>
      <c r="G739" s="26">
        <f ca="1">SUMIF(Spending!$C$6:$C$158,Allocations!C739,Spending!$E$6:$E$153)</f>
        <v>0</v>
      </c>
      <c r="H739" s="26">
        <f t="shared" ca="1" si="11"/>
        <v>0</v>
      </c>
    </row>
    <row r="740" spans="2:8" x14ac:dyDescent="0.2">
      <c r="B740" s="55"/>
      <c r="G740" s="26">
        <f ca="1">SUMIF(Spending!$C$6:$C$158,Allocations!C740,Spending!$E$6:$E$153)</f>
        <v>0</v>
      </c>
      <c r="H740" s="26">
        <f t="shared" ca="1" si="11"/>
        <v>0</v>
      </c>
    </row>
    <row r="741" spans="2:8" x14ac:dyDescent="0.2">
      <c r="B741" s="55"/>
      <c r="G741" s="26">
        <f ca="1">SUMIF(Spending!$C$6:$C$158,Allocations!C741,Spending!$E$6:$E$153)</f>
        <v>0</v>
      </c>
      <c r="H741" s="26">
        <f t="shared" ca="1" si="11"/>
        <v>0</v>
      </c>
    </row>
    <row r="742" spans="2:8" x14ac:dyDescent="0.2">
      <c r="B742" s="55"/>
      <c r="G742" s="26">
        <f ca="1">SUMIF(Spending!$C$6:$C$158,Allocations!C742,Spending!$E$6:$E$153)</f>
        <v>0</v>
      </c>
      <c r="H742" s="26">
        <f t="shared" ca="1" si="11"/>
        <v>0</v>
      </c>
    </row>
    <row r="743" spans="2:8" x14ac:dyDescent="0.2">
      <c r="B743" s="55"/>
      <c r="G743" s="26">
        <f ca="1">SUMIF(Spending!$C$6:$C$158,Allocations!C743,Spending!$E$6:$E$153)</f>
        <v>0</v>
      </c>
      <c r="H743" s="26">
        <f t="shared" ca="1" si="11"/>
        <v>0</v>
      </c>
    </row>
    <row r="744" spans="2:8" x14ac:dyDescent="0.2">
      <c r="B744" s="55"/>
      <c r="G744" s="26">
        <f ca="1">SUMIF(Spending!$C$6:$C$158,Allocations!C744,Spending!$E$6:$E$153)</f>
        <v>0</v>
      </c>
      <c r="H744" s="26">
        <f t="shared" ca="1" si="11"/>
        <v>0</v>
      </c>
    </row>
    <row r="745" spans="2:8" x14ac:dyDescent="0.2">
      <c r="B745" s="55"/>
      <c r="G745" s="26">
        <f ca="1">SUMIF(Spending!$C$6:$C$158,Allocations!C745,Spending!$E$6:$E$153)</f>
        <v>0</v>
      </c>
      <c r="H745" s="26">
        <f t="shared" ca="1" si="11"/>
        <v>0</v>
      </c>
    </row>
    <row r="746" spans="2:8" x14ac:dyDescent="0.2">
      <c r="B746" s="55"/>
      <c r="G746" s="26">
        <f ca="1">SUMIF(Spending!$C$6:$C$158,Allocations!C746,Spending!$E$6:$E$153)</f>
        <v>0</v>
      </c>
      <c r="H746" s="26">
        <f t="shared" ca="1" si="11"/>
        <v>0</v>
      </c>
    </row>
    <row r="747" spans="2:8" x14ac:dyDescent="0.2">
      <c r="B747" s="55"/>
      <c r="G747" s="26">
        <f ca="1">SUMIF(Spending!$C$6:$C$158,Allocations!C747,Spending!$E$6:$E$153)</f>
        <v>0</v>
      </c>
      <c r="H747" s="26">
        <f t="shared" ca="1" si="11"/>
        <v>0</v>
      </c>
    </row>
    <row r="748" spans="2:8" x14ac:dyDescent="0.2">
      <c r="B748" s="55"/>
      <c r="G748" s="26">
        <f ca="1">SUMIF(Spending!$C$6:$C$158,Allocations!C748,Spending!$E$6:$E$153)</f>
        <v>0</v>
      </c>
      <c r="H748" s="26">
        <f t="shared" ca="1" si="11"/>
        <v>0</v>
      </c>
    </row>
    <row r="749" spans="2:8" x14ac:dyDescent="0.2">
      <c r="B749" s="55"/>
      <c r="G749" s="26">
        <f ca="1">SUMIF(Spending!$C$6:$C$158,Allocations!C749,Spending!$E$6:$E$153)</f>
        <v>0</v>
      </c>
      <c r="H749" s="26">
        <f t="shared" ca="1" si="11"/>
        <v>0</v>
      </c>
    </row>
    <row r="750" spans="2:8" x14ac:dyDescent="0.2">
      <c r="B750" s="55"/>
      <c r="G750" s="26">
        <f ca="1">SUMIF(Spending!$C$6:$C$158,Allocations!C750,Spending!$E$6:$E$153)</f>
        <v>0</v>
      </c>
      <c r="H750" s="26">
        <f t="shared" ca="1" si="11"/>
        <v>0</v>
      </c>
    </row>
    <row r="751" spans="2:8" x14ac:dyDescent="0.2">
      <c r="B751" s="55"/>
      <c r="G751" s="26">
        <f ca="1">SUMIF(Spending!$C$6:$C$158,Allocations!C751,Spending!$E$6:$E$153)</f>
        <v>0</v>
      </c>
      <c r="H751" s="26">
        <f t="shared" ca="1" si="11"/>
        <v>0</v>
      </c>
    </row>
    <row r="752" spans="2:8" x14ac:dyDescent="0.2">
      <c r="B752" s="55"/>
      <c r="G752" s="26">
        <f ca="1">SUMIF(Spending!$C$6:$C$158,Allocations!C752,Spending!$E$6:$E$153)</f>
        <v>0</v>
      </c>
      <c r="H752" s="26">
        <f t="shared" ca="1" si="11"/>
        <v>0</v>
      </c>
    </row>
    <row r="753" spans="2:8" x14ac:dyDescent="0.2">
      <c r="B753" s="55"/>
      <c r="G753" s="26">
        <f ca="1">SUMIF(Spending!$C$6:$C$158,Allocations!C753,Spending!$E$6:$E$153)</f>
        <v>0</v>
      </c>
      <c r="H753" s="26">
        <f t="shared" ca="1" si="11"/>
        <v>0</v>
      </c>
    </row>
    <row r="754" spans="2:8" x14ac:dyDescent="0.2">
      <c r="B754" s="55"/>
      <c r="G754" s="26">
        <f ca="1">SUMIF(Spending!$C$6:$C$158,Allocations!C754,Spending!$E$6:$E$153)</f>
        <v>0</v>
      </c>
      <c r="H754" s="26">
        <f t="shared" ca="1" si="11"/>
        <v>0</v>
      </c>
    </row>
    <row r="755" spans="2:8" x14ac:dyDescent="0.2">
      <c r="B755" s="55"/>
      <c r="G755" s="26">
        <f ca="1">SUMIF(Spending!$C$6:$C$158,Allocations!C755,Spending!$E$6:$E$153)</f>
        <v>0</v>
      </c>
      <c r="H755" s="26">
        <f t="shared" ca="1" si="11"/>
        <v>0</v>
      </c>
    </row>
    <row r="756" spans="2:8" x14ac:dyDescent="0.2">
      <c r="B756" s="55"/>
      <c r="G756" s="26">
        <f ca="1">SUMIF(Spending!$C$6:$C$158,Allocations!C756,Spending!$E$6:$E$153)</f>
        <v>0</v>
      </c>
      <c r="H756" s="26">
        <f t="shared" ca="1" si="11"/>
        <v>0</v>
      </c>
    </row>
    <row r="757" spans="2:8" x14ac:dyDescent="0.2">
      <c r="B757" s="55"/>
      <c r="G757" s="26">
        <f ca="1">SUMIF(Spending!$C$6:$C$158,Allocations!C757,Spending!$E$6:$E$153)</f>
        <v>0</v>
      </c>
      <c r="H757" s="26">
        <f t="shared" ca="1" si="11"/>
        <v>0</v>
      </c>
    </row>
    <row r="758" spans="2:8" x14ac:dyDescent="0.2">
      <c r="B758" s="55"/>
      <c r="G758" s="26">
        <f ca="1">SUMIF(Spending!$C$6:$C$158,Allocations!C758,Spending!$E$6:$E$153)</f>
        <v>0</v>
      </c>
      <c r="H758" s="26">
        <f t="shared" ca="1" si="11"/>
        <v>0</v>
      </c>
    </row>
    <row r="759" spans="2:8" x14ac:dyDescent="0.2">
      <c r="B759" s="55"/>
      <c r="G759" s="26">
        <f ca="1">SUMIF(Spending!$C$6:$C$158,Allocations!C759,Spending!$E$6:$E$153)</f>
        <v>0</v>
      </c>
      <c r="H759" s="26">
        <f t="shared" ca="1" si="11"/>
        <v>0</v>
      </c>
    </row>
    <row r="760" spans="2:8" x14ac:dyDescent="0.2">
      <c r="B760" s="55"/>
      <c r="G760" s="26">
        <f ca="1">SUMIF(Spending!$C$6:$C$158,Allocations!C760,Spending!$E$6:$E$153)</f>
        <v>0</v>
      </c>
      <c r="H760" s="26">
        <f t="shared" ca="1" si="11"/>
        <v>0</v>
      </c>
    </row>
    <row r="761" spans="2:8" x14ac:dyDescent="0.2">
      <c r="B761" s="55"/>
      <c r="G761" s="26">
        <f ca="1">SUMIF(Spending!$C$6:$C$158,Allocations!C761,Spending!$E$6:$E$153)</f>
        <v>0</v>
      </c>
      <c r="H761" s="26">
        <f t="shared" ca="1" si="11"/>
        <v>0</v>
      </c>
    </row>
    <row r="762" spans="2:8" x14ac:dyDescent="0.2">
      <c r="B762" s="55"/>
      <c r="G762" s="26">
        <f ca="1">SUMIF(Spending!$C$6:$C$158,Allocations!C762,Spending!$E$6:$E$153)</f>
        <v>0</v>
      </c>
      <c r="H762" s="26">
        <f t="shared" ca="1" si="11"/>
        <v>0</v>
      </c>
    </row>
    <row r="763" spans="2:8" x14ac:dyDescent="0.2">
      <c r="B763" s="55"/>
      <c r="G763" s="26">
        <f ca="1">SUMIF(Spending!$C$6:$C$158,Allocations!C763,Spending!$E$6:$E$153)</f>
        <v>0</v>
      </c>
      <c r="H763" s="26">
        <f t="shared" ca="1" si="11"/>
        <v>0</v>
      </c>
    </row>
    <row r="764" spans="2:8" x14ac:dyDescent="0.2">
      <c r="B764" s="55"/>
      <c r="G764" s="26">
        <f ca="1">SUMIF(Spending!$C$6:$C$158,Allocations!C764,Spending!$E$6:$E$153)</f>
        <v>0</v>
      </c>
      <c r="H764" s="26">
        <f t="shared" ca="1" si="11"/>
        <v>0</v>
      </c>
    </row>
    <row r="765" spans="2:8" x14ac:dyDescent="0.2">
      <c r="B765" s="55"/>
      <c r="G765" s="26">
        <f ca="1">SUMIF(Spending!$C$6:$C$158,Allocations!C765,Spending!$E$6:$E$153)</f>
        <v>0</v>
      </c>
      <c r="H765" s="26">
        <f t="shared" ca="1" si="11"/>
        <v>0</v>
      </c>
    </row>
    <row r="766" spans="2:8" x14ac:dyDescent="0.2">
      <c r="B766" s="55"/>
      <c r="G766" s="26">
        <f ca="1">SUMIF(Spending!$C$6:$C$158,Allocations!C766,Spending!$E$6:$E$153)</f>
        <v>0</v>
      </c>
      <c r="H766" s="26">
        <f t="shared" ca="1" si="11"/>
        <v>0</v>
      </c>
    </row>
    <row r="767" spans="2:8" x14ac:dyDescent="0.2">
      <c r="B767" s="55"/>
      <c r="G767" s="26">
        <f ca="1">SUMIF(Spending!$C$6:$C$158,Allocations!C767,Spending!$E$6:$E$153)</f>
        <v>0</v>
      </c>
      <c r="H767" s="26">
        <f t="shared" ca="1" si="11"/>
        <v>0</v>
      </c>
    </row>
    <row r="768" spans="2:8" x14ac:dyDescent="0.2">
      <c r="B768" s="55"/>
      <c r="G768" s="26">
        <f ca="1">SUMIF(Spending!$C$6:$C$158,Allocations!C768,Spending!$E$6:$E$153)</f>
        <v>0</v>
      </c>
      <c r="H768" s="26">
        <f t="shared" ca="1" si="11"/>
        <v>0</v>
      </c>
    </row>
    <row r="769" spans="2:8" x14ac:dyDescent="0.2">
      <c r="B769" s="55"/>
      <c r="G769" s="26">
        <f ca="1">SUMIF(Spending!$C$6:$C$158,Allocations!C769,Spending!$E$6:$E$153)</f>
        <v>0</v>
      </c>
      <c r="H769" s="26">
        <f t="shared" ca="1" si="11"/>
        <v>0</v>
      </c>
    </row>
    <row r="770" spans="2:8" x14ac:dyDescent="0.2">
      <c r="B770" s="55"/>
      <c r="G770" s="26">
        <f ca="1">SUMIF(Spending!$C$6:$C$158,Allocations!C770,Spending!$E$6:$E$153)</f>
        <v>0</v>
      </c>
      <c r="H770" s="26">
        <f t="shared" ca="1" si="11"/>
        <v>0</v>
      </c>
    </row>
    <row r="771" spans="2:8" x14ac:dyDescent="0.2">
      <c r="B771" s="55"/>
      <c r="G771" s="26">
        <f ca="1">SUMIF(Spending!$C$6:$C$158,Allocations!C771,Spending!$E$6:$E$153)</f>
        <v>0</v>
      </c>
      <c r="H771" s="26">
        <f t="shared" ca="1" si="11"/>
        <v>0</v>
      </c>
    </row>
    <row r="772" spans="2:8" x14ac:dyDescent="0.2">
      <c r="B772" s="55"/>
      <c r="G772" s="26">
        <f ca="1">SUMIF(Spending!$C$6:$C$158,Allocations!C772,Spending!$E$6:$E$153)</f>
        <v>0</v>
      </c>
      <c r="H772" s="26">
        <f t="shared" ca="1" si="11"/>
        <v>0</v>
      </c>
    </row>
    <row r="773" spans="2:8" x14ac:dyDescent="0.2">
      <c r="B773" s="55"/>
      <c r="G773" s="26">
        <f ca="1">SUMIF(Spending!$C$6:$C$158,Allocations!C773,Spending!$E$6:$E$153)</f>
        <v>0</v>
      </c>
      <c r="H773" s="26">
        <f t="shared" ca="1" si="11"/>
        <v>0</v>
      </c>
    </row>
    <row r="774" spans="2:8" x14ac:dyDescent="0.2">
      <c r="B774" s="55"/>
      <c r="G774" s="26">
        <f ca="1">SUMIF(Spending!$C$6:$C$158,Allocations!C774,Spending!$E$6:$E$153)</f>
        <v>0</v>
      </c>
      <c r="H774" s="26">
        <f t="shared" ca="1" si="11"/>
        <v>0</v>
      </c>
    </row>
    <row r="775" spans="2:8" x14ac:dyDescent="0.2">
      <c r="B775" s="55"/>
      <c r="G775" s="26">
        <f ca="1">SUMIF(Spending!$C$6:$C$158,Allocations!C775,Spending!$E$6:$E$153)</f>
        <v>0</v>
      </c>
      <c r="H775" s="26">
        <f t="shared" ref="H775:H838" ca="1" si="12">IF(F775="", E775-G775,F775-G775)</f>
        <v>0</v>
      </c>
    </row>
    <row r="776" spans="2:8" x14ac:dyDescent="0.2">
      <c r="B776" s="55"/>
      <c r="G776" s="26">
        <f ca="1">SUMIF(Spending!$C$6:$C$158,Allocations!C776,Spending!$E$6:$E$153)</f>
        <v>0</v>
      </c>
      <c r="H776" s="26">
        <f t="shared" ca="1" si="12"/>
        <v>0</v>
      </c>
    </row>
    <row r="777" spans="2:8" x14ac:dyDescent="0.2">
      <c r="B777" s="55"/>
      <c r="G777" s="26">
        <f ca="1">SUMIF(Spending!$C$6:$C$158,Allocations!C777,Spending!$E$6:$E$153)</f>
        <v>0</v>
      </c>
      <c r="H777" s="26">
        <f t="shared" ca="1" si="12"/>
        <v>0</v>
      </c>
    </row>
    <row r="778" spans="2:8" x14ac:dyDescent="0.2">
      <c r="B778" s="55"/>
      <c r="G778" s="26">
        <f ca="1">SUMIF(Spending!$C$6:$C$158,Allocations!C778,Spending!$E$6:$E$153)</f>
        <v>0</v>
      </c>
      <c r="H778" s="26">
        <f t="shared" ca="1" si="12"/>
        <v>0</v>
      </c>
    </row>
    <row r="779" spans="2:8" x14ac:dyDescent="0.2">
      <c r="B779" s="55"/>
      <c r="G779" s="26">
        <f ca="1">SUMIF(Spending!$C$6:$C$158,Allocations!C779,Spending!$E$6:$E$153)</f>
        <v>0</v>
      </c>
      <c r="H779" s="26">
        <f t="shared" ca="1" si="12"/>
        <v>0</v>
      </c>
    </row>
    <row r="780" spans="2:8" x14ac:dyDescent="0.2">
      <c r="B780" s="55"/>
      <c r="G780" s="26">
        <f ca="1">SUMIF(Spending!$C$6:$C$158,Allocations!C780,Spending!$E$6:$E$153)</f>
        <v>0</v>
      </c>
      <c r="H780" s="26">
        <f t="shared" ca="1" si="12"/>
        <v>0</v>
      </c>
    </row>
    <row r="781" spans="2:8" x14ac:dyDescent="0.2">
      <c r="B781" s="55"/>
      <c r="G781" s="26">
        <f ca="1">SUMIF(Spending!$C$6:$C$158,Allocations!C781,Spending!$E$6:$E$153)</f>
        <v>0</v>
      </c>
      <c r="H781" s="26">
        <f t="shared" ca="1" si="12"/>
        <v>0</v>
      </c>
    </row>
    <row r="782" spans="2:8" x14ac:dyDescent="0.2">
      <c r="B782" s="55"/>
      <c r="G782" s="26">
        <f ca="1">SUMIF(Spending!$C$6:$C$158,Allocations!C782,Spending!$E$6:$E$153)</f>
        <v>0</v>
      </c>
      <c r="H782" s="26">
        <f t="shared" ca="1" si="12"/>
        <v>0</v>
      </c>
    </row>
    <row r="783" spans="2:8" x14ac:dyDescent="0.2">
      <c r="B783" s="55"/>
      <c r="G783" s="26">
        <f ca="1">SUMIF(Spending!$C$6:$C$158,Allocations!C783,Spending!$E$6:$E$153)</f>
        <v>0</v>
      </c>
      <c r="H783" s="26">
        <f t="shared" ca="1" si="12"/>
        <v>0</v>
      </c>
    </row>
    <row r="784" spans="2:8" x14ac:dyDescent="0.2">
      <c r="B784" s="55"/>
      <c r="G784" s="26">
        <f ca="1">SUMIF(Spending!$C$6:$C$158,Allocations!C784,Spending!$E$6:$E$153)</f>
        <v>0</v>
      </c>
      <c r="H784" s="26">
        <f t="shared" ca="1" si="12"/>
        <v>0</v>
      </c>
    </row>
    <row r="785" spans="2:8" x14ac:dyDescent="0.2">
      <c r="B785" s="55"/>
      <c r="G785" s="26">
        <f ca="1">SUMIF(Spending!$C$6:$C$158,Allocations!C785,Spending!$E$6:$E$153)</f>
        <v>0</v>
      </c>
      <c r="H785" s="26">
        <f t="shared" ca="1" si="12"/>
        <v>0</v>
      </c>
    </row>
    <row r="786" spans="2:8" x14ac:dyDescent="0.2">
      <c r="B786" s="55"/>
      <c r="G786" s="26">
        <f ca="1">SUMIF(Spending!$C$6:$C$158,Allocations!C786,Spending!$E$6:$E$153)</f>
        <v>0</v>
      </c>
      <c r="H786" s="26">
        <f t="shared" ca="1" si="12"/>
        <v>0</v>
      </c>
    </row>
    <row r="787" spans="2:8" x14ac:dyDescent="0.2">
      <c r="B787" s="55"/>
      <c r="G787" s="26">
        <f ca="1">SUMIF(Spending!$C$6:$C$158,Allocations!C787,Spending!$E$6:$E$153)</f>
        <v>0</v>
      </c>
      <c r="H787" s="26">
        <f t="shared" ca="1" si="12"/>
        <v>0</v>
      </c>
    </row>
    <row r="788" spans="2:8" x14ac:dyDescent="0.2">
      <c r="B788" s="55"/>
      <c r="G788" s="26">
        <f ca="1">SUMIF(Spending!$C$6:$C$158,Allocations!C788,Spending!$E$6:$E$153)</f>
        <v>0</v>
      </c>
      <c r="H788" s="26">
        <f t="shared" ca="1" si="12"/>
        <v>0</v>
      </c>
    </row>
    <row r="789" spans="2:8" x14ac:dyDescent="0.2">
      <c r="B789" s="55"/>
      <c r="G789" s="26">
        <f ca="1">SUMIF(Spending!$C$6:$C$158,Allocations!C789,Spending!$E$6:$E$153)</f>
        <v>0</v>
      </c>
      <c r="H789" s="26">
        <f t="shared" ca="1" si="12"/>
        <v>0</v>
      </c>
    </row>
    <row r="790" spans="2:8" x14ac:dyDescent="0.2">
      <c r="B790" s="55"/>
      <c r="G790" s="26">
        <f ca="1">SUMIF(Spending!$C$6:$C$158,Allocations!C790,Spending!$E$6:$E$153)</f>
        <v>0</v>
      </c>
      <c r="H790" s="26">
        <f t="shared" ca="1" si="12"/>
        <v>0</v>
      </c>
    </row>
    <row r="791" spans="2:8" x14ac:dyDescent="0.2">
      <c r="B791" s="55"/>
      <c r="G791" s="26">
        <f ca="1">SUMIF(Spending!$C$6:$C$158,Allocations!C791,Spending!$E$6:$E$153)</f>
        <v>0</v>
      </c>
      <c r="H791" s="26">
        <f t="shared" ca="1" si="12"/>
        <v>0</v>
      </c>
    </row>
    <row r="792" spans="2:8" x14ac:dyDescent="0.2">
      <c r="B792" s="55"/>
      <c r="G792" s="26">
        <f ca="1">SUMIF(Spending!$C$6:$C$158,Allocations!C792,Spending!$E$6:$E$153)</f>
        <v>0</v>
      </c>
      <c r="H792" s="26">
        <f t="shared" ca="1" si="12"/>
        <v>0</v>
      </c>
    </row>
    <row r="793" spans="2:8" x14ac:dyDescent="0.2">
      <c r="B793" s="55"/>
      <c r="G793" s="26">
        <f ca="1">SUMIF(Spending!$C$6:$C$158,Allocations!C793,Spending!$E$6:$E$153)</f>
        <v>0</v>
      </c>
      <c r="H793" s="26">
        <f t="shared" ca="1" si="12"/>
        <v>0</v>
      </c>
    </row>
    <row r="794" spans="2:8" x14ac:dyDescent="0.2">
      <c r="B794" s="55"/>
      <c r="G794" s="26">
        <f ca="1">SUMIF(Spending!$C$6:$C$158,Allocations!C794,Spending!$E$6:$E$153)</f>
        <v>0</v>
      </c>
      <c r="H794" s="26">
        <f t="shared" ca="1" si="12"/>
        <v>0</v>
      </c>
    </row>
    <row r="795" spans="2:8" x14ac:dyDescent="0.2">
      <c r="B795" s="55"/>
      <c r="G795" s="26">
        <f ca="1">SUMIF(Spending!$C$6:$C$158,Allocations!C795,Spending!$E$6:$E$153)</f>
        <v>0</v>
      </c>
      <c r="H795" s="26">
        <f t="shared" ca="1" si="12"/>
        <v>0</v>
      </c>
    </row>
    <row r="796" spans="2:8" x14ac:dyDescent="0.2">
      <c r="B796" s="55"/>
      <c r="G796" s="26">
        <f ca="1">SUMIF(Spending!$C$6:$C$158,Allocations!C796,Spending!$E$6:$E$153)</f>
        <v>0</v>
      </c>
      <c r="H796" s="26">
        <f t="shared" ca="1" si="12"/>
        <v>0</v>
      </c>
    </row>
    <row r="797" spans="2:8" x14ac:dyDescent="0.2">
      <c r="B797" s="55"/>
      <c r="G797" s="26">
        <f ca="1">SUMIF(Spending!$C$6:$C$158,Allocations!C797,Spending!$E$6:$E$153)</f>
        <v>0</v>
      </c>
      <c r="H797" s="26">
        <f t="shared" ca="1" si="12"/>
        <v>0</v>
      </c>
    </row>
    <row r="798" spans="2:8" x14ac:dyDescent="0.2">
      <c r="B798" s="55"/>
      <c r="G798" s="26">
        <f ca="1">SUMIF(Spending!$C$6:$C$158,Allocations!C798,Spending!$E$6:$E$153)</f>
        <v>0</v>
      </c>
      <c r="H798" s="26">
        <f t="shared" ca="1" si="12"/>
        <v>0</v>
      </c>
    </row>
    <row r="799" spans="2:8" x14ac:dyDescent="0.2">
      <c r="B799" s="55"/>
      <c r="G799" s="26">
        <f ca="1">SUMIF(Spending!$C$6:$C$158,Allocations!C799,Spending!$E$6:$E$153)</f>
        <v>0</v>
      </c>
      <c r="H799" s="26">
        <f t="shared" ca="1" si="12"/>
        <v>0</v>
      </c>
    </row>
    <row r="800" spans="2:8" x14ac:dyDescent="0.2">
      <c r="B800" s="55"/>
      <c r="G800" s="26">
        <f ca="1">SUMIF(Spending!$C$6:$C$158,Allocations!C800,Spending!$E$6:$E$153)</f>
        <v>0</v>
      </c>
      <c r="H800" s="26">
        <f t="shared" ca="1" si="12"/>
        <v>0</v>
      </c>
    </row>
    <row r="801" spans="2:8" x14ac:dyDescent="0.2">
      <c r="B801" s="55"/>
      <c r="G801" s="26">
        <f ca="1">SUMIF(Spending!$C$6:$C$158,Allocations!C801,Spending!$E$6:$E$153)</f>
        <v>0</v>
      </c>
      <c r="H801" s="26">
        <f t="shared" ca="1" si="12"/>
        <v>0</v>
      </c>
    </row>
    <row r="802" spans="2:8" x14ac:dyDescent="0.2">
      <c r="B802" s="55"/>
      <c r="G802" s="26">
        <f ca="1">SUMIF(Spending!$C$6:$C$158,Allocations!C802,Spending!$E$6:$E$153)</f>
        <v>0</v>
      </c>
      <c r="H802" s="26">
        <f t="shared" ca="1" si="12"/>
        <v>0</v>
      </c>
    </row>
    <row r="803" spans="2:8" x14ac:dyDescent="0.2">
      <c r="B803" s="55"/>
      <c r="G803" s="26">
        <f ca="1">SUMIF(Spending!$C$6:$C$158,Allocations!C803,Spending!$E$6:$E$153)</f>
        <v>0</v>
      </c>
      <c r="H803" s="26">
        <f t="shared" ca="1" si="12"/>
        <v>0</v>
      </c>
    </row>
    <row r="804" spans="2:8" x14ac:dyDescent="0.2">
      <c r="B804" s="55"/>
      <c r="G804" s="26">
        <f ca="1">SUMIF(Spending!$C$6:$C$158,Allocations!C804,Spending!$E$6:$E$153)</f>
        <v>0</v>
      </c>
      <c r="H804" s="26">
        <f t="shared" ca="1" si="12"/>
        <v>0</v>
      </c>
    </row>
    <row r="805" spans="2:8" x14ac:dyDescent="0.2">
      <c r="B805" s="55"/>
      <c r="G805" s="26">
        <f ca="1">SUMIF(Spending!$C$6:$C$158,Allocations!C805,Spending!$E$6:$E$153)</f>
        <v>0</v>
      </c>
      <c r="H805" s="26">
        <f t="shared" ca="1" si="12"/>
        <v>0</v>
      </c>
    </row>
    <row r="806" spans="2:8" x14ac:dyDescent="0.2">
      <c r="B806" s="55"/>
      <c r="G806" s="26">
        <f ca="1">SUMIF(Spending!$C$6:$C$158,Allocations!C806,Spending!$E$6:$E$153)</f>
        <v>0</v>
      </c>
      <c r="H806" s="26">
        <f t="shared" ca="1" si="12"/>
        <v>0</v>
      </c>
    </row>
    <row r="807" spans="2:8" x14ac:dyDescent="0.2">
      <c r="B807" s="55"/>
      <c r="G807" s="26">
        <f ca="1">SUMIF(Spending!$C$6:$C$158,Allocations!C807,Spending!$E$6:$E$153)</f>
        <v>0</v>
      </c>
      <c r="H807" s="26">
        <f t="shared" ca="1" si="12"/>
        <v>0</v>
      </c>
    </row>
    <row r="808" spans="2:8" x14ac:dyDescent="0.2">
      <c r="B808" s="55"/>
      <c r="G808" s="26">
        <f ca="1">SUMIF(Spending!$C$6:$C$158,Allocations!C808,Spending!$E$6:$E$153)</f>
        <v>0</v>
      </c>
      <c r="H808" s="26">
        <f t="shared" ca="1" si="12"/>
        <v>0</v>
      </c>
    </row>
    <row r="809" spans="2:8" x14ac:dyDescent="0.2">
      <c r="B809" s="55"/>
      <c r="G809" s="26">
        <f ca="1">SUMIF(Spending!$C$6:$C$158,Allocations!C809,Spending!$E$6:$E$153)</f>
        <v>0</v>
      </c>
      <c r="H809" s="26">
        <f t="shared" ca="1" si="12"/>
        <v>0</v>
      </c>
    </row>
    <row r="810" spans="2:8" x14ac:dyDescent="0.2">
      <c r="B810" s="55"/>
      <c r="G810" s="26">
        <f ca="1">SUMIF(Spending!$C$6:$C$158,Allocations!C810,Spending!$E$6:$E$153)</f>
        <v>0</v>
      </c>
      <c r="H810" s="26">
        <f t="shared" ca="1" si="12"/>
        <v>0</v>
      </c>
    </row>
    <row r="811" spans="2:8" x14ac:dyDescent="0.2">
      <c r="B811" s="55"/>
      <c r="G811" s="26">
        <f ca="1">SUMIF(Spending!$C$6:$C$158,Allocations!C811,Spending!$E$6:$E$153)</f>
        <v>0</v>
      </c>
      <c r="H811" s="26">
        <f t="shared" ca="1" si="12"/>
        <v>0</v>
      </c>
    </row>
    <row r="812" spans="2:8" x14ac:dyDescent="0.2">
      <c r="B812" s="55"/>
      <c r="G812" s="26">
        <f ca="1">SUMIF(Spending!$C$6:$C$158,Allocations!C812,Spending!$E$6:$E$153)</f>
        <v>0</v>
      </c>
      <c r="H812" s="26">
        <f t="shared" ca="1" si="12"/>
        <v>0</v>
      </c>
    </row>
    <row r="813" spans="2:8" x14ac:dyDescent="0.2">
      <c r="B813" s="55"/>
      <c r="G813" s="26">
        <f ca="1">SUMIF(Spending!$C$6:$C$158,Allocations!C813,Spending!$E$6:$E$153)</f>
        <v>0</v>
      </c>
      <c r="H813" s="26">
        <f t="shared" ca="1" si="12"/>
        <v>0</v>
      </c>
    </row>
    <row r="814" spans="2:8" x14ac:dyDescent="0.2">
      <c r="B814" s="55"/>
      <c r="G814" s="26">
        <f ca="1">SUMIF(Spending!$C$6:$C$158,Allocations!C814,Spending!$E$6:$E$153)</f>
        <v>0</v>
      </c>
      <c r="H814" s="26">
        <f t="shared" ca="1" si="12"/>
        <v>0</v>
      </c>
    </row>
    <row r="815" spans="2:8" x14ac:dyDescent="0.2">
      <c r="B815" s="55"/>
      <c r="G815" s="26">
        <f ca="1">SUMIF(Spending!$C$6:$C$158,Allocations!C815,Spending!$E$6:$E$153)</f>
        <v>0</v>
      </c>
      <c r="H815" s="26">
        <f t="shared" ca="1" si="12"/>
        <v>0</v>
      </c>
    </row>
    <row r="816" spans="2:8" x14ac:dyDescent="0.2">
      <c r="B816" s="55"/>
      <c r="G816" s="26">
        <f ca="1">SUMIF(Spending!$C$6:$C$158,Allocations!C816,Spending!$E$6:$E$153)</f>
        <v>0</v>
      </c>
      <c r="H816" s="26">
        <f t="shared" ca="1" si="12"/>
        <v>0</v>
      </c>
    </row>
    <row r="817" spans="2:8" x14ac:dyDescent="0.2">
      <c r="B817" s="55"/>
      <c r="G817" s="26">
        <f ca="1">SUMIF(Spending!$C$6:$C$158,Allocations!C817,Spending!$E$6:$E$153)</f>
        <v>0</v>
      </c>
      <c r="H817" s="26">
        <f t="shared" ca="1" si="12"/>
        <v>0</v>
      </c>
    </row>
    <row r="818" spans="2:8" x14ac:dyDescent="0.2">
      <c r="B818" s="55"/>
      <c r="G818" s="26">
        <f ca="1">SUMIF(Spending!$C$6:$C$158,Allocations!C818,Spending!$E$6:$E$153)</f>
        <v>0</v>
      </c>
      <c r="H818" s="26">
        <f t="shared" ca="1" si="12"/>
        <v>0</v>
      </c>
    </row>
    <row r="819" spans="2:8" x14ac:dyDescent="0.2">
      <c r="B819" s="55"/>
      <c r="G819" s="26">
        <f ca="1">SUMIF(Spending!$C$6:$C$158,Allocations!C819,Spending!$E$6:$E$153)</f>
        <v>0</v>
      </c>
      <c r="H819" s="26">
        <f t="shared" ca="1" si="12"/>
        <v>0</v>
      </c>
    </row>
    <row r="820" spans="2:8" x14ac:dyDescent="0.2">
      <c r="B820" s="55"/>
      <c r="G820" s="26">
        <f ca="1">SUMIF(Spending!$C$6:$C$158,Allocations!C820,Spending!$E$6:$E$153)</f>
        <v>0</v>
      </c>
      <c r="H820" s="26">
        <f t="shared" ca="1" si="12"/>
        <v>0</v>
      </c>
    </row>
    <row r="821" spans="2:8" x14ac:dyDescent="0.2">
      <c r="B821" s="55"/>
      <c r="G821" s="26">
        <f ca="1">SUMIF(Spending!$C$6:$C$158,Allocations!C821,Spending!$E$6:$E$153)</f>
        <v>0</v>
      </c>
      <c r="H821" s="26">
        <f t="shared" ca="1" si="12"/>
        <v>0</v>
      </c>
    </row>
    <row r="822" spans="2:8" x14ac:dyDescent="0.2">
      <c r="B822" s="55"/>
      <c r="G822" s="26">
        <f ca="1">SUMIF(Spending!$C$6:$C$158,Allocations!C822,Spending!$E$6:$E$153)</f>
        <v>0</v>
      </c>
      <c r="H822" s="26">
        <f t="shared" ca="1" si="12"/>
        <v>0</v>
      </c>
    </row>
    <row r="823" spans="2:8" x14ac:dyDescent="0.2">
      <c r="B823" s="55"/>
      <c r="G823" s="26">
        <f ca="1">SUMIF(Spending!$C$6:$C$158,Allocations!C823,Spending!$E$6:$E$153)</f>
        <v>0</v>
      </c>
      <c r="H823" s="26">
        <f t="shared" ca="1" si="12"/>
        <v>0</v>
      </c>
    </row>
    <row r="824" spans="2:8" x14ac:dyDescent="0.2">
      <c r="B824" s="55"/>
      <c r="G824" s="26">
        <f ca="1">SUMIF(Spending!$C$6:$C$158,Allocations!C824,Spending!$E$6:$E$153)</f>
        <v>0</v>
      </c>
      <c r="H824" s="26">
        <f t="shared" ca="1" si="12"/>
        <v>0</v>
      </c>
    </row>
    <row r="825" spans="2:8" x14ac:dyDescent="0.2">
      <c r="B825" s="55"/>
      <c r="G825" s="26">
        <f ca="1">SUMIF(Spending!$C$6:$C$158,Allocations!C825,Spending!$E$6:$E$153)</f>
        <v>0</v>
      </c>
      <c r="H825" s="26">
        <f t="shared" ca="1" si="12"/>
        <v>0</v>
      </c>
    </row>
    <row r="826" spans="2:8" x14ac:dyDescent="0.2">
      <c r="B826" s="55"/>
      <c r="G826" s="26">
        <f ca="1">SUMIF(Spending!$C$6:$C$158,Allocations!C826,Spending!$E$6:$E$153)</f>
        <v>0</v>
      </c>
      <c r="H826" s="26">
        <f t="shared" ca="1" si="12"/>
        <v>0</v>
      </c>
    </row>
    <row r="827" spans="2:8" x14ac:dyDescent="0.2">
      <c r="B827" s="55"/>
      <c r="G827" s="26">
        <f ca="1">SUMIF(Spending!$C$6:$C$158,Allocations!C827,Spending!$E$6:$E$153)</f>
        <v>0</v>
      </c>
      <c r="H827" s="26">
        <f t="shared" ca="1" si="12"/>
        <v>0</v>
      </c>
    </row>
    <row r="828" spans="2:8" x14ac:dyDescent="0.2">
      <c r="B828" s="55"/>
      <c r="G828" s="26">
        <f ca="1">SUMIF(Spending!$C$6:$C$158,Allocations!C828,Spending!$E$6:$E$153)</f>
        <v>0</v>
      </c>
      <c r="H828" s="26">
        <f t="shared" ca="1" si="12"/>
        <v>0</v>
      </c>
    </row>
    <row r="829" spans="2:8" x14ac:dyDescent="0.2">
      <c r="B829" s="55"/>
      <c r="G829" s="26">
        <f ca="1">SUMIF(Spending!$C$6:$C$158,Allocations!C829,Spending!$E$6:$E$153)</f>
        <v>0</v>
      </c>
      <c r="H829" s="26">
        <f t="shared" ca="1" si="12"/>
        <v>0</v>
      </c>
    </row>
    <row r="830" spans="2:8" x14ac:dyDescent="0.2">
      <c r="B830" s="55"/>
      <c r="G830" s="26">
        <f ca="1">SUMIF(Spending!$C$6:$C$158,Allocations!C830,Spending!$E$6:$E$153)</f>
        <v>0</v>
      </c>
      <c r="H830" s="26">
        <f t="shared" ca="1" si="12"/>
        <v>0</v>
      </c>
    </row>
    <row r="831" spans="2:8" x14ac:dyDescent="0.2">
      <c r="B831" s="55"/>
      <c r="G831" s="26">
        <f ca="1">SUMIF(Spending!$C$6:$C$158,Allocations!C831,Spending!$E$6:$E$153)</f>
        <v>0</v>
      </c>
      <c r="H831" s="26">
        <f t="shared" ca="1" si="12"/>
        <v>0</v>
      </c>
    </row>
    <row r="832" spans="2:8" x14ac:dyDescent="0.2">
      <c r="B832" s="55"/>
      <c r="G832" s="26">
        <f ca="1">SUMIF(Spending!$C$6:$C$158,Allocations!C832,Spending!$E$6:$E$153)</f>
        <v>0</v>
      </c>
      <c r="H832" s="26">
        <f t="shared" ca="1" si="12"/>
        <v>0</v>
      </c>
    </row>
    <row r="833" spans="2:8" x14ac:dyDescent="0.2">
      <c r="B833" s="55"/>
      <c r="G833" s="26">
        <f ca="1">SUMIF(Spending!$C$6:$C$158,Allocations!C833,Spending!$E$6:$E$153)</f>
        <v>0</v>
      </c>
      <c r="H833" s="26">
        <f t="shared" ca="1" si="12"/>
        <v>0</v>
      </c>
    </row>
    <row r="834" spans="2:8" x14ac:dyDescent="0.2">
      <c r="B834" s="55"/>
      <c r="G834" s="26">
        <f ca="1">SUMIF(Spending!$C$6:$C$158,Allocations!C834,Spending!$E$6:$E$153)</f>
        <v>0</v>
      </c>
      <c r="H834" s="26">
        <f t="shared" ca="1" si="12"/>
        <v>0</v>
      </c>
    </row>
    <row r="835" spans="2:8" x14ac:dyDescent="0.2">
      <c r="B835" s="55"/>
      <c r="G835" s="26">
        <f ca="1">SUMIF(Spending!$C$6:$C$158,Allocations!C835,Spending!$E$6:$E$153)</f>
        <v>0</v>
      </c>
      <c r="H835" s="26">
        <f t="shared" ca="1" si="12"/>
        <v>0</v>
      </c>
    </row>
    <row r="836" spans="2:8" x14ac:dyDescent="0.2">
      <c r="B836" s="55"/>
      <c r="G836" s="26">
        <f ca="1">SUMIF(Spending!$C$6:$C$158,Allocations!C836,Spending!$E$6:$E$153)</f>
        <v>0</v>
      </c>
      <c r="H836" s="26">
        <f t="shared" ca="1" si="12"/>
        <v>0</v>
      </c>
    </row>
    <row r="837" spans="2:8" x14ac:dyDescent="0.2">
      <c r="B837" s="55"/>
      <c r="G837" s="26">
        <f ca="1">SUMIF(Spending!$C$6:$C$158,Allocations!C837,Spending!$E$6:$E$153)</f>
        <v>0</v>
      </c>
      <c r="H837" s="26">
        <f t="shared" ca="1" si="12"/>
        <v>0</v>
      </c>
    </row>
    <row r="838" spans="2:8" x14ac:dyDescent="0.2">
      <c r="B838" s="55"/>
      <c r="G838" s="26">
        <f ca="1">SUMIF(Spending!$C$6:$C$158,Allocations!C838,Spending!$E$6:$E$153)</f>
        <v>0</v>
      </c>
      <c r="H838" s="26">
        <f t="shared" ca="1" si="12"/>
        <v>0</v>
      </c>
    </row>
    <row r="839" spans="2:8" x14ac:dyDescent="0.2">
      <c r="B839" s="55"/>
      <c r="G839" s="26">
        <f ca="1">SUMIF(Spending!$C$6:$C$158,Allocations!C839,Spending!$E$6:$E$153)</f>
        <v>0</v>
      </c>
      <c r="H839" s="26">
        <f t="shared" ref="H839:H902" ca="1" si="13">IF(F839="", E839-G839,F839-G839)</f>
        <v>0</v>
      </c>
    </row>
    <row r="840" spans="2:8" x14ac:dyDescent="0.2">
      <c r="B840" s="55"/>
      <c r="G840" s="26">
        <f ca="1">SUMIF(Spending!$C$6:$C$158,Allocations!C840,Spending!$E$6:$E$153)</f>
        <v>0</v>
      </c>
      <c r="H840" s="26">
        <f t="shared" ca="1" si="13"/>
        <v>0</v>
      </c>
    </row>
    <row r="841" spans="2:8" x14ac:dyDescent="0.2">
      <c r="B841" s="55"/>
      <c r="G841" s="26">
        <f ca="1">SUMIF(Spending!$C$6:$C$158,Allocations!C841,Spending!$E$6:$E$153)</f>
        <v>0</v>
      </c>
      <c r="H841" s="26">
        <f t="shared" ca="1" si="13"/>
        <v>0</v>
      </c>
    </row>
    <row r="842" spans="2:8" x14ac:dyDescent="0.2">
      <c r="B842" s="55"/>
      <c r="G842" s="26">
        <f ca="1">SUMIF(Spending!$C$6:$C$158,Allocations!C842,Spending!$E$6:$E$153)</f>
        <v>0</v>
      </c>
      <c r="H842" s="26">
        <f t="shared" ca="1" si="13"/>
        <v>0</v>
      </c>
    </row>
    <row r="843" spans="2:8" x14ac:dyDescent="0.2">
      <c r="B843" s="55"/>
      <c r="G843" s="26">
        <f ca="1">SUMIF(Spending!$C$6:$C$158,Allocations!C843,Spending!$E$6:$E$153)</f>
        <v>0</v>
      </c>
      <c r="H843" s="26">
        <f t="shared" ca="1" si="13"/>
        <v>0</v>
      </c>
    </row>
    <row r="844" spans="2:8" x14ac:dyDescent="0.2">
      <c r="B844" s="55"/>
      <c r="G844" s="26">
        <f ca="1">SUMIF(Spending!$C$6:$C$158,Allocations!C844,Spending!$E$6:$E$153)</f>
        <v>0</v>
      </c>
      <c r="H844" s="26">
        <f t="shared" ca="1" si="13"/>
        <v>0</v>
      </c>
    </row>
    <row r="845" spans="2:8" x14ac:dyDescent="0.2">
      <c r="B845" s="55"/>
      <c r="G845" s="26">
        <f ca="1">SUMIF(Spending!$C$6:$C$158,Allocations!C845,Spending!$E$6:$E$153)</f>
        <v>0</v>
      </c>
      <c r="H845" s="26">
        <f t="shared" ca="1" si="13"/>
        <v>0</v>
      </c>
    </row>
    <row r="846" spans="2:8" x14ac:dyDescent="0.2">
      <c r="B846" s="55"/>
      <c r="G846" s="26">
        <f ca="1">SUMIF(Spending!$C$6:$C$158,Allocations!C846,Spending!$E$6:$E$153)</f>
        <v>0</v>
      </c>
      <c r="H846" s="26">
        <f t="shared" ca="1" si="13"/>
        <v>0</v>
      </c>
    </row>
    <row r="847" spans="2:8" x14ac:dyDescent="0.2">
      <c r="B847" s="55"/>
      <c r="G847" s="26">
        <f ca="1">SUMIF(Spending!$C$6:$C$158,Allocations!C847,Spending!$E$6:$E$153)</f>
        <v>0</v>
      </c>
      <c r="H847" s="26">
        <f t="shared" ca="1" si="13"/>
        <v>0</v>
      </c>
    </row>
    <row r="848" spans="2:8" x14ac:dyDescent="0.2">
      <c r="B848" s="55"/>
      <c r="G848" s="26">
        <f ca="1">SUMIF(Spending!$C$6:$C$158,Allocations!C848,Spending!$E$6:$E$153)</f>
        <v>0</v>
      </c>
      <c r="H848" s="26">
        <f t="shared" ca="1" si="13"/>
        <v>0</v>
      </c>
    </row>
    <row r="849" spans="2:8" x14ac:dyDescent="0.2">
      <c r="B849" s="55"/>
      <c r="G849" s="26">
        <f ca="1">SUMIF(Spending!$C$6:$C$158,Allocations!C849,Spending!$E$6:$E$153)</f>
        <v>0</v>
      </c>
      <c r="H849" s="26">
        <f t="shared" ca="1" si="13"/>
        <v>0</v>
      </c>
    </row>
    <row r="850" spans="2:8" x14ac:dyDescent="0.2">
      <c r="B850" s="55"/>
      <c r="G850" s="26">
        <f ca="1">SUMIF(Spending!$C$6:$C$158,Allocations!C850,Spending!$E$6:$E$153)</f>
        <v>0</v>
      </c>
      <c r="H850" s="26">
        <f t="shared" ca="1" si="13"/>
        <v>0</v>
      </c>
    </row>
    <row r="851" spans="2:8" x14ac:dyDescent="0.2">
      <c r="B851" s="55"/>
      <c r="G851" s="26">
        <f ca="1">SUMIF(Spending!$C$6:$C$158,Allocations!C851,Spending!$E$6:$E$153)</f>
        <v>0</v>
      </c>
      <c r="H851" s="26">
        <f t="shared" ca="1" si="13"/>
        <v>0</v>
      </c>
    </row>
    <row r="852" spans="2:8" x14ac:dyDescent="0.2">
      <c r="B852" s="55"/>
      <c r="G852" s="26">
        <f ca="1">SUMIF(Spending!$C$6:$C$158,Allocations!C852,Spending!$E$6:$E$153)</f>
        <v>0</v>
      </c>
      <c r="H852" s="26">
        <f t="shared" ca="1" si="13"/>
        <v>0</v>
      </c>
    </row>
    <row r="853" spans="2:8" x14ac:dyDescent="0.2">
      <c r="B853" s="55"/>
      <c r="G853" s="26">
        <f ca="1">SUMIF(Spending!$C$6:$C$158,Allocations!C853,Spending!$E$6:$E$153)</f>
        <v>0</v>
      </c>
      <c r="H853" s="26">
        <f t="shared" ca="1" si="13"/>
        <v>0</v>
      </c>
    </row>
    <row r="854" spans="2:8" x14ac:dyDescent="0.2">
      <c r="B854" s="55"/>
      <c r="G854" s="26">
        <f ca="1">SUMIF(Spending!$C$6:$C$158,Allocations!C854,Spending!$E$6:$E$153)</f>
        <v>0</v>
      </c>
      <c r="H854" s="26">
        <f t="shared" ca="1" si="13"/>
        <v>0</v>
      </c>
    </row>
    <row r="855" spans="2:8" x14ac:dyDescent="0.2">
      <c r="B855" s="55"/>
      <c r="G855" s="26">
        <f ca="1">SUMIF(Spending!$C$6:$C$158,Allocations!C855,Spending!$E$6:$E$153)</f>
        <v>0</v>
      </c>
      <c r="H855" s="26">
        <f t="shared" ca="1" si="13"/>
        <v>0</v>
      </c>
    </row>
    <row r="856" spans="2:8" x14ac:dyDescent="0.2">
      <c r="B856" s="55"/>
      <c r="G856" s="26">
        <f ca="1">SUMIF(Spending!$C$6:$C$158,Allocations!C856,Spending!$E$6:$E$153)</f>
        <v>0</v>
      </c>
      <c r="H856" s="26">
        <f t="shared" ca="1" si="13"/>
        <v>0</v>
      </c>
    </row>
    <row r="857" spans="2:8" x14ac:dyDescent="0.2">
      <c r="B857" s="55"/>
      <c r="G857" s="26">
        <f ca="1">SUMIF(Spending!$C$6:$C$158,Allocations!C857,Spending!$E$6:$E$153)</f>
        <v>0</v>
      </c>
      <c r="H857" s="26">
        <f t="shared" ca="1" si="13"/>
        <v>0</v>
      </c>
    </row>
    <row r="858" spans="2:8" x14ac:dyDescent="0.2">
      <c r="B858" s="55"/>
      <c r="G858" s="26">
        <f ca="1">SUMIF(Spending!$C$6:$C$158,Allocations!C858,Spending!$E$6:$E$153)</f>
        <v>0</v>
      </c>
      <c r="H858" s="26">
        <f t="shared" ca="1" si="13"/>
        <v>0</v>
      </c>
    </row>
    <row r="859" spans="2:8" x14ac:dyDescent="0.2">
      <c r="B859" s="55"/>
      <c r="G859" s="26">
        <f ca="1">SUMIF(Spending!$C$6:$C$158,Allocations!C859,Spending!$E$6:$E$153)</f>
        <v>0</v>
      </c>
      <c r="H859" s="26">
        <f t="shared" ca="1" si="13"/>
        <v>0</v>
      </c>
    </row>
    <row r="860" spans="2:8" x14ac:dyDescent="0.2">
      <c r="B860" s="55"/>
      <c r="G860" s="26">
        <f ca="1">SUMIF(Spending!$C$6:$C$158,Allocations!C860,Spending!$E$6:$E$153)</f>
        <v>0</v>
      </c>
      <c r="H860" s="26">
        <f t="shared" ca="1" si="13"/>
        <v>0</v>
      </c>
    </row>
    <row r="861" spans="2:8" x14ac:dyDescent="0.2">
      <c r="B861" s="55"/>
      <c r="G861" s="26">
        <f ca="1">SUMIF(Spending!$C$6:$C$158,Allocations!C861,Spending!$E$6:$E$153)</f>
        <v>0</v>
      </c>
      <c r="H861" s="26">
        <f t="shared" ca="1" si="13"/>
        <v>0</v>
      </c>
    </row>
    <row r="862" spans="2:8" x14ac:dyDescent="0.2">
      <c r="B862" s="55"/>
      <c r="G862" s="26">
        <f ca="1">SUMIF(Spending!$C$6:$C$158,Allocations!C862,Spending!$E$6:$E$153)</f>
        <v>0</v>
      </c>
      <c r="H862" s="26">
        <f t="shared" ca="1" si="13"/>
        <v>0</v>
      </c>
    </row>
    <row r="863" spans="2:8" x14ac:dyDescent="0.2">
      <c r="B863" s="55"/>
      <c r="G863" s="26">
        <f ca="1">SUMIF(Spending!$C$6:$C$158,Allocations!C863,Spending!$E$6:$E$153)</f>
        <v>0</v>
      </c>
      <c r="H863" s="26">
        <f t="shared" ca="1" si="13"/>
        <v>0</v>
      </c>
    </row>
    <row r="864" spans="2:8" x14ac:dyDescent="0.2">
      <c r="B864" s="55"/>
      <c r="G864" s="26">
        <f ca="1">SUMIF(Spending!$C$6:$C$158,Allocations!C864,Spending!$E$6:$E$153)</f>
        <v>0</v>
      </c>
      <c r="H864" s="26">
        <f t="shared" ca="1" si="13"/>
        <v>0</v>
      </c>
    </row>
    <row r="865" spans="2:8" x14ac:dyDescent="0.2">
      <c r="B865" s="55"/>
      <c r="G865" s="26">
        <f ca="1">SUMIF(Spending!$C$6:$C$158,Allocations!C865,Spending!$E$6:$E$153)</f>
        <v>0</v>
      </c>
      <c r="H865" s="26">
        <f t="shared" ca="1" si="13"/>
        <v>0</v>
      </c>
    </row>
    <row r="866" spans="2:8" x14ac:dyDescent="0.2">
      <c r="B866" s="55"/>
      <c r="G866" s="26">
        <f ca="1">SUMIF(Spending!$C$6:$C$158,Allocations!C866,Spending!$E$6:$E$153)</f>
        <v>0</v>
      </c>
      <c r="H866" s="26">
        <f t="shared" ca="1" si="13"/>
        <v>0</v>
      </c>
    </row>
    <row r="867" spans="2:8" x14ac:dyDescent="0.2">
      <c r="B867" s="55"/>
      <c r="G867" s="26">
        <f ca="1">SUMIF(Spending!$C$6:$C$158,Allocations!C867,Spending!$E$6:$E$153)</f>
        <v>0</v>
      </c>
      <c r="H867" s="26">
        <f t="shared" ca="1" si="13"/>
        <v>0</v>
      </c>
    </row>
    <row r="868" spans="2:8" x14ac:dyDescent="0.2">
      <c r="B868" s="55"/>
      <c r="G868" s="26">
        <f ca="1">SUMIF(Spending!$C$6:$C$158,Allocations!C868,Spending!$E$6:$E$153)</f>
        <v>0</v>
      </c>
      <c r="H868" s="26">
        <f t="shared" ca="1" si="13"/>
        <v>0</v>
      </c>
    </row>
    <row r="869" spans="2:8" x14ac:dyDescent="0.2">
      <c r="B869" s="55"/>
      <c r="G869" s="26">
        <f ca="1">SUMIF(Spending!$C$6:$C$158,Allocations!C869,Spending!$E$6:$E$153)</f>
        <v>0</v>
      </c>
      <c r="H869" s="26">
        <f t="shared" ca="1" si="13"/>
        <v>0</v>
      </c>
    </row>
    <row r="870" spans="2:8" x14ac:dyDescent="0.2">
      <c r="B870" s="55"/>
      <c r="G870" s="26">
        <f ca="1">SUMIF(Spending!$C$6:$C$158,Allocations!C870,Spending!$E$6:$E$153)</f>
        <v>0</v>
      </c>
      <c r="H870" s="26">
        <f t="shared" ca="1" si="13"/>
        <v>0</v>
      </c>
    </row>
    <row r="871" spans="2:8" x14ac:dyDescent="0.2">
      <c r="B871" s="55"/>
      <c r="G871" s="26">
        <f ca="1">SUMIF(Spending!$C$6:$C$158,Allocations!C871,Spending!$E$6:$E$153)</f>
        <v>0</v>
      </c>
      <c r="H871" s="26">
        <f t="shared" ca="1" si="13"/>
        <v>0</v>
      </c>
    </row>
    <row r="872" spans="2:8" x14ac:dyDescent="0.2">
      <c r="B872" s="55"/>
      <c r="G872" s="26">
        <f ca="1">SUMIF(Spending!$C$6:$C$158,Allocations!C872,Spending!$E$6:$E$153)</f>
        <v>0</v>
      </c>
      <c r="H872" s="26">
        <f t="shared" ca="1" si="13"/>
        <v>0</v>
      </c>
    </row>
    <row r="873" spans="2:8" x14ac:dyDescent="0.2">
      <c r="B873" s="55"/>
      <c r="G873" s="26">
        <f ca="1">SUMIF(Spending!$C$6:$C$158,Allocations!C873,Spending!$E$6:$E$153)</f>
        <v>0</v>
      </c>
      <c r="H873" s="26">
        <f t="shared" ca="1" si="13"/>
        <v>0</v>
      </c>
    </row>
    <row r="874" spans="2:8" x14ac:dyDescent="0.2">
      <c r="B874" s="55"/>
      <c r="G874" s="26">
        <f ca="1">SUMIF(Spending!$C$6:$C$158,Allocations!C874,Spending!$E$6:$E$153)</f>
        <v>0</v>
      </c>
      <c r="H874" s="26">
        <f t="shared" ca="1" si="13"/>
        <v>0</v>
      </c>
    </row>
    <row r="875" spans="2:8" x14ac:dyDescent="0.2">
      <c r="B875" s="55"/>
      <c r="G875" s="26">
        <f ca="1">SUMIF(Spending!$C$6:$C$158,Allocations!C875,Spending!$E$6:$E$153)</f>
        <v>0</v>
      </c>
      <c r="H875" s="26">
        <f t="shared" ca="1" si="13"/>
        <v>0</v>
      </c>
    </row>
    <row r="876" spans="2:8" x14ac:dyDescent="0.2">
      <c r="B876" s="55"/>
      <c r="G876" s="26">
        <f ca="1">SUMIF(Spending!$C$6:$C$158,Allocations!C876,Spending!$E$6:$E$153)</f>
        <v>0</v>
      </c>
      <c r="H876" s="26">
        <f t="shared" ca="1" si="13"/>
        <v>0</v>
      </c>
    </row>
    <row r="877" spans="2:8" x14ac:dyDescent="0.2">
      <c r="B877" s="55"/>
      <c r="G877" s="26">
        <f ca="1">SUMIF(Spending!$C$6:$C$158,Allocations!C877,Spending!$E$6:$E$153)</f>
        <v>0</v>
      </c>
      <c r="H877" s="26">
        <f t="shared" ca="1" si="13"/>
        <v>0</v>
      </c>
    </row>
    <row r="878" spans="2:8" x14ac:dyDescent="0.2">
      <c r="B878" s="55"/>
      <c r="G878" s="26">
        <f ca="1">SUMIF(Spending!$C$6:$C$158,Allocations!C878,Spending!$E$6:$E$153)</f>
        <v>0</v>
      </c>
      <c r="H878" s="26">
        <f t="shared" ca="1" si="13"/>
        <v>0</v>
      </c>
    </row>
    <row r="879" spans="2:8" x14ac:dyDescent="0.2">
      <c r="B879" s="55"/>
      <c r="G879" s="26">
        <f ca="1">SUMIF(Spending!$C$6:$C$158,Allocations!C879,Spending!$E$6:$E$153)</f>
        <v>0</v>
      </c>
      <c r="H879" s="26">
        <f t="shared" ca="1" si="13"/>
        <v>0</v>
      </c>
    </row>
    <row r="880" spans="2:8" x14ac:dyDescent="0.2">
      <c r="B880" s="55"/>
      <c r="G880" s="26">
        <f ca="1">SUMIF(Spending!$C$6:$C$158,Allocations!C880,Spending!$E$6:$E$153)</f>
        <v>0</v>
      </c>
      <c r="H880" s="26">
        <f t="shared" ca="1" si="13"/>
        <v>0</v>
      </c>
    </row>
    <row r="881" spans="2:8" x14ac:dyDescent="0.2">
      <c r="B881" s="55"/>
      <c r="G881" s="26">
        <f ca="1">SUMIF(Spending!$C$6:$C$158,Allocations!C881,Spending!$E$6:$E$153)</f>
        <v>0</v>
      </c>
      <c r="H881" s="26">
        <f t="shared" ca="1" si="13"/>
        <v>0</v>
      </c>
    </row>
    <row r="882" spans="2:8" x14ac:dyDescent="0.2">
      <c r="B882" s="55"/>
      <c r="G882" s="26">
        <f ca="1">SUMIF(Spending!$C$6:$C$158,Allocations!C882,Spending!$E$6:$E$153)</f>
        <v>0</v>
      </c>
      <c r="H882" s="26">
        <f t="shared" ca="1" si="13"/>
        <v>0</v>
      </c>
    </row>
    <row r="883" spans="2:8" x14ac:dyDescent="0.2">
      <c r="B883" s="55"/>
      <c r="G883" s="26">
        <f ca="1">SUMIF(Spending!$C$6:$C$158,Allocations!C883,Spending!$E$6:$E$153)</f>
        <v>0</v>
      </c>
      <c r="H883" s="26">
        <f t="shared" ca="1" si="13"/>
        <v>0</v>
      </c>
    </row>
    <row r="884" spans="2:8" x14ac:dyDescent="0.2">
      <c r="B884" s="55"/>
      <c r="G884" s="26">
        <f ca="1">SUMIF(Spending!$C$6:$C$158,Allocations!C884,Spending!$E$6:$E$153)</f>
        <v>0</v>
      </c>
      <c r="H884" s="26">
        <f t="shared" ca="1" si="13"/>
        <v>0</v>
      </c>
    </row>
    <row r="885" spans="2:8" x14ac:dyDescent="0.2">
      <c r="B885" s="55"/>
      <c r="G885" s="26">
        <f ca="1">SUMIF(Spending!$C$6:$C$158,Allocations!C885,Spending!$E$6:$E$153)</f>
        <v>0</v>
      </c>
      <c r="H885" s="26">
        <f t="shared" ca="1" si="13"/>
        <v>0</v>
      </c>
    </row>
    <row r="886" spans="2:8" x14ac:dyDescent="0.2">
      <c r="B886" s="55"/>
      <c r="G886" s="26">
        <f ca="1">SUMIF(Spending!$C$6:$C$158,Allocations!C886,Spending!$E$6:$E$153)</f>
        <v>0</v>
      </c>
      <c r="H886" s="26">
        <f t="shared" ca="1" si="13"/>
        <v>0</v>
      </c>
    </row>
    <row r="887" spans="2:8" x14ac:dyDescent="0.2">
      <c r="B887" s="55"/>
      <c r="G887" s="26">
        <f ca="1">SUMIF(Spending!$C$6:$C$158,Allocations!C887,Spending!$E$6:$E$153)</f>
        <v>0</v>
      </c>
      <c r="H887" s="26">
        <f t="shared" ca="1" si="13"/>
        <v>0</v>
      </c>
    </row>
    <row r="888" spans="2:8" x14ac:dyDescent="0.2">
      <c r="B888" s="55"/>
      <c r="G888" s="26">
        <f ca="1">SUMIF(Spending!$C$6:$C$158,Allocations!C888,Spending!$E$6:$E$153)</f>
        <v>0</v>
      </c>
      <c r="H888" s="26">
        <f t="shared" ca="1" si="13"/>
        <v>0</v>
      </c>
    </row>
    <row r="889" spans="2:8" x14ac:dyDescent="0.2">
      <c r="B889" s="55"/>
      <c r="G889" s="26">
        <f ca="1">SUMIF(Spending!$C$6:$C$158,Allocations!C889,Spending!$E$6:$E$153)</f>
        <v>0</v>
      </c>
      <c r="H889" s="26">
        <f t="shared" ca="1" si="13"/>
        <v>0</v>
      </c>
    </row>
    <row r="890" spans="2:8" x14ac:dyDescent="0.2">
      <c r="B890" s="55"/>
      <c r="G890" s="26">
        <f ca="1">SUMIF(Spending!$C$6:$C$158,Allocations!C890,Spending!$E$6:$E$153)</f>
        <v>0</v>
      </c>
      <c r="H890" s="26">
        <f t="shared" ca="1" si="13"/>
        <v>0</v>
      </c>
    </row>
    <row r="891" spans="2:8" x14ac:dyDescent="0.2">
      <c r="B891" s="55"/>
      <c r="G891" s="26">
        <f ca="1">SUMIF(Spending!$C$6:$C$158,Allocations!C891,Spending!$E$6:$E$153)</f>
        <v>0</v>
      </c>
      <c r="H891" s="26">
        <f t="shared" ca="1" si="13"/>
        <v>0</v>
      </c>
    </row>
    <row r="892" spans="2:8" x14ac:dyDescent="0.2">
      <c r="B892" s="55"/>
      <c r="G892" s="26">
        <f ca="1">SUMIF(Spending!$C$6:$C$158,Allocations!C892,Spending!$E$6:$E$153)</f>
        <v>0</v>
      </c>
      <c r="H892" s="26">
        <f t="shared" ca="1" si="13"/>
        <v>0</v>
      </c>
    </row>
    <row r="893" spans="2:8" x14ac:dyDescent="0.2">
      <c r="B893" s="55"/>
      <c r="G893" s="26">
        <f ca="1">SUMIF(Spending!$C$6:$C$158,Allocations!C893,Spending!$E$6:$E$153)</f>
        <v>0</v>
      </c>
      <c r="H893" s="26">
        <f t="shared" ca="1" si="13"/>
        <v>0</v>
      </c>
    </row>
    <row r="894" spans="2:8" x14ac:dyDescent="0.2">
      <c r="B894" s="55"/>
      <c r="G894" s="26">
        <f ca="1">SUMIF(Spending!$C$6:$C$158,Allocations!C894,Spending!$E$6:$E$153)</f>
        <v>0</v>
      </c>
      <c r="H894" s="26">
        <f t="shared" ca="1" si="13"/>
        <v>0</v>
      </c>
    </row>
    <row r="895" spans="2:8" x14ac:dyDescent="0.2">
      <c r="B895" s="55"/>
      <c r="G895" s="26">
        <f ca="1">SUMIF(Spending!$C$6:$C$158,Allocations!C895,Spending!$E$6:$E$153)</f>
        <v>0</v>
      </c>
      <c r="H895" s="26">
        <f t="shared" ca="1" si="13"/>
        <v>0</v>
      </c>
    </row>
    <row r="896" spans="2:8" x14ac:dyDescent="0.2">
      <c r="B896" s="55"/>
      <c r="G896" s="26">
        <f ca="1">SUMIF(Spending!$C$6:$C$158,Allocations!C896,Spending!$E$6:$E$153)</f>
        <v>0</v>
      </c>
      <c r="H896" s="26">
        <f t="shared" ca="1" si="13"/>
        <v>0</v>
      </c>
    </row>
    <row r="897" spans="2:8" x14ac:dyDescent="0.2">
      <c r="B897" s="55"/>
      <c r="G897" s="26">
        <f ca="1">SUMIF(Spending!$C$6:$C$158,Allocations!C897,Spending!$E$6:$E$153)</f>
        <v>0</v>
      </c>
      <c r="H897" s="26">
        <f t="shared" ca="1" si="13"/>
        <v>0</v>
      </c>
    </row>
    <row r="898" spans="2:8" x14ac:dyDescent="0.2">
      <c r="B898" s="55"/>
      <c r="G898" s="26">
        <f ca="1">SUMIF(Spending!$C$6:$C$158,Allocations!C898,Spending!$E$6:$E$153)</f>
        <v>0</v>
      </c>
      <c r="H898" s="26">
        <f t="shared" ca="1" si="13"/>
        <v>0</v>
      </c>
    </row>
    <row r="899" spans="2:8" x14ac:dyDescent="0.2">
      <c r="B899" s="55"/>
      <c r="G899" s="26">
        <f ca="1">SUMIF(Spending!$C$6:$C$158,Allocations!C899,Spending!$E$6:$E$153)</f>
        <v>0</v>
      </c>
      <c r="H899" s="26">
        <f t="shared" ca="1" si="13"/>
        <v>0</v>
      </c>
    </row>
    <row r="900" spans="2:8" x14ac:dyDescent="0.2">
      <c r="B900" s="55"/>
      <c r="G900" s="26">
        <f ca="1">SUMIF(Spending!$C$6:$C$158,Allocations!C900,Spending!$E$6:$E$153)</f>
        <v>0</v>
      </c>
      <c r="H900" s="26">
        <f t="shared" ca="1" si="13"/>
        <v>0</v>
      </c>
    </row>
    <row r="901" spans="2:8" x14ac:dyDescent="0.2">
      <c r="B901" s="55"/>
      <c r="G901" s="26">
        <f ca="1">SUMIF(Spending!$C$6:$C$158,Allocations!C901,Spending!$E$6:$E$153)</f>
        <v>0</v>
      </c>
      <c r="H901" s="26">
        <f t="shared" ca="1" si="13"/>
        <v>0</v>
      </c>
    </row>
    <row r="902" spans="2:8" x14ac:dyDescent="0.2">
      <c r="B902" s="55"/>
      <c r="G902" s="26">
        <f ca="1">SUMIF(Spending!$C$6:$C$158,Allocations!C902,Spending!$E$6:$E$153)</f>
        <v>0</v>
      </c>
      <c r="H902" s="26">
        <f t="shared" ca="1" si="13"/>
        <v>0</v>
      </c>
    </row>
    <row r="903" spans="2:8" x14ac:dyDescent="0.2">
      <c r="B903" s="55"/>
      <c r="G903" s="26">
        <f ca="1">SUMIF(Spending!$C$6:$C$158,Allocations!C903,Spending!$E$6:$E$153)</f>
        <v>0</v>
      </c>
      <c r="H903" s="26">
        <f t="shared" ref="H903:H966" ca="1" si="14">IF(F903="", E903-G903,F903-G903)</f>
        <v>0</v>
      </c>
    </row>
    <row r="904" spans="2:8" x14ac:dyDescent="0.2">
      <c r="B904" s="55"/>
      <c r="G904" s="26">
        <f ca="1">SUMIF(Spending!$C$6:$C$158,Allocations!C904,Spending!$E$6:$E$153)</f>
        <v>0</v>
      </c>
      <c r="H904" s="26">
        <f t="shared" ca="1" si="14"/>
        <v>0</v>
      </c>
    </row>
    <row r="905" spans="2:8" x14ac:dyDescent="0.2">
      <c r="B905" s="55"/>
      <c r="G905" s="26">
        <f ca="1">SUMIF(Spending!$C$6:$C$158,Allocations!C905,Spending!$E$6:$E$153)</f>
        <v>0</v>
      </c>
      <c r="H905" s="26">
        <f t="shared" ca="1" si="14"/>
        <v>0</v>
      </c>
    </row>
    <row r="906" spans="2:8" x14ac:dyDescent="0.2">
      <c r="B906" s="55"/>
      <c r="G906" s="26">
        <f ca="1">SUMIF(Spending!$C$6:$C$158,Allocations!C906,Spending!$E$6:$E$153)</f>
        <v>0</v>
      </c>
      <c r="H906" s="26">
        <f t="shared" ca="1" si="14"/>
        <v>0</v>
      </c>
    </row>
    <row r="907" spans="2:8" x14ac:dyDescent="0.2">
      <c r="B907" s="55"/>
      <c r="G907" s="26">
        <f ca="1">SUMIF(Spending!$C$6:$C$158,Allocations!C907,Spending!$E$6:$E$153)</f>
        <v>0</v>
      </c>
      <c r="H907" s="26">
        <f t="shared" ca="1" si="14"/>
        <v>0</v>
      </c>
    </row>
    <row r="908" spans="2:8" x14ac:dyDescent="0.2">
      <c r="B908" s="55"/>
      <c r="G908" s="26">
        <f ca="1">SUMIF(Spending!$C$6:$C$158,Allocations!C908,Spending!$E$6:$E$153)</f>
        <v>0</v>
      </c>
      <c r="H908" s="26">
        <f t="shared" ca="1" si="14"/>
        <v>0</v>
      </c>
    </row>
    <row r="909" spans="2:8" x14ac:dyDescent="0.2">
      <c r="B909" s="55"/>
      <c r="G909" s="26">
        <f ca="1">SUMIF(Spending!$C$6:$C$158,Allocations!C909,Spending!$E$6:$E$153)</f>
        <v>0</v>
      </c>
      <c r="H909" s="26">
        <f t="shared" ca="1" si="14"/>
        <v>0</v>
      </c>
    </row>
    <row r="910" spans="2:8" x14ac:dyDescent="0.2">
      <c r="B910" s="55"/>
      <c r="G910" s="26">
        <f ca="1">SUMIF(Spending!$C$6:$C$158,Allocations!C910,Spending!$E$6:$E$153)</f>
        <v>0</v>
      </c>
      <c r="H910" s="26">
        <f t="shared" ca="1" si="14"/>
        <v>0</v>
      </c>
    </row>
    <row r="911" spans="2:8" x14ac:dyDescent="0.2">
      <c r="B911" s="55"/>
      <c r="G911" s="26">
        <f ca="1">SUMIF(Spending!$C$6:$C$158,Allocations!C911,Spending!$E$6:$E$153)</f>
        <v>0</v>
      </c>
      <c r="H911" s="26">
        <f t="shared" ca="1" si="14"/>
        <v>0</v>
      </c>
    </row>
    <row r="912" spans="2:8" x14ac:dyDescent="0.2">
      <c r="B912" s="55"/>
      <c r="G912" s="26">
        <f ca="1">SUMIF(Spending!$C$6:$C$158,Allocations!C912,Spending!$E$6:$E$153)</f>
        <v>0</v>
      </c>
      <c r="H912" s="26">
        <f t="shared" ca="1" si="14"/>
        <v>0</v>
      </c>
    </row>
    <row r="913" spans="2:8" x14ac:dyDescent="0.2">
      <c r="B913" s="55"/>
      <c r="G913" s="26">
        <f ca="1">SUMIF(Spending!$C$6:$C$158,Allocations!C913,Spending!$E$6:$E$153)</f>
        <v>0</v>
      </c>
      <c r="H913" s="26">
        <f t="shared" ca="1" si="14"/>
        <v>0</v>
      </c>
    </row>
    <row r="914" spans="2:8" x14ac:dyDescent="0.2">
      <c r="B914" s="55"/>
      <c r="G914" s="26">
        <f ca="1">SUMIF(Spending!$C$6:$C$158,Allocations!C914,Spending!$E$6:$E$153)</f>
        <v>0</v>
      </c>
      <c r="H914" s="26">
        <f t="shared" ca="1" si="14"/>
        <v>0</v>
      </c>
    </row>
    <row r="915" spans="2:8" x14ac:dyDescent="0.2">
      <c r="B915" s="55"/>
      <c r="G915" s="26">
        <f ca="1">SUMIF(Spending!$C$6:$C$158,Allocations!C915,Spending!$E$6:$E$153)</f>
        <v>0</v>
      </c>
      <c r="H915" s="26">
        <f t="shared" ca="1" si="14"/>
        <v>0</v>
      </c>
    </row>
    <row r="916" spans="2:8" x14ac:dyDescent="0.2">
      <c r="B916" s="55"/>
      <c r="G916" s="26">
        <f ca="1">SUMIF(Spending!$C$6:$C$158,Allocations!C916,Spending!$E$6:$E$153)</f>
        <v>0</v>
      </c>
      <c r="H916" s="26">
        <f t="shared" ca="1" si="14"/>
        <v>0</v>
      </c>
    </row>
    <row r="917" spans="2:8" x14ac:dyDescent="0.2">
      <c r="B917" s="55"/>
      <c r="G917" s="26">
        <f ca="1">SUMIF(Spending!$C$6:$C$158,Allocations!C917,Spending!$E$6:$E$153)</f>
        <v>0</v>
      </c>
      <c r="H917" s="26">
        <f t="shared" ca="1" si="14"/>
        <v>0</v>
      </c>
    </row>
    <row r="918" spans="2:8" x14ac:dyDescent="0.2">
      <c r="B918" s="55"/>
      <c r="G918" s="26">
        <f ca="1">SUMIF(Spending!$C$6:$C$158,Allocations!C918,Spending!$E$6:$E$153)</f>
        <v>0</v>
      </c>
      <c r="H918" s="26">
        <f t="shared" ca="1" si="14"/>
        <v>0</v>
      </c>
    </row>
    <row r="919" spans="2:8" x14ac:dyDescent="0.2">
      <c r="B919" s="55"/>
      <c r="G919" s="26">
        <f ca="1">SUMIF(Spending!$C$6:$C$158,Allocations!C919,Spending!$E$6:$E$153)</f>
        <v>0</v>
      </c>
      <c r="H919" s="26">
        <f t="shared" ca="1" si="14"/>
        <v>0</v>
      </c>
    </row>
    <row r="920" spans="2:8" x14ac:dyDescent="0.2">
      <c r="B920" s="55"/>
      <c r="G920" s="26">
        <f ca="1">SUMIF(Spending!$C$6:$C$158,Allocations!C920,Spending!$E$6:$E$153)</f>
        <v>0</v>
      </c>
      <c r="H920" s="26">
        <f t="shared" ca="1" si="14"/>
        <v>0</v>
      </c>
    </row>
    <row r="921" spans="2:8" x14ac:dyDescent="0.2">
      <c r="B921" s="55"/>
      <c r="G921" s="26">
        <f ca="1">SUMIF(Spending!$C$6:$C$158,Allocations!C921,Spending!$E$6:$E$153)</f>
        <v>0</v>
      </c>
      <c r="H921" s="26">
        <f t="shared" ca="1" si="14"/>
        <v>0</v>
      </c>
    </row>
    <row r="922" spans="2:8" x14ac:dyDescent="0.2">
      <c r="B922" s="55"/>
      <c r="G922" s="26">
        <f ca="1">SUMIF(Spending!$C$6:$C$158,Allocations!C922,Spending!$E$6:$E$153)</f>
        <v>0</v>
      </c>
      <c r="H922" s="26">
        <f t="shared" ca="1" si="14"/>
        <v>0</v>
      </c>
    </row>
    <row r="923" spans="2:8" x14ac:dyDescent="0.2">
      <c r="B923" s="55"/>
      <c r="G923" s="26">
        <f ca="1">SUMIF(Spending!$C$6:$C$158,Allocations!C923,Spending!$E$6:$E$153)</f>
        <v>0</v>
      </c>
      <c r="H923" s="26">
        <f t="shared" ca="1" si="14"/>
        <v>0</v>
      </c>
    </row>
    <row r="924" spans="2:8" x14ac:dyDescent="0.2">
      <c r="B924" s="55"/>
      <c r="G924" s="26">
        <f ca="1">SUMIF(Spending!$C$6:$C$158,Allocations!C924,Spending!$E$6:$E$153)</f>
        <v>0</v>
      </c>
      <c r="H924" s="26">
        <f t="shared" ca="1" si="14"/>
        <v>0</v>
      </c>
    </row>
    <row r="925" spans="2:8" x14ac:dyDescent="0.2">
      <c r="B925" s="55"/>
      <c r="G925" s="26">
        <f ca="1">SUMIF(Spending!$C$6:$C$158,Allocations!C925,Spending!$E$6:$E$153)</f>
        <v>0</v>
      </c>
      <c r="H925" s="26">
        <f t="shared" ca="1" si="14"/>
        <v>0</v>
      </c>
    </row>
    <row r="926" spans="2:8" x14ac:dyDescent="0.2">
      <c r="B926" s="55"/>
      <c r="G926" s="26">
        <f ca="1">SUMIF(Spending!$C$6:$C$158,Allocations!C926,Spending!$E$6:$E$153)</f>
        <v>0</v>
      </c>
      <c r="H926" s="26">
        <f t="shared" ca="1" si="14"/>
        <v>0</v>
      </c>
    </row>
    <row r="927" spans="2:8" x14ac:dyDescent="0.2">
      <c r="B927" s="55"/>
      <c r="G927" s="26">
        <f ca="1">SUMIF(Spending!$C$6:$C$158,Allocations!C927,Spending!$E$6:$E$153)</f>
        <v>0</v>
      </c>
      <c r="H927" s="26">
        <f t="shared" ca="1" si="14"/>
        <v>0</v>
      </c>
    </row>
    <row r="928" spans="2:8" x14ac:dyDescent="0.2">
      <c r="B928" s="55"/>
      <c r="G928" s="26">
        <f ca="1">SUMIF(Spending!$C$6:$C$158,Allocations!C928,Spending!$E$6:$E$153)</f>
        <v>0</v>
      </c>
      <c r="H928" s="26">
        <f t="shared" ca="1" si="14"/>
        <v>0</v>
      </c>
    </row>
    <row r="929" spans="2:8" x14ac:dyDescent="0.2">
      <c r="B929" s="55"/>
      <c r="G929" s="26">
        <f ca="1">SUMIF(Spending!$C$6:$C$158,Allocations!C929,Spending!$E$6:$E$153)</f>
        <v>0</v>
      </c>
      <c r="H929" s="26">
        <f t="shared" ca="1" si="14"/>
        <v>0</v>
      </c>
    </row>
    <row r="930" spans="2:8" x14ac:dyDescent="0.2">
      <c r="B930" s="55"/>
      <c r="G930" s="26">
        <f ca="1">SUMIF(Spending!$C$6:$C$158,Allocations!C930,Spending!$E$6:$E$153)</f>
        <v>0</v>
      </c>
      <c r="H930" s="26">
        <f t="shared" ca="1" si="14"/>
        <v>0</v>
      </c>
    </row>
    <row r="931" spans="2:8" x14ac:dyDescent="0.2">
      <c r="B931" s="55"/>
      <c r="G931" s="26">
        <f ca="1">SUMIF(Spending!$C$6:$C$158,Allocations!C931,Spending!$E$6:$E$153)</f>
        <v>0</v>
      </c>
      <c r="H931" s="26">
        <f t="shared" ca="1" si="14"/>
        <v>0</v>
      </c>
    </row>
    <row r="932" spans="2:8" x14ac:dyDescent="0.2">
      <c r="B932" s="55"/>
      <c r="G932" s="26">
        <f ca="1">SUMIF(Spending!$C$6:$C$158,Allocations!C932,Spending!$E$6:$E$153)</f>
        <v>0</v>
      </c>
      <c r="H932" s="26">
        <f t="shared" ca="1" si="14"/>
        <v>0</v>
      </c>
    </row>
    <row r="933" spans="2:8" x14ac:dyDescent="0.2">
      <c r="B933" s="55"/>
      <c r="G933" s="26">
        <f ca="1">SUMIF(Spending!$C$6:$C$158,Allocations!C933,Spending!$E$6:$E$153)</f>
        <v>0</v>
      </c>
      <c r="H933" s="26">
        <f t="shared" ca="1" si="14"/>
        <v>0</v>
      </c>
    </row>
    <row r="934" spans="2:8" x14ac:dyDescent="0.2">
      <c r="B934" s="55"/>
      <c r="G934" s="26">
        <f ca="1">SUMIF(Spending!$C$6:$C$158,Allocations!C934,Spending!$E$6:$E$153)</f>
        <v>0</v>
      </c>
      <c r="H934" s="26">
        <f t="shared" ca="1" si="14"/>
        <v>0</v>
      </c>
    </row>
    <row r="935" spans="2:8" x14ac:dyDescent="0.2">
      <c r="B935" s="55"/>
      <c r="G935" s="26">
        <f ca="1">SUMIF(Spending!$C$6:$C$158,Allocations!C935,Spending!$E$6:$E$153)</f>
        <v>0</v>
      </c>
      <c r="H935" s="26">
        <f t="shared" ca="1" si="14"/>
        <v>0</v>
      </c>
    </row>
    <row r="936" spans="2:8" x14ac:dyDescent="0.2">
      <c r="B936" s="55"/>
      <c r="G936" s="26">
        <f ca="1">SUMIF(Spending!$C$6:$C$158,Allocations!C936,Spending!$E$6:$E$153)</f>
        <v>0</v>
      </c>
      <c r="H936" s="26">
        <f t="shared" ca="1" si="14"/>
        <v>0</v>
      </c>
    </row>
    <row r="937" spans="2:8" x14ac:dyDescent="0.2">
      <c r="B937" s="55"/>
      <c r="G937" s="26">
        <f ca="1">SUMIF(Spending!$C$6:$C$158,Allocations!C937,Spending!$E$6:$E$153)</f>
        <v>0</v>
      </c>
      <c r="H937" s="26">
        <f t="shared" ca="1" si="14"/>
        <v>0</v>
      </c>
    </row>
    <row r="938" spans="2:8" x14ac:dyDescent="0.2">
      <c r="B938" s="55"/>
      <c r="G938" s="26">
        <f ca="1">SUMIF(Spending!$C$6:$C$158,Allocations!C938,Spending!$E$6:$E$153)</f>
        <v>0</v>
      </c>
      <c r="H938" s="26">
        <f t="shared" ca="1" si="14"/>
        <v>0</v>
      </c>
    </row>
    <row r="939" spans="2:8" x14ac:dyDescent="0.2">
      <c r="B939" s="55"/>
      <c r="G939" s="26">
        <f ca="1">SUMIF(Spending!$C$6:$C$158,Allocations!C939,Spending!$E$6:$E$153)</f>
        <v>0</v>
      </c>
      <c r="H939" s="26">
        <f t="shared" ca="1" si="14"/>
        <v>0</v>
      </c>
    </row>
    <row r="940" spans="2:8" x14ac:dyDescent="0.2">
      <c r="B940" s="55"/>
      <c r="G940" s="26">
        <f ca="1">SUMIF(Spending!$C$6:$C$158,Allocations!C940,Spending!$E$6:$E$153)</f>
        <v>0</v>
      </c>
      <c r="H940" s="26">
        <f t="shared" ca="1" si="14"/>
        <v>0</v>
      </c>
    </row>
    <row r="941" spans="2:8" x14ac:dyDescent="0.2">
      <c r="B941" s="55"/>
      <c r="G941" s="26">
        <f ca="1">SUMIF(Spending!$C$6:$C$158,Allocations!C941,Spending!$E$6:$E$153)</f>
        <v>0</v>
      </c>
      <c r="H941" s="26">
        <f t="shared" ca="1" si="14"/>
        <v>0</v>
      </c>
    </row>
    <row r="942" spans="2:8" x14ac:dyDescent="0.2">
      <c r="B942" s="55"/>
      <c r="G942" s="26">
        <f ca="1">SUMIF(Spending!$C$6:$C$158,Allocations!C942,Spending!$E$6:$E$153)</f>
        <v>0</v>
      </c>
      <c r="H942" s="26">
        <f t="shared" ca="1" si="14"/>
        <v>0</v>
      </c>
    </row>
    <row r="943" spans="2:8" x14ac:dyDescent="0.2">
      <c r="B943" s="55"/>
      <c r="G943" s="26">
        <f ca="1">SUMIF(Spending!$C$6:$C$158,Allocations!C943,Spending!$E$6:$E$153)</f>
        <v>0</v>
      </c>
      <c r="H943" s="26">
        <f t="shared" ca="1" si="14"/>
        <v>0</v>
      </c>
    </row>
    <row r="944" spans="2:8" x14ac:dyDescent="0.2">
      <c r="B944" s="55"/>
      <c r="G944" s="26">
        <f ca="1">SUMIF(Spending!$C$6:$C$158,Allocations!C944,Spending!$E$6:$E$153)</f>
        <v>0</v>
      </c>
      <c r="H944" s="26">
        <f t="shared" ca="1" si="14"/>
        <v>0</v>
      </c>
    </row>
    <row r="945" spans="2:8" x14ac:dyDescent="0.2">
      <c r="B945" s="55"/>
      <c r="G945" s="26">
        <f ca="1">SUMIF(Spending!$C$6:$C$158,Allocations!C945,Spending!$E$6:$E$153)</f>
        <v>0</v>
      </c>
      <c r="H945" s="26">
        <f t="shared" ca="1" si="14"/>
        <v>0</v>
      </c>
    </row>
    <row r="946" spans="2:8" x14ac:dyDescent="0.2">
      <c r="B946" s="55"/>
      <c r="G946" s="26">
        <f ca="1">SUMIF(Spending!$C$6:$C$158,Allocations!C946,Spending!$E$6:$E$153)</f>
        <v>0</v>
      </c>
      <c r="H946" s="26">
        <f t="shared" ca="1" si="14"/>
        <v>0</v>
      </c>
    </row>
    <row r="947" spans="2:8" x14ac:dyDescent="0.2">
      <c r="B947" s="55"/>
      <c r="G947" s="26">
        <f ca="1">SUMIF(Spending!$C$6:$C$158,Allocations!C947,Spending!$E$6:$E$153)</f>
        <v>0</v>
      </c>
      <c r="H947" s="26">
        <f t="shared" ca="1" si="14"/>
        <v>0</v>
      </c>
    </row>
    <row r="948" spans="2:8" x14ac:dyDescent="0.2">
      <c r="B948" s="55"/>
      <c r="G948" s="26">
        <f ca="1">SUMIF(Spending!$C$6:$C$158,Allocations!C948,Spending!$E$6:$E$153)</f>
        <v>0</v>
      </c>
      <c r="H948" s="26">
        <f t="shared" ca="1" si="14"/>
        <v>0</v>
      </c>
    </row>
    <row r="949" spans="2:8" x14ac:dyDescent="0.2">
      <c r="B949" s="55"/>
      <c r="G949" s="26">
        <f ca="1">SUMIF(Spending!$C$6:$C$158,Allocations!C949,Spending!$E$6:$E$153)</f>
        <v>0</v>
      </c>
      <c r="H949" s="26">
        <f t="shared" ca="1" si="14"/>
        <v>0</v>
      </c>
    </row>
    <row r="950" spans="2:8" x14ac:dyDescent="0.2">
      <c r="B950" s="55"/>
      <c r="G950" s="26">
        <f ca="1">SUMIF(Spending!$C$6:$C$158,Allocations!C950,Spending!$E$6:$E$153)</f>
        <v>0</v>
      </c>
      <c r="H950" s="26">
        <f t="shared" ca="1" si="14"/>
        <v>0</v>
      </c>
    </row>
    <row r="951" spans="2:8" x14ac:dyDescent="0.2">
      <c r="B951" s="55"/>
      <c r="G951" s="26">
        <f ca="1">SUMIF(Spending!$C$6:$C$158,Allocations!C951,Spending!$E$6:$E$153)</f>
        <v>0</v>
      </c>
      <c r="H951" s="26">
        <f t="shared" ca="1" si="14"/>
        <v>0</v>
      </c>
    </row>
    <row r="952" spans="2:8" x14ac:dyDescent="0.2">
      <c r="B952" s="55"/>
      <c r="G952" s="26">
        <f ca="1">SUMIF(Spending!$C$6:$C$158,Allocations!C952,Spending!$E$6:$E$153)</f>
        <v>0</v>
      </c>
      <c r="H952" s="26">
        <f t="shared" ca="1" si="14"/>
        <v>0</v>
      </c>
    </row>
    <row r="953" spans="2:8" x14ac:dyDescent="0.2">
      <c r="B953" s="55"/>
      <c r="G953" s="26">
        <f ca="1">SUMIF(Spending!$C$6:$C$158,Allocations!C953,Spending!$E$6:$E$153)</f>
        <v>0</v>
      </c>
      <c r="H953" s="26">
        <f t="shared" ca="1" si="14"/>
        <v>0</v>
      </c>
    </row>
    <row r="954" spans="2:8" x14ac:dyDescent="0.2">
      <c r="B954" s="55"/>
      <c r="G954" s="26">
        <f ca="1">SUMIF(Spending!$C$6:$C$158,Allocations!C954,Spending!$E$6:$E$153)</f>
        <v>0</v>
      </c>
      <c r="H954" s="26">
        <f t="shared" ca="1" si="14"/>
        <v>0</v>
      </c>
    </row>
    <row r="955" spans="2:8" x14ac:dyDescent="0.2">
      <c r="B955" s="55"/>
      <c r="G955" s="26">
        <f ca="1">SUMIF(Spending!$C$6:$C$158,Allocations!C955,Spending!$E$6:$E$153)</f>
        <v>0</v>
      </c>
      <c r="H955" s="26">
        <f t="shared" ca="1" si="14"/>
        <v>0</v>
      </c>
    </row>
    <row r="956" spans="2:8" x14ac:dyDescent="0.2">
      <c r="B956" s="55"/>
      <c r="G956" s="26">
        <f ca="1">SUMIF(Spending!$C$6:$C$158,Allocations!C956,Spending!$E$6:$E$153)</f>
        <v>0</v>
      </c>
      <c r="H956" s="26">
        <f t="shared" ca="1" si="14"/>
        <v>0</v>
      </c>
    </row>
    <row r="957" spans="2:8" x14ac:dyDescent="0.2">
      <c r="B957" s="55"/>
      <c r="G957" s="26">
        <f ca="1">SUMIF(Spending!$C$6:$C$158,Allocations!C957,Spending!$E$6:$E$153)</f>
        <v>0</v>
      </c>
      <c r="H957" s="26">
        <f t="shared" ca="1" si="14"/>
        <v>0</v>
      </c>
    </row>
    <row r="958" spans="2:8" x14ac:dyDescent="0.2">
      <c r="B958" s="55"/>
      <c r="G958" s="26">
        <f ca="1">SUMIF(Spending!$C$6:$C$158,Allocations!C958,Spending!$E$6:$E$153)</f>
        <v>0</v>
      </c>
      <c r="H958" s="26">
        <f t="shared" ca="1" si="14"/>
        <v>0</v>
      </c>
    </row>
    <row r="959" spans="2:8" x14ac:dyDescent="0.2">
      <c r="B959" s="55"/>
      <c r="G959" s="26">
        <f ca="1">SUMIF(Spending!$C$6:$C$158,Allocations!C959,Spending!$E$6:$E$153)</f>
        <v>0</v>
      </c>
      <c r="H959" s="26">
        <f t="shared" ca="1" si="14"/>
        <v>0</v>
      </c>
    </row>
    <row r="960" spans="2:8" x14ac:dyDescent="0.2">
      <c r="B960" s="55"/>
      <c r="G960" s="26">
        <f ca="1">SUMIF(Spending!$C$6:$C$158,Allocations!C960,Spending!$E$6:$E$153)</f>
        <v>0</v>
      </c>
      <c r="H960" s="26">
        <f t="shared" ca="1" si="14"/>
        <v>0</v>
      </c>
    </row>
    <row r="961" spans="2:8" x14ac:dyDescent="0.2">
      <c r="B961" s="55"/>
      <c r="G961" s="26">
        <f ca="1">SUMIF(Spending!$C$6:$C$158,Allocations!C961,Spending!$E$6:$E$153)</f>
        <v>0</v>
      </c>
      <c r="H961" s="26">
        <f t="shared" ca="1" si="14"/>
        <v>0</v>
      </c>
    </row>
    <row r="962" spans="2:8" x14ac:dyDescent="0.2">
      <c r="B962" s="55"/>
      <c r="G962" s="26">
        <f ca="1">SUMIF(Spending!$C$6:$C$158,Allocations!C962,Spending!$E$6:$E$153)</f>
        <v>0</v>
      </c>
      <c r="H962" s="26">
        <f t="shared" ca="1" si="14"/>
        <v>0</v>
      </c>
    </row>
    <row r="963" spans="2:8" x14ac:dyDescent="0.2">
      <c r="B963" s="55"/>
      <c r="G963" s="26">
        <f ca="1">SUMIF(Spending!$C$6:$C$158,Allocations!C963,Spending!$E$6:$E$153)</f>
        <v>0</v>
      </c>
      <c r="H963" s="26">
        <f t="shared" ca="1" si="14"/>
        <v>0</v>
      </c>
    </row>
    <row r="964" spans="2:8" x14ac:dyDescent="0.2">
      <c r="B964" s="55"/>
      <c r="G964" s="26">
        <f ca="1">SUMIF(Spending!$C$6:$C$158,Allocations!C964,Spending!$E$6:$E$153)</f>
        <v>0</v>
      </c>
      <c r="H964" s="26">
        <f t="shared" ca="1" si="14"/>
        <v>0</v>
      </c>
    </row>
    <row r="965" spans="2:8" x14ac:dyDescent="0.2">
      <c r="B965" s="55"/>
      <c r="G965" s="26">
        <f ca="1">SUMIF(Spending!$C$6:$C$158,Allocations!C965,Spending!$E$6:$E$153)</f>
        <v>0</v>
      </c>
      <c r="H965" s="26">
        <f t="shared" ca="1" si="14"/>
        <v>0</v>
      </c>
    </row>
    <row r="966" spans="2:8" x14ac:dyDescent="0.2">
      <c r="B966" s="55"/>
      <c r="G966" s="26">
        <f ca="1">SUMIF(Spending!$C$6:$C$158,Allocations!C966,Spending!$E$6:$E$153)</f>
        <v>0</v>
      </c>
      <c r="H966" s="26">
        <f t="shared" ca="1" si="14"/>
        <v>0</v>
      </c>
    </row>
    <row r="967" spans="2:8" x14ac:dyDescent="0.2">
      <c r="B967" s="55"/>
      <c r="G967" s="26">
        <f ca="1">SUMIF(Spending!$C$6:$C$158,Allocations!C967,Spending!$E$6:$E$153)</f>
        <v>0</v>
      </c>
      <c r="H967" s="26">
        <f t="shared" ref="H967:H1030" ca="1" si="15">IF(F967="", E967-G967,F967-G967)</f>
        <v>0</v>
      </c>
    </row>
    <row r="968" spans="2:8" x14ac:dyDescent="0.2">
      <c r="B968" s="55"/>
      <c r="G968" s="26">
        <f ca="1">SUMIF(Spending!$C$6:$C$158,Allocations!C968,Spending!$E$6:$E$153)</f>
        <v>0</v>
      </c>
      <c r="H968" s="26">
        <f t="shared" ca="1" si="15"/>
        <v>0</v>
      </c>
    </row>
    <row r="969" spans="2:8" x14ac:dyDescent="0.2">
      <c r="B969" s="55"/>
      <c r="G969" s="26">
        <f ca="1">SUMIF(Spending!$C$6:$C$158,Allocations!C969,Spending!$E$6:$E$153)</f>
        <v>0</v>
      </c>
      <c r="H969" s="26">
        <f t="shared" ca="1" si="15"/>
        <v>0</v>
      </c>
    </row>
    <row r="970" spans="2:8" x14ac:dyDescent="0.2">
      <c r="B970" s="55"/>
      <c r="G970" s="26">
        <f ca="1">SUMIF(Spending!$C$6:$C$158,Allocations!C970,Spending!$E$6:$E$153)</f>
        <v>0</v>
      </c>
      <c r="H970" s="26">
        <f t="shared" ca="1" si="15"/>
        <v>0</v>
      </c>
    </row>
    <row r="971" spans="2:8" x14ac:dyDescent="0.2">
      <c r="B971" s="55"/>
      <c r="G971" s="26">
        <f ca="1">SUMIF(Spending!$C$6:$C$158,Allocations!C971,Spending!$E$6:$E$153)</f>
        <v>0</v>
      </c>
      <c r="H971" s="26">
        <f t="shared" ca="1" si="15"/>
        <v>0</v>
      </c>
    </row>
    <row r="972" spans="2:8" x14ac:dyDescent="0.2">
      <c r="B972" s="55"/>
      <c r="G972" s="26">
        <f ca="1">SUMIF(Spending!$C$6:$C$158,Allocations!C972,Spending!$E$6:$E$153)</f>
        <v>0</v>
      </c>
      <c r="H972" s="26">
        <f t="shared" ca="1" si="15"/>
        <v>0</v>
      </c>
    </row>
    <row r="973" spans="2:8" x14ac:dyDescent="0.2">
      <c r="B973" s="55"/>
      <c r="G973" s="26">
        <f ca="1">SUMIF(Spending!$C$6:$C$158,Allocations!C973,Spending!$E$6:$E$153)</f>
        <v>0</v>
      </c>
      <c r="H973" s="26">
        <f t="shared" ca="1" si="15"/>
        <v>0</v>
      </c>
    </row>
    <row r="974" spans="2:8" x14ac:dyDescent="0.2">
      <c r="B974" s="55"/>
      <c r="G974" s="26">
        <f ca="1">SUMIF(Spending!$C$6:$C$158,Allocations!C974,Spending!$E$6:$E$153)</f>
        <v>0</v>
      </c>
      <c r="H974" s="26">
        <f t="shared" ca="1" si="15"/>
        <v>0</v>
      </c>
    </row>
    <row r="975" spans="2:8" x14ac:dyDescent="0.2">
      <c r="B975" s="55"/>
      <c r="G975" s="26">
        <f ca="1">SUMIF(Spending!$C$6:$C$158,Allocations!C975,Spending!$E$6:$E$153)</f>
        <v>0</v>
      </c>
      <c r="H975" s="26">
        <f t="shared" ca="1" si="15"/>
        <v>0</v>
      </c>
    </row>
    <row r="976" spans="2:8" x14ac:dyDescent="0.2">
      <c r="B976" s="55"/>
      <c r="G976" s="26">
        <f ca="1">SUMIF(Spending!$C$6:$C$158,Allocations!C976,Spending!$E$6:$E$153)</f>
        <v>0</v>
      </c>
      <c r="H976" s="26">
        <f t="shared" ca="1" si="15"/>
        <v>0</v>
      </c>
    </row>
    <row r="977" spans="2:8" x14ac:dyDescent="0.2">
      <c r="B977" s="55"/>
      <c r="G977" s="26">
        <f ca="1">SUMIF(Spending!$C$6:$C$158,Allocations!C977,Spending!$E$6:$E$153)</f>
        <v>0</v>
      </c>
      <c r="H977" s="26">
        <f t="shared" ca="1" si="15"/>
        <v>0</v>
      </c>
    </row>
    <row r="978" spans="2:8" x14ac:dyDescent="0.2">
      <c r="B978" s="55"/>
      <c r="G978" s="26">
        <f ca="1">SUMIF(Spending!$C$6:$C$158,Allocations!C978,Spending!$E$6:$E$153)</f>
        <v>0</v>
      </c>
      <c r="H978" s="26">
        <f t="shared" ca="1" si="15"/>
        <v>0</v>
      </c>
    </row>
    <row r="979" spans="2:8" x14ac:dyDescent="0.2">
      <c r="B979" s="55"/>
      <c r="G979" s="26">
        <f ca="1">SUMIF(Spending!$C$6:$C$158,Allocations!C979,Spending!$E$6:$E$153)</f>
        <v>0</v>
      </c>
      <c r="H979" s="26">
        <f t="shared" ca="1" si="15"/>
        <v>0</v>
      </c>
    </row>
    <row r="980" spans="2:8" x14ac:dyDescent="0.2">
      <c r="B980" s="55"/>
      <c r="G980" s="26">
        <f ca="1">SUMIF(Spending!$C$6:$C$158,Allocations!C980,Spending!$E$6:$E$153)</f>
        <v>0</v>
      </c>
      <c r="H980" s="26">
        <f t="shared" ca="1" si="15"/>
        <v>0</v>
      </c>
    </row>
    <row r="981" spans="2:8" x14ac:dyDescent="0.2">
      <c r="B981" s="55"/>
      <c r="G981" s="26">
        <f ca="1">SUMIF(Spending!$C$6:$C$158,Allocations!C981,Spending!$E$6:$E$153)</f>
        <v>0</v>
      </c>
      <c r="H981" s="26">
        <f t="shared" ca="1" si="15"/>
        <v>0</v>
      </c>
    </row>
    <row r="982" spans="2:8" x14ac:dyDescent="0.2">
      <c r="B982" s="55"/>
      <c r="G982" s="26">
        <f ca="1">SUMIF(Spending!$C$6:$C$158,Allocations!C982,Spending!$E$6:$E$153)</f>
        <v>0</v>
      </c>
      <c r="H982" s="26">
        <f t="shared" ca="1" si="15"/>
        <v>0</v>
      </c>
    </row>
    <row r="983" spans="2:8" x14ac:dyDescent="0.2">
      <c r="B983" s="55"/>
      <c r="G983" s="26">
        <f ca="1">SUMIF(Spending!$C$6:$C$158,Allocations!C983,Spending!$E$6:$E$153)</f>
        <v>0</v>
      </c>
      <c r="H983" s="26">
        <f t="shared" ca="1" si="15"/>
        <v>0</v>
      </c>
    </row>
    <row r="984" spans="2:8" x14ac:dyDescent="0.2">
      <c r="B984" s="55"/>
      <c r="G984" s="26">
        <f ca="1">SUMIF(Spending!$C$6:$C$158,Allocations!C984,Spending!$E$6:$E$153)</f>
        <v>0</v>
      </c>
      <c r="H984" s="26">
        <f t="shared" ca="1" si="15"/>
        <v>0</v>
      </c>
    </row>
    <row r="985" spans="2:8" x14ac:dyDescent="0.2">
      <c r="B985" s="55"/>
      <c r="G985" s="26">
        <f ca="1">SUMIF(Spending!$C$6:$C$158,Allocations!C985,Spending!$E$6:$E$153)</f>
        <v>0</v>
      </c>
      <c r="H985" s="26">
        <f t="shared" ca="1" si="15"/>
        <v>0</v>
      </c>
    </row>
    <row r="986" spans="2:8" x14ac:dyDescent="0.2">
      <c r="B986" s="55"/>
      <c r="G986" s="26">
        <f ca="1">SUMIF(Spending!$C$6:$C$158,Allocations!C986,Spending!$E$6:$E$153)</f>
        <v>0</v>
      </c>
      <c r="H986" s="26">
        <f t="shared" ca="1" si="15"/>
        <v>0</v>
      </c>
    </row>
    <row r="987" spans="2:8" x14ac:dyDescent="0.2">
      <c r="B987" s="55"/>
      <c r="G987" s="26">
        <f ca="1">SUMIF(Spending!$C$6:$C$158,Allocations!C987,Spending!$E$6:$E$153)</f>
        <v>0</v>
      </c>
      <c r="H987" s="26">
        <f t="shared" ca="1" si="15"/>
        <v>0</v>
      </c>
    </row>
    <row r="988" spans="2:8" x14ac:dyDescent="0.2">
      <c r="B988" s="55"/>
      <c r="G988" s="26">
        <f ca="1">SUMIF(Spending!$C$6:$C$158,Allocations!C988,Spending!$E$6:$E$153)</f>
        <v>0</v>
      </c>
      <c r="H988" s="26">
        <f t="shared" ca="1" si="15"/>
        <v>0</v>
      </c>
    </row>
    <row r="989" spans="2:8" x14ac:dyDescent="0.2">
      <c r="B989" s="55"/>
      <c r="G989" s="26">
        <f ca="1">SUMIF(Spending!$C$6:$C$158,Allocations!C989,Spending!$E$6:$E$153)</f>
        <v>0</v>
      </c>
      <c r="H989" s="26">
        <f t="shared" ca="1" si="15"/>
        <v>0</v>
      </c>
    </row>
    <row r="990" spans="2:8" x14ac:dyDescent="0.2">
      <c r="B990" s="55"/>
      <c r="G990" s="26">
        <f ca="1">SUMIF(Spending!$C$6:$C$158,Allocations!C990,Spending!$E$6:$E$153)</f>
        <v>0</v>
      </c>
      <c r="H990" s="26">
        <f t="shared" ca="1" si="15"/>
        <v>0</v>
      </c>
    </row>
    <row r="991" spans="2:8" x14ac:dyDescent="0.2">
      <c r="B991" s="55"/>
      <c r="G991" s="26">
        <f ca="1">SUMIF(Spending!$C$6:$C$158,Allocations!C991,Spending!$E$6:$E$153)</f>
        <v>0</v>
      </c>
      <c r="H991" s="26">
        <f t="shared" ca="1" si="15"/>
        <v>0</v>
      </c>
    </row>
    <row r="992" spans="2:8" x14ac:dyDescent="0.2">
      <c r="B992" s="55"/>
      <c r="G992" s="26">
        <f ca="1">SUMIF(Spending!$C$6:$C$158,Allocations!C992,Spending!$E$6:$E$153)</f>
        <v>0</v>
      </c>
      <c r="H992" s="26">
        <f t="shared" ca="1" si="15"/>
        <v>0</v>
      </c>
    </row>
    <row r="993" spans="2:8" x14ac:dyDescent="0.2">
      <c r="B993" s="55"/>
      <c r="G993" s="26">
        <f ca="1">SUMIF(Spending!$C$6:$C$158,Allocations!C993,Spending!$E$6:$E$153)</f>
        <v>0</v>
      </c>
      <c r="H993" s="26">
        <f t="shared" ca="1" si="15"/>
        <v>0</v>
      </c>
    </row>
    <row r="994" spans="2:8" x14ac:dyDescent="0.2">
      <c r="B994" s="55"/>
      <c r="G994" s="26">
        <f ca="1">SUMIF(Spending!$C$6:$C$158,Allocations!C994,Spending!$E$6:$E$153)</f>
        <v>0</v>
      </c>
      <c r="H994" s="26">
        <f t="shared" ca="1" si="15"/>
        <v>0</v>
      </c>
    </row>
    <row r="995" spans="2:8" x14ac:dyDescent="0.2">
      <c r="B995" s="55"/>
      <c r="G995" s="26">
        <f ca="1">SUMIF(Spending!$C$6:$C$158,Allocations!C995,Spending!$E$6:$E$153)</f>
        <v>0</v>
      </c>
      <c r="H995" s="26">
        <f t="shared" ca="1" si="15"/>
        <v>0</v>
      </c>
    </row>
    <row r="996" spans="2:8" x14ac:dyDescent="0.2">
      <c r="B996" s="55"/>
      <c r="G996" s="26">
        <f ca="1">SUMIF(Spending!$C$6:$C$158,Allocations!C996,Spending!$E$6:$E$153)</f>
        <v>0</v>
      </c>
      <c r="H996" s="26">
        <f t="shared" ca="1" si="15"/>
        <v>0</v>
      </c>
    </row>
    <row r="997" spans="2:8" x14ac:dyDescent="0.2">
      <c r="B997" s="55"/>
      <c r="G997" s="26">
        <f ca="1">SUMIF(Spending!$C$6:$C$158,Allocations!C997,Spending!$E$6:$E$153)</f>
        <v>0</v>
      </c>
      <c r="H997" s="26">
        <f t="shared" ca="1" si="15"/>
        <v>0</v>
      </c>
    </row>
    <row r="998" spans="2:8" x14ac:dyDescent="0.2">
      <c r="B998" s="55"/>
      <c r="G998" s="26">
        <f ca="1">SUMIF(Spending!$C$6:$C$158,Allocations!C998,Spending!$E$6:$E$153)</f>
        <v>0</v>
      </c>
      <c r="H998" s="26">
        <f t="shared" ca="1" si="15"/>
        <v>0</v>
      </c>
    </row>
    <row r="999" spans="2:8" x14ac:dyDescent="0.2">
      <c r="B999" s="55"/>
      <c r="G999" s="26">
        <f ca="1">SUMIF(Spending!$C$6:$C$158,Allocations!C999,Spending!$E$6:$E$153)</f>
        <v>0</v>
      </c>
      <c r="H999" s="26">
        <f t="shared" ca="1" si="15"/>
        <v>0</v>
      </c>
    </row>
    <row r="1000" spans="2:8" x14ac:dyDescent="0.2">
      <c r="B1000" s="55"/>
      <c r="G1000" s="26">
        <f ca="1">SUMIF(Spending!$C$6:$C$158,Allocations!C1000,Spending!$E$6:$E$153)</f>
        <v>0</v>
      </c>
      <c r="H1000" s="26">
        <f t="shared" ca="1" si="15"/>
        <v>0</v>
      </c>
    </row>
    <row r="1001" spans="2:8" x14ac:dyDescent="0.2">
      <c r="B1001" s="55"/>
      <c r="G1001" s="26">
        <f ca="1">SUMIF(Spending!$C$6:$C$158,Allocations!C1001,Spending!$E$6:$E$153)</f>
        <v>0</v>
      </c>
      <c r="H1001" s="26">
        <f t="shared" ca="1" si="15"/>
        <v>0</v>
      </c>
    </row>
    <row r="1002" spans="2:8" x14ac:dyDescent="0.2">
      <c r="B1002" s="55"/>
      <c r="G1002" s="26">
        <f ca="1">SUMIF(Spending!$C$6:$C$158,Allocations!C1002,Spending!$E$6:$E$153)</f>
        <v>0</v>
      </c>
      <c r="H1002" s="26">
        <f t="shared" ca="1" si="15"/>
        <v>0</v>
      </c>
    </row>
    <row r="1003" spans="2:8" x14ac:dyDescent="0.2">
      <c r="B1003" s="55"/>
      <c r="G1003" s="26">
        <f ca="1">SUMIF(Spending!$C$6:$C$158,Allocations!C1003,Spending!$E$6:$E$153)</f>
        <v>0</v>
      </c>
      <c r="H1003" s="26">
        <f t="shared" ca="1" si="15"/>
        <v>0</v>
      </c>
    </row>
    <row r="1004" spans="2:8" x14ac:dyDescent="0.2">
      <c r="B1004" s="55"/>
      <c r="G1004" s="26">
        <f ca="1">SUMIF(Spending!$C$6:$C$158,Allocations!C1004,Spending!$E$6:$E$153)</f>
        <v>0</v>
      </c>
      <c r="H1004" s="26">
        <f t="shared" ca="1" si="15"/>
        <v>0</v>
      </c>
    </row>
    <row r="1005" spans="2:8" x14ac:dyDescent="0.2">
      <c r="B1005" s="55"/>
      <c r="G1005" s="26">
        <f ca="1">SUMIF(Spending!$C$6:$C$158,Allocations!C1005,Spending!$E$6:$E$153)</f>
        <v>0</v>
      </c>
      <c r="H1005" s="26">
        <f t="shared" ca="1" si="15"/>
        <v>0</v>
      </c>
    </row>
    <row r="1006" spans="2:8" x14ac:dyDescent="0.2">
      <c r="B1006" s="55"/>
      <c r="G1006" s="26">
        <f ca="1">SUMIF(Spending!$C$6:$C$158,Allocations!C1006,Spending!$E$6:$E$153)</f>
        <v>0</v>
      </c>
      <c r="H1006" s="26">
        <f t="shared" ca="1" si="15"/>
        <v>0</v>
      </c>
    </row>
    <row r="1007" spans="2:8" x14ac:dyDescent="0.2">
      <c r="B1007" s="55"/>
      <c r="G1007" s="26">
        <f ca="1">SUMIF(Spending!$C$6:$C$158,Allocations!C1007,Spending!$E$6:$E$153)</f>
        <v>0</v>
      </c>
      <c r="H1007" s="26">
        <f t="shared" ca="1" si="15"/>
        <v>0</v>
      </c>
    </row>
    <row r="1008" spans="2:8" x14ac:dyDescent="0.2">
      <c r="B1008" s="55"/>
      <c r="G1008" s="26">
        <f ca="1">SUMIF(Spending!$C$6:$C$158,Allocations!C1008,Spending!$E$6:$E$153)</f>
        <v>0</v>
      </c>
      <c r="H1008" s="26">
        <f t="shared" ca="1" si="15"/>
        <v>0</v>
      </c>
    </row>
    <row r="1009" spans="2:8" x14ac:dyDescent="0.2">
      <c r="B1009" s="55"/>
      <c r="G1009" s="26">
        <f ca="1">SUMIF(Spending!$C$6:$C$158,Allocations!C1009,Spending!$E$6:$E$153)</f>
        <v>0</v>
      </c>
      <c r="H1009" s="26">
        <f t="shared" ca="1" si="15"/>
        <v>0</v>
      </c>
    </row>
    <row r="1010" spans="2:8" x14ac:dyDescent="0.2">
      <c r="B1010" s="55"/>
      <c r="G1010" s="26">
        <f ca="1">SUMIF(Spending!$C$6:$C$158,Allocations!C1010,Spending!$E$6:$E$153)</f>
        <v>0</v>
      </c>
      <c r="H1010" s="26">
        <f t="shared" ca="1" si="15"/>
        <v>0</v>
      </c>
    </row>
    <row r="1011" spans="2:8" x14ac:dyDescent="0.2">
      <c r="B1011" s="55"/>
      <c r="G1011" s="26">
        <f ca="1">SUMIF(Spending!$C$6:$C$158,Allocations!C1011,Spending!$E$6:$E$153)</f>
        <v>0</v>
      </c>
      <c r="H1011" s="26">
        <f t="shared" ca="1" si="15"/>
        <v>0</v>
      </c>
    </row>
    <row r="1012" spans="2:8" x14ac:dyDescent="0.2">
      <c r="B1012" s="55"/>
      <c r="G1012" s="26">
        <f ca="1">SUMIF(Spending!$C$6:$C$158,Allocations!C1012,Spending!$E$6:$E$153)</f>
        <v>0</v>
      </c>
      <c r="H1012" s="26">
        <f t="shared" ca="1" si="15"/>
        <v>0</v>
      </c>
    </row>
    <row r="1013" spans="2:8" x14ac:dyDescent="0.2">
      <c r="B1013" s="55"/>
      <c r="G1013" s="26">
        <f ca="1">SUMIF(Spending!$C$6:$C$158,Allocations!C1013,Spending!$E$6:$E$153)</f>
        <v>0</v>
      </c>
      <c r="H1013" s="26">
        <f t="shared" ca="1" si="15"/>
        <v>0</v>
      </c>
    </row>
    <row r="1014" spans="2:8" x14ac:dyDescent="0.2">
      <c r="B1014" s="55"/>
      <c r="G1014" s="26">
        <f ca="1">SUMIF(Spending!$C$6:$C$158,Allocations!C1014,Spending!$E$6:$E$153)</f>
        <v>0</v>
      </c>
      <c r="H1014" s="26">
        <f t="shared" ca="1" si="15"/>
        <v>0</v>
      </c>
    </row>
    <row r="1015" spans="2:8" x14ac:dyDescent="0.2">
      <c r="B1015" s="55"/>
      <c r="G1015" s="26">
        <f ca="1">SUMIF(Spending!$C$6:$C$158,Allocations!C1015,Spending!$E$6:$E$153)</f>
        <v>0</v>
      </c>
      <c r="H1015" s="26">
        <f t="shared" ca="1" si="15"/>
        <v>0</v>
      </c>
    </row>
    <row r="1016" spans="2:8" x14ac:dyDescent="0.2">
      <c r="B1016" s="55"/>
      <c r="G1016" s="26">
        <f ca="1">SUMIF(Spending!$C$6:$C$158,Allocations!C1016,Spending!$E$6:$E$153)</f>
        <v>0</v>
      </c>
      <c r="H1016" s="26">
        <f t="shared" ca="1" si="15"/>
        <v>0</v>
      </c>
    </row>
    <row r="1017" spans="2:8" x14ac:dyDescent="0.2">
      <c r="B1017" s="55"/>
      <c r="G1017" s="26">
        <f ca="1">SUMIF(Spending!$C$6:$C$158,Allocations!C1017,Spending!$E$6:$E$153)</f>
        <v>0</v>
      </c>
      <c r="H1017" s="26">
        <f t="shared" ca="1" si="15"/>
        <v>0</v>
      </c>
    </row>
    <row r="1018" spans="2:8" x14ac:dyDescent="0.2">
      <c r="B1018" s="55"/>
      <c r="G1018" s="26">
        <f ca="1">SUMIF(Spending!$C$6:$C$158,Allocations!C1018,Spending!$E$6:$E$153)</f>
        <v>0</v>
      </c>
      <c r="H1018" s="26">
        <f t="shared" ca="1" si="15"/>
        <v>0</v>
      </c>
    </row>
    <row r="1019" spans="2:8" x14ac:dyDescent="0.2">
      <c r="B1019" s="55"/>
      <c r="G1019" s="26">
        <f ca="1">SUMIF(Spending!$C$6:$C$158,Allocations!C1019,Spending!$E$6:$E$153)</f>
        <v>0</v>
      </c>
      <c r="H1019" s="26">
        <f t="shared" ca="1" si="15"/>
        <v>0</v>
      </c>
    </row>
    <row r="1020" spans="2:8" x14ac:dyDescent="0.2">
      <c r="B1020" s="55"/>
      <c r="G1020" s="26">
        <f ca="1">SUMIF(Spending!$C$6:$C$158,Allocations!C1020,Spending!$E$6:$E$153)</f>
        <v>0</v>
      </c>
      <c r="H1020" s="26">
        <f t="shared" ca="1" si="15"/>
        <v>0</v>
      </c>
    </row>
    <row r="1021" spans="2:8" x14ac:dyDescent="0.2">
      <c r="B1021" s="55"/>
      <c r="G1021" s="26">
        <f ca="1">SUMIF(Spending!$C$6:$C$158,Allocations!C1021,Spending!$E$6:$E$153)</f>
        <v>0</v>
      </c>
      <c r="H1021" s="26">
        <f t="shared" ca="1" si="15"/>
        <v>0</v>
      </c>
    </row>
    <row r="1022" spans="2:8" x14ac:dyDescent="0.2">
      <c r="B1022" s="55"/>
      <c r="G1022" s="26">
        <f ca="1">SUMIF(Spending!$C$6:$C$158,Allocations!C1022,Spending!$E$6:$E$153)</f>
        <v>0</v>
      </c>
      <c r="H1022" s="26">
        <f t="shared" ca="1" si="15"/>
        <v>0</v>
      </c>
    </row>
    <row r="1023" spans="2:8" x14ac:dyDescent="0.2">
      <c r="B1023" s="55"/>
      <c r="G1023" s="26">
        <f ca="1">SUMIF(Spending!$C$6:$C$158,Allocations!C1023,Spending!$E$6:$E$153)</f>
        <v>0</v>
      </c>
      <c r="H1023" s="26">
        <f t="shared" ca="1" si="15"/>
        <v>0</v>
      </c>
    </row>
    <row r="1024" spans="2:8" x14ac:dyDescent="0.2">
      <c r="B1024" s="55"/>
      <c r="G1024" s="26">
        <f ca="1">SUMIF(Spending!$C$6:$C$158,Allocations!C1024,Spending!$E$6:$E$153)</f>
        <v>0</v>
      </c>
      <c r="H1024" s="26">
        <f t="shared" ca="1" si="15"/>
        <v>0</v>
      </c>
    </row>
    <row r="1025" spans="2:8" x14ac:dyDescent="0.2">
      <c r="B1025" s="55"/>
      <c r="G1025" s="26">
        <f ca="1">SUMIF(Spending!$C$6:$C$158,Allocations!C1025,Spending!$E$6:$E$153)</f>
        <v>0</v>
      </c>
      <c r="H1025" s="26">
        <f t="shared" ca="1" si="15"/>
        <v>0</v>
      </c>
    </row>
    <row r="1026" spans="2:8" x14ac:dyDescent="0.2">
      <c r="B1026" s="55"/>
      <c r="G1026" s="26">
        <f ca="1">SUMIF(Spending!$C$6:$C$158,Allocations!C1026,Spending!$E$6:$E$153)</f>
        <v>0</v>
      </c>
      <c r="H1026" s="26">
        <f t="shared" ca="1" si="15"/>
        <v>0</v>
      </c>
    </row>
    <row r="1027" spans="2:8" x14ac:dyDescent="0.2">
      <c r="B1027" s="55"/>
      <c r="G1027" s="26">
        <f ca="1">SUMIF(Spending!$C$6:$C$158,Allocations!C1027,Spending!$E$6:$E$153)</f>
        <v>0</v>
      </c>
      <c r="H1027" s="26">
        <f t="shared" ca="1" si="15"/>
        <v>0</v>
      </c>
    </row>
    <row r="1028" spans="2:8" x14ac:dyDescent="0.2">
      <c r="B1028" s="55"/>
      <c r="G1028" s="26">
        <f ca="1">SUMIF(Spending!$C$6:$C$158,Allocations!C1028,Spending!$E$6:$E$153)</f>
        <v>0</v>
      </c>
      <c r="H1028" s="26">
        <f t="shared" ca="1" si="15"/>
        <v>0</v>
      </c>
    </row>
    <row r="1029" spans="2:8" x14ac:dyDescent="0.2">
      <c r="B1029" s="55"/>
      <c r="G1029" s="26">
        <f ca="1">SUMIF(Spending!$C$6:$C$158,Allocations!C1029,Spending!$E$6:$E$153)</f>
        <v>0</v>
      </c>
      <c r="H1029" s="26">
        <f t="shared" ca="1" si="15"/>
        <v>0</v>
      </c>
    </row>
    <row r="1030" spans="2:8" x14ac:dyDescent="0.2">
      <c r="B1030" s="55"/>
      <c r="G1030" s="26">
        <f ca="1">SUMIF(Spending!$C$6:$C$158,Allocations!C1030,Spending!$E$6:$E$153)</f>
        <v>0</v>
      </c>
      <c r="H1030" s="26">
        <f t="shared" ca="1" si="15"/>
        <v>0</v>
      </c>
    </row>
    <row r="1031" spans="2:8" x14ac:dyDescent="0.2">
      <c r="B1031" s="55"/>
      <c r="G1031" s="26">
        <f ca="1">SUMIF(Spending!$C$6:$C$158,Allocations!C1031,Spending!$E$6:$E$153)</f>
        <v>0</v>
      </c>
      <c r="H1031" s="26">
        <f t="shared" ref="H1031:H1094" ca="1" si="16">IF(F1031="", E1031-G1031,F1031-G1031)</f>
        <v>0</v>
      </c>
    </row>
    <row r="1032" spans="2:8" x14ac:dyDescent="0.2">
      <c r="B1032" s="55"/>
      <c r="G1032" s="26">
        <f ca="1">SUMIF(Spending!$C$6:$C$158,Allocations!C1032,Spending!$E$6:$E$153)</f>
        <v>0</v>
      </c>
      <c r="H1032" s="26">
        <f t="shared" ca="1" si="16"/>
        <v>0</v>
      </c>
    </row>
    <row r="1033" spans="2:8" x14ac:dyDescent="0.2">
      <c r="B1033" s="55"/>
      <c r="G1033" s="26">
        <f ca="1">SUMIF(Spending!$C$6:$C$158,Allocations!C1033,Spending!$E$6:$E$153)</f>
        <v>0</v>
      </c>
      <c r="H1033" s="26">
        <f t="shared" ca="1" si="16"/>
        <v>0</v>
      </c>
    </row>
    <row r="1034" spans="2:8" x14ac:dyDescent="0.2">
      <c r="B1034" s="55"/>
      <c r="G1034" s="26">
        <f ca="1">SUMIF(Spending!$C$6:$C$158,Allocations!C1034,Spending!$E$6:$E$153)</f>
        <v>0</v>
      </c>
      <c r="H1034" s="26">
        <f t="shared" ca="1" si="16"/>
        <v>0</v>
      </c>
    </row>
    <row r="1035" spans="2:8" x14ac:dyDescent="0.2">
      <c r="B1035" s="55"/>
      <c r="G1035" s="26">
        <f ca="1">SUMIF(Spending!$C$6:$C$158,Allocations!C1035,Spending!$E$6:$E$153)</f>
        <v>0</v>
      </c>
      <c r="H1035" s="26">
        <f t="shared" ca="1" si="16"/>
        <v>0</v>
      </c>
    </row>
    <row r="1036" spans="2:8" x14ac:dyDescent="0.2">
      <c r="B1036" s="55"/>
      <c r="G1036" s="26">
        <f ca="1">SUMIF(Spending!$C$6:$C$158,Allocations!C1036,Spending!$E$6:$E$153)</f>
        <v>0</v>
      </c>
      <c r="H1036" s="26">
        <f t="shared" ca="1" si="16"/>
        <v>0</v>
      </c>
    </row>
    <row r="1037" spans="2:8" x14ac:dyDescent="0.2">
      <c r="B1037" s="55"/>
      <c r="G1037" s="26">
        <f ca="1">SUMIF(Spending!$C$6:$C$158,Allocations!C1037,Spending!$E$6:$E$153)</f>
        <v>0</v>
      </c>
      <c r="H1037" s="26">
        <f t="shared" ca="1" si="16"/>
        <v>0</v>
      </c>
    </row>
    <row r="1038" spans="2:8" x14ac:dyDescent="0.2">
      <c r="B1038" s="55"/>
      <c r="G1038" s="26">
        <f ca="1">SUMIF(Spending!$C$6:$C$158,Allocations!C1038,Spending!$E$6:$E$153)</f>
        <v>0</v>
      </c>
      <c r="H1038" s="26">
        <f t="shared" ca="1" si="16"/>
        <v>0</v>
      </c>
    </row>
    <row r="1039" spans="2:8" x14ac:dyDescent="0.2">
      <c r="B1039" s="55"/>
      <c r="G1039" s="26">
        <f ca="1">SUMIF(Spending!$C$6:$C$158,Allocations!C1039,Spending!$E$6:$E$153)</f>
        <v>0</v>
      </c>
      <c r="H1039" s="26">
        <f t="shared" ca="1" si="16"/>
        <v>0</v>
      </c>
    </row>
    <row r="1040" spans="2:8" x14ac:dyDescent="0.2">
      <c r="B1040" s="55"/>
      <c r="G1040" s="26">
        <f ca="1">SUMIF(Spending!$C$6:$C$158,Allocations!C1040,Spending!$E$6:$E$153)</f>
        <v>0</v>
      </c>
      <c r="H1040" s="26">
        <f t="shared" ca="1" si="16"/>
        <v>0</v>
      </c>
    </row>
    <row r="1041" spans="2:8" x14ac:dyDescent="0.2">
      <c r="B1041" s="55"/>
      <c r="G1041" s="26">
        <f ca="1">SUMIF(Spending!$C$6:$C$158,Allocations!C1041,Spending!$E$6:$E$153)</f>
        <v>0</v>
      </c>
      <c r="H1041" s="26">
        <f t="shared" ca="1" si="16"/>
        <v>0</v>
      </c>
    </row>
    <row r="1042" spans="2:8" x14ac:dyDescent="0.2">
      <c r="B1042" s="55"/>
      <c r="G1042" s="26">
        <f ca="1">SUMIF(Spending!$C$6:$C$158,Allocations!C1042,Spending!$E$6:$E$153)</f>
        <v>0</v>
      </c>
      <c r="H1042" s="26">
        <f t="shared" ca="1" si="16"/>
        <v>0</v>
      </c>
    </row>
    <row r="1043" spans="2:8" x14ac:dyDescent="0.2">
      <c r="B1043" s="55"/>
      <c r="G1043" s="26">
        <f ca="1">SUMIF(Spending!$C$6:$C$158,Allocations!C1043,Spending!$E$6:$E$153)</f>
        <v>0</v>
      </c>
      <c r="H1043" s="26">
        <f t="shared" ca="1" si="16"/>
        <v>0</v>
      </c>
    </row>
    <row r="1044" spans="2:8" x14ac:dyDescent="0.2">
      <c r="B1044" s="55"/>
      <c r="G1044" s="26">
        <f ca="1">SUMIF(Spending!$C$6:$C$158,Allocations!C1044,Spending!$E$6:$E$153)</f>
        <v>0</v>
      </c>
      <c r="H1044" s="26">
        <f t="shared" ca="1" si="16"/>
        <v>0</v>
      </c>
    </row>
    <row r="1045" spans="2:8" x14ac:dyDescent="0.2">
      <c r="B1045" s="55"/>
      <c r="G1045" s="26">
        <f ca="1">SUMIF(Spending!$C$6:$C$158,Allocations!C1045,Spending!$E$6:$E$153)</f>
        <v>0</v>
      </c>
      <c r="H1045" s="26">
        <f t="shared" ca="1" si="16"/>
        <v>0</v>
      </c>
    </row>
    <row r="1046" spans="2:8" x14ac:dyDescent="0.2">
      <c r="B1046" s="55"/>
      <c r="G1046" s="26">
        <f ca="1">SUMIF(Spending!$C$6:$C$158,Allocations!C1046,Spending!$E$6:$E$153)</f>
        <v>0</v>
      </c>
      <c r="H1046" s="26">
        <f t="shared" ca="1" si="16"/>
        <v>0</v>
      </c>
    </row>
    <row r="1047" spans="2:8" x14ac:dyDescent="0.2">
      <c r="B1047" s="55"/>
      <c r="G1047" s="26">
        <f ca="1">SUMIF(Spending!$C$6:$C$158,Allocations!C1047,Spending!$E$6:$E$153)</f>
        <v>0</v>
      </c>
      <c r="H1047" s="26">
        <f t="shared" ca="1" si="16"/>
        <v>0</v>
      </c>
    </row>
    <row r="1048" spans="2:8" x14ac:dyDescent="0.2">
      <c r="B1048" s="55"/>
      <c r="G1048" s="26">
        <f ca="1">SUMIF(Spending!$C$6:$C$158,Allocations!C1048,Spending!$E$6:$E$153)</f>
        <v>0</v>
      </c>
      <c r="H1048" s="26">
        <f t="shared" ca="1" si="16"/>
        <v>0</v>
      </c>
    </row>
    <row r="1049" spans="2:8" x14ac:dyDescent="0.2">
      <c r="B1049" s="55"/>
      <c r="G1049" s="26">
        <f ca="1">SUMIF(Spending!$C$6:$C$158,Allocations!C1049,Spending!$E$6:$E$153)</f>
        <v>0</v>
      </c>
      <c r="H1049" s="26">
        <f t="shared" ca="1" si="16"/>
        <v>0</v>
      </c>
    </row>
    <row r="1050" spans="2:8" x14ac:dyDescent="0.2">
      <c r="B1050" s="55"/>
      <c r="G1050" s="26">
        <f ca="1">SUMIF(Spending!$C$6:$C$158,Allocations!C1050,Spending!$E$6:$E$153)</f>
        <v>0</v>
      </c>
      <c r="H1050" s="26">
        <f t="shared" ca="1" si="16"/>
        <v>0</v>
      </c>
    </row>
    <row r="1051" spans="2:8" x14ac:dyDescent="0.2">
      <c r="B1051" s="55"/>
      <c r="G1051" s="26">
        <f ca="1">SUMIF(Spending!$C$6:$C$158,Allocations!C1051,Spending!$E$6:$E$153)</f>
        <v>0</v>
      </c>
      <c r="H1051" s="26">
        <f t="shared" ca="1" si="16"/>
        <v>0</v>
      </c>
    </row>
    <row r="1052" spans="2:8" x14ac:dyDescent="0.2">
      <c r="B1052" s="55"/>
      <c r="G1052" s="26">
        <f ca="1">SUMIF(Spending!$C$6:$C$158,Allocations!C1052,Spending!$E$6:$E$153)</f>
        <v>0</v>
      </c>
      <c r="H1052" s="26">
        <f t="shared" ca="1" si="16"/>
        <v>0</v>
      </c>
    </row>
    <row r="1053" spans="2:8" x14ac:dyDescent="0.2">
      <c r="B1053" s="55"/>
      <c r="G1053" s="26">
        <f ca="1">SUMIF(Spending!$C$6:$C$158,Allocations!C1053,Spending!$E$6:$E$153)</f>
        <v>0</v>
      </c>
      <c r="H1053" s="26">
        <f t="shared" ca="1" si="16"/>
        <v>0</v>
      </c>
    </row>
    <row r="1054" spans="2:8" x14ac:dyDescent="0.2">
      <c r="B1054" s="55"/>
      <c r="G1054" s="26">
        <f ca="1">SUMIF(Spending!$C$6:$C$158,Allocations!C1054,Spending!$E$6:$E$153)</f>
        <v>0</v>
      </c>
      <c r="H1054" s="26">
        <f t="shared" ca="1" si="16"/>
        <v>0</v>
      </c>
    </row>
    <row r="1055" spans="2:8" x14ac:dyDescent="0.2">
      <c r="B1055" s="55"/>
      <c r="G1055" s="26">
        <f ca="1">SUMIF(Spending!$C$6:$C$158,Allocations!C1055,Spending!$E$6:$E$153)</f>
        <v>0</v>
      </c>
      <c r="H1055" s="26">
        <f t="shared" ca="1" si="16"/>
        <v>0</v>
      </c>
    </row>
    <row r="1056" spans="2:8" x14ac:dyDescent="0.2">
      <c r="B1056" s="55"/>
      <c r="G1056" s="26">
        <f ca="1">SUMIF(Spending!$C$6:$C$158,Allocations!C1056,Spending!$E$6:$E$153)</f>
        <v>0</v>
      </c>
      <c r="H1056" s="26">
        <f t="shared" ca="1" si="16"/>
        <v>0</v>
      </c>
    </row>
    <row r="1057" spans="2:8" x14ac:dyDescent="0.2">
      <c r="B1057" s="55"/>
      <c r="G1057" s="26">
        <f ca="1">SUMIF(Spending!$C$6:$C$158,Allocations!C1057,Spending!$E$6:$E$153)</f>
        <v>0</v>
      </c>
      <c r="H1057" s="26">
        <f t="shared" ca="1" si="16"/>
        <v>0</v>
      </c>
    </row>
    <row r="1058" spans="2:8" x14ac:dyDescent="0.2">
      <c r="B1058" s="55"/>
      <c r="G1058" s="26">
        <f ca="1">SUMIF(Spending!$C$6:$C$158,Allocations!C1058,Spending!$E$6:$E$153)</f>
        <v>0</v>
      </c>
      <c r="H1058" s="26">
        <f t="shared" ca="1" si="16"/>
        <v>0</v>
      </c>
    </row>
    <row r="1059" spans="2:8" x14ac:dyDescent="0.2">
      <c r="B1059" s="55"/>
      <c r="G1059" s="26">
        <f ca="1">SUMIF(Spending!$C$6:$C$158,Allocations!C1059,Spending!$E$6:$E$153)</f>
        <v>0</v>
      </c>
      <c r="H1059" s="26">
        <f t="shared" ca="1" si="16"/>
        <v>0</v>
      </c>
    </row>
    <row r="1060" spans="2:8" x14ac:dyDescent="0.2">
      <c r="B1060" s="55"/>
      <c r="G1060" s="26">
        <f ca="1">SUMIF(Spending!$C$6:$C$158,Allocations!C1060,Spending!$E$6:$E$153)</f>
        <v>0</v>
      </c>
      <c r="H1060" s="26">
        <f t="shared" ca="1" si="16"/>
        <v>0</v>
      </c>
    </row>
    <row r="1061" spans="2:8" x14ac:dyDescent="0.2">
      <c r="B1061" s="55"/>
      <c r="G1061" s="26">
        <f ca="1">SUMIF(Spending!$C$6:$C$158,Allocations!C1061,Spending!$E$6:$E$153)</f>
        <v>0</v>
      </c>
      <c r="H1061" s="26">
        <f t="shared" ca="1" si="16"/>
        <v>0</v>
      </c>
    </row>
    <row r="1062" spans="2:8" x14ac:dyDescent="0.2">
      <c r="B1062" s="55"/>
      <c r="G1062" s="26">
        <f ca="1">SUMIF(Spending!$C$6:$C$158,Allocations!C1062,Spending!$E$6:$E$153)</f>
        <v>0</v>
      </c>
      <c r="H1062" s="26">
        <f t="shared" ca="1" si="16"/>
        <v>0</v>
      </c>
    </row>
    <row r="1063" spans="2:8" x14ac:dyDescent="0.2">
      <c r="B1063" s="55"/>
      <c r="G1063" s="26">
        <f ca="1">SUMIF(Spending!$C$6:$C$158,Allocations!C1063,Spending!$E$6:$E$153)</f>
        <v>0</v>
      </c>
      <c r="H1063" s="26">
        <f t="shared" ca="1" si="16"/>
        <v>0</v>
      </c>
    </row>
    <row r="1064" spans="2:8" x14ac:dyDescent="0.2">
      <c r="B1064" s="55"/>
      <c r="G1064" s="26">
        <f ca="1">SUMIF(Spending!$C$6:$C$158,Allocations!C1064,Spending!$E$6:$E$153)</f>
        <v>0</v>
      </c>
      <c r="H1064" s="26">
        <f t="shared" ca="1" si="16"/>
        <v>0</v>
      </c>
    </row>
    <row r="1065" spans="2:8" x14ac:dyDescent="0.2">
      <c r="B1065" s="55"/>
      <c r="G1065" s="26">
        <f ca="1">SUMIF(Spending!$C$6:$C$158,Allocations!C1065,Spending!$E$6:$E$153)</f>
        <v>0</v>
      </c>
      <c r="H1065" s="26">
        <f t="shared" ca="1" si="16"/>
        <v>0</v>
      </c>
    </row>
    <row r="1066" spans="2:8" x14ac:dyDescent="0.2">
      <c r="B1066" s="55"/>
      <c r="G1066" s="26">
        <f ca="1">SUMIF(Spending!$C$6:$C$158,Allocations!C1066,Spending!$E$6:$E$153)</f>
        <v>0</v>
      </c>
      <c r="H1066" s="26">
        <f t="shared" ca="1" si="16"/>
        <v>0</v>
      </c>
    </row>
    <row r="1067" spans="2:8" x14ac:dyDescent="0.2">
      <c r="B1067" s="55"/>
      <c r="G1067" s="26">
        <f ca="1">SUMIF(Spending!$C$6:$C$158,Allocations!C1067,Spending!$E$6:$E$153)</f>
        <v>0</v>
      </c>
      <c r="H1067" s="26">
        <f t="shared" ca="1" si="16"/>
        <v>0</v>
      </c>
    </row>
    <row r="1068" spans="2:8" x14ac:dyDescent="0.2">
      <c r="B1068" s="55"/>
      <c r="G1068" s="26">
        <f ca="1">SUMIF(Spending!$C$6:$C$158,Allocations!C1068,Spending!$E$6:$E$153)</f>
        <v>0</v>
      </c>
      <c r="H1068" s="26">
        <f t="shared" ca="1" si="16"/>
        <v>0</v>
      </c>
    </row>
    <row r="1069" spans="2:8" x14ac:dyDescent="0.2">
      <c r="B1069" s="55"/>
      <c r="G1069" s="26">
        <f ca="1">SUMIF(Spending!$C$6:$C$158,Allocations!C1069,Spending!$E$6:$E$153)</f>
        <v>0</v>
      </c>
      <c r="H1069" s="26">
        <f t="shared" ca="1" si="16"/>
        <v>0</v>
      </c>
    </row>
    <row r="1070" spans="2:8" x14ac:dyDescent="0.2">
      <c r="B1070" s="55"/>
      <c r="G1070" s="26">
        <f ca="1">SUMIF(Spending!$C$6:$C$158,Allocations!C1070,Spending!$E$6:$E$153)</f>
        <v>0</v>
      </c>
      <c r="H1070" s="26">
        <f t="shared" ca="1" si="16"/>
        <v>0</v>
      </c>
    </row>
    <row r="1071" spans="2:8" x14ac:dyDescent="0.2">
      <c r="B1071" s="55"/>
      <c r="G1071" s="26">
        <f ca="1">SUMIF(Spending!$C$6:$C$158,Allocations!C1071,Spending!$E$6:$E$153)</f>
        <v>0</v>
      </c>
      <c r="H1071" s="26">
        <f t="shared" ca="1" si="16"/>
        <v>0</v>
      </c>
    </row>
    <row r="1072" spans="2:8" x14ac:dyDescent="0.2">
      <c r="B1072" s="55"/>
      <c r="G1072" s="26">
        <f ca="1">SUMIF(Spending!$C$6:$C$158,Allocations!C1072,Spending!$E$6:$E$153)</f>
        <v>0</v>
      </c>
      <c r="H1072" s="26">
        <f t="shared" ca="1" si="16"/>
        <v>0</v>
      </c>
    </row>
    <row r="1073" spans="2:8" x14ac:dyDescent="0.2">
      <c r="B1073" s="55"/>
      <c r="G1073" s="26">
        <f ca="1">SUMIF(Spending!$C$6:$C$158,Allocations!C1073,Spending!$E$6:$E$153)</f>
        <v>0</v>
      </c>
      <c r="H1073" s="26">
        <f t="shared" ca="1" si="16"/>
        <v>0</v>
      </c>
    </row>
    <row r="1074" spans="2:8" x14ac:dyDescent="0.2">
      <c r="B1074" s="55"/>
      <c r="G1074" s="26">
        <f ca="1">SUMIF(Spending!$C$6:$C$158,Allocations!C1074,Spending!$E$6:$E$153)</f>
        <v>0</v>
      </c>
      <c r="H1074" s="26">
        <f t="shared" ca="1" si="16"/>
        <v>0</v>
      </c>
    </row>
    <row r="1075" spans="2:8" x14ac:dyDescent="0.2">
      <c r="B1075" s="55"/>
      <c r="G1075" s="26">
        <f ca="1">SUMIF(Spending!$C$6:$C$158,Allocations!C1075,Spending!$E$6:$E$153)</f>
        <v>0</v>
      </c>
      <c r="H1075" s="26">
        <f t="shared" ca="1" si="16"/>
        <v>0</v>
      </c>
    </row>
    <row r="1076" spans="2:8" x14ac:dyDescent="0.2">
      <c r="B1076" s="55"/>
      <c r="G1076" s="26">
        <f ca="1">SUMIF(Spending!$C$6:$C$158,Allocations!C1076,Spending!$E$6:$E$153)</f>
        <v>0</v>
      </c>
      <c r="H1076" s="26">
        <f t="shared" ca="1" si="16"/>
        <v>0</v>
      </c>
    </row>
    <row r="1077" spans="2:8" x14ac:dyDescent="0.2">
      <c r="B1077" s="55"/>
      <c r="G1077" s="26">
        <f ca="1">SUMIF(Spending!$C$6:$C$158,Allocations!C1077,Spending!$E$6:$E$153)</f>
        <v>0</v>
      </c>
      <c r="H1077" s="26">
        <f t="shared" ca="1" si="16"/>
        <v>0</v>
      </c>
    </row>
    <row r="1078" spans="2:8" x14ac:dyDescent="0.2">
      <c r="B1078" s="55"/>
      <c r="G1078" s="26">
        <f ca="1">SUMIF(Spending!$C$6:$C$158,Allocations!C1078,Spending!$E$6:$E$153)</f>
        <v>0</v>
      </c>
      <c r="H1078" s="26">
        <f t="shared" ca="1" si="16"/>
        <v>0</v>
      </c>
    </row>
    <row r="1079" spans="2:8" x14ac:dyDescent="0.2">
      <c r="B1079" s="55"/>
      <c r="G1079" s="26">
        <f ca="1">SUMIF(Spending!$C$6:$C$158,Allocations!C1079,Spending!$E$6:$E$153)</f>
        <v>0</v>
      </c>
      <c r="H1079" s="26">
        <f t="shared" ca="1" si="16"/>
        <v>0</v>
      </c>
    </row>
    <row r="1080" spans="2:8" x14ac:dyDescent="0.2">
      <c r="B1080" s="55"/>
      <c r="G1080" s="26">
        <f ca="1">SUMIF(Spending!$C$6:$C$158,Allocations!C1080,Spending!$E$6:$E$153)</f>
        <v>0</v>
      </c>
      <c r="H1080" s="26">
        <f t="shared" ca="1" si="16"/>
        <v>0</v>
      </c>
    </row>
    <row r="1081" spans="2:8" x14ac:dyDescent="0.2">
      <c r="B1081" s="55"/>
      <c r="G1081" s="26">
        <f ca="1">SUMIF(Spending!$C$6:$C$158,Allocations!C1081,Spending!$E$6:$E$153)</f>
        <v>0</v>
      </c>
      <c r="H1081" s="26">
        <f t="shared" ca="1" si="16"/>
        <v>0</v>
      </c>
    </row>
    <row r="1082" spans="2:8" x14ac:dyDescent="0.2">
      <c r="B1082" s="55"/>
      <c r="G1082" s="26">
        <f ca="1">SUMIF(Spending!$C$6:$C$158,Allocations!C1082,Spending!$E$6:$E$153)</f>
        <v>0</v>
      </c>
      <c r="H1082" s="26">
        <f t="shared" ca="1" si="16"/>
        <v>0</v>
      </c>
    </row>
    <row r="1083" spans="2:8" x14ac:dyDescent="0.2">
      <c r="B1083" s="55"/>
      <c r="G1083" s="26">
        <f ca="1">SUMIF(Spending!$C$6:$C$158,Allocations!C1083,Spending!$E$6:$E$153)</f>
        <v>0</v>
      </c>
      <c r="H1083" s="26">
        <f t="shared" ca="1" si="16"/>
        <v>0</v>
      </c>
    </row>
    <row r="1084" spans="2:8" x14ac:dyDescent="0.2">
      <c r="B1084" s="55"/>
      <c r="G1084" s="26">
        <f ca="1">SUMIF(Spending!$C$6:$C$158,Allocations!C1084,Spending!$E$6:$E$153)</f>
        <v>0</v>
      </c>
      <c r="H1084" s="26">
        <f t="shared" ca="1" si="16"/>
        <v>0</v>
      </c>
    </row>
    <row r="1085" spans="2:8" x14ac:dyDescent="0.2">
      <c r="B1085" s="55"/>
      <c r="G1085" s="26">
        <f ca="1">SUMIF(Spending!$C$6:$C$158,Allocations!C1085,Spending!$E$6:$E$153)</f>
        <v>0</v>
      </c>
      <c r="H1085" s="26">
        <f t="shared" ca="1" si="16"/>
        <v>0</v>
      </c>
    </row>
    <row r="1086" spans="2:8" x14ac:dyDescent="0.2">
      <c r="B1086" s="55"/>
      <c r="G1086" s="26">
        <f ca="1">SUMIF(Spending!$C$6:$C$158,Allocations!C1086,Spending!$E$6:$E$153)</f>
        <v>0</v>
      </c>
      <c r="H1086" s="26">
        <f t="shared" ca="1" si="16"/>
        <v>0</v>
      </c>
    </row>
    <row r="1087" spans="2:8" x14ac:dyDescent="0.2">
      <c r="B1087" s="55"/>
      <c r="G1087" s="26">
        <f ca="1">SUMIF(Spending!$C$6:$C$158,Allocations!C1087,Spending!$E$6:$E$153)</f>
        <v>0</v>
      </c>
      <c r="H1087" s="26">
        <f t="shared" ca="1" si="16"/>
        <v>0</v>
      </c>
    </row>
    <row r="1088" spans="2:8" x14ac:dyDescent="0.2">
      <c r="B1088" s="55"/>
      <c r="G1088" s="26">
        <f ca="1">SUMIF(Spending!$C$6:$C$158,Allocations!C1088,Spending!$E$6:$E$153)</f>
        <v>0</v>
      </c>
      <c r="H1088" s="26">
        <f t="shared" ca="1" si="16"/>
        <v>0</v>
      </c>
    </row>
    <row r="1089" spans="2:8" x14ac:dyDescent="0.2">
      <c r="B1089" s="55"/>
      <c r="G1089" s="26">
        <f ca="1">SUMIF(Spending!$C$6:$C$158,Allocations!C1089,Spending!$E$6:$E$153)</f>
        <v>0</v>
      </c>
      <c r="H1089" s="26">
        <f t="shared" ca="1" si="16"/>
        <v>0</v>
      </c>
    </row>
    <row r="1090" spans="2:8" x14ac:dyDescent="0.2">
      <c r="B1090" s="55"/>
      <c r="G1090" s="26">
        <f ca="1">SUMIF(Spending!$C$6:$C$158,Allocations!C1090,Spending!$E$6:$E$153)</f>
        <v>0</v>
      </c>
      <c r="H1090" s="26">
        <f t="shared" ca="1" si="16"/>
        <v>0</v>
      </c>
    </row>
    <row r="1091" spans="2:8" x14ac:dyDescent="0.2">
      <c r="B1091" s="55"/>
      <c r="G1091" s="26">
        <f ca="1">SUMIF(Spending!$C$6:$C$158,Allocations!C1091,Spending!$E$6:$E$153)</f>
        <v>0</v>
      </c>
      <c r="H1091" s="26">
        <f t="shared" ca="1" si="16"/>
        <v>0</v>
      </c>
    </row>
    <row r="1092" spans="2:8" x14ac:dyDescent="0.2">
      <c r="B1092" s="55"/>
      <c r="G1092" s="26">
        <f ca="1">SUMIF(Spending!$C$6:$C$158,Allocations!C1092,Spending!$E$6:$E$153)</f>
        <v>0</v>
      </c>
      <c r="H1092" s="26">
        <f t="shared" ca="1" si="16"/>
        <v>0</v>
      </c>
    </row>
    <row r="1093" spans="2:8" x14ac:dyDescent="0.2">
      <c r="B1093" s="55"/>
      <c r="G1093" s="26">
        <f ca="1">SUMIF(Spending!$C$6:$C$158,Allocations!C1093,Spending!$E$6:$E$153)</f>
        <v>0</v>
      </c>
      <c r="H1093" s="26">
        <f t="shared" ca="1" si="16"/>
        <v>0</v>
      </c>
    </row>
    <row r="1094" spans="2:8" x14ac:dyDescent="0.2">
      <c r="B1094" s="55"/>
      <c r="G1094" s="26">
        <f ca="1">SUMIF(Spending!$C$6:$C$158,Allocations!C1094,Spending!$E$6:$E$153)</f>
        <v>0</v>
      </c>
      <c r="H1094" s="26">
        <f t="shared" ca="1" si="16"/>
        <v>0</v>
      </c>
    </row>
    <row r="1095" spans="2:8" x14ac:dyDescent="0.2">
      <c r="B1095" s="55"/>
      <c r="G1095" s="26">
        <f ca="1">SUMIF(Spending!$C$6:$C$158,Allocations!C1095,Spending!$E$6:$E$153)</f>
        <v>0</v>
      </c>
      <c r="H1095" s="26">
        <f t="shared" ref="H1095:H1115" ca="1" si="17">IF(F1095="", E1095-G1095,F1095-G1095)</f>
        <v>0</v>
      </c>
    </row>
    <row r="1096" spans="2:8" x14ac:dyDescent="0.2">
      <c r="B1096" s="55"/>
      <c r="G1096" s="26">
        <f ca="1">SUMIF(Spending!$C$6:$C$158,Allocations!C1096,Spending!$E$6:$E$153)</f>
        <v>0</v>
      </c>
      <c r="H1096" s="26">
        <f t="shared" ca="1" si="17"/>
        <v>0</v>
      </c>
    </row>
    <row r="1097" spans="2:8" x14ac:dyDescent="0.2">
      <c r="B1097" s="55"/>
      <c r="G1097" s="26">
        <f ca="1">SUMIF(Spending!$C$6:$C$158,Allocations!C1097,Spending!$E$6:$E$153)</f>
        <v>0</v>
      </c>
      <c r="H1097" s="26">
        <f t="shared" ca="1" si="17"/>
        <v>0</v>
      </c>
    </row>
    <row r="1098" spans="2:8" x14ac:dyDescent="0.2">
      <c r="B1098" s="55"/>
      <c r="G1098" s="26">
        <f ca="1">SUMIF(Spending!$C$6:$C$158,Allocations!C1098,Spending!$E$6:$E$153)</f>
        <v>0</v>
      </c>
      <c r="H1098" s="26">
        <f t="shared" ca="1" si="17"/>
        <v>0</v>
      </c>
    </row>
    <row r="1099" spans="2:8" x14ac:dyDescent="0.2">
      <c r="B1099" s="55"/>
      <c r="G1099" s="26">
        <f ca="1">SUMIF(Spending!$C$6:$C$158,Allocations!C1099,Spending!$E$6:$E$153)</f>
        <v>0</v>
      </c>
      <c r="H1099" s="26">
        <f t="shared" ca="1" si="17"/>
        <v>0</v>
      </c>
    </row>
    <row r="1100" spans="2:8" x14ac:dyDescent="0.2">
      <c r="B1100" s="55"/>
      <c r="G1100" s="26">
        <f ca="1">SUMIF(Spending!$C$6:$C$158,Allocations!C1100,Spending!$E$6:$E$153)</f>
        <v>0</v>
      </c>
      <c r="H1100" s="26">
        <f t="shared" ca="1" si="17"/>
        <v>0</v>
      </c>
    </row>
    <row r="1101" spans="2:8" x14ac:dyDescent="0.2">
      <c r="B1101" s="55"/>
      <c r="G1101" s="26">
        <f ca="1">SUMIF(Spending!$C$6:$C$158,Allocations!C1101,Spending!$E$6:$E$153)</f>
        <v>0</v>
      </c>
      <c r="H1101" s="26">
        <f t="shared" ca="1" si="17"/>
        <v>0</v>
      </c>
    </row>
    <row r="1102" spans="2:8" x14ac:dyDescent="0.2">
      <c r="B1102" s="55"/>
      <c r="G1102" s="26">
        <f ca="1">SUMIF(Spending!$C$6:$C$158,Allocations!C1102,Spending!$E$6:$E$153)</f>
        <v>0</v>
      </c>
      <c r="H1102" s="26">
        <f t="shared" ca="1" si="17"/>
        <v>0</v>
      </c>
    </row>
    <row r="1103" spans="2:8" x14ac:dyDescent="0.2">
      <c r="B1103" s="55"/>
      <c r="G1103" s="26">
        <f ca="1">SUMIF(Spending!$C$6:$C$158,Allocations!C1103,Spending!$E$6:$E$153)</f>
        <v>0</v>
      </c>
      <c r="H1103" s="26">
        <f t="shared" ca="1" si="17"/>
        <v>0</v>
      </c>
    </row>
    <row r="1104" spans="2:8" x14ac:dyDescent="0.2">
      <c r="B1104" s="55"/>
      <c r="G1104" s="26">
        <f ca="1">SUMIF(Spending!$C$6:$C$158,Allocations!C1104,Spending!$E$6:$E$153)</f>
        <v>0</v>
      </c>
      <c r="H1104" s="26">
        <f t="shared" ca="1" si="17"/>
        <v>0</v>
      </c>
    </row>
    <row r="1105" spans="2:8" x14ac:dyDescent="0.2">
      <c r="B1105" s="55"/>
      <c r="G1105" s="26">
        <f ca="1">SUMIF(Spending!$C$6:$C$158,Allocations!C1105,Spending!$E$6:$E$153)</f>
        <v>0</v>
      </c>
      <c r="H1105" s="26">
        <f t="shared" ca="1" si="17"/>
        <v>0</v>
      </c>
    </row>
    <row r="1106" spans="2:8" x14ac:dyDescent="0.2">
      <c r="B1106" s="55"/>
      <c r="G1106" s="26">
        <f ca="1">SUMIF(Spending!$C$6:$C$158,Allocations!C1106,Spending!$E$6:$E$153)</f>
        <v>0</v>
      </c>
      <c r="H1106" s="26">
        <f t="shared" ca="1" si="17"/>
        <v>0</v>
      </c>
    </row>
    <row r="1107" spans="2:8" x14ac:dyDescent="0.2">
      <c r="B1107" s="55"/>
      <c r="G1107" s="26">
        <f ca="1">SUMIF(Spending!$C$6:$C$158,Allocations!C1107,Spending!$E$6:$E$153)</f>
        <v>0</v>
      </c>
      <c r="H1107" s="26">
        <f t="shared" ca="1" si="17"/>
        <v>0</v>
      </c>
    </row>
    <row r="1108" spans="2:8" x14ac:dyDescent="0.2">
      <c r="B1108" s="55"/>
      <c r="G1108" s="26">
        <f ca="1">SUMIF(Spending!$C$6:$C$158,Allocations!C1108,Spending!$E$6:$E$153)</f>
        <v>0</v>
      </c>
      <c r="H1108" s="26">
        <f t="shared" ca="1" si="17"/>
        <v>0</v>
      </c>
    </row>
    <row r="1109" spans="2:8" x14ac:dyDescent="0.2">
      <c r="B1109" s="55"/>
      <c r="G1109" s="26">
        <f ca="1">SUMIF(Spending!$C$6:$C$158,Allocations!C1109,Spending!$E$6:$E$153)</f>
        <v>0</v>
      </c>
      <c r="H1109" s="26">
        <f t="shared" ca="1" si="17"/>
        <v>0</v>
      </c>
    </row>
    <row r="1110" spans="2:8" x14ac:dyDescent="0.2">
      <c r="B1110" s="55"/>
      <c r="G1110" s="26">
        <f ca="1">SUMIF(Spending!$C$6:$C$158,Allocations!C1110,Spending!$E$6:$E$153)</f>
        <v>0</v>
      </c>
      <c r="H1110" s="26">
        <f t="shared" ca="1" si="17"/>
        <v>0</v>
      </c>
    </row>
    <row r="1111" spans="2:8" x14ac:dyDescent="0.2">
      <c r="B1111" s="55"/>
      <c r="G1111" s="26">
        <f ca="1">SUMIF(Spending!$C$6:$C$158,Allocations!C1111,Spending!$E$6:$E$153)</f>
        <v>0</v>
      </c>
      <c r="H1111" s="26">
        <f t="shared" ca="1" si="17"/>
        <v>0</v>
      </c>
    </row>
    <row r="1112" spans="2:8" x14ac:dyDescent="0.2">
      <c r="B1112" s="55"/>
      <c r="G1112" s="26">
        <f ca="1">SUMIF(Spending!$C$6:$C$158,Allocations!C1112,Spending!$E$6:$E$153)</f>
        <v>0</v>
      </c>
      <c r="H1112" s="26">
        <f t="shared" ca="1" si="17"/>
        <v>0</v>
      </c>
    </row>
    <row r="1113" spans="2:8" x14ac:dyDescent="0.2">
      <c r="B1113" s="55"/>
      <c r="G1113" s="26">
        <f ca="1">SUMIF(Spending!$C$6:$C$158,Allocations!C1113,Spending!$E$6:$E$153)</f>
        <v>0</v>
      </c>
      <c r="H1113" s="26">
        <f t="shared" ca="1" si="17"/>
        <v>0</v>
      </c>
    </row>
    <row r="1114" spans="2:8" x14ac:dyDescent="0.2">
      <c r="B1114" s="55"/>
      <c r="G1114" s="26">
        <f ca="1">SUMIF(Spending!$C$6:$C$158,Allocations!C1114,Spending!$E$6:$E$153)</f>
        <v>0</v>
      </c>
      <c r="H1114" s="26">
        <f t="shared" ca="1" si="17"/>
        <v>0</v>
      </c>
    </row>
    <row r="1115" spans="2:8" x14ac:dyDescent="0.2">
      <c r="B1115" s="55"/>
      <c r="G1115" s="26">
        <f ca="1">SUMIF(Spending!$C$6:$C$158,Allocations!C1115,Spending!$E$6:$E$153)</f>
        <v>0</v>
      </c>
      <c r="H1115" s="26">
        <f t="shared" ca="1" si="17"/>
        <v>0</v>
      </c>
    </row>
  </sheetData>
  <mergeCells count="6">
    <mergeCell ref="A1:C1"/>
    <mergeCell ref="A2:B2"/>
    <mergeCell ref="A3:B3"/>
    <mergeCell ref="D1:E1"/>
    <mergeCell ref="D2:E2"/>
    <mergeCell ref="D3:E3"/>
  </mergeCells>
  <phoneticPr fontId="0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workbookViewId="0">
      <selection activeCell="J11" sqref="J11"/>
    </sheetView>
  </sheetViews>
  <sheetFormatPr defaultColWidth="8.85546875" defaultRowHeight="12.75" x14ac:dyDescent="0.2"/>
  <cols>
    <col min="1" max="1" width="12.7109375" style="3" customWidth="1"/>
    <col min="2" max="2" width="12.7109375" style="5" customWidth="1"/>
    <col min="3" max="3" width="29.42578125" style="13" customWidth="1"/>
    <col min="4" max="4" width="16.140625" style="9" customWidth="1"/>
    <col min="5" max="5" width="13.42578125" style="9" customWidth="1"/>
    <col min="6" max="6" width="11.42578125" style="3" customWidth="1"/>
    <col min="7" max="7" width="9" customWidth="1"/>
    <col min="8" max="8" width="35.42578125" customWidth="1"/>
    <col min="9" max="9" width="12.42578125" customWidth="1"/>
    <col min="10" max="10" width="10" customWidth="1"/>
    <col min="13" max="13" width="10.28515625" bestFit="1" customWidth="1"/>
  </cols>
  <sheetData>
    <row r="1" spans="1:13" ht="30" customHeight="1" x14ac:dyDescent="0.2">
      <c r="A1" s="63" t="s">
        <v>10</v>
      </c>
      <c r="B1" s="63"/>
      <c r="C1" s="63"/>
      <c r="D1" s="66"/>
      <c r="E1" s="66"/>
      <c r="F1" s="14"/>
      <c r="G1" s="14"/>
    </row>
    <row r="2" spans="1:13" x14ac:dyDescent="0.2">
      <c r="A2" s="65" t="s">
        <v>8</v>
      </c>
      <c r="B2" s="65"/>
      <c r="C2" s="9">
        <v>21000</v>
      </c>
    </row>
    <row r="3" spans="1:13" x14ac:dyDescent="0.2">
      <c r="A3" s="65" t="s">
        <v>15</v>
      </c>
      <c r="B3" s="65"/>
      <c r="C3" s="9">
        <f>C2-SUM(E6:E241)</f>
        <v>4091.1800000000039</v>
      </c>
    </row>
    <row r="5" spans="1:13" x14ac:dyDescent="0.2">
      <c r="A5" s="2" t="s">
        <v>5</v>
      </c>
      <c r="B5" s="4" t="s">
        <v>0</v>
      </c>
      <c r="C5" s="12" t="s">
        <v>1</v>
      </c>
      <c r="D5" s="6" t="s">
        <v>42</v>
      </c>
      <c r="E5" s="6" t="s">
        <v>3</v>
      </c>
      <c r="F5" s="2" t="s">
        <v>6</v>
      </c>
      <c r="G5" s="1" t="s">
        <v>7</v>
      </c>
      <c r="H5" s="1" t="s">
        <v>13</v>
      </c>
    </row>
    <row r="6" spans="1:13" x14ac:dyDescent="0.2">
      <c r="A6" s="3">
        <v>14</v>
      </c>
      <c r="B6" s="5">
        <v>42613</v>
      </c>
      <c r="C6" s="13" t="str">
        <f>LOOKUP(A6,[1]Allocations!A$1:A$65536,[1]Allocations!C$1:C$65536)</f>
        <v>Voicebox</v>
      </c>
      <c r="D6" s="9" t="s">
        <v>37</v>
      </c>
      <c r="E6" s="9">
        <v>261.77</v>
      </c>
      <c r="G6" t="s">
        <v>38</v>
      </c>
    </row>
    <row r="7" spans="1:13" x14ac:dyDescent="0.2">
      <c r="A7" s="3">
        <v>10</v>
      </c>
      <c r="B7" s="5">
        <v>42634</v>
      </c>
      <c r="C7" s="13" t="str">
        <f>LOOKUP(A7,[1]Allocations!A$1:A$65536,[1]Allocations!C$1:C$65536)</f>
        <v>Men of CBS</v>
      </c>
      <c r="D7" s="9" t="s">
        <v>39</v>
      </c>
      <c r="E7" s="57">
        <v>37.83</v>
      </c>
      <c r="F7" s="3">
        <v>2272</v>
      </c>
      <c r="G7" t="s">
        <v>38</v>
      </c>
    </row>
    <row r="8" spans="1:13" x14ac:dyDescent="0.2">
      <c r="A8" s="3">
        <v>3</v>
      </c>
      <c r="B8" s="5">
        <v>42635</v>
      </c>
      <c r="C8" s="13" t="str">
        <f>LOOKUP(A8,[1]Allocations!A$1:A$65536,[1]Allocations!C$1:C$65536)</f>
        <v>Gourmet Cuisine Society</v>
      </c>
      <c r="D8" s="9" t="s">
        <v>39</v>
      </c>
      <c r="E8" s="9">
        <v>75</v>
      </c>
      <c r="F8" s="3">
        <v>2273</v>
      </c>
      <c r="G8" t="s">
        <v>38</v>
      </c>
      <c r="J8" s="9"/>
    </row>
    <row r="9" spans="1:13" x14ac:dyDescent="0.2">
      <c r="A9" s="3">
        <v>12</v>
      </c>
      <c r="B9" s="5">
        <v>42635</v>
      </c>
      <c r="C9" s="13" t="str">
        <f>LOOKUP(A9,[1]Allocations!A$1:A$65536,[1]Allocations!C$1:C$65536)</f>
        <v>International Affairs Club</v>
      </c>
      <c r="D9" s="9" t="s">
        <v>40</v>
      </c>
      <c r="E9" s="57">
        <v>3.79</v>
      </c>
    </row>
    <row r="10" spans="1:13" x14ac:dyDescent="0.2">
      <c r="A10" s="3">
        <v>4</v>
      </c>
      <c r="B10" s="5">
        <v>42635</v>
      </c>
      <c r="C10" s="13" t="str">
        <f>LOOKUP(A10,[1]Allocations!A$1:A$65536,[1]Allocations!C$1:C$65536)</f>
        <v>Wine and Cheese Club</v>
      </c>
      <c r="D10" s="9" t="s">
        <v>41</v>
      </c>
      <c r="E10" s="9">
        <v>49.98</v>
      </c>
      <c r="G10" t="s">
        <v>38</v>
      </c>
    </row>
    <row r="11" spans="1:13" x14ac:dyDescent="0.2">
      <c r="A11" s="3">
        <v>5</v>
      </c>
      <c r="B11" s="5">
        <v>42635</v>
      </c>
      <c r="C11" s="13" t="str">
        <f>LOOKUP(A11,[1]Allocations!A$1:A$65536,[1]Allocations!C$1:C$65536)</f>
        <v>Contra Club Local community dance</v>
      </c>
      <c r="D11" s="9" t="s">
        <v>37</v>
      </c>
      <c r="E11" s="9">
        <v>74</v>
      </c>
      <c r="G11" t="s">
        <v>38</v>
      </c>
    </row>
    <row r="12" spans="1:13" x14ac:dyDescent="0.2">
      <c r="A12" s="3">
        <v>12</v>
      </c>
      <c r="B12" s="5">
        <v>42635</v>
      </c>
      <c r="C12" s="13" t="str">
        <f>LOOKUP(A12,[1]Allocations!A$1:A$65536,[1]Allocations!C$1:C$65536)</f>
        <v>International Affairs Club</v>
      </c>
      <c r="D12" s="17" t="s">
        <v>41</v>
      </c>
      <c r="E12" s="9">
        <v>175.76</v>
      </c>
      <c r="G12" t="s">
        <v>38</v>
      </c>
      <c r="H12" s="19"/>
    </row>
    <row r="13" spans="1:13" x14ac:dyDescent="0.2">
      <c r="A13" s="3">
        <v>10</v>
      </c>
      <c r="B13" s="5">
        <v>42635</v>
      </c>
      <c r="C13" s="13" t="str">
        <f>LOOKUP(A13,[1]Allocations!A$1:A$65536,[1]Allocations!C$1:C$65536)</f>
        <v>Men of CBS</v>
      </c>
      <c r="D13" s="9" t="s">
        <v>41</v>
      </c>
      <c r="E13" s="9">
        <v>126.39</v>
      </c>
      <c r="G13" t="s">
        <v>38</v>
      </c>
      <c r="H13" s="19"/>
      <c r="M13" s="9"/>
    </row>
    <row r="14" spans="1:13" x14ac:dyDescent="0.2">
      <c r="A14" s="3">
        <v>6</v>
      </c>
      <c r="B14" s="5">
        <v>42636</v>
      </c>
      <c r="C14" s="13" t="str">
        <f>LOOKUP(A14,[1]Allocations!A$1:A$65536,[1]Allocations!C$1:C$65536)</f>
        <v xml:space="preserve">SOL, SACNAS, CU LAF in DSM </v>
      </c>
      <c r="D14" s="9" t="s">
        <v>37</v>
      </c>
      <c r="E14" s="9">
        <v>995</v>
      </c>
      <c r="G14" t="s">
        <v>38</v>
      </c>
      <c r="H14" s="19"/>
    </row>
    <row r="15" spans="1:13" x14ac:dyDescent="0.2">
      <c r="A15" s="3">
        <v>1</v>
      </c>
      <c r="B15" s="5">
        <v>42638</v>
      </c>
      <c r="C15" s="13" t="str">
        <f>LOOKUP(A15,[1]Allocations!A$1:A$65536,[1]Allocations!C$1:C$65536)</f>
        <v>MAPS meeting</v>
      </c>
      <c r="D15" s="17" t="s">
        <v>40</v>
      </c>
      <c r="E15" s="57">
        <v>115.9</v>
      </c>
      <c r="H15" s="19"/>
    </row>
    <row r="16" spans="1:13" x14ac:dyDescent="0.2">
      <c r="A16" s="3">
        <v>7</v>
      </c>
      <c r="B16" s="5">
        <v>42640</v>
      </c>
      <c r="C16" s="13" t="str">
        <f>LOOKUP(A16,Allocations!A:A,Allocations!C:C)</f>
        <v>Food House Community Meals</v>
      </c>
      <c r="D16" s="17" t="s">
        <v>40</v>
      </c>
      <c r="E16" s="9">
        <v>64.33</v>
      </c>
      <c r="H16" s="19"/>
    </row>
    <row r="17" spans="1:9" x14ac:dyDescent="0.2">
      <c r="A17" s="3">
        <v>12</v>
      </c>
      <c r="B17" s="5">
        <v>42640</v>
      </c>
      <c r="C17" s="13" t="str">
        <f>LOOKUP(A17,Allocations!A:A,Allocations!C:C)</f>
        <v>International Affairs Club</v>
      </c>
      <c r="D17" s="17" t="s">
        <v>41</v>
      </c>
      <c r="E17" s="9">
        <v>137.69999999999999</v>
      </c>
      <c r="G17" t="s">
        <v>38</v>
      </c>
      <c r="H17" s="19"/>
      <c r="I17" s="19"/>
    </row>
    <row r="18" spans="1:9" x14ac:dyDescent="0.2">
      <c r="A18" s="3">
        <v>17</v>
      </c>
      <c r="B18" s="5">
        <v>42640</v>
      </c>
      <c r="C18" s="13" t="str">
        <f>LOOKUP(A18,Allocations!A:A,Allocations!C:C)</f>
        <v xml:space="preserve">Student Athlete Mentors </v>
      </c>
      <c r="D18" s="17" t="s">
        <v>39</v>
      </c>
      <c r="E18" s="9">
        <v>181.49</v>
      </c>
      <c r="F18" s="3">
        <v>1244</v>
      </c>
      <c r="G18" t="s">
        <v>38</v>
      </c>
      <c r="H18" s="19"/>
      <c r="I18" s="19"/>
    </row>
    <row r="19" spans="1:9" x14ac:dyDescent="0.2">
      <c r="A19" s="3">
        <v>13</v>
      </c>
      <c r="B19" s="5">
        <v>42640</v>
      </c>
      <c r="C19" s="13" t="str">
        <f>LOOKUP(A19,Allocations!A:A,Allocations!C:C)</f>
        <v>Equestrian Club</v>
      </c>
      <c r="D19" s="17" t="s">
        <v>40</v>
      </c>
      <c r="E19" s="9">
        <v>280</v>
      </c>
      <c r="H19" s="19"/>
      <c r="I19" s="19"/>
    </row>
    <row r="20" spans="1:9" x14ac:dyDescent="0.2">
      <c r="A20" s="3">
        <v>9</v>
      </c>
      <c r="B20" s="5">
        <v>42641</v>
      </c>
      <c r="C20" s="13" t="str">
        <f>LOOKUP(A20,Allocations!A:A,Allocations!C:C)</f>
        <v>Tea and Coffee org</v>
      </c>
      <c r="D20" s="17" t="s">
        <v>40</v>
      </c>
      <c r="E20" s="61">
        <v>113</v>
      </c>
      <c r="H20" s="19"/>
      <c r="I20" s="19"/>
    </row>
    <row r="21" spans="1:9" x14ac:dyDescent="0.2">
      <c r="A21" s="3">
        <v>10</v>
      </c>
      <c r="B21" s="5">
        <v>42641</v>
      </c>
      <c r="C21" s="13" t="s">
        <v>55</v>
      </c>
      <c r="D21" s="9" t="s">
        <v>40</v>
      </c>
      <c r="E21" s="9">
        <v>15</v>
      </c>
      <c r="H21" s="19"/>
      <c r="I21" s="19"/>
    </row>
    <row r="22" spans="1:9" x14ac:dyDescent="0.2">
      <c r="A22" s="3">
        <v>18</v>
      </c>
      <c r="B22" s="5">
        <v>42642</v>
      </c>
      <c r="C22" s="13" t="str">
        <f>LOOKUP(A22,Allocations!A:A,Allocations!C:C)</f>
        <v xml:space="preserve">CBS Women Mentoring </v>
      </c>
      <c r="D22" s="9" t="s">
        <v>39</v>
      </c>
      <c r="E22" s="57">
        <v>285.60000000000002</v>
      </c>
      <c r="F22" s="3">
        <v>1246</v>
      </c>
      <c r="G22" t="s">
        <v>38</v>
      </c>
      <c r="H22" s="19"/>
    </row>
    <row r="23" spans="1:9" x14ac:dyDescent="0.2">
      <c r="A23" s="3">
        <v>3</v>
      </c>
      <c r="B23" s="5">
        <v>42643</v>
      </c>
      <c r="C23" s="13" t="str">
        <f>LOOKUP(A23,Allocations!A:A,Allocations!C:C)</f>
        <v>Gourmet Cuisine Society</v>
      </c>
      <c r="D23" s="9" t="s">
        <v>39</v>
      </c>
      <c r="E23" s="9">
        <v>65.63</v>
      </c>
      <c r="F23" s="3">
        <v>1455</v>
      </c>
      <c r="G23" t="s">
        <v>38</v>
      </c>
      <c r="H23" s="19"/>
    </row>
    <row r="24" spans="1:9" x14ac:dyDescent="0.2">
      <c r="A24" s="3">
        <v>15</v>
      </c>
      <c r="B24" s="5">
        <v>42643</v>
      </c>
      <c r="C24" s="13" t="str">
        <f>LOOKUP(A24,Allocations!A:A,Allocations!C:C)</f>
        <v xml:space="preserve">MAPS </v>
      </c>
      <c r="D24" s="9" t="s">
        <v>40</v>
      </c>
      <c r="E24" s="9">
        <v>14.37</v>
      </c>
      <c r="H24" s="19"/>
    </row>
    <row r="25" spans="1:9" x14ac:dyDescent="0.2">
      <c r="A25" s="3">
        <v>3</v>
      </c>
      <c r="B25" s="5">
        <v>42643</v>
      </c>
      <c r="C25" s="13" t="str">
        <f>LOOKUP(A25,Allocations!A:A,Allocations!C:C)</f>
        <v>Gourmet Cuisine Society</v>
      </c>
      <c r="D25" s="9" t="s">
        <v>40</v>
      </c>
      <c r="E25" s="9">
        <v>16.43</v>
      </c>
      <c r="H25" s="19"/>
    </row>
    <row r="26" spans="1:9" x14ac:dyDescent="0.2">
      <c r="A26" s="3">
        <v>7</v>
      </c>
      <c r="B26" s="5">
        <v>42646</v>
      </c>
      <c r="C26" s="13" t="str">
        <f>LOOKUP(A26,Allocations!A:A,Allocations!C:C)</f>
        <v>Food House Community Meals</v>
      </c>
      <c r="D26" s="9" t="s">
        <v>40</v>
      </c>
      <c r="E26" s="9">
        <v>64.010000000000005</v>
      </c>
      <c r="H26" s="19"/>
    </row>
    <row r="27" spans="1:9" x14ac:dyDescent="0.2">
      <c r="A27" s="3">
        <v>4</v>
      </c>
      <c r="B27" s="5">
        <v>42646</v>
      </c>
      <c r="C27" s="13" t="str">
        <f>LOOKUP(A27,Allocations!A:A,Allocations!C:C)</f>
        <v>Wine and Cheese Club</v>
      </c>
      <c r="D27" s="9" t="s">
        <v>40</v>
      </c>
      <c r="E27" s="9">
        <v>201.34</v>
      </c>
      <c r="H27" s="19"/>
    </row>
    <row r="28" spans="1:9" x14ac:dyDescent="0.2">
      <c r="A28" s="3">
        <v>13</v>
      </c>
      <c r="B28" s="5">
        <v>42647</v>
      </c>
      <c r="C28" s="13" t="str">
        <f>LOOKUP(A28,Allocations!A:A,Allocations!C:C)</f>
        <v>Equestrian Club</v>
      </c>
      <c r="D28" s="9" t="s">
        <v>40</v>
      </c>
      <c r="E28" s="9">
        <v>580</v>
      </c>
      <c r="H28" s="19"/>
    </row>
    <row r="29" spans="1:9" x14ac:dyDescent="0.2">
      <c r="A29" s="3">
        <v>15</v>
      </c>
      <c r="B29" s="5">
        <v>42648</v>
      </c>
      <c r="C29" s="13" t="str">
        <f>LOOKUP(A29,Allocations!A:A,Allocations!C:C)</f>
        <v xml:space="preserve">MAPS </v>
      </c>
      <c r="D29" s="9" t="s">
        <v>40</v>
      </c>
      <c r="E29" s="57">
        <v>40.630000000000003</v>
      </c>
      <c r="H29" s="19"/>
    </row>
    <row r="30" spans="1:9" x14ac:dyDescent="0.2">
      <c r="A30" s="3">
        <v>16</v>
      </c>
      <c r="B30" s="5">
        <v>42648</v>
      </c>
      <c r="C30" s="13" t="str">
        <f>LOOKUP(A30,Allocations!A:A,Allocations!C:C)</f>
        <v xml:space="preserve">Grinnell Intersectional Vegans </v>
      </c>
      <c r="D30" s="9" t="s">
        <v>40</v>
      </c>
      <c r="E30" s="9">
        <v>11.91</v>
      </c>
      <c r="H30" s="19"/>
    </row>
    <row r="31" spans="1:9" x14ac:dyDescent="0.2">
      <c r="A31" s="3">
        <v>21</v>
      </c>
      <c r="B31" s="5">
        <v>42649</v>
      </c>
      <c r="C31" s="13" t="str">
        <f>LOOKUP(A31,Allocations!A:A,Allocations!C:C)</f>
        <v>Active Minds: Mental Health Conference</v>
      </c>
      <c r="D31" s="9" t="s">
        <v>41</v>
      </c>
      <c r="E31" s="9">
        <v>129</v>
      </c>
      <c r="G31" t="s">
        <v>38</v>
      </c>
      <c r="H31" s="19"/>
    </row>
    <row r="32" spans="1:9" x14ac:dyDescent="0.2">
      <c r="A32" s="3">
        <v>24</v>
      </c>
      <c r="B32" s="5">
        <v>42649</v>
      </c>
      <c r="C32" s="13" t="str">
        <f>LOOKUP(A32,Allocations!A:A,Allocations!C:C)</f>
        <v xml:space="preserve">SRC Social Hour </v>
      </c>
      <c r="D32" s="9" t="s">
        <v>39</v>
      </c>
      <c r="E32" s="9">
        <v>228</v>
      </c>
      <c r="F32" s="3">
        <v>1460</v>
      </c>
      <c r="G32" t="s">
        <v>38</v>
      </c>
      <c r="H32" s="19"/>
    </row>
    <row r="33" spans="1:8" x14ac:dyDescent="0.2">
      <c r="A33" s="3">
        <v>27</v>
      </c>
      <c r="B33" s="5">
        <v>42652</v>
      </c>
      <c r="C33" s="13" t="str">
        <f>LOOKUP(A33,Allocations!A:A,Allocations!C:C)</f>
        <v>Snacks for SPC Committee</v>
      </c>
      <c r="D33" s="9" t="s">
        <v>40</v>
      </c>
      <c r="E33" s="9">
        <v>11.51</v>
      </c>
      <c r="G33" t="s">
        <v>38</v>
      </c>
      <c r="H33" s="19"/>
    </row>
    <row r="34" spans="1:8" x14ac:dyDescent="0.2">
      <c r="A34" s="3">
        <v>16</v>
      </c>
      <c r="B34" s="5">
        <v>42652</v>
      </c>
      <c r="C34" s="13" t="s">
        <v>44</v>
      </c>
      <c r="D34" s="9" t="s">
        <v>40</v>
      </c>
      <c r="E34" s="9">
        <v>56.63</v>
      </c>
      <c r="G34" t="s">
        <v>38</v>
      </c>
      <c r="H34" s="19"/>
    </row>
    <row r="35" spans="1:8" ht="15" x14ac:dyDescent="0.25">
      <c r="A35" s="3">
        <v>20</v>
      </c>
      <c r="B35" s="5">
        <v>42652</v>
      </c>
      <c r="C35" s="13" t="str">
        <f>LOOKUP(A35,Allocations!A:A,Allocations!C:C)</f>
        <v xml:space="preserve">Crecemos Unidos Training Breakfast </v>
      </c>
      <c r="D35" s="9" t="s">
        <v>40</v>
      </c>
      <c r="E35" s="17">
        <v>34.83</v>
      </c>
      <c r="G35" s="19" t="s">
        <v>38</v>
      </c>
      <c r="H35" s="34"/>
    </row>
    <row r="36" spans="1:8" x14ac:dyDescent="0.2">
      <c r="A36" s="3">
        <v>11</v>
      </c>
      <c r="B36" s="5">
        <v>42653</v>
      </c>
      <c r="C36" s="13" t="str">
        <f>LOOKUP(A36,Allocations!A:A,Allocations!C:C)</f>
        <v>Beatbox Club</v>
      </c>
      <c r="D36" s="17" t="s">
        <v>40</v>
      </c>
      <c r="E36" s="9">
        <v>19.95</v>
      </c>
      <c r="H36" s="19"/>
    </row>
    <row r="37" spans="1:8" x14ac:dyDescent="0.2">
      <c r="A37" s="3">
        <v>28</v>
      </c>
      <c r="B37" s="5">
        <v>42653</v>
      </c>
      <c r="C37" s="13" t="str">
        <f>LOOKUP(A37,Allocations!A:A,Allocations!C:C)</f>
        <v>Snacks for SPC Committee (10-10)</v>
      </c>
      <c r="D37" s="9" t="s">
        <v>39</v>
      </c>
      <c r="E37" s="9">
        <v>17.89</v>
      </c>
      <c r="F37" s="3">
        <v>1462</v>
      </c>
      <c r="G37" t="s">
        <v>38</v>
      </c>
      <c r="H37" s="19"/>
    </row>
    <row r="38" spans="1:8" x14ac:dyDescent="0.2">
      <c r="A38" s="3">
        <v>30</v>
      </c>
      <c r="B38" s="5">
        <v>42655</v>
      </c>
      <c r="C38" s="13" t="str">
        <f>LOOKUP(A38,Allocations!A:A,Allocations!C:C)</f>
        <v xml:space="preserve">CBS Study Break </v>
      </c>
      <c r="D38" s="9" t="s">
        <v>39</v>
      </c>
      <c r="E38" s="9">
        <v>50</v>
      </c>
      <c r="F38" s="3">
        <v>1464</v>
      </c>
      <c r="G38" t="s">
        <v>38</v>
      </c>
      <c r="H38" s="19"/>
    </row>
    <row r="39" spans="1:8" x14ac:dyDescent="0.2">
      <c r="A39" s="3">
        <v>7</v>
      </c>
      <c r="B39" s="5">
        <v>42655</v>
      </c>
      <c r="C39" s="13" t="str">
        <f>LOOKUP(A39,Allocations!A:A,Allocations!C:C)</f>
        <v>Food House Community Meals</v>
      </c>
      <c r="D39" s="9" t="s">
        <v>40</v>
      </c>
      <c r="E39" s="9">
        <v>64.45</v>
      </c>
      <c r="H39" s="19"/>
    </row>
    <row r="40" spans="1:8" x14ac:dyDescent="0.2">
      <c r="A40" s="3">
        <v>19</v>
      </c>
      <c r="B40" s="5">
        <v>42655</v>
      </c>
      <c r="C40" s="13" t="str">
        <f>LOOKUP(A40,Allocations!A:A,Allocations!C:C)</f>
        <v xml:space="preserve">Food House: Burling and Kistle Cookies for Semester </v>
      </c>
      <c r="D40" s="9" t="s">
        <v>40</v>
      </c>
      <c r="E40" s="9">
        <v>7</v>
      </c>
      <c r="H40" s="19"/>
    </row>
    <row r="41" spans="1:8" x14ac:dyDescent="0.2">
      <c r="A41" s="3">
        <v>25</v>
      </c>
      <c r="B41" s="5">
        <v>42668</v>
      </c>
      <c r="C41" s="13" t="str">
        <f>LOOKUP(A41,Allocations!A:A,Allocations!C:C)</f>
        <v xml:space="preserve">Salseros de Grinnell Costumes </v>
      </c>
      <c r="D41" s="9" t="s">
        <v>40</v>
      </c>
      <c r="E41" s="9">
        <v>232.6</v>
      </c>
      <c r="H41" s="19"/>
    </row>
    <row r="42" spans="1:8" x14ac:dyDescent="0.2">
      <c r="A42" s="3">
        <v>13</v>
      </c>
      <c r="B42" s="5">
        <v>42668</v>
      </c>
      <c r="C42" s="13" t="str">
        <f>LOOKUP(A42,Allocations!A:A,Allocations!C:C)</f>
        <v>Equestrian Club</v>
      </c>
      <c r="D42" s="9" t="s">
        <v>40</v>
      </c>
      <c r="E42" s="9">
        <v>100</v>
      </c>
      <c r="H42" s="19"/>
    </row>
    <row r="43" spans="1:8" x14ac:dyDescent="0.2">
      <c r="A43" s="3">
        <v>13</v>
      </c>
      <c r="B43" s="5">
        <v>42668</v>
      </c>
      <c r="C43" s="13" t="str">
        <f>LOOKUP(A43,Allocations!A:A,Allocations!C:C)</f>
        <v>Equestrian Club</v>
      </c>
      <c r="D43" s="9" t="s">
        <v>40</v>
      </c>
      <c r="E43" s="9">
        <v>204</v>
      </c>
      <c r="H43" s="19"/>
    </row>
    <row r="44" spans="1:8" x14ac:dyDescent="0.2">
      <c r="A44" s="3">
        <v>19</v>
      </c>
      <c r="B44" s="5">
        <v>42668</v>
      </c>
      <c r="C44" s="13" t="str">
        <f>LOOKUP(A44,Allocations!A:A,Allocations!C:C)</f>
        <v xml:space="preserve">Food House: Burling and Kistle Cookies for Semester </v>
      </c>
      <c r="D44" s="9" t="s">
        <v>40</v>
      </c>
      <c r="E44" s="9">
        <v>38.65</v>
      </c>
      <c r="H44" s="19"/>
    </row>
    <row r="45" spans="1:8" x14ac:dyDescent="0.2">
      <c r="A45" s="3">
        <v>7</v>
      </c>
      <c r="B45" s="5">
        <v>42668</v>
      </c>
      <c r="C45" s="13" t="str">
        <f>LOOKUP(A45,Allocations!A:A,Allocations!C:C)</f>
        <v>Food House Community Meals</v>
      </c>
      <c r="D45" s="9" t="s">
        <v>40</v>
      </c>
      <c r="E45" s="9">
        <v>57.55</v>
      </c>
      <c r="H45" s="19"/>
    </row>
    <row r="46" spans="1:8" x14ac:dyDescent="0.2">
      <c r="A46" s="3">
        <v>29</v>
      </c>
      <c r="B46" s="5">
        <v>42670</v>
      </c>
      <c r="C46" s="13" t="str">
        <f>LOOKUP(A46,Allocations!A:A,Allocations!C:C)</f>
        <v xml:space="preserve">CBS Sunday Dinner </v>
      </c>
      <c r="D46" s="9" t="s">
        <v>39</v>
      </c>
      <c r="E46" s="9">
        <v>196.64</v>
      </c>
      <c r="F46" s="3">
        <v>1248</v>
      </c>
      <c r="G46" t="s">
        <v>38</v>
      </c>
      <c r="H46" s="19"/>
    </row>
    <row r="47" spans="1:8" x14ac:dyDescent="0.2">
      <c r="A47" s="3">
        <v>32</v>
      </c>
      <c r="B47" s="5">
        <v>42671</v>
      </c>
      <c r="C47" s="13" t="str">
        <f>LOOKUP(A47,Allocations!A:A,Allocations!C:C)</f>
        <v xml:space="preserve">Docmaking </v>
      </c>
      <c r="D47" s="9" t="s">
        <v>40</v>
      </c>
      <c r="E47" s="9">
        <v>607</v>
      </c>
      <c r="H47" s="19"/>
    </row>
    <row r="48" spans="1:8" x14ac:dyDescent="0.2">
      <c r="A48" s="3">
        <v>4</v>
      </c>
      <c r="B48" s="5">
        <v>42671</v>
      </c>
      <c r="C48" s="13" t="str">
        <f>LOOKUP(A48,Allocations!A:A,Allocations!C:C)</f>
        <v>Wine and Cheese Club</v>
      </c>
      <c r="D48" s="9" t="s">
        <v>40</v>
      </c>
      <c r="E48" s="9">
        <v>94.44</v>
      </c>
      <c r="H48" s="19"/>
    </row>
    <row r="49" spans="1:8" x14ac:dyDescent="0.2">
      <c r="A49" s="3">
        <v>34</v>
      </c>
      <c r="B49" s="5">
        <v>42671</v>
      </c>
      <c r="C49" s="13" t="str">
        <f>LOOKUP(A49,Allocations!A:A,Allocations!C:C)</f>
        <v xml:space="preserve">FOGG Halloween Celebration </v>
      </c>
      <c r="D49" s="9" t="s">
        <v>41</v>
      </c>
      <c r="E49" s="9">
        <v>96.36</v>
      </c>
      <c r="G49" t="s">
        <v>38</v>
      </c>
      <c r="H49" s="19"/>
    </row>
    <row r="50" spans="1:8" x14ac:dyDescent="0.2">
      <c r="A50" s="3">
        <v>19</v>
      </c>
      <c r="B50" s="5">
        <v>42674</v>
      </c>
      <c r="C50" s="13" t="str">
        <f>LOOKUP(A50,Allocations!A:A,Allocations!C:C)</f>
        <v xml:space="preserve">Food House: Burling and Kistle Cookies for Semester </v>
      </c>
      <c r="D50" s="9" t="s">
        <v>40</v>
      </c>
      <c r="E50" s="9">
        <v>83.13</v>
      </c>
      <c r="H50" s="19"/>
    </row>
    <row r="51" spans="1:8" x14ac:dyDescent="0.2">
      <c r="A51" s="3">
        <v>33</v>
      </c>
      <c r="B51" s="5">
        <v>42674</v>
      </c>
      <c r="C51" s="13" t="str">
        <f>LOOKUP(A51,Allocations!A:A,Allocations!C:C)</f>
        <v>Food House Community Meals Part 2</v>
      </c>
      <c r="D51" s="9" t="s">
        <v>40</v>
      </c>
      <c r="E51" s="9">
        <v>133.56</v>
      </c>
      <c r="H51" s="19"/>
    </row>
    <row r="52" spans="1:8" x14ac:dyDescent="0.2">
      <c r="A52" s="3">
        <v>3</v>
      </c>
      <c r="B52" s="5">
        <v>42674</v>
      </c>
      <c r="C52" s="13" t="str">
        <f>LOOKUP(A52,Allocations!A:A,Allocations!C:C)</f>
        <v>Gourmet Cuisine Society</v>
      </c>
      <c r="D52" s="9" t="s">
        <v>40</v>
      </c>
      <c r="E52" s="9">
        <v>59.02</v>
      </c>
      <c r="H52" s="19"/>
    </row>
    <row r="53" spans="1:8" x14ac:dyDescent="0.2">
      <c r="A53" s="3">
        <v>35</v>
      </c>
      <c r="B53" s="5">
        <v>42675</v>
      </c>
      <c r="C53" s="13" t="str">
        <f>LOOKUP(A53,Allocations!A:A,Allocations!C:C)</f>
        <v xml:space="preserve">SuperSmash Bros </v>
      </c>
      <c r="D53" s="9" t="s">
        <v>41</v>
      </c>
      <c r="E53" s="9">
        <v>319.93</v>
      </c>
      <c r="G53" t="s">
        <v>38</v>
      </c>
      <c r="H53" s="19"/>
    </row>
    <row r="54" spans="1:8" x14ac:dyDescent="0.2">
      <c r="A54" s="3">
        <v>35</v>
      </c>
      <c r="B54" s="5">
        <v>42675</v>
      </c>
      <c r="C54" s="13" t="str">
        <f>LOOKUP(A54,Allocations!A:A,Allocations!C:C)</f>
        <v xml:space="preserve">SuperSmash Bros </v>
      </c>
      <c r="D54" s="9" t="s">
        <v>41</v>
      </c>
      <c r="E54" s="9">
        <v>257.7</v>
      </c>
      <c r="G54" t="s">
        <v>38</v>
      </c>
      <c r="H54" s="19"/>
    </row>
    <row r="55" spans="1:8" x14ac:dyDescent="0.2">
      <c r="A55" s="3">
        <v>35</v>
      </c>
      <c r="B55" s="5">
        <v>42675</v>
      </c>
      <c r="C55" s="13" t="str">
        <f>LOOKUP(A55,Allocations!A:A,Allocations!C:C)</f>
        <v xml:space="preserve">SuperSmash Bros </v>
      </c>
      <c r="D55" s="9" t="s">
        <v>41</v>
      </c>
      <c r="E55" s="9">
        <v>128.76</v>
      </c>
      <c r="G55" t="s">
        <v>38</v>
      </c>
      <c r="H55" s="19"/>
    </row>
    <row r="56" spans="1:8" x14ac:dyDescent="0.2">
      <c r="A56" s="3">
        <v>39</v>
      </c>
      <c r="B56" s="5">
        <v>42675</v>
      </c>
      <c r="C56" s="13" t="str">
        <f>LOOKUP(A56,Allocations!A:A,Allocations!C:C)</f>
        <v>SOL</v>
      </c>
      <c r="D56" s="9" t="s">
        <v>41</v>
      </c>
      <c r="E56" s="9">
        <v>187.19</v>
      </c>
      <c r="G56" t="s">
        <v>38</v>
      </c>
      <c r="H56" s="19"/>
    </row>
    <row r="57" spans="1:8" x14ac:dyDescent="0.2">
      <c r="A57" s="3">
        <v>35</v>
      </c>
      <c r="B57" s="5">
        <v>42677</v>
      </c>
      <c r="C57" s="13" t="str">
        <f>LOOKUP(A57,Allocations!A:A,Allocations!C:C)</f>
        <v xml:space="preserve">SuperSmash Bros </v>
      </c>
      <c r="D57" s="9" t="s">
        <v>41</v>
      </c>
      <c r="E57" s="9">
        <v>85.59</v>
      </c>
      <c r="G57" t="s">
        <v>38</v>
      </c>
      <c r="H57" s="19"/>
    </row>
    <row r="58" spans="1:8" x14ac:dyDescent="0.2">
      <c r="A58" s="3">
        <v>40</v>
      </c>
      <c r="B58" s="5">
        <v>42677</v>
      </c>
      <c r="C58" s="13" t="str">
        <f>LOOKUP(A58,Allocations!A:A,Allocations!C:C)</f>
        <v>Grinnel Advocates</v>
      </c>
      <c r="D58" s="9" t="s">
        <v>37</v>
      </c>
      <c r="E58" s="9">
        <v>500</v>
      </c>
      <c r="G58" t="s">
        <v>38</v>
      </c>
      <c r="H58" s="19"/>
    </row>
    <row r="59" spans="1:8" x14ac:dyDescent="0.2">
      <c r="A59" s="3">
        <v>3</v>
      </c>
      <c r="B59" s="5">
        <v>42678</v>
      </c>
      <c r="C59" s="13" t="str">
        <f>LOOKUP(A59,Allocations!A:A,Allocations!C:C)</f>
        <v>Gourmet Cuisine Society</v>
      </c>
      <c r="D59" s="9" t="s">
        <v>40</v>
      </c>
      <c r="E59" s="9">
        <v>27.17</v>
      </c>
      <c r="H59" s="19"/>
    </row>
    <row r="60" spans="1:8" x14ac:dyDescent="0.2">
      <c r="A60" s="3">
        <v>13</v>
      </c>
      <c r="B60" s="5">
        <v>42678</v>
      </c>
      <c r="C60" s="13" t="str">
        <f>LOOKUP(A60,Allocations!A:A,Allocations!C:C)</f>
        <v>Equestrian Club</v>
      </c>
      <c r="D60" s="9" t="s">
        <v>40</v>
      </c>
      <c r="E60" s="9">
        <v>180</v>
      </c>
      <c r="H60" s="19"/>
    </row>
    <row r="61" spans="1:8" x14ac:dyDescent="0.2">
      <c r="A61" s="3">
        <v>13</v>
      </c>
      <c r="B61" s="5">
        <v>42678</v>
      </c>
      <c r="C61" s="13" t="str">
        <f>LOOKUP(A61,Allocations!A:A,Allocations!C:C)</f>
        <v>Equestrian Club</v>
      </c>
      <c r="D61" s="9" t="s">
        <v>40</v>
      </c>
      <c r="E61" s="9">
        <v>120</v>
      </c>
      <c r="H61" s="19"/>
    </row>
    <row r="62" spans="1:8" x14ac:dyDescent="0.2">
      <c r="A62" s="3">
        <v>13</v>
      </c>
      <c r="B62" s="5">
        <v>42678</v>
      </c>
      <c r="C62" s="13" t="str">
        <f>LOOKUP(A62,Allocations!A:A,Allocations!C:C)</f>
        <v>Equestrian Club</v>
      </c>
      <c r="D62" s="9" t="s">
        <v>40</v>
      </c>
      <c r="E62" s="9">
        <v>168</v>
      </c>
      <c r="H62" s="19"/>
    </row>
    <row r="63" spans="1:8" x14ac:dyDescent="0.2">
      <c r="A63" s="3">
        <v>44</v>
      </c>
      <c r="B63" s="5">
        <v>42682</v>
      </c>
      <c r="C63" s="13" t="str">
        <f>LOOKUP(A63,Allocations!A:A,Allocations!C:C)</f>
        <v xml:space="preserve">ISC </v>
      </c>
      <c r="D63" s="9" t="s">
        <v>41</v>
      </c>
      <c r="E63" s="9">
        <v>155.84</v>
      </c>
      <c r="G63" t="s">
        <v>38</v>
      </c>
      <c r="H63" s="19"/>
    </row>
    <row r="64" spans="1:8" x14ac:dyDescent="0.2">
      <c r="A64" s="3">
        <v>45</v>
      </c>
      <c r="B64" s="5">
        <v>42683</v>
      </c>
      <c r="C64" s="13" t="str">
        <f>LOOKUP(A64,Allocations!A:A,Allocations!C:C)</f>
        <v>Russian House Meals</v>
      </c>
      <c r="D64" s="9" t="s">
        <v>39</v>
      </c>
      <c r="E64" s="9">
        <v>48.07</v>
      </c>
      <c r="F64" s="3">
        <v>955</v>
      </c>
      <c r="G64" t="s">
        <v>38</v>
      </c>
      <c r="H64" s="19"/>
    </row>
    <row r="65" spans="1:8" x14ac:dyDescent="0.2">
      <c r="A65" s="3">
        <v>11</v>
      </c>
      <c r="B65" s="5">
        <v>42685</v>
      </c>
      <c r="C65" s="13" t="str">
        <f>LOOKUP(A65,Allocations!A:A,Allocations!C:C)</f>
        <v>Beatbox Club</v>
      </c>
      <c r="D65" s="9" t="s">
        <v>40</v>
      </c>
      <c r="E65" s="9">
        <v>19.95</v>
      </c>
      <c r="H65" s="19"/>
    </row>
    <row r="66" spans="1:8" x14ac:dyDescent="0.2">
      <c r="A66" s="3">
        <v>13</v>
      </c>
      <c r="B66" s="5">
        <v>42685</v>
      </c>
      <c r="C66" s="13" t="str">
        <f>LOOKUP(A66,Allocations!A:A,Allocations!C:C)</f>
        <v>Equestrian Club</v>
      </c>
      <c r="D66" s="9" t="s">
        <v>40</v>
      </c>
      <c r="E66" s="9">
        <v>384</v>
      </c>
      <c r="H66" s="19"/>
    </row>
    <row r="67" spans="1:8" x14ac:dyDescent="0.2">
      <c r="A67" s="3">
        <v>45</v>
      </c>
      <c r="B67" s="5">
        <v>42688</v>
      </c>
      <c r="C67" s="13" t="str">
        <f>LOOKUP(A67,Allocations!A:A,Allocations!C:C)</f>
        <v>Russian House Meals</v>
      </c>
      <c r="D67" s="9" t="s">
        <v>39</v>
      </c>
      <c r="E67" s="9">
        <v>50</v>
      </c>
      <c r="F67" s="3">
        <v>959</v>
      </c>
      <c r="G67" t="s">
        <v>38</v>
      </c>
      <c r="H67" s="19"/>
    </row>
    <row r="68" spans="1:8" x14ac:dyDescent="0.2">
      <c r="A68" s="3">
        <v>2</v>
      </c>
      <c r="B68" s="5">
        <v>42688</v>
      </c>
      <c r="C68" s="13" t="str">
        <f>LOOKUP(A68,Allocations!A:A,Allocations!C:C)</f>
        <v>Dagohir Building Club</v>
      </c>
      <c r="D68" s="9" t="s">
        <v>41</v>
      </c>
      <c r="E68" s="9">
        <v>111.14</v>
      </c>
      <c r="G68" t="s">
        <v>38</v>
      </c>
      <c r="H68" s="19"/>
    </row>
    <row r="69" spans="1:8" x14ac:dyDescent="0.2">
      <c r="A69" s="3">
        <v>2</v>
      </c>
      <c r="B69" s="5">
        <v>42689</v>
      </c>
      <c r="C69" s="13" t="str">
        <f>LOOKUP(A69,Allocations!A:A,Allocations!C:C)</f>
        <v>Dagohir Building Club</v>
      </c>
      <c r="D69" s="9" t="s">
        <v>41</v>
      </c>
      <c r="E69" s="9">
        <v>49.97</v>
      </c>
      <c r="G69" t="s">
        <v>38</v>
      </c>
      <c r="H69" s="19"/>
    </row>
    <row r="70" spans="1:8" x14ac:dyDescent="0.2">
      <c r="A70" s="3">
        <v>2</v>
      </c>
      <c r="B70" s="5">
        <v>42689</v>
      </c>
      <c r="C70" s="13" t="str">
        <f>LOOKUP(A70,Allocations!A:A,Allocations!C:C)</f>
        <v>Dagohir Building Club</v>
      </c>
      <c r="D70" s="9" t="s">
        <v>41</v>
      </c>
      <c r="E70" s="9">
        <v>106.05</v>
      </c>
      <c r="G70" t="s">
        <v>38</v>
      </c>
      <c r="H70" s="19"/>
    </row>
    <row r="71" spans="1:8" x14ac:dyDescent="0.2">
      <c r="A71" s="3">
        <v>4</v>
      </c>
      <c r="B71" s="5">
        <v>42689</v>
      </c>
      <c r="C71" s="13" t="str">
        <f>LOOKUP(A71,Allocations!A:A,Allocations!C:C)</f>
        <v>Wine and Cheese Club</v>
      </c>
      <c r="D71" s="9" t="s">
        <v>40</v>
      </c>
      <c r="E71" s="9">
        <v>12.97</v>
      </c>
      <c r="H71" s="19"/>
    </row>
    <row r="72" spans="1:8" x14ac:dyDescent="0.2">
      <c r="A72" s="3">
        <v>3</v>
      </c>
      <c r="B72" s="5">
        <v>42689</v>
      </c>
      <c r="C72" s="13" t="str">
        <f>LOOKUP(A72,Allocations!A:A,Allocations!C:C)</f>
        <v>Gourmet Cuisine Society</v>
      </c>
      <c r="D72" s="9" t="s">
        <v>40</v>
      </c>
      <c r="E72" s="9">
        <v>33.9</v>
      </c>
      <c r="H72" s="19"/>
    </row>
    <row r="73" spans="1:8" x14ac:dyDescent="0.2">
      <c r="A73" s="3">
        <v>47</v>
      </c>
      <c r="B73" s="5">
        <v>42689</v>
      </c>
      <c r="C73" s="13" t="str">
        <f>LOOKUP(A73,Allocations!A:A,Allocations!C:C)</f>
        <v>FreeSound</v>
      </c>
      <c r="D73" s="9" t="s">
        <v>41</v>
      </c>
      <c r="E73" s="9">
        <v>343.91</v>
      </c>
      <c r="G73" t="s">
        <v>38</v>
      </c>
      <c r="H73" s="19"/>
    </row>
    <row r="74" spans="1:8" x14ac:dyDescent="0.2">
      <c r="A74" s="3">
        <v>49</v>
      </c>
      <c r="B74" s="5">
        <v>42691</v>
      </c>
      <c r="C74" s="13" t="str">
        <f>LOOKUP(A74,Allocations!A:A,Allocations!C:C)</f>
        <v>Freaknik Dinner</v>
      </c>
      <c r="D74" s="9" t="s">
        <v>39</v>
      </c>
      <c r="E74" s="9">
        <v>198.02</v>
      </c>
      <c r="F74" s="3">
        <v>628</v>
      </c>
      <c r="G74" t="s">
        <v>38</v>
      </c>
      <c r="H74" s="19"/>
    </row>
    <row r="75" spans="1:8" x14ac:dyDescent="0.2">
      <c r="A75" s="3">
        <v>9</v>
      </c>
      <c r="B75" s="5">
        <v>42694</v>
      </c>
      <c r="C75" s="13" t="str">
        <f>LOOKUP(A75,Allocations!A:A,Allocations!C:C)</f>
        <v>Tea and Coffee org</v>
      </c>
      <c r="D75" s="9" t="s">
        <v>40</v>
      </c>
      <c r="E75" s="9">
        <v>72.47</v>
      </c>
      <c r="H75" s="19"/>
    </row>
    <row r="76" spans="1:8" x14ac:dyDescent="0.2">
      <c r="A76" s="3">
        <v>41</v>
      </c>
      <c r="B76" s="5">
        <v>42694</v>
      </c>
      <c r="C76" s="13" t="str">
        <f>LOOKUP(A76,Allocations!A:A,Allocations!C:C)</f>
        <v xml:space="preserve">Korean Christian Association </v>
      </c>
      <c r="D76" s="9" t="s">
        <v>40</v>
      </c>
      <c r="E76" s="9">
        <v>44.19</v>
      </c>
      <c r="H76" s="19"/>
    </row>
    <row r="77" spans="1:8" x14ac:dyDescent="0.2">
      <c r="A77" s="3">
        <v>16</v>
      </c>
      <c r="B77" s="5">
        <v>42694</v>
      </c>
      <c r="C77" s="13" t="str">
        <f>LOOKUP(A77,Allocations!A:A,Allocations!C:C)</f>
        <v xml:space="preserve">Grinnell Intersectional Vegans </v>
      </c>
      <c r="D77" s="9" t="s">
        <v>40</v>
      </c>
      <c r="E77" s="9">
        <v>123.67</v>
      </c>
      <c r="H77" s="19"/>
    </row>
    <row r="78" spans="1:8" x14ac:dyDescent="0.2">
      <c r="A78" s="3">
        <v>54</v>
      </c>
      <c r="B78" s="5">
        <v>42696</v>
      </c>
      <c r="C78" s="13" t="str">
        <f>LOOKUP(A78,Allocations!A:A,Allocations!C:C)</f>
        <v>CBS Thanksgiving</v>
      </c>
      <c r="D78" s="9" t="s">
        <v>39</v>
      </c>
      <c r="E78" s="9">
        <v>0</v>
      </c>
      <c r="F78" s="3">
        <v>963</v>
      </c>
      <c r="H78" s="19"/>
    </row>
    <row r="79" spans="1:8" x14ac:dyDescent="0.2">
      <c r="A79" s="3">
        <v>43</v>
      </c>
      <c r="B79" s="5">
        <v>42696</v>
      </c>
      <c r="C79" s="13" t="str">
        <f>LOOKUP(A79,Allocations!A:A,Allocations!C:C)</f>
        <v xml:space="preserve">Japanese Karaoke </v>
      </c>
      <c r="D79" s="9" t="s">
        <v>40</v>
      </c>
      <c r="E79" s="9">
        <v>118.11</v>
      </c>
      <c r="H79" s="19"/>
    </row>
    <row r="80" spans="1:8" x14ac:dyDescent="0.2">
      <c r="A80" s="3">
        <v>3</v>
      </c>
      <c r="B80" s="5">
        <v>42696</v>
      </c>
      <c r="C80" s="13" t="str">
        <f>LOOKUP(A80,Allocations!A:A,Allocations!C:C)</f>
        <v>Gourmet Cuisine Society</v>
      </c>
      <c r="D80" s="9" t="s">
        <v>40</v>
      </c>
      <c r="E80" s="9">
        <v>42.83</v>
      </c>
      <c r="H80" s="19"/>
    </row>
    <row r="81" spans="1:8" x14ac:dyDescent="0.2">
      <c r="A81" s="3">
        <v>46</v>
      </c>
      <c r="B81" s="5">
        <v>42697</v>
      </c>
      <c r="C81" s="13" t="str">
        <f>LOOKUP(A81,Allocations!A:A,Allocations!C:C)</f>
        <v>Dungeons and Dragons Club</v>
      </c>
      <c r="D81" s="9" t="s">
        <v>40</v>
      </c>
      <c r="E81" s="9">
        <v>131.33000000000001</v>
      </c>
      <c r="H81" s="19"/>
    </row>
    <row r="82" spans="1:8" x14ac:dyDescent="0.2">
      <c r="A82" s="3">
        <v>55</v>
      </c>
      <c r="B82" s="5">
        <v>42699</v>
      </c>
      <c r="C82" s="13" t="str">
        <f>LOOKUP(A82,Allocations!A:A,Allocations!C:C)</f>
        <v>Smash Bros</v>
      </c>
      <c r="D82" s="17" t="s">
        <v>41</v>
      </c>
      <c r="E82" s="9">
        <v>466.88</v>
      </c>
      <c r="G82" t="s">
        <v>38</v>
      </c>
      <c r="H82" s="19"/>
    </row>
    <row r="83" spans="1:8" x14ac:dyDescent="0.2">
      <c r="A83" s="3">
        <v>8</v>
      </c>
      <c r="B83" s="5">
        <v>42702</v>
      </c>
      <c r="C83" s="13" t="str">
        <f>LOOKUP(A83,Allocations!A:A,Allocations!C:C)</f>
        <v>Neverland Players Performance</v>
      </c>
      <c r="D83" s="9" t="s">
        <v>40</v>
      </c>
      <c r="E83" s="9">
        <v>194.49</v>
      </c>
      <c r="H83" s="19"/>
    </row>
    <row r="84" spans="1:8" x14ac:dyDescent="0.2">
      <c r="A84" s="3">
        <v>46</v>
      </c>
      <c r="B84" s="5">
        <v>42702</v>
      </c>
      <c r="C84" s="13" t="str">
        <f>LOOKUP(A84,Allocations!A:A,Allocations!C:C)</f>
        <v>Dungeons and Dragons Club</v>
      </c>
      <c r="D84" s="9" t="s">
        <v>40</v>
      </c>
      <c r="E84" s="9">
        <v>22.99</v>
      </c>
      <c r="H84" s="19"/>
    </row>
    <row r="85" spans="1:8" x14ac:dyDescent="0.2">
      <c r="A85" s="3">
        <v>45</v>
      </c>
      <c r="B85" s="5">
        <v>42703</v>
      </c>
      <c r="C85" s="13" t="str">
        <f>LOOKUP(A85,Allocations!A:A,Allocations!C:C)</f>
        <v>Russian House Meals</v>
      </c>
      <c r="D85" s="9" t="s">
        <v>39</v>
      </c>
      <c r="E85" s="9">
        <v>0</v>
      </c>
      <c r="F85" s="3">
        <v>1469</v>
      </c>
      <c r="G85" t="s">
        <v>38</v>
      </c>
      <c r="H85" s="19"/>
    </row>
    <row r="86" spans="1:8" x14ac:dyDescent="0.2">
      <c r="A86" s="3">
        <v>4</v>
      </c>
      <c r="B86" s="5">
        <v>42703</v>
      </c>
      <c r="C86" s="13" t="str">
        <f>LOOKUP(A86,Allocations!A:A,Allocations!C:C)</f>
        <v>Wine and Cheese Club</v>
      </c>
      <c r="D86" s="9" t="s">
        <v>40</v>
      </c>
      <c r="E86" s="9">
        <v>83.78</v>
      </c>
      <c r="H86" s="19"/>
    </row>
    <row r="87" spans="1:8" x14ac:dyDescent="0.2">
      <c r="A87" s="3">
        <v>53</v>
      </c>
      <c r="B87" s="5">
        <v>42704</v>
      </c>
      <c r="C87" s="13" t="str">
        <f>LOOKUP(A87,Allocations!A:A,Allocations!C:C)</f>
        <v>Climbing Club Trip</v>
      </c>
      <c r="D87" s="9" t="s">
        <v>41</v>
      </c>
      <c r="E87" s="9">
        <v>75</v>
      </c>
      <c r="G87" t="s">
        <v>38</v>
      </c>
      <c r="H87" s="19"/>
    </row>
    <row r="88" spans="1:8" x14ac:dyDescent="0.2">
      <c r="A88" s="3">
        <v>38</v>
      </c>
      <c r="B88" s="5">
        <v>42705</v>
      </c>
      <c r="C88" s="13" t="str">
        <f>LOOKUP(A88,Allocations!A:A,Allocations!C:C)</f>
        <v xml:space="preserve">Friends of Slavs </v>
      </c>
      <c r="D88" s="17" t="s">
        <v>39</v>
      </c>
      <c r="E88" s="9">
        <v>77.599999999999994</v>
      </c>
      <c r="F88" s="3">
        <v>967</v>
      </c>
      <c r="G88" t="s">
        <v>38</v>
      </c>
      <c r="H88" s="19"/>
    </row>
    <row r="89" spans="1:8" x14ac:dyDescent="0.2">
      <c r="A89" s="3">
        <v>53</v>
      </c>
      <c r="B89" s="5">
        <v>42705</v>
      </c>
      <c r="C89" s="13" t="str">
        <f>LOOKUP(A89,Allocations!A:A,Allocations!C:C)</f>
        <v>Climbing Club Trip</v>
      </c>
      <c r="D89" s="9" t="s">
        <v>41</v>
      </c>
      <c r="E89" s="9">
        <v>15</v>
      </c>
      <c r="G89" t="s">
        <v>38</v>
      </c>
      <c r="H89" s="19"/>
    </row>
    <row r="90" spans="1:8" x14ac:dyDescent="0.2">
      <c r="A90" s="3">
        <v>59</v>
      </c>
      <c r="B90" s="5">
        <v>42705</v>
      </c>
      <c r="C90" s="13" t="str">
        <f>LOOKUP(A90,Allocations!A:A,Allocations!C:C)</f>
        <v xml:space="preserve">SOL Potluck </v>
      </c>
      <c r="D90" s="9" t="s">
        <v>39</v>
      </c>
      <c r="E90" s="9" t="s">
        <v>89</v>
      </c>
      <c r="F90" s="3">
        <v>969</v>
      </c>
      <c r="G90" t="s">
        <v>38</v>
      </c>
      <c r="H90" s="19"/>
    </row>
    <row r="91" spans="1:8" x14ac:dyDescent="0.2">
      <c r="A91" s="3">
        <v>59</v>
      </c>
      <c r="B91" s="5">
        <v>42705</v>
      </c>
      <c r="C91" s="13" t="str">
        <f>LOOKUP(A91,Allocations!A:A,Allocations!C:C)</f>
        <v xml:space="preserve">SOL Potluck </v>
      </c>
      <c r="D91" s="9" t="s">
        <v>39</v>
      </c>
      <c r="E91" s="9">
        <v>49.93</v>
      </c>
      <c r="F91" s="3">
        <v>970</v>
      </c>
      <c r="G91" t="s">
        <v>38</v>
      </c>
      <c r="H91" s="19"/>
    </row>
    <row r="92" spans="1:8" x14ac:dyDescent="0.2">
      <c r="A92" s="3">
        <v>59</v>
      </c>
      <c r="B92" s="5">
        <v>42705</v>
      </c>
      <c r="C92" s="13" t="str">
        <f>LOOKUP(A92,Allocations!A:A,Allocations!C:C)</f>
        <v xml:space="preserve">SOL Potluck </v>
      </c>
      <c r="D92" s="9" t="s">
        <v>39</v>
      </c>
      <c r="E92" s="9">
        <v>97.39</v>
      </c>
      <c r="F92" s="3">
        <v>971</v>
      </c>
      <c r="G92" t="s">
        <v>38</v>
      </c>
      <c r="H92" s="19"/>
    </row>
    <row r="93" spans="1:8" x14ac:dyDescent="0.2">
      <c r="A93" s="3">
        <v>59</v>
      </c>
      <c r="B93" s="5">
        <v>42705</v>
      </c>
      <c r="C93" s="13" t="str">
        <f>LOOKUP(A93,Allocations!A:A,Allocations!C:C)</f>
        <v xml:space="preserve">SOL Potluck </v>
      </c>
      <c r="D93" s="9" t="s">
        <v>39</v>
      </c>
      <c r="E93" s="9">
        <v>100</v>
      </c>
      <c r="F93" s="3">
        <v>972</v>
      </c>
      <c r="G93" t="s">
        <v>38</v>
      </c>
      <c r="H93" s="19"/>
    </row>
    <row r="94" spans="1:8" x14ac:dyDescent="0.2">
      <c r="A94" s="3">
        <v>56</v>
      </c>
      <c r="B94" s="5">
        <v>42706</v>
      </c>
      <c r="C94" s="13" t="str">
        <f>LOOKUP(A94,Allocations!A:A,Allocations!C:C)</f>
        <v>SACNAS Choungs for Panel</v>
      </c>
      <c r="D94" s="9" t="s">
        <v>39</v>
      </c>
      <c r="E94" s="9">
        <v>89.25</v>
      </c>
      <c r="F94" s="3">
        <v>974</v>
      </c>
      <c r="G94" t="s">
        <v>38</v>
      </c>
      <c r="H94" s="19"/>
    </row>
    <row r="95" spans="1:8" x14ac:dyDescent="0.2">
      <c r="A95" s="3">
        <v>16</v>
      </c>
      <c r="B95" s="5">
        <v>42706</v>
      </c>
      <c r="C95" s="13" t="str">
        <f>LOOKUP(A95,Allocations!A:A,Allocations!C:C)</f>
        <v xml:space="preserve">Grinnell Intersectional Vegans </v>
      </c>
      <c r="D95" s="9" t="s">
        <v>40</v>
      </c>
      <c r="E95" s="9">
        <v>96.68</v>
      </c>
      <c r="H95" s="19"/>
    </row>
    <row r="96" spans="1:8" x14ac:dyDescent="0.2">
      <c r="A96" s="3">
        <v>11</v>
      </c>
      <c r="B96" s="5">
        <v>42706</v>
      </c>
      <c r="C96" s="13" t="str">
        <f>LOOKUP(A96,Allocations!A:A,Allocations!C:C)</f>
        <v>Beatbox Club</v>
      </c>
      <c r="D96" s="9" t="s">
        <v>40</v>
      </c>
      <c r="E96" s="9">
        <v>19.95</v>
      </c>
      <c r="H96" s="19"/>
    </row>
    <row r="97" spans="1:8" x14ac:dyDescent="0.2">
      <c r="A97" s="3">
        <v>49</v>
      </c>
      <c r="B97" s="5">
        <v>42706</v>
      </c>
      <c r="C97" s="13" t="str">
        <f>LOOKUP(A97,Allocations!A:A,Allocations!C:C)</f>
        <v>Freaknik Dinner</v>
      </c>
      <c r="D97" s="9" t="s">
        <v>40</v>
      </c>
      <c r="E97" s="9">
        <v>33.979999999999997</v>
      </c>
      <c r="H97" s="19"/>
    </row>
    <row r="98" spans="1:8" x14ac:dyDescent="0.2">
      <c r="A98" s="3">
        <v>54</v>
      </c>
      <c r="B98" s="5">
        <v>42706</v>
      </c>
      <c r="C98" s="13" t="str">
        <f>LOOKUP(A98,Allocations!A:A,Allocations!C:C)</f>
        <v>CBS Thanksgiving</v>
      </c>
      <c r="D98" s="9" t="s">
        <v>40</v>
      </c>
      <c r="E98" s="9">
        <v>333.34</v>
      </c>
      <c r="H98" s="19"/>
    </row>
    <row r="99" spans="1:8" x14ac:dyDescent="0.2">
      <c r="A99" s="3">
        <v>56</v>
      </c>
      <c r="B99" s="5">
        <v>42709</v>
      </c>
      <c r="C99" s="13" t="str">
        <f>LOOKUP(A99,Allocations!A:A,Allocations!C:C)</f>
        <v>SACNAS Choungs for Panel</v>
      </c>
      <c r="D99" s="9" t="s">
        <v>41</v>
      </c>
      <c r="E99" s="9">
        <v>105.67</v>
      </c>
      <c r="G99" t="s">
        <v>38</v>
      </c>
      <c r="H99" s="19"/>
    </row>
    <row r="100" spans="1:8" x14ac:dyDescent="0.2">
      <c r="A100" s="3">
        <v>55</v>
      </c>
      <c r="B100" s="5">
        <v>42709</v>
      </c>
      <c r="C100" s="13" t="str">
        <f>LOOKUP(A100,Allocations!A:A,Allocations!C:C)</f>
        <v>Smash Bros</v>
      </c>
      <c r="D100" s="9" t="s">
        <v>40</v>
      </c>
      <c r="E100" s="9">
        <v>23.44</v>
      </c>
      <c r="H100" s="19"/>
    </row>
    <row r="101" spans="1:8" x14ac:dyDescent="0.2">
      <c r="A101" s="3">
        <v>13</v>
      </c>
      <c r="B101" s="5">
        <v>42709</v>
      </c>
      <c r="C101" s="13" t="str">
        <f>LOOKUP(A101,Allocations!A:A,Allocations!C:C)</f>
        <v>Equestrian Club</v>
      </c>
      <c r="D101" s="9" t="s">
        <v>37</v>
      </c>
      <c r="E101" s="9">
        <v>680</v>
      </c>
      <c r="G101" t="s">
        <v>38</v>
      </c>
      <c r="H101" s="19"/>
    </row>
    <row r="102" spans="1:8" x14ac:dyDescent="0.2">
      <c r="A102" s="3">
        <v>42</v>
      </c>
      <c r="B102" s="5">
        <v>42709</v>
      </c>
      <c r="C102" s="13" t="str">
        <f>LOOKUP(A102,Allocations!A:A,Allocations!C:C)</f>
        <v xml:space="preserve"> Equestrian Club</v>
      </c>
      <c r="D102" s="9" t="s">
        <v>40</v>
      </c>
      <c r="E102" s="9">
        <v>336</v>
      </c>
      <c r="H102" s="19"/>
    </row>
    <row r="103" spans="1:8" x14ac:dyDescent="0.2">
      <c r="A103" s="3">
        <v>38</v>
      </c>
      <c r="B103" s="5">
        <v>42710</v>
      </c>
      <c r="C103" s="13" t="str">
        <f>LOOKUP(A103,Allocations!A:A,Allocations!C:C)</f>
        <v xml:space="preserve">Friends of Slavs </v>
      </c>
      <c r="D103" s="9" t="s">
        <v>39</v>
      </c>
      <c r="E103" s="9">
        <v>99.89</v>
      </c>
      <c r="F103" s="3">
        <v>979</v>
      </c>
      <c r="G103" t="s">
        <v>38</v>
      </c>
      <c r="H103" s="19"/>
    </row>
    <row r="104" spans="1:8" x14ac:dyDescent="0.2">
      <c r="A104" s="3">
        <v>45</v>
      </c>
      <c r="B104" s="5">
        <v>42710</v>
      </c>
      <c r="C104" s="13" t="str">
        <f>LOOKUP(A104,Allocations!A:A,Allocations!C:C)</f>
        <v>Russian House Meals</v>
      </c>
      <c r="D104" s="9" t="s">
        <v>39</v>
      </c>
      <c r="E104" s="9">
        <v>69.319999999999993</v>
      </c>
      <c r="F104" s="3">
        <v>982</v>
      </c>
      <c r="G104" t="s">
        <v>38</v>
      </c>
      <c r="H104" s="19"/>
    </row>
    <row r="105" spans="1:8" x14ac:dyDescent="0.2">
      <c r="A105" s="3">
        <v>3</v>
      </c>
      <c r="B105" s="5">
        <v>42713</v>
      </c>
      <c r="C105" s="13" t="str">
        <f>LOOKUP(A105,Allocations!A:A,Allocations!C:C)</f>
        <v>Gourmet Cuisine Society</v>
      </c>
      <c r="D105" s="9" t="s">
        <v>39</v>
      </c>
      <c r="E105" s="9">
        <v>90</v>
      </c>
      <c r="F105" s="3">
        <v>988</v>
      </c>
      <c r="G105" t="s">
        <v>38</v>
      </c>
      <c r="H105" s="19"/>
    </row>
    <row r="106" spans="1:8" x14ac:dyDescent="0.2">
      <c r="A106" s="3">
        <v>45</v>
      </c>
      <c r="B106" s="5">
        <v>42716</v>
      </c>
      <c r="C106" s="13" t="str">
        <f>LOOKUP(A106,Allocations!A:A,Allocations!C:C)</f>
        <v>Russian House Meals</v>
      </c>
      <c r="D106" s="9" t="s">
        <v>39</v>
      </c>
      <c r="E106" s="9">
        <v>74.3</v>
      </c>
      <c r="F106" s="3">
        <v>989</v>
      </c>
      <c r="G106" t="s">
        <v>38</v>
      </c>
      <c r="H106" s="19"/>
    </row>
    <row r="107" spans="1:8" x14ac:dyDescent="0.2">
      <c r="A107" s="3">
        <v>37</v>
      </c>
      <c r="B107" s="5">
        <v>42716</v>
      </c>
      <c r="C107" s="13" t="str">
        <f>LOOKUP(A107,Allocations!A:A,Allocations!C:C)</f>
        <v xml:space="preserve">Brazilian Jit Su </v>
      </c>
      <c r="D107" s="9" t="s">
        <v>37</v>
      </c>
      <c r="E107" s="9">
        <v>500</v>
      </c>
      <c r="G107" t="s">
        <v>38</v>
      </c>
      <c r="H107" s="19"/>
    </row>
    <row r="108" spans="1:8" x14ac:dyDescent="0.2">
      <c r="A108" s="3">
        <v>38</v>
      </c>
      <c r="B108" s="5">
        <v>42718</v>
      </c>
      <c r="C108" s="13" t="str">
        <f>LOOKUP(A108,Allocations!A:A,Allocations!C:C)</f>
        <v xml:space="preserve">Friends of Slavs </v>
      </c>
      <c r="D108" s="9" t="s">
        <v>39</v>
      </c>
      <c r="E108" s="9">
        <v>87</v>
      </c>
      <c r="F108" s="3">
        <v>990</v>
      </c>
      <c r="G108" t="s">
        <v>38</v>
      </c>
      <c r="H108" s="19"/>
    </row>
    <row r="109" spans="1:8" x14ac:dyDescent="0.2">
      <c r="A109" s="3">
        <v>42</v>
      </c>
      <c r="B109" s="5">
        <v>42719</v>
      </c>
      <c r="C109" s="13" t="str">
        <f>LOOKUP(A109,Allocations!A:A,Allocations!C:C)</f>
        <v xml:space="preserve"> Equestrian Club</v>
      </c>
      <c r="D109" s="9" t="s">
        <v>37</v>
      </c>
      <c r="E109" s="9">
        <v>320</v>
      </c>
      <c r="G109" t="s">
        <v>38</v>
      </c>
      <c r="H109" s="19"/>
    </row>
    <row r="110" spans="1:8" x14ac:dyDescent="0.2">
      <c r="A110" s="3">
        <v>19</v>
      </c>
      <c r="B110" s="5">
        <v>42719</v>
      </c>
      <c r="C110" s="13" t="str">
        <f>LOOKUP(A110,Allocations!A:A,Allocations!C:C)</f>
        <v xml:space="preserve">Food House: Burling and Kistle Cookies for Semester </v>
      </c>
      <c r="D110" s="9" t="s">
        <v>40</v>
      </c>
      <c r="E110" s="9">
        <v>126.88</v>
      </c>
      <c r="H110" s="19"/>
    </row>
    <row r="111" spans="1:8" x14ac:dyDescent="0.2">
      <c r="A111" s="3">
        <v>7</v>
      </c>
      <c r="B111" s="5">
        <v>42719</v>
      </c>
      <c r="C111" s="13" t="str">
        <f>LOOKUP(A111,Allocations!A:A,Allocations!C:C)</f>
        <v>Food House Community Meals</v>
      </c>
      <c r="D111" s="9" t="s">
        <v>40</v>
      </c>
      <c r="E111" s="9">
        <v>109.33</v>
      </c>
      <c r="H111" s="19"/>
    </row>
    <row r="112" spans="1:8" x14ac:dyDescent="0.2">
      <c r="A112" s="3">
        <v>33</v>
      </c>
      <c r="B112" s="5">
        <v>42719</v>
      </c>
      <c r="C112" s="13" t="str">
        <f>LOOKUP(A112,Allocations!A:A,Allocations!C:C)</f>
        <v>Food House Community Meals Part 2</v>
      </c>
      <c r="D112" s="9" t="s">
        <v>40</v>
      </c>
      <c r="E112" s="9">
        <v>228.15</v>
      </c>
      <c r="H112" s="19"/>
    </row>
    <row r="113" spans="1:8" x14ac:dyDescent="0.2">
      <c r="A113" s="3">
        <v>3</v>
      </c>
      <c r="B113" s="5">
        <v>42719</v>
      </c>
      <c r="C113" s="13" t="str">
        <f>LOOKUP(A113,Allocations!A:A,Allocations!C:C)</f>
        <v>Gourmet Cuisine Society</v>
      </c>
      <c r="D113" s="9" t="s">
        <v>40</v>
      </c>
      <c r="E113" s="9">
        <v>134.28</v>
      </c>
      <c r="H113" s="19"/>
    </row>
    <row r="114" spans="1:8" x14ac:dyDescent="0.2">
      <c r="A114" s="3">
        <v>51</v>
      </c>
      <c r="B114" s="5">
        <v>42719</v>
      </c>
      <c r="C114" s="13" t="str">
        <f>LOOKUP(A114,Allocations!A:A,Allocations!C:C)</f>
        <v>Queer Mentoring Club</v>
      </c>
      <c r="D114" s="9" t="s">
        <v>40</v>
      </c>
      <c r="E114" s="9">
        <v>136.61000000000001</v>
      </c>
      <c r="H114" s="19"/>
    </row>
    <row r="115" spans="1:8" x14ac:dyDescent="0.2">
      <c r="A115" s="3">
        <v>48</v>
      </c>
      <c r="B115" s="5">
        <v>42719</v>
      </c>
      <c r="C115" s="13" t="str">
        <f>LOOKUP(A115,Allocations!A:A,Allocations!C:C)</f>
        <v xml:space="preserve">Korean Table </v>
      </c>
      <c r="D115" s="9" t="s">
        <v>40</v>
      </c>
      <c r="E115" s="9">
        <v>143.88</v>
      </c>
      <c r="H115" s="19"/>
    </row>
    <row r="116" spans="1:8" x14ac:dyDescent="0.2">
      <c r="A116" s="3">
        <v>40</v>
      </c>
      <c r="B116" s="5">
        <v>42719</v>
      </c>
      <c r="C116" s="13" t="str">
        <f>LOOKUP(A116,Allocations!A:A,Allocations!C:C)</f>
        <v>Grinnel Advocates</v>
      </c>
      <c r="D116" s="9" t="s">
        <v>40</v>
      </c>
      <c r="E116" s="9">
        <v>47.94</v>
      </c>
      <c r="H116" s="19"/>
    </row>
    <row r="117" spans="1:8" x14ac:dyDescent="0.2">
      <c r="A117" s="3">
        <v>57</v>
      </c>
      <c r="B117" s="5">
        <v>42719</v>
      </c>
      <c r="C117" s="13" t="str">
        <f>LOOKUP(A117,Allocations!A:A,Allocations!C:C)</f>
        <v>French House</v>
      </c>
      <c r="D117" s="9" t="s">
        <v>40</v>
      </c>
      <c r="E117" s="9">
        <v>42.07</v>
      </c>
      <c r="H117" s="19"/>
    </row>
    <row r="118" spans="1:8" x14ac:dyDescent="0.2">
      <c r="A118" s="3">
        <v>59</v>
      </c>
      <c r="B118" s="5">
        <v>42719</v>
      </c>
      <c r="C118" s="13" t="str">
        <f>LOOKUP(A118,Allocations!A:A,Allocations!C:C)</f>
        <v xml:space="preserve">SOL Potluck </v>
      </c>
      <c r="D118" s="9" t="s">
        <v>40</v>
      </c>
      <c r="E118" s="9">
        <v>99.07</v>
      </c>
      <c r="H118" s="19"/>
    </row>
    <row r="119" spans="1:8" x14ac:dyDescent="0.2">
      <c r="A119" s="3">
        <v>47</v>
      </c>
      <c r="B119" s="5">
        <v>42719</v>
      </c>
      <c r="C119" s="13" t="str">
        <f>LOOKUP(A119,Allocations!A:A,Allocations!C:C)</f>
        <v>FreeSound</v>
      </c>
      <c r="D119" s="9" t="s">
        <v>41</v>
      </c>
      <c r="E119" s="9">
        <v>121.83</v>
      </c>
      <c r="G119" t="s">
        <v>38</v>
      </c>
      <c r="H119" s="19"/>
    </row>
    <row r="120" spans="1:8" x14ac:dyDescent="0.2">
      <c r="A120" s="3">
        <v>26</v>
      </c>
      <c r="B120" s="5">
        <v>42720</v>
      </c>
      <c r="C120" s="13" t="str">
        <f>LOOKUP(A120,Allocations!A:A,Allocations!C:C)</f>
        <v xml:space="preserve">GSEA Event </v>
      </c>
      <c r="D120" s="9" t="s">
        <v>40</v>
      </c>
      <c r="E120" s="9">
        <v>33.57</v>
      </c>
      <c r="H120" s="19"/>
    </row>
    <row r="121" spans="1:8" x14ac:dyDescent="0.2">
      <c r="A121" s="3">
        <v>53</v>
      </c>
      <c r="B121" s="5">
        <v>42720</v>
      </c>
      <c r="C121" s="13" t="str">
        <f>LOOKUP(A121,Allocations!A:A,Allocations!C:C)</f>
        <v>Climbing Club Trip</v>
      </c>
      <c r="D121" s="9" t="s">
        <v>40</v>
      </c>
      <c r="E121" s="9">
        <v>14.5</v>
      </c>
      <c r="H121" s="19"/>
    </row>
    <row r="122" spans="1:8" x14ac:dyDescent="0.2">
      <c r="A122" s="3">
        <v>4</v>
      </c>
      <c r="B122" s="5">
        <v>42720</v>
      </c>
      <c r="C122" s="13" t="str">
        <f>LOOKUP(A122,Allocations!A:A,Allocations!C:C)</f>
        <v>Wine and Cheese Club</v>
      </c>
      <c r="D122" s="9" t="s">
        <v>40</v>
      </c>
      <c r="E122" s="9">
        <v>22.6</v>
      </c>
      <c r="H122" s="19"/>
    </row>
    <row r="123" spans="1:8" x14ac:dyDescent="0.2">
      <c r="A123" s="3">
        <v>41</v>
      </c>
      <c r="B123" s="5">
        <v>42720</v>
      </c>
      <c r="C123" s="13" t="str">
        <f>LOOKUP(A123,Allocations!A:A,Allocations!C:C)</f>
        <v xml:space="preserve">Korean Christian Association </v>
      </c>
      <c r="D123" s="9" t="s">
        <v>40</v>
      </c>
      <c r="E123" s="9">
        <v>233.7</v>
      </c>
      <c r="H123" s="19"/>
    </row>
    <row r="124" spans="1:8" x14ac:dyDescent="0.2">
      <c r="A124" s="3">
        <v>42</v>
      </c>
      <c r="B124" s="5">
        <v>42721</v>
      </c>
      <c r="C124" s="13" t="str">
        <f>LOOKUP(A124,Allocations!A:A,Allocations!C:C)</f>
        <v xml:space="preserve"> Equestrian Club</v>
      </c>
      <c r="D124" s="9" t="s">
        <v>40</v>
      </c>
      <c r="E124" s="9">
        <v>312</v>
      </c>
      <c r="H124" s="19"/>
    </row>
    <row r="125" spans="1:8" x14ac:dyDescent="0.2">
      <c r="A125" s="3">
        <v>58</v>
      </c>
      <c r="B125" s="5">
        <v>42758</v>
      </c>
      <c r="C125" s="13" t="str">
        <f>LOOKUP(A125,Allocations!A:A,Allocations!C:C)</f>
        <v xml:space="preserve">Environmental SEPC Movie Showing </v>
      </c>
      <c r="D125" s="9" t="s">
        <v>37</v>
      </c>
      <c r="E125" s="9">
        <v>87.5</v>
      </c>
      <c r="G125" t="s">
        <v>38</v>
      </c>
      <c r="H125" s="19"/>
    </row>
    <row r="126" spans="1:8" x14ac:dyDescent="0.2">
      <c r="A126" s="3">
        <v>48</v>
      </c>
      <c r="B126" s="5">
        <v>42759</v>
      </c>
      <c r="C126" s="13" t="str">
        <f>LOOKUP(A126,Allocations!A:A,Allocations!C:C)</f>
        <v xml:space="preserve">Korean Table </v>
      </c>
      <c r="D126" s="9" t="s">
        <v>37</v>
      </c>
      <c r="E126" s="9">
        <v>29.5</v>
      </c>
      <c r="G126" t="s">
        <v>38</v>
      </c>
      <c r="H126" s="19"/>
    </row>
    <row r="127" spans="1:8" x14ac:dyDescent="0.2">
      <c r="A127" s="3">
        <v>48</v>
      </c>
      <c r="B127" s="5">
        <v>42759</v>
      </c>
      <c r="C127" s="13" t="str">
        <f>LOOKUP(A127,Allocations!A:A,Allocations!C:C)</f>
        <v xml:space="preserve">Korean Table </v>
      </c>
      <c r="D127" s="9" t="s">
        <v>37</v>
      </c>
      <c r="E127" s="9">
        <v>65.5</v>
      </c>
      <c r="G127" t="s">
        <v>38</v>
      </c>
      <c r="H127" s="19"/>
    </row>
    <row r="128" spans="1:8" x14ac:dyDescent="0.2">
      <c r="A128" s="3">
        <v>55</v>
      </c>
      <c r="B128" s="5">
        <v>42760</v>
      </c>
      <c r="C128" s="13" t="str">
        <f>LOOKUP(A128,Allocations!A:A,Allocations!C:C)</f>
        <v>Smash Bros</v>
      </c>
      <c r="D128" s="9" t="s">
        <v>40</v>
      </c>
      <c r="E128" s="9">
        <v>26.82</v>
      </c>
      <c r="H128" s="19"/>
    </row>
    <row r="129" spans="1:8" x14ac:dyDescent="0.2">
      <c r="A129" s="3">
        <v>54</v>
      </c>
      <c r="B129" s="5">
        <v>42761</v>
      </c>
      <c r="C129" s="13" t="str">
        <f>LOOKUP(A129,Allocations!A:A,Allocations!C:C)</f>
        <v>CBS Thanksgiving</v>
      </c>
      <c r="D129" s="9" t="s">
        <v>37</v>
      </c>
      <c r="E129" s="9">
        <v>188</v>
      </c>
      <c r="H129" s="19"/>
    </row>
    <row r="130" spans="1:8" x14ac:dyDescent="0.2">
      <c r="A130" s="3">
        <v>26</v>
      </c>
      <c r="B130" s="5">
        <v>42876</v>
      </c>
      <c r="C130" s="13" t="str">
        <f>LOOKUP(A130,Allocations!A:A,Allocations!C:C)</f>
        <v xml:space="preserve">GSEA Event </v>
      </c>
      <c r="D130" s="17" t="s">
        <v>40</v>
      </c>
      <c r="E130" s="9">
        <v>33.380000000000003</v>
      </c>
      <c r="H130" s="19"/>
    </row>
    <row r="131" spans="1:8" x14ac:dyDescent="0.2">
      <c r="C131" s="13" t="e">
        <f>LOOKUP(A131,Allocations!A:A,Allocations!C:C)</f>
        <v>#N/A</v>
      </c>
      <c r="D131" s="17"/>
      <c r="H131" s="19"/>
    </row>
    <row r="132" spans="1:8" x14ac:dyDescent="0.2">
      <c r="C132" s="13" t="e">
        <f>LOOKUP(A132,Allocations!A:A,Allocations!C:C)</f>
        <v>#N/A</v>
      </c>
      <c r="H132" s="19"/>
    </row>
    <row r="133" spans="1:8" x14ac:dyDescent="0.2">
      <c r="C133" s="13" t="e">
        <f>LOOKUP(A133,Allocations!A:A,Allocations!C:C)</f>
        <v>#N/A</v>
      </c>
      <c r="H133" s="19"/>
    </row>
    <row r="134" spans="1:8" x14ac:dyDescent="0.2">
      <c r="C134" s="13" t="e">
        <f>LOOKUP(A134,Allocations!A:A,Allocations!C:C)</f>
        <v>#N/A</v>
      </c>
      <c r="H134" s="19"/>
    </row>
    <row r="135" spans="1:8" x14ac:dyDescent="0.2">
      <c r="C135" s="13" t="e">
        <f>LOOKUP(A135,Allocations!A:A,Allocations!C:C)</f>
        <v>#N/A</v>
      </c>
      <c r="H135" s="19"/>
    </row>
    <row r="136" spans="1:8" x14ac:dyDescent="0.2">
      <c r="C136" s="13" t="e">
        <f>LOOKUP(A136,Allocations!A:A,Allocations!C:C)</f>
        <v>#N/A</v>
      </c>
      <c r="H136" s="19"/>
    </row>
    <row r="137" spans="1:8" x14ac:dyDescent="0.2">
      <c r="C137" s="13" t="e">
        <f>LOOKUP(A137,Allocations!A:A,Allocations!C:C)</f>
        <v>#N/A</v>
      </c>
      <c r="H137" s="19"/>
    </row>
    <row r="138" spans="1:8" x14ac:dyDescent="0.2">
      <c r="C138" s="13" t="e">
        <f>LOOKUP(A138,Allocations!A:A,Allocations!C:C)</f>
        <v>#N/A</v>
      </c>
      <c r="H138" s="19"/>
    </row>
    <row r="139" spans="1:8" x14ac:dyDescent="0.2">
      <c r="C139" s="13" t="e">
        <f>LOOKUP(A139,Allocations!A:A,Allocations!C:C)</f>
        <v>#N/A</v>
      </c>
      <c r="H139" s="19"/>
    </row>
    <row r="140" spans="1:8" x14ac:dyDescent="0.2">
      <c r="C140" s="13" t="e">
        <f>LOOKUP(A140,Allocations!A:A,Allocations!C:C)</f>
        <v>#N/A</v>
      </c>
      <c r="H140" s="19"/>
    </row>
    <row r="141" spans="1:8" x14ac:dyDescent="0.2">
      <c r="C141" s="13" t="e">
        <f>LOOKUP(A141,Allocations!A:A,Allocations!C:C)</f>
        <v>#N/A</v>
      </c>
      <c r="H141" s="19"/>
    </row>
    <row r="142" spans="1:8" x14ac:dyDescent="0.2">
      <c r="C142" s="13" t="e">
        <f>LOOKUP(A142,Allocations!A:A,Allocations!C:C)</f>
        <v>#N/A</v>
      </c>
      <c r="H142" s="19"/>
    </row>
    <row r="143" spans="1:8" x14ac:dyDescent="0.2">
      <c r="C143" s="13" t="e">
        <f>LOOKUP(A143,Allocations!A:A,Allocations!C:C)</f>
        <v>#N/A</v>
      </c>
      <c r="H143" s="19"/>
    </row>
    <row r="144" spans="1:8" x14ac:dyDescent="0.2">
      <c r="C144" s="13" t="e">
        <f>LOOKUP(A144,Allocations!A:A,Allocations!C:C)</f>
        <v>#N/A</v>
      </c>
      <c r="H144" s="19"/>
    </row>
    <row r="145" spans="3:8" x14ac:dyDescent="0.2">
      <c r="C145" s="13" t="e">
        <f>LOOKUP(A145,Allocations!A:A,Allocations!C:C)</f>
        <v>#N/A</v>
      </c>
      <c r="H145" s="19"/>
    </row>
    <row r="146" spans="3:8" x14ac:dyDescent="0.2">
      <c r="C146" s="13" t="e">
        <f>LOOKUP(A146,Allocations!A:A,Allocations!C:C)</f>
        <v>#N/A</v>
      </c>
      <c r="H146" s="19"/>
    </row>
    <row r="147" spans="3:8" x14ac:dyDescent="0.2">
      <c r="C147" s="13" t="e">
        <f>LOOKUP(A147,Allocations!A:A,Allocations!C:C)</f>
        <v>#N/A</v>
      </c>
      <c r="H147" s="19"/>
    </row>
    <row r="148" spans="3:8" x14ac:dyDescent="0.2">
      <c r="C148" s="13" t="e">
        <f>LOOKUP(A148,Allocations!A:A,Allocations!C:C)</f>
        <v>#N/A</v>
      </c>
      <c r="H148" s="19"/>
    </row>
    <row r="149" spans="3:8" x14ac:dyDescent="0.2">
      <c r="C149" s="13" t="e">
        <f>LOOKUP(A149,Allocations!A:A,Allocations!C:C)</f>
        <v>#N/A</v>
      </c>
      <c r="H149" s="19"/>
    </row>
    <row r="150" spans="3:8" x14ac:dyDescent="0.2">
      <c r="C150" s="13" t="e">
        <f>LOOKUP(A150,Allocations!A:A,Allocations!C:C)</f>
        <v>#N/A</v>
      </c>
      <c r="H150" s="19"/>
    </row>
    <row r="151" spans="3:8" x14ac:dyDescent="0.2">
      <c r="C151" s="13" t="e">
        <f>LOOKUP(A151,Allocations!A:A,Allocations!C:C)</f>
        <v>#N/A</v>
      </c>
      <c r="H151" s="19"/>
    </row>
    <row r="152" spans="3:8" x14ac:dyDescent="0.2">
      <c r="C152" s="13" t="e">
        <f>LOOKUP(A152,Allocations!A:A,Allocations!C:C)</f>
        <v>#N/A</v>
      </c>
      <c r="H152" s="19"/>
    </row>
    <row r="153" spans="3:8" x14ac:dyDescent="0.2">
      <c r="C153" s="13" t="e">
        <f>LOOKUP(A153,Allocations!A:A,Allocations!C:C)</f>
        <v>#N/A</v>
      </c>
      <c r="H153" s="19"/>
    </row>
  </sheetData>
  <mergeCells count="4">
    <mergeCell ref="A1:C1"/>
    <mergeCell ref="A2:B2"/>
    <mergeCell ref="A3:B3"/>
    <mergeCell ref="D1:E1"/>
  </mergeCells>
  <phoneticPr fontId="0" type="noConversion"/>
  <conditionalFormatting sqref="E194 E28:E32 E109 E165 E223:E226 E230 E232 E39 E41">
    <cfRule type="expression" dxfId="466" priority="552" stopIfTrue="1">
      <formula>AND(D28&lt;&gt;"R",G28&lt;&gt;"X")</formula>
    </cfRule>
  </conditionalFormatting>
  <conditionalFormatting sqref="E194">
    <cfRule type="expression" dxfId="465" priority="551" stopIfTrue="1">
      <formula>AND(D194&lt;&gt;"R",G194&lt;&gt;"X")</formula>
    </cfRule>
  </conditionalFormatting>
  <conditionalFormatting sqref="E194">
    <cfRule type="expression" dxfId="464" priority="550" stopIfTrue="1">
      <formula>AND(D194&lt;&gt;"R",G194&lt;&gt;"X")</formula>
    </cfRule>
  </conditionalFormatting>
  <conditionalFormatting sqref="E194">
    <cfRule type="expression" dxfId="463" priority="549" stopIfTrue="1">
      <formula>AND(D194&lt;&gt;"R",G194&lt;&gt;"X")</formula>
    </cfRule>
  </conditionalFormatting>
  <conditionalFormatting sqref="E194">
    <cfRule type="expression" dxfId="462" priority="548" stopIfTrue="1">
      <formula>AND(D194&lt;&gt;"R",G194&lt;&gt;"X")</formula>
    </cfRule>
  </conditionalFormatting>
  <conditionalFormatting sqref="E225:E226">
    <cfRule type="expression" dxfId="461" priority="498" stopIfTrue="1">
      <formula>AND(D225&lt;&gt;"R",G225&lt;&gt;"X")</formula>
    </cfRule>
  </conditionalFormatting>
  <conditionalFormatting sqref="E218:E220">
    <cfRule type="expression" dxfId="460" priority="509" stopIfTrue="1">
      <formula>AND(D218&lt;&gt;"R",G218&lt;&gt;"X")</formula>
    </cfRule>
  </conditionalFormatting>
  <conditionalFormatting sqref="E218:E220">
    <cfRule type="expression" dxfId="459" priority="508" stopIfTrue="1">
      <formula>AND(D218&lt;&gt;"R",G218&lt;&gt;"X")</formula>
    </cfRule>
  </conditionalFormatting>
  <conditionalFormatting sqref="E218:E220">
    <cfRule type="expression" dxfId="458" priority="507" stopIfTrue="1">
      <formula>AND(D218&lt;&gt;"R",G218&lt;&gt;"X")</formula>
    </cfRule>
  </conditionalFormatting>
  <conditionalFormatting sqref="E218:E220">
    <cfRule type="expression" dxfId="457" priority="506" stopIfTrue="1">
      <formula>AND(D218&lt;&gt;"R",G218&lt;&gt;"X")</formula>
    </cfRule>
  </conditionalFormatting>
  <conditionalFormatting sqref="E221:E222">
    <cfRule type="expression" dxfId="456" priority="505" stopIfTrue="1">
      <formula>AND(D221&lt;&gt;"R",G221&lt;&gt;"X")</formula>
    </cfRule>
  </conditionalFormatting>
  <conditionalFormatting sqref="E221:E222">
    <cfRule type="expression" dxfId="455" priority="504" stopIfTrue="1">
      <formula>AND(D221&lt;&gt;"R",G221&lt;&gt;"X")</formula>
    </cfRule>
  </conditionalFormatting>
  <conditionalFormatting sqref="E213:E215">
    <cfRule type="expression" dxfId="454" priority="514" stopIfTrue="1">
      <formula>AND(D213&lt;&gt;"R",G213&lt;&gt;"X")</formula>
    </cfRule>
  </conditionalFormatting>
  <conditionalFormatting sqref="E213:E215">
    <cfRule type="expression" dxfId="453" priority="513" stopIfTrue="1">
      <formula>AND(D213&lt;&gt;"R",G213&lt;&gt;"X")</formula>
    </cfRule>
  </conditionalFormatting>
  <conditionalFormatting sqref="E216:E217">
    <cfRule type="expression" dxfId="452" priority="512" stopIfTrue="1">
      <formula>AND(D216&lt;&gt;"R",G216&lt;&gt;"X")</formula>
    </cfRule>
  </conditionalFormatting>
  <conditionalFormatting sqref="E216:E217">
    <cfRule type="expression" dxfId="451" priority="511" stopIfTrue="1">
      <formula>AND(D216&lt;&gt;"R",G216&lt;&gt;"X")</formula>
    </cfRule>
  </conditionalFormatting>
  <conditionalFormatting sqref="E218:E222">
    <cfRule type="expression" dxfId="450" priority="510" stopIfTrue="1">
      <formula>AND(D218&lt;&gt;"R",G218&lt;&gt;"X")</formula>
    </cfRule>
  </conditionalFormatting>
  <conditionalFormatting sqref="E211:E212">
    <cfRule type="expression" dxfId="449" priority="519" stopIfTrue="1">
      <formula>AND(D211&lt;&gt;"R",G211&lt;&gt;"X")</formula>
    </cfRule>
  </conditionalFormatting>
  <conditionalFormatting sqref="E211:E212">
    <cfRule type="expression" dxfId="448" priority="518" stopIfTrue="1">
      <formula>AND(D211&lt;&gt;"R",G211&lt;&gt;"X")</formula>
    </cfRule>
  </conditionalFormatting>
  <conditionalFormatting sqref="E213:E217">
    <cfRule type="expression" dxfId="447" priority="517" stopIfTrue="1">
      <formula>AND(D213&lt;&gt;"R",G213&lt;&gt;"X")</formula>
    </cfRule>
  </conditionalFormatting>
  <conditionalFormatting sqref="E213:E215">
    <cfRule type="expression" dxfId="446" priority="516" stopIfTrue="1">
      <formula>AND(D213&lt;&gt;"R",G213&lt;&gt;"X")</formula>
    </cfRule>
  </conditionalFormatting>
  <conditionalFormatting sqref="E213:E215">
    <cfRule type="expression" dxfId="445" priority="515" stopIfTrue="1">
      <formula>AND(D213&lt;&gt;"R",G213&lt;&gt;"X")</formula>
    </cfRule>
  </conditionalFormatting>
  <conditionalFormatting sqref="E209:E212">
    <cfRule type="expression" dxfId="444" priority="524" stopIfTrue="1">
      <formula>AND(D209&lt;&gt;"R",G209&lt;&gt;"X")</formula>
    </cfRule>
  </conditionalFormatting>
  <conditionalFormatting sqref="E209:E210">
    <cfRule type="expression" dxfId="443" priority="523" stopIfTrue="1">
      <formula>AND(D209&lt;&gt;"R",G209&lt;&gt;"X")</formula>
    </cfRule>
  </conditionalFormatting>
  <conditionalFormatting sqref="E209:E210">
    <cfRule type="expression" dxfId="442" priority="522" stopIfTrue="1">
      <formula>AND(D209&lt;&gt;"R",G209&lt;&gt;"X")</formula>
    </cfRule>
  </conditionalFormatting>
  <conditionalFormatting sqref="E209:E210">
    <cfRule type="expression" dxfId="441" priority="521" stopIfTrue="1">
      <formula>AND(D209&lt;&gt;"R",G209&lt;&gt;"X")</formula>
    </cfRule>
  </conditionalFormatting>
  <conditionalFormatting sqref="E209:E210">
    <cfRule type="expression" dxfId="440" priority="520" stopIfTrue="1">
      <formula>AND(D209&lt;&gt;"R",G209&lt;&gt;"X")</formula>
    </cfRule>
  </conditionalFormatting>
  <conditionalFormatting sqref="E225:E226">
    <cfRule type="expression" dxfId="439" priority="497" stopIfTrue="1">
      <formula>AND(D225&lt;&gt;"R",G225&lt;&gt;"X")</formula>
    </cfRule>
  </conditionalFormatting>
  <conditionalFormatting sqref="E16">
    <cfRule type="expression" dxfId="438" priority="479" stopIfTrue="1">
      <formula>AND(D16&lt;&gt;"R",G16&lt;&gt;"X")</formula>
    </cfRule>
  </conditionalFormatting>
  <conditionalFormatting sqref="E16">
    <cfRule type="expression" dxfId="437" priority="478" stopIfTrue="1">
      <formula>AND(D16&lt;&gt;"R",G16&lt;&gt;"X")</formula>
    </cfRule>
  </conditionalFormatting>
  <conditionalFormatting sqref="E16">
    <cfRule type="expression" dxfId="436" priority="477" stopIfTrue="1">
      <formula>AND(D16&lt;&gt;"R",G16&lt;&gt;"X")</formula>
    </cfRule>
  </conditionalFormatting>
  <conditionalFormatting sqref="E16">
    <cfRule type="expression" dxfId="435" priority="476" stopIfTrue="1">
      <formula>AND(D16&lt;&gt;"R",G16&lt;&gt;"X")</formula>
    </cfRule>
  </conditionalFormatting>
  <conditionalFormatting sqref="E16">
    <cfRule type="expression" dxfId="434" priority="475" stopIfTrue="1">
      <formula>AND(D16&lt;&gt;"R",G16&lt;&gt;"X")</formula>
    </cfRule>
  </conditionalFormatting>
  <conditionalFormatting sqref="E17">
    <cfRule type="expression" dxfId="433" priority="474" stopIfTrue="1">
      <formula>AND(D17&lt;&gt;"R",G17&lt;&gt;"X")</formula>
    </cfRule>
  </conditionalFormatting>
  <conditionalFormatting sqref="E17">
    <cfRule type="expression" dxfId="432" priority="473" stopIfTrue="1">
      <formula>AND(D17&lt;&gt;"R",G17&lt;&gt;"X")</formula>
    </cfRule>
  </conditionalFormatting>
  <conditionalFormatting sqref="E17">
    <cfRule type="expression" dxfId="431" priority="472" stopIfTrue="1">
      <formula>AND(D17&lt;&gt;"R",G17&lt;&gt;"X")</formula>
    </cfRule>
  </conditionalFormatting>
  <conditionalFormatting sqref="E18:E22">
    <cfRule type="expression" dxfId="430" priority="471" stopIfTrue="1">
      <formula>AND(D18&lt;&gt;"R",G18&lt;&gt;"X")</formula>
    </cfRule>
  </conditionalFormatting>
  <conditionalFormatting sqref="E18:E20">
    <cfRule type="expression" dxfId="429" priority="470" stopIfTrue="1">
      <formula>AND(D18&lt;&gt;"R",G18&lt;&gt;"X")</formula>
    </cfRule>
  </conditionalFormatting>
  <conditionalFormatting sqref="E18:E20">
    <cfRule type="expression" dxfId="428" priority="469" stopIfTrue="1">
      <formula>AND(D18&lt;&gt;"R",G18&lt;&gt;"X")</formula>
    </cfRule>
  </conditionalFormatting>
  <conditionalFormatting sqref="E18:E20">
    <cfRule type="expression" dxfId="427" priority="468" stopIfTrue="1">
      <formula>AND(D18&lt;&gt;"R",G18&lt;&gt;"X")</formula>
    </cfRule>
  </conditionalFormatting>
  <conditionalFormatting sqref="E18:E20">
    <cfRule type="expression" dxfId="426" priority="467" stopIfTrue="1">
      <formula>AND(D18&lt;&gt;"R",G18&lt;&gt;"X")</formula>
    </cfRule>
  </conditionalFormatting>
  <conditionalFormatting sqref="E21:E22">
    <cfRule type="expression" dxfId="425" priority="466" stopIfTrue="1">
      <formula>AND(D21&lt;&gt;"R",G21&lt;&gt;"X")</formula>
    </cfRule>
  </conditionalFormatting>
  <conditionalFormatting sqref="E21:E22">
    <cfRule type="expression" dxfId="424" priority="465" stopIfTrue="1">
      <formula>AND(D21&lt;&gt;"R",G21&lt;&gt;"X")</formula>
    </cfRule>
  </conditionalFormatting>
  <conditionalFormatting sqref="E23:E25">
    <cfRule type="expression" dxfId="423" priority="464" stopIfTrue="1">
      <formula>AND(D23&lt;&gt;"R",G23&lt;&gt;"X")</formula>
    </cfRule>
  </conditionalFormatting>
  <conditionalFormatting sqref="E23">
    <cfRule type="expression" dxfId="422" priority="463" stopIfTrue="1">
      <formula>AND(D23&lt;&gt;"R",G23&lt;&gt;"X")</formula>
    </cfRule>
  </conditionalFormatting>
  <conditionalFormatting sqref="E23">
    <cfRule type="expression" dxfId="421" priority="462" stopIfTrue="1">
      <formula>AND(D23&lt;&gt;"R",G23&lt;&gt;"X")</formula>
    </cfRule>
  </conditionalFormatting>
  <conditionalFormatting sqref="E23">
    <cfRule type="expression" dxfId="420" priority="461" stopIfTrue="1">
      <formula>AND(D23&lt;&gt;"R",G23&lt;&gt;"X")</formula>
    </cfRule>
  </conditionalFormatting>
  <conditionalFormatting sqref="E23">
    <cfRule type="expression" dxfId="419" priority="460" stopIfTrue="1">
      <formula>AND(D23&lt;&gt;"R",G23&lt;&gt;"X")</formula>
    </cfRule>
  </conditionalFormatting>
  <conditionalFormatting sqref="E24:E25">
    <cfRule type="expression" dxfId="418" priority="459" stopIfTrue="1">
      <formula>AND(D24&lt;&gt;"R",G24&lt;&gt;"X")</formula>
    </cfRule>
  </conditionalFormatting>
  <conditionalFormatting sqref="E24:E25">
    <cfRule type="expression" dxfId="417" priority="458" stopIfTrue="1">
      <formula>AND(D24&lt;&gt;"R",G24&lt;&gt;"X")</formula>
    </cfRule>
  </conditionalFormatting>
  <conditionalFormatting sqref="E26:E27">
    <cfRule type="expression" dxfId="416" priority="457" stopIfTrue="1">
      <formula>AND(D26&lt;&gt;"R",G26&lt;&gt;"X")</formula>
    </cfRule>
  </conditionalFormatting>
  <conditionalFormatting sqref="E26:E27">
    <cfRule type="expression" dxfId="415" priority="456" stopIfTrue="1">
      <formula>AND(D26&lt;&gt;"R",G26&lt;&gt;"X")</formula>
    </cfRule>
  </conditionalFormatting>
  <conditionalFormatting sqref="E26:E27">
    <cfRule type="expression" dxfId="414" priority="455" stopIfTrue="1">
      <formula>AND(D26&lt;&gt;"R",G26&lt;&gt;"X")</formula>
    </cfRule>
  </conditionalFormatting>
  <conditionalFormatting sqref="E26:E27">
    <cfRule type="expression" dxfId="413" priority="454" stopIfTrue="1">
      <formula>AND(D26&lt;&gt;"R",G26&lt;&gt;"X")</formula>
    </cfRule>
  </conditionalFormatting>
  <conditionalFormatting sqref="E26:E27">
    <cfRule type="expression" dxfId="412" priority="453" stopIfTrue="1">
      <formula>AND(D26&lt;&gt;"R",G26&lt;&gt;"X")</formula>
    </cfRule>
  </conditionalFormatting>
  <conditionalFormatting sqref="E28:E31">
    <cfRule type="expression" dxfId="411" priority="448" stopIfTrue="1">
      <formula>AND(D28&lt;&gt;"R",G28&lt;&gt;"X")</formula>
    </cfRule>
  </conditionalFormatting>
  <conditionalFormatting sqref="E28:E31">
    <cfRule type="expression" dxfId="410" priority="447" stopIfTrue="1">
      <formula>AND(D28&lt;&gt;"R",G28&lt;&gt;"X")</formula>
    </cfRule>
  </conditionalFormatting>
  <conditionalFormatting sqref="E28:E31">
    <cfRule type="expression" dxfId="409" priority="446" stopIfTrue="1">
      <formula>AND(D28&lt;&gt;"R",G28&lt;&gt;"X")</formula>
    </cfRule>
  </conditionalFormatting>
  <conditionalFormatting sqref="E28:E31">
    <cfRule type="expression" dxfId="408" priority="445" stopIfTrue="1">
      <formula>AND(D28&lt;&gt;"R",G28&lt;&gt;"X")</formula>
    </cfRule>
  </conditionalFormatting>
  <conditionalFormatting sqref="E36:E37">
    <cfRule type="expression" dxfId="407" priority="435" stopIfTrue="1">
      <formula>AND(D36&lt;&gt;"R",G36&lt;&gt;"X")</formula>
    </cfRule>
  </conditionalFormatting>
  <conditionalFormatting sqref="E36:E37">
    <cfRule type="expression" dxfId="406" priority="434" stopIfTrue="1">
      <formula>AND(D36&lt;&gt;"R",G36&lt;&gt;"X")</formula>
    </cfRule>
  </conditionalFormatting>
  <conditionalFormatting sqref="E36:E37">
    <cfRule type="expression" dxfId="405" priority="433" stopIfTrue="1">
      <formula>AND(D36&lt;&gt;"R",G36&lt;&gt;"X")</formula>
    </cfRule>
  </conditionalFormatting>
  <conditionalFormatting sqref="E36:E37">
    <cfRule type="expression" dxfId="404" priority="432" stopIfTrue="1">
      <formula>AND(D36&lt;&gt;"R",G36&lt;&gt;"X")</formula>
    </cfRule>
  </conditionalFormatting>
  <conditionalFormatting sqref="E36:E37">
    <cfRule type="expression" dxfId="403" priority="431" stopIfTrue="1">
      <formula>AND(D36&lt;&gt;"R",G36&lt;&gt;"X")</formula>
    </cfRule>
  </conditionalFormatting>
  <conditionalFormatting sqref="E38">
    <cfRule type="expression" dxfId="402" priority="430" stopIfTrue="1">
      <formula>AND(D38&lt;&gt;"R",G38&lt;&gt;"X")</formula>
    </cfRule>
  </conditionalFormatting>
  <conditionalFormatting sqref="E38">
    <cfRule type="expression" dxfId="401" priority="429" stopIfTrue="1">
      <formula>AND(D38&lt;&gt;"R",G38&lt;&gt;"X")</formula>
    </cfRule>
  </conditionalFormatting>
  <conditionalFormatting sqref="E38">
    <cfRule type="expression" dxfId="400" priority="428" stopIfTrue="1">
      <formula>AND(D38&lt;&gt;"R",G38&lt;&gt;"X")</formula>
    </cfRule>
  </conditionalFormatting>
  <conditionalFormatting sqref="E42:E43">
    <cfRule type="expression" dxfId="399" priority="427" stopIfTrue="1">
      <formula>AND(D42&lt;&gt;"R",G42&lt;&gt;"X")</formula>
    </cfRule>
  </conditionalFormatting>
  <conditionalFormatting sqref="E42:E43">
    <cfRule type="expression" dxfId="398" priority="422" stopIfTrue="1">
      <formula>AND(D42&lt;&gt;"R",G42&lt;&gt;"X")</formula>
    </cfRule>
  </conditionalFormatting>
  <conditionalFormatting sqref="E42:E43">
    <cfRule type="expression" dxfId="397" priority="421" stopIfTrue="1">
      <formula>AND(D42&lt;&gt;"R",G42&lt;&gt;"X")</formula>
    </cfRule>
  </conditionalFormatting>
  <conditionalFormatting sqref="E44:E46">
    <cfRule type="expression" dxfId="396" priority="420" stopIfTrue="1">
      <formula>AND(D44&lt;&gt;"R",G44&lt;&gt;"X")</formula>
    </cfRule>
  </conditionalFormatting>
  <conditionalFormatting sqref="E44">
    <cfRule type="expression" dxfId="395" priority="419" stopIfTrue="1">
      <formula>AND(D44&lt;&gt;"R",G44&lt;&gt;"X")</formula>
    </cfRule>
  </conditionalFormatting>
  <conditionalFormatting sqref="E44">
    <cfRule type="expression" dxfId="394" priority="418" stopIfTrue="1">
      <formula>AND(D44&lt;&gt;"R",G44&lt;&gt;"X")</formula>
    </cfRule>
  </conditionalFormatting>
  <conditionalFormatting sqref="E44">
    <cfRule type="expression" dxfId="393" priority="417" stopIfTrue="1">
      <formula>AND(D44&lt;&gt;"R",G44&lt;&gt;"X")</formula>
    </cfRule>
  </conditionalFormatting>
  <conditionalFormatting sqref="E44">
    <cfRule type="expression" dxfId="392" priority="416" stopIfTrue="1">
      <formula>AND(D44&lt;&gt;"R",G44&lt;&gt;"X")</formula>
    </cfRule>
  </conditionalFormatting>
  <conditionalFormatting sqref="E45:E46">
    <cfRule type="expression" dxfId="391" priority="415" stopIfTrue="1">
      <formula>AND(D45&lt;&gt;"R",G45&lt;&gt;"X")</formula>
    </cfRule>
  </conditionalFormatting>
  <conditionalFormatting sqref="E45:E46">
    <cfRule type="expression" dxfId="390" priority="414" stopIfTrue="1">
      <formula>AND(D45&lt;&gt;"R",G45&lt;&gt;"X")</formula>
    </cfRule>
  </conditionalFormatting>
  <conditionalFormatting sqref="E47:E48">
    <cfRule type="expression" dxfId="389" priority="413" stopIfTrue="1">
      <formula>AND(D47&lt;&gt;"R",G47&lt;&gt;"X")</formula>
    </cfRule>
  </conditionalFormatting>
  <conditionalFormatting sqref="E47:E48">
    <cfRule type="expression" dxfId="388" priority="412" stopIfTrue="1">
      <formula>AND(D47&lt;&gt;"R",G47&lt;&gt;"X")</formula>
    </cfRule>
  </conditionalFormatting>
  <conditionalFormatting sqref="E47:E48">
    <cfRule type="expression" dxfId="387" priority="411" stopIfTrue="1">
      <formula>AND(D47&lt;&gt;"R",G47&lt;&gt;"X")</formula>
    </cfRule>
  </conditionalFormatting>
  <conditionalFormatting sqref="E47:E48">
    <cfRule type="expression" dxfId="386" priority="410" stopIfTrue="1">
      <formula>AND(D47&lt;&gt;"R",G47&lt;&gt;"X")</formula>
    </cfRule>
  </conditionalFormatting>
  <conditionalFormatting sqref="E47:E48">
    <cfRule type="expression" dxfId="385" priority="409" stopIfTrue="1">
      <formula>AND(D47&lt;&gt;"R",G47&lt;&gt;"X")</formula>
    </cfRule>
  </conditionalFormatting>
  <conditionalFormatting sqref="E49">
    <cfRule type="expression" dxfId="384" priority="408" stopIfTrue="1">
      <formula>AND(D49&lt;&gt;"R",G49&lt;&gt;"X")</formula>
    </cfRule>
  </conditionalFormatting>
  <conditionalFormatting sqref="E49">
    <cfRule type="expression" dxfId="383" priority="407" stopIfTrue="1">
      <formula>AND(D49&lt;&gt;"R",G49&lt;&gt;"X")</formula>
    </cfRule>
  </conditionalFormatting>
  <conditionalFormatting sqref="E49">
    <cfRule type="expression" dxfId="382" priority="406" stopIfTrue="1">
      <formula>AND(D49&lt;&gt;"R",G49&lt;&gt;"X")</formula>
    </cfRule>
  </conditionalFormatting>
  <conditionalFormatting sqref="E50:E54">
    <cfRule type="expression" dxfId="381" priority="405" stopIfTrue="1">
      <formula>AND(D50&lt;&gt;"R",G50&lt;&gt;"X")</formula>
    </cfRule>
  </conditionalFormatting>
  <conditionalFormatting sqref="E50:E52">
    <cfRule type="expression" dxfId="380" priority="404" stopIfTrue="1">
      <formula>AND(D50&lt;&gt;"R",G50&lt;&gt;"X")</formula>
    </cfRule>
  </conditionalFormatting>
  <conditionalFormatting sqref="E50:E52">
    <cfRule type="expression" dxfId="379" priority="403" stopIfTrue="1">
      <formula>AND(D50&lt;&gt;"R",G50&lt;&gt;"X")</formula>
    </cfRule>
  </conditionalFormatting>
  <conditionalFormatting sqref="E50:E52">
    <cfRule type="expression" dxfId="378" priority="402" stopIfTrue="1">
      <formula>AND(D50&lt;&gt;"R",G50&lt;&gt;"X")</formula>
    </cfRule>
  </conditionalFormatting>
  <conditionalFormatting sqref="E50:E52">
    <cfRule type="expression" dxfId="377" priority="401" stopIfTrue="1">
      <formula>AND(D50&lt;&gt;"R",G50&lt;&gt;"X")</formula>
    </cfRule>
  </conditionalFormatting>
  <conditionalFormatting sqref="E53:E54">
    <cfRule type="expression" dxfId="376" priority="400" stopIfTrue="1">
      <formula>AND(D53&lt;&gt;"R",G53&lt;&gt;"X")</formula>
    </cfRule>
  </conditionalFormatting>
  <conditionalFormatting sqref="E53:E54">
    <cfRule type="expression" dxfId="375" priority="399" stopIfTrue="1">
      <formula>AND(D53&lt;&gt;"R",G53&lt;&gt;"X")</formula>
    </cfRule>
  </conditionalFormatting>
  <conditionalFormatting sqref="E55:E57">
    <cfRule type="expression" dxfId="374" priority="398" stopIfTrue="1">
      <formula>AND(D55&lt;&gt;"R",G55&lt;&gt;"X")</formula>
    </cfRule>
  </conditionalFormatting>
  <conditionalFormatting sqref="E55">
    <cfRule type="expression" dxfId="373" priority="397" stopIfTrue="1">
      <formula>AND(D55&lt;&gt;"R",G55&lt;&gt;"X")</formula>
    </cfRule>
  </conditionalFormatting>
  <conditionalFormatting sqref="E55">
    <cfRule type="expression" dxfId="372" priority="396" stopIfTrue="1">
      <formula>AND(D55&lt;&gt;"R",G55&lt;&gt;"X")</formula>
    </cfRule>
  </conditionalFormatting>
  <conditionalFormatting sqref="E55">
    <cfRule type="expression" dxfId="371" priority="395" stopIfTrue="1">
      <formula>AND(D55&lt;&gt;"R",G55&lt;&gt;"X")</formula>
    </cfRule>
  </conditionalFormatting>
  <conditionalFormatting sqref="E55">
    <cfRule type="expression" dxfId="370" priority="394" stopIfTrue="1">
      <formula>AND(D55&lt;&gt;"R",G55&lt;&gt;"X")</formula>
    </cfRule>
  </conditionalFormatting>
  <conditionalFormatting sqref="E56:E57">
    <cfRule type="expression" dxfId="369" priority="393" stopIfTrue="1">
      <formula>AND(D56&lt;&gt;"R",G56&lt;&gt;"X")</formula>
    </cfRule>
  </conditionalFormatting>
  <conditionalFormatting sqref="E56:E57">
    <cfRule type="expression" dxfId="368" priority="392" stopIfTrue="1">
      <formula>AND(D56&lt;&gt;"R",G56&lt;&gt;"X")</formula>
    </cfRule>
  </conditionalFormatting>
  <conditionalFormatting sqref="E58:E59">
    <cfRule type="expression" dxfId="367" priority="391" stopIfTrue="1">
      <formula>AND(D58&lt;&gt;"R",G58&lt;&gt;"X")</formula>
    </cfRule>
  </conditionalFormatting>
  <conditionalFormatting sqref="E58:E59">
    <cfRule type="expression" dxfId="366" priority="390" stopIfTrue="1">
      <formula>AND(D58&lt;&gt;"R",G58&lt;&gt;"X")</formula>
    </cfRule>
  </conditionalFormatting>
  <conditionalFormatting sqref="E58:E59">
    <cfRule type="expression" dxfId="365" priority="389" stopIfTrue="1">
      <formula>AND(D58&lt;&gt;"R",G58&lt;&gt;"X")</formula>
    </cfRule>
  </conditionalFormatting>
  <conditionalFormatting sqref="E58:E59">
    <cfRule type="expression" dxfId="364" priority="388" stopIfTrue="1">
      <formula>AND(D58&lt;&gt;"R",G58&lt;&gt;"X")</formula>
    </cfRule>
  </conditionalFormatting>
  <conditionalFormatting sqref="E58:E59">
    <cfRule type="expression" dxfId="363" priority="387" stopIfTrue="1">
      <formula>AND(D58&lt;&gt;"R",G58&lt;&gt;"X")</formula>
    </cfRule>
  </conditionalFormatting>
  <conditionalFormatting sqref="E60">
    <cfRule type="expression" dxfId="362" priority="386" stopIfTrue="1">
      <formula>AND(D60&lt;&gt;"R",G60&lt;&gt;"X")</formula>
    </cfRule>
  </conditionalFormatting>
  <conditionalFormatting sqref="E60">
    <cfRule type="expression" dxfId="361" priority="385" stopIfTrue="1">
      <formula>AND(D60&lt;&gt;"R",G60&lt;&gt;"X")</formula>
    </cfRule>
  </conditionalFormatting>
  <conditionalFormatting sqref="E60">
    <cfRule type="expression" dxfId="360" priority="384" stopIfTrue="1">
      <formula>AND(D60&lt;&gt;"R",G60&lt;&gt;"X")</formula>
    </cfRule>
  </conditionalFormatting>
  <conditionalFormatting sqref="E61:E63">
    <cfRule type="expression" dxfId="359" priority="383" stopIfTrue="1">
      <formula>AND(D61&lt;&gt;"R",G61&lt;&gt;"X")</formula>
    </cfRule>
  </conditionalFormatting>
  <conditionalFormatting sqref="E61">
    <cfRule type="expression" dxfId="358" priority="382" stopIfTrue="1">
      <formula>AND(D61&lt;&gt;"R",G61&lt;&gt;"X")</formula>
    </cfRule>
  </conditionalFormatting>
  <conditionalFormatting sqref="E61">
    <cfRule type="expression" dxfId="357" priority="381" stopIfTrue="1">
      <formula>AND(D61&lt;&gt;"R",G61&lt;&gt;"X")</formula>
    </cfRule>
  </conditionalFormatting>
  <conditionalFormatting sqref="E61">
    <cfRule type="expression" dxfId="356" priority="380" stopIfTrue="1">
      <formula>AND(D61&lt;&gt;"R",G61&lt;&gt;"X")</formula>
    </cfRule>
  </conditionalFormatting>
  <conditionalFormatting sqref="E61">
    <cfRule type="expression" dxfId="355" priority="379" stopIfTrue="1">
      <formula>AND(D61&lt;&gt;"R",G61&lt;&gt;"X")</formula>
    </cfRule>
  </conditionalFormatting>
  <conditionalFormatting sqref="E62:E63">
    <cfRule type="expression" dxfId="354" priority="378" stopIfTrue="1">
      <formula>AND(D62&lt;&gt;"R",G62&lt;&gt;"X")</formula>
    </cfRule>
  </conditionalFormatting>
  <conditionalFormatting sqref="E62:E63">
    <cfRule type="expression" dxfId="353" priority="377" stopIfTrue="1">
      <formula>AND(D62&lt;&gt;"R",G62&lt;&gt;"X")</formula>
    </cfRule>
  </conditionalFormatting>
  <conditionalFormatting sqref="E64:E65">
    <cfRule type="expression" dxfId="352" priority="376" stopIfTrue="1">
      <formula>AND(D64&lt;&gt;"R",G64&lt;&gt;"X")</formula>
    </cfRule>
  </conditionalFormatting>
  <conditionalFormatting sqref="E64:E65">
    <cfRule type="expression" dxfId="351" priority="375" stopIfTrue="1">
      <formula>AND(D64&lt;&gt;"R",G64&lt;&gt;"X")</formula>
    </cfRule>
  </conditionalFormatting>
  <conditionalFormatting sqref="E64:E65">
    <cfRule type="expression" dxfId="350" priority="374" stopIfTrue="1">
      <formula>AND(D64&lt;&gt;"R",G64&lt;&gt;"X")</formula>
    </cfRule>
  </conditionalFormatting>
  <conditionalFormatting sqref="E64:E65">
    <cfRule type="expression" dxfId="349" priority="373" stopIfTrue="1">
      <formula>AND(D64&lt;&gt;"R",G64&lt;&gt;"X")</formula>
    </cfRule>
  </conditionalFormatting>
  <conditionalFormatting sqref="E64:E65">
    <cfRule type="expression" dxfId="348" priority="372" stopIfTrue="1">
      <formula>AND(D64&lt;&gt;"R",G64&lt;&gt;"X")</formula>
    </cfRule>
  </conditionalFormatting>
  <conditionalFormatting sqref="E66">
    <cfRule type="expression" dxfId="347" priority="371" stopIfTrue="1">
      <formula>AND(D66&lt;&gt;"R",G66&lt;&gt;"X")</formula>
    </cfRule>
  </conditionalFormatting>
  <conditionalFormatting sqref="E66">
    <cfRule type="expression" dxfId="346" priority="370" stopIfTrue="1">
      <formula>AND(D66&lt;&gt;"R",G66&lt;&gt;"X")</formula>
    </cfRule>
  </conditionalFormatting>
  <conditionalFormatting sqref="E66">
    <cfRule type="expression" dxfId="345" priority="369" stopIfTrue="1">
      <formula>AND(D66&lt;&gt;"R",G66&lt;&gt;"X")</formula>
    </cfRule>
  </conditionalFormatting>
  <conditionalFormatting sqref="E67:E71">
    <cfRule type="expression" dxfId="344" priority="368" stopIfTrue="1">
      <formula>AND(D67&lt;&gt;"R",G67&lt;&gt;"X")</formula>
    </cfRule>
  </conditionalFormatting>
  <conditionalFormatting sqref="E67:E69">
    <cfRule type="expression" dxfId="343" priority="367" stopIfTrue="1">
      <formula>AND(D67&lt;&gt;"R",G67&lt;&gt;"X")</formula>
    </cfRule>
  </conditionalFormatting>
  <conditionalFormatting sqref="E67:E69">
    <cfRule type="expression" dxfId="342" priority="366" stopIfTrue="1">
      <formula>AND(D67&lt;&gt;"R",G67&lt;&gt;"X")</formula>
    </cfRule>
  </conditionalFormatting>
  <conditionalFormatting sqref="E67:E69">
    <cfRule type="expression" dxfId="341" priority="365" stopIfTrue="1">
      <formula>AND(D67&lt;&gt;"R",G67&lt;&gt;"X")</formula>
    </cfRule>
  </conditionalFormatting>
  <conditionalFormatting sqref="E67:E69">
    <cfRule type="expression" dxfId="340" priority="364" stopIfTrue="1">
      <formula>AND(D67&lt;&gt;"R",G67&lt;&gt;"X")</formula>
    </cfRule>
  </conditionalFormatting>
  <conditionalFormatting sqref="E70:E71">
    <cfRule type="expression" dxfId="339" priority="363" stopIfTrue="1">
      <formula>AND(D70&lt;&gt;"R",G70&lt;&gt;"X")</formula>
    </cfRule>
  </conditionalFormatting>
  <conditionalFormatting sqref="E70:E71">
    <cfRule type="expression" dxfId="338" priority="362" stopIfTrue="1">
      <formula>AND(D70&lt;&gt;"R",G70&lt;&gt;"X")</formula>
    </cfRule>
  </conditionalFormatting>
  <conditionalFormatting sqref="E72:E74">
    <cfRule type="expression" dxfId="337" priority="361" stopIfTrue="1">
      <formula>AND(D72&lt;&gt;"R",G72&lt;&gt;"X")</formula>
    </cfRule>
  </conditionalFormatting>
  <conditionalFormatting sqref="E72">
    <cfRule type="expression" dxfId="336" priority="360" stopIfTrue="1">
      <formula>AND(D72&lt;&gt;"R",G72&lt;&gt;"X")</formula>
    </cfRule>
  </conditionalFormatting>
  <conditionalFormatting sqref="E72">
    <cfRule type="expression" dxfId="335" priority="359" stopIfTrue="1">
      <formula>AND(D72&lt;&gt;"R",G72&lt;&gt;"X")</formula>
    </cfRule>
  </conditionalFormatting>
  <conditionalFormatting sqref="E72">
    <cfRule type="expression" dxfId="334" priority="358" stopIfTrue="1">
      <formula>AND(D72&lt;&gt;"R",G72&lt;&gt;"X")</formula>
    </cfRule>
  </conditionalFormatting>
  <conditionalFormatting sqref="E72">
    <cfRule type="expression" dxfId="333" priority="357" stopIfTrue="1">
      <formula>AND(D72&lt;&gt;"R",G72&lt;&gt;"X")</formula>
    </cfRule>
  </conditionalFormatting>
  <conditionalFormatting sqref="E73:E74">
    <cfRule type="expression" dxfId="332" priority="356" stopIfTrue="1">
      <formula>AND(D73&lt;&gt;"R",G73&lt;&gt;"X")</formula>
    </cfRule>
  </conditionalFormatting>
  <conditionalFormatting sqref="E73:E74">
    <cfRule type="expression" dxfId="331" priority="355" stopIfTrue="1">
      <formula>AND(D73&lt;&gt;"R",G73&lt;&gt;"X")</formula>
    </cfRule>
  </conditionalFormatting>
  <conditionalFormatting sqref="E75:E76">
    <cfRule type="expression" dxfId="330" priority="354" stopIfTrue="1">
      <formula>AND(D75&lt;&gt;"R",G75&lt;&gt;"X")</formula>
    </cfRule>
  </conditionalFormatting>
  <conditionalFormatting sqref="E75:E76">
    <cfRule type="expression" dxfId="329" priority="353" stopIfTrue="1">
      <formula>AND(D75&lt;&gt;"R",G75&lt;&gt;"X")</formula>
    </cfRule>
  </conditionalFormatting>
  <conditionalFormatting sqref="E75:E76">
    <cfRule type="expression" dxfId="328" priority="352" stopIfTrue="1">
      <formula>AND(D75&lt;&gt;"R",G75&lt;&gt;"X")</formula>
    </cfRule>
  </conditionalFormatting>
  <conditionalFormatting sqref="E75:E76">
    <cfRule type="expression" dxfId="327" priority="351" stopIfTrue="1">
      <formula>AND(D75&lt;&gt;"R",G75&lt;&gt;"X")</formula>
    </cfRule>
  </conditionalFormatting>
  <conditionalFormatting sqref="E75:E76">
    <cfRule type="expression" dxfId="326" priority="350" stopIfTrue="1">
      <formula>AND(D75&lt;&gt;"R",G75&lt;&gt;"X")</formula>
    </cfRule>
  </conditionalFormatting>
  <conditionalFormatting sqref="E77">
    <cfRule type="expression" dxfId="325" priority="349" stopIfTrue="1">
      <formula>AND(D77&lt;&gt;"R",G77&lt;&gt;"X")</formula>
    </cfRule>
  </conditionalFormatting>
  <conditionalFormatting sqref="E77">
    <cfRule type="expression" dxfId="324" priority="348" stopIfTrue="1">
      <formula>AND(D77&lt;&gt;"R",G77&lt;&gt;"X")</formula>
    </cfRule>
  </conditionalFormatting>
  <conditionalFormatting sqref="E77">
    <cfRule type="expression" dxfId="323" priority="347" stopIfTrue="1">
      <formula>AND(D77&lt;&gt;"R",G77&lt;&gt;"X")</formula>
    </cfRule>
  </conditionalFormatting>
  <conditionalFormatting sqref="E78:E82">
    <cfRule type="expression" dxfId="322" priority="346" stopIfTrue="1">
      <formula>AND(D78&lt;&gt;"R",G78&lt;&gt;"X")</formula>
    </cfRule>
  </conditionalFormatting>
  <conditionalFormatting sqref="E78:E80">
    <cfRule type="expression" dxfId="321" priority="345" stopIfTrue="1">
      <formula>AND(D78&lt;&gt;"R",G78&lt;&gt;"X")</formula>
    </cfRule>
  </conditionalFormatting>
  <conditionalFormatting sqref="E78:E80">
    <cfRule type="expression" dxfId="320" priority="344" stopIfTrue="1">
      <formula>AND(D78&lt;&gt;"R",G78&lt;&gt;"X")</formula>
    </cfRule>
  </conditionalFormatting>
  <conditionalFormatting sqref="E78:E80">
    <cfRule type="expression" dxfId="319" priority="343" stopIfTrue="1">
      <formula>AND(D78&lt;&gt;"R",G78&lt;&gt;"X")</formula>
    </cfRule>
  </conditionalFormatting>
  <conditionalFormatting sqref="E78:E80">
    <cfRule type="expression" dxfId="318" priority="342" stopIfTrue="1">
      <formula>AND(D78&lt;&gt;"R",G78&lt;&gt;"X")</formula>
    </cfRule>
  </conditionalFormatting>
  <conditionalFormatting sqref="E81:E82">
    <cfRule type="expression" dxfId="317" priority="341" stopIfTrue="1">
      <formula>AND(D81&lt;&gt;"R",G81&lt;&gt;"X")</formula>
    </cfRule>
  </conditionalFormatting>
  <conditionalFormatting sqref="E81:E82">
    <cfRule type="expression" dxfId="316" priority="340" stopIfTrue="1">
      <formula>AND(D81&lt;&gt;"R",G81&lt;&gt;"X")</formula>
    </cfRule>
  </conditionalFormatting>
  <conditionalFormatting sqref="E83:E85">
    <cfRule type="expression" dxfId="315" priority="339" stopIfTrue="1">
      <formula>AND(D83&lt;&gt;"R",G83&lt;&gt;"X")</formula>
    </cfRule>
  </conditionalFormatting>
  <conditionalFormatting sqref="E83">
    <cfRule type="expression" dxfId="314" priority="338" stopIfTrue="1">
      <formula>AND(D83&lt;&gt;"R",G83&lt;&gt;"X")</formula>
    </cfRule>
  </conditionalFormatting>
  <conditionalFormatting sqref="E83">
    <cfRule type="expression" dxfId="313" priority="337" stopIfTrue="1">
      <formula>AND(D83&lt;&gt;"R",G83&lt;&gt;"X")</formula>
    </cfRule>
  </conditionalFormatting>
  <conditionalFormatting sqref="E83">
    <cfRule type="expression" dxfId="312" priority="336" stopIfTrue="1">
      <formula>AND(D83&lt;&gt;"R",G83&lt;&gt;"X")</formula>
    </cfRule>
  </conditionalFormatting>
  <conditionalFormatting sqref="E83">
    <cfRule type="expression" dxfId="311" priority="335" stopIfTrue="1">
      <formula>AND(D83&lt;&gt;"R",G83&lt;&gt;"X")</formula>
    </cfRule>
  </conditionalFormatting>
  <conditionalFormatting sqref="E84:E85">
    <cfRule type="expression" dxfId="310" priority="334" stopIfTrue="1">
      <formula>AND(D84&lt;&gt;"R",G84&lt;&gt;"X")</formula>
    </cfRule>
  </conditionalFormatting>
  <conditionalFormatting sqref="E84:E85">
    <cfRule type="expression" dxfId="309" priority="333" stopIfTrue="1">
      <formula>AND(D84&lt;&gt;"R",G84&lt;&gt;"X")</formula>
    </cfRule>
  </conditionalFormatting>
  <conditionalFormatting sqref="E86:E87">
    <cfRule type="expression" dxfId="308" priority="332" stopIfTrue="1">
      <formula>AND(D86&lt;&gt;"R",G86&lt;&gt;"X")</formula>
    </cfRule>
  </conditionalFormatting>
  <conditionalFormatting sqref="E86:E87">
    <cfRule type="expression" dxfId="307" priority="331" stopIfTrue="1">
      <formula>AND(D86&lt;&gt;"R",G86&lt;&gt;"X")</formula>
    </cfRule>
  </conditionalFormatting>
  <conditionalFormatting sqref="E86:E87">
    <cfRule type="expression" dxfId="306" priority="330" stopIfTrue="1">
      <formula>AND(D86&lt;&gt;"R",G86&lt;&gt;"X")</formula>
    </cfRule>
  </conditionalFormatting>
  <conditionalFormatting sqref="E86:E87">
    <cfRule type="expression" dxfId="305" priority="329" stopIfTrue="1">
      <formula>AND(D86&lt;&gt;"R",G86&lt;&gt;"X")</formula>
    </cfRule>
  </conditionalFormatting>
  <conditionalFormatting sqref="E86:E87">
    <cfRule type="expression" dxfId="304" priority="328" stopIfTrue="1">
      <formula>AND(D86&lt;&gt;"R",G86&lt;&gt;"X")</formula>
    </cfRule>
  </conditionalFormatting>
  <conditionalFormatting sqref="E88">
    <cfRule type="expression" dxfId="303" priority="327" stopIfTrue="1">
      <formula>AND(D88&lt;&gt;"R",G88&lt;&gt;"X")</formula>
    </cfRule>
  </conditionalFormatting>
  <conditionalFormatting sqref="E88">
    <cfRule type="expression" dxfId="302" priority="326" stopIfTrue="1">
      <formula>AND(D88&lt;&gt;"R",G88&lt;&gt;"X")</formula>
    </cfRule>
  </conditionalFormatting>
  <conditionalFormatting sqref="E88">
    <cfRule type="expression" dxfId="301" priority="325" stopIfTrue="1">
      <formula>AND(D88&lt;&gt;"R",G88&lt;&gt;"X")</formula>
    </cfRule>
  </conditionalFormatting>
  <conditionalFormatting sqref="E89:E93">
    <cfRule type="expression" dxfId="300" priority="324" stopIfTrue="1">
      <formula>AND(D89&lt;&gt;"R",G89&lt;&gt;"X")</formula>
    </cfRule>
  </conditionalFormatting>
  <conditionalFormatting sqref="E89:E93">
    <cfRule type="expression" dxfId="299" priority="323" stopIfTrue="1">
      <formula>AND(D89&lt;&gt;"R",G89&lt;&gt;"X")</formula>
    </cfRule>
  </conditionalFormatting>
  <conditionalFormatting sqref="E89:E93">
    <cfRule type="expression" dxfId="298" priority="322" stopIfTrue="1">
      <formula>AND(D89&lt;&gt;"R",G89&lt;&gt;"X")</formula>
    </cfRule>
  </conditionalFormatting>
  <conditionalFormatting sqref="E89:E93">
    <cfRule type="expression" dxfId="297" priority="321" stopIfTrue="1">
      <formula>AND(D89&lt;&gt;"R",G89&lt;&gt;"X")</formula>
    </cfRule>
  </conditionalFormatting>
  <conditionalFormatting sqref="E89:E93">
    <cfRule type="expression" dxfId="296" priority="320" stopIfTrue="1">
      <formula>AND(D89&lt;&gt;"R",G89&lt;&gt;"X")</formula>
    </cfRule>
  </conditionalFormatting>
  <conditionalFormatting sqref="E92:E93">
    <cfRule type="expression" dxfId="295" priority="319" stopIfTrue="1">
      <formula>AND(D92&lt;&gt;"R",G92&lt;&gt;"X")</formula>
    </cfRule>
  </conditionalFormatting>
  <conditionalFormatting sqref="E92:E93">
    <cfRule type="expression" dxfId="294" priority="318" stopIfTrue="1">
      <formula>AND(D92&lt;&gt;"R",G92&lt;&gt;"X")</formula>
    </cfRule>
  </conditionalFormatting>
  <conditionalFormatting sqref="E94">
    <cfRule type="expression" dxfId="293" priority="317" stopIfTrue="1">
      <formula>AND(D94&lt;&gt;"R",G94&lt;&gt;"X")</formula>
    </cfRule>
  </conditionalFormatting>
  <conditionalFormatting sqref="E94">
    <cfRule type="expression" dxfId="292" priority="316" stopIfTrue="1">
      <formula>AND(D94&lt;&gt;"R",G94&lt;&gt;"X")</formula>
    </cfRule>
  </conditionalFormatting>
  <conditionalFormatting sqref="E94">
    <cfRule type="expression" dxfId="291" priority="315" stopIfTrue="1">
      <formula>AND(D94&lt;&gt;"R",G94&lt;&gt;"X")</formula>
    </cfRule>
  </conditionalFormatting>
  <conditionalFormatting sqref="E95:E97">
    <cfRule type="expression" dxfId="290" priority="314" stopIfTrue="1">
      <formula>AND(D95&lt;&gt;"R",G95&lt;&gt;"X")</formula>
    </cfRule>
  </conditionalFormatting>
  <conditionalFormatting sqref="E95">
    <cfRule type="expression" dxfId="289" priority="313" stopIfTrue="1">
      <formula>AND(D95&lt;&gt;"R",G95&lt;&gt;"X")</formula>
    </cfRule>
  </conditionalFormatting>
  <conditionalFormatting sqref="E95">
    <cfRule type="expression" dxfId="288" priority="312" stopIfTrue="1">
      <formula>AND(D95&lt;&gt;"R",G95&lt;&gt;"X")</formula>
    </cfRule>
  </conditionalFormatting>
  <conditionalFormatting sqref="E95">
    <cfRule type="expression" dxfId="287" priority="311" stopIfTrue="1">
      <formula>AND(D95&lt;&gt;"R",G95&lt;&gt;"X")</formula>
    </cfRule>
  </conditionalFormatting>
  <conditionalFormatting sqref="E95">
    <cfRule type="expression" dxfId="286" priority="310" stopIfTrue="1">
      <formula>AND(D95&lt;&gt;"R",G95&lt;&gt;"X")</formula>
    </cfRule>
  </conditionalFormatting>
  <conditionalFormatting sqref="E96:E97">
    <cfRule type="expression" dxfId="285" priority="309" stopIfTrue="1">
      <formula>AND(D96&lt;&gt;"R",G96&lt;&gt;"X")</formula>
    </cfRule>
  </conditionalFormatting>
  <conditionalFormatting sqref="E96:E97">
    <cfRule type="expression" dxfId="284" priority="308" stopIfTrue="1">
      <formula>AND(D96&lt;&gt;"R",G96&lt;&gt;"X")</formula>
    </cfRule>
  </conditionalFormatting>
  <conditionalFormatting sqref="E98:E99">
    <cfRule type="expression" dxfId="283" priority="307" stopIfTrue="1">
      <formula>AND(D98&lt;&gt;"R",G98&lt;&gt;"X")</formula>
    </cfRule>
  </conditionalFormatting>
  <conditionalFormatting sqref="E98:E99">
    <cfRule type="expression" dxfId="282" priority="306" stopIfTrue="1">
      <formula>AND(D98&lt;&gt;"R",G98&lt;&gt;"X")</formula>
    </cfRule>
  </conditionalFormatting>
  <conditionalFormatting sqref="E98:E99">
    <cfRule type="expression" dxfId="281" priority="305" stopIfTrue="1">
      <formula>AND(D98&lt;&gt;"R",G98&lt;&gt;"X")</formula>
    </cfRule>
  </conditionalFormatting>
  <conditionalFormatting sqref="E98:E99">
    <cfRule type="expression" dxfId="280" priority="304" stopIfTrue="1">
      <formula>AND(D98&lt;&gt;"R",G98&lt;&gt;"X")</formula>
    </cfRule>
  </conditionalFormatting>
  <conditionalFormatting sqref="E98:E99">
    <cfRule type="expression" dxfId="279" priority="303" stopIfTrue="1">
      <formula>AND(D98&lt;&gt;"R",G98&lt;&gt;"X")</formula>
    </cfRule>
  </conditionalFormatting>
  <conditionalFormatting sqref="E100">
    <cfRule type="expression" dxfId="278" priority="302" stopIfTrue="1">
      <formula>AND(D100&lt;&gt;"R",G100&lt;&gt;"X")</formula>
    </cfRule>
  </conditionalFormatting>
  <conditionalFormatting sqref="E100">
    <cfRule type="expression" dxfId="277" priority="301" stopIfTrue="1">
      <formula>AND(D100&lt;&gt;"R",G100&lt;&gt;"X")</formula>
    </cfRule>
  </conditionalFormatting>
  <conditionalFormatting sqref="E100">
    <cfRule type="expression" dxfId="276" priority="300" stopIfTrue="1">
      <formula>AND(D100&lt;&gt;"R",G100&lt;&gt;"X")</formula>
    </cfRule>
  </conditionalFormatting>
  <conditionalFormatting sqref="E101:E105">
    <cfRule type="expression" dxfId="275" priority="299" stopIfTrue="1">
      <formula>AND(D101&lt;&gt;"R",G101&lt;&gt;"X")</formula>
    </cfRule>
  </conditionalFormatting>
  <conditionalFormatting sqref="E101:E103">
    <cfRule type="expression" dxfId="274" priority="298" stopIfTrue="1">
      <formula>AND(D101&lt;&gt;"R",G101&lt;&gt;"X")</formula>
    </cfRule>
  </conditionalFormatting>
  <conditionalFormatting sqref="E101:E103">
    <cfRule type="expression" dxfId="273" priority="297" stopIfTrue="1">
      <formula>AND(D101&lt;&gt;"R",G101&lt;&gt;"X")</formula>
    </cfRule>
  </conditionalFormatting>
  <conditionalFormatting sqref="E101:E103">
    <cfRule type="expression" dxfId="272" priority="296" stopIfTrue="1">
      <formula>AND(D101&lt;&gt;"R",G101&lt;&gt;"X")</formula>
    </cfRule>
  </conditionalFormatting>
  <conditionalFormatting sqref="E101:E103">
    <cfRule type="expression" dxfId="271" priority="295" stopIfTrue="1">
      <formula>AND(D101&lt;&gt;"R",G101&lt;&gt;"X")</formula>
    </cfRule>
  </conditionalFormatting>
  <conditionalFormatting sqref="E104:E105">
    <cfRule type="expression" dxfId="270" priority="294" stopIfTrue="1">
      <formula>AND(D104&lt;&gt;"R",G104&lt;&gt;"X")</formula>
    </cfRule>
  </conditionalFormatting>
  <conditionalFormatting sqref="E104:E105">
    <cfRule type="expression" dxfId="269" priority="293" stopIfTrue="1">
      <formula>AND(D104&lt;&gt;"R",G104&lt;&gt;"X")</formula>
    </cfRule>
  </conditionalFormatting>
  <conditionalFormatting sqref="E106:E108">
    <cfRule type="expression" dxfId="268" priority="292" stopIfTrue="1">
      <formula>AND(D106&lt;&gt;"R",G106&lt;&gt;"X")</formula>
    </cfRule>
  </conditionalFormatting>
  <conditionalFormatting sqref="E106">
    <cfRule type="expression" dxfId="267" priority="291" stopIfTrue="1">
      <formula>AND(D106&lt;&gt;"R",G106&lt;&gt;"X")</formula>
    </cfRule>
  </conditionalFormatting>
  <conditionalFormatting sqref="E106">
    <cfRule type="expression" dxfId="266" priority="290" stopIfTrue="1">
      <formula>AND(D106&lt;&gt;"R",G106&lt;&gt;"X")</formula>
    </cfRule>
  </conditionalFormatting>
  <conditionalFormatting sqref="E106">
    <cfRule type="expression" dxfId="265" priority="289" stopIfTrue="1">
      <formula>AND(D106&lt;&gt;"R",G106&lt;&gt;"X")</formula>
    </cfRule>
  </conditionalFormatting>
  <conditionalFormatting sqref="E106">
    <cfRule type="expression" dxfId="264" priority="288" stopIfTrue="1">
      <formula>AND(D106&lt;&gt;"R",G106&lt;&gt;"X")</formula>
    </cfRule>
  </conditionalFormatting>
  <conditionalFormatting sqref="E107:E108">
    <cfRule type="expression" dxfId="263" priority="287" stopIfTrue="1">
      <formula>AND(D107&lt;&gt;"R",G107&lt;&gt;"X")</formula>
    </cfRule>
  </conditionalFormatting>
  <conditionalFormatting sqref="E107:E108">
    <cfRule type="expression" dxfId="262" priority="286" stopIfTrue="1">
      <formula>AND(D107&lt;&gt;"R",G107&lt;&gt;"X")</formula>
    </cfRule>
  </conditionalFormatting>
  <conditionalFormatting sqref="E110">
    <cfRule type="expression" dxfId="261" priority="280" stopIfTrue="1">
      <formula>AND(D110&lt;&gt;"R",G110&lt;&gt;"X")</formula>
    </cfRule>
  </conditionalFormatting>
  <conditionalFormatting sqref="E110">
    <cfRule type="expression" dxfId="260" priority="279" stopIfTrue="1">
      <formula>AND(D110&lt;&gt;"R",G110&lt;&gt;"X")</formula>
    </cfRule>
  </conditionalFormatting>
  <conditionalFormatting sqref="E110">
    <cfRule type="expression" dxfId="259" priority="278" stopIfTrue="1">
      <formula>AND(D110&lt;&gt;"R",G110&lt;&gt;"X")</formula>
    </cfRule>
  </conditionalFormatting>
  <conditionalFormatting sqref="E111:E115">
    <cfRule type="expression" dxfId="258" priority="277" stopIfTrue="1">
      <formula>AND(D111&lt;&gt;"R",G111&lt;&gt;"X")</formula>
    </cfRule>
  </conditionalFormatting>
  <conditionalFormatting sqref="E111:E113">
    <cfRule type="expression" dxfId="257" priority="276" stopIfTrue="1">
      <formula>AND(D111&lt;&gt;"R",G111&lt;&gt;"X")</formula>
    </cfRule>
  </conditionalFormatting>
  <conditionalFormatting sqref="E111:E113">
    <cfRule type="expression" dxfId="256" priority="275" stopIfTrue="1">
      <formula>AND(D111&lt;&gt;"R",G111&lt;&gt;"X")</formula>
    </cfRule>
  </conditionalFormatting>
  <conditionalFormatting sqref="E111:E113">
    <cfRule type="expression" dxfId="255" priority="274" stopIfTrue="1">
      <formula>AND(D111&lt;&gt;"R",G111&lt;&gt;"X")</formula>
    </cfRule>
  </conditionalFormatting>
  <conditionalFormatting sqref="E111:E113">
    <cfRule type="expression" dxfId="254" priority="273" stopIfTrue="1">
      <formula>AND(D111&lt;&gt;"R",G111&lt;&gt;"X")</formula>
    </cfRule>
  </conditionalFormatting>
  <conditionalFormatting sqref="E114:E115">
    <cfRule type="expression" dxfId="253" priority="272" stopIfTrue="1">
      <formula>AND(D114&lt;&gt;"R",G114&lt;&gt;"X")</formula>
    </cfRule>
  </conditionalFormatting>
  <conditionalFormatting sqref="E114:E115">
    <cfRule type="expression" dxfId="252" priority="271" stopIfTrue="1">
      <formula>AND(D114&lt;&gt;"R",G114&lt;&gt;"X")</formula>
    </cfRule>
  </conditionalFormatting>
  <conditionalFormatting sqref="E116:E118">
    <cfRule type="expression" dxfId="251" priority="270" stopIfTrue="1">
      <formula>AND(D116&lt;&gt;"R",G116&lt;&gt;"X")</formula>
    </cfRule>
  </conditionalFormatting>
  <conditionalFormatting sqref="E116">
    <cfRule type="expression" dxfId="250" priority="269" stopIfTrue="1">
      <formula>AND(D116&lt;&gt;"R",G116&lt;&gt;"X")</formula>
    </cfRule>
  </conditionalFormatting>
  <conditionalFormatting sqref="E116">
    <cfRule type="expression" dxfId="249" priority="268" stopIfTrue="1">
      <formula>AND(D116&lt;&gt;"R",G116&lt;&gt;"X")</formula>
    </cfRule>
  </conditionalFormatting>
  <conditionalFormatting sqref="E116">
    <cfRule type="expression" dxfId="248" priority="267" stopIfTrue="1">
      <formula>AND(D116&lt;&gt;"R",G116&lt;&gt;"X")</formula>
    </cfRule>
  </conditionalFormatting>
  <conditionalFormatting sqref="E116">
    <cfRule type="expression" dxfId="247" priority="266" stopIfTrue="1">
      <formula>AND(D116&lt;&gt;"R",G116&lt;&gt;"X")</formula>
    </cfRule>
  </conditionalFormatting>
  <conditionalFormatting sqref="E117:E118">
    <cfRule type="expression" dxfId="246" priority="265" stopIfTrue="1">
      <formula>AND(D117&lt;&gt;"R",G117&lt;&gt;"X")</formula>
    </cfRule>
  </conditionalFormatting>
  <conditionalFormatting sqref="E117:E118">
    <cfRule type="expression" dxfId="245" priority="264" stopIfTrue="1">
      <formula>AND(D117&lt;&gt;"R",G117&lt;&gt;"X")</formula>
    </cfRule>
  </conditionalFormatting>
  <conditionalFormatting sqref="E119:E120">
    <cfRule type="expression" dxfId="244" priority="263" stopIfTrue="1">
      <formula>AND(D119&lt;&gt;"R",G119&lt;&gt;"X")</formula>
    </cfRule>
  </conditionalFormatting>
  <conditionalFormatting sqref="E119:E120">
    <cfRule type="expression" dxfId="243" priority="262" stopIfTrue="1">
      <formula>AND(D119&lt;&gt;"R",G119&lt;&gt;"X")</formula>
    </cfRule>
  </conditionalFormatting>
  <conditionalFormatting sqref="E119:E120">
    <cfRule type="expression" dxfId="242" priority="261" stopIfTrue="1">
      <formula>AND(D119&lt;&gt;"R",G119&lt;&gt;"X")</formula>
    </cfRule>
  </conditionalFormatting>
  <conditionalFormatting sqref="E119:E120">
    <cfRule type="expression" dxfId="241" priority="260" stopIfTrue="1">
      <formula>AND(D119&lt;&gt;"R",G119&lt;&gt;"X")</formula>
    </cfRule>
  </conditionalFormatting>
  <conditionalFormatting sqref="E119:E120">
    <cfRule type="expression" dxfId="240" priority="259" stopIfTrue="1">
      <formula>AND(D119&lt;&gt;"R",G119&lt;&gt;"X")</formula>
    </cfRule>
  </conditionalFormatting>
  <conditionalFormatting sqref="E121">
    <cfRule type="expression" dxfId="239" priority="258" stopIfTrue="1">
      <formula>AND(D121&lt;&gt;"R",G121&lt;&gt;"X")</formula>
    </cfRule>
  </conditionalFormatting>
  <conditionalFormatting sqref="E121">
    <cfRule type="expression" dxfId="238" priority="257" stopIfTrue="1">
      <formula>AND(D121&lt;&gt;"R",G121&lt;&gt;"X")</formula>
    </cfRule>
  </conditionalFormatting>
  <conditionalFormatting sqref="E121">
    <cfRule type="expression" dxfId="237" priority="256" stopIfTrue="1">
      <formula>AND(D121&lt;&gt;"R",G121&lt;&gt;"X")</formula>
    </cfRule>
  </conditionalFormatting>
  <conditionalFormatting sqref="E122:E126">
    <cfRule type="expression" dxfId="236" priority="255" stopIfTrue="1">
      <formula>AND(D122&lt;&gt;"R",G122&lt;&gt;"X")</formula>
    </cfRule>
  </conditionalFormatting>
  <conditionalFormatting sqref="E122:E124">
    <cfRule type="expression" dxfId="235" priority="254" stopIfTrue="1">
      <formula>AND(D122&lt;&gt;"R",G122&lt;&gt;"X")</formula>
    </cfRule>
  </conditionalFormatting>
  <conditionalFormatting sqref="E122:E124">
    <cfRule type="expression" dxfId="234" priority="253" stopIfTrue="1">
      <formula>AND(D122&lt;&gt;"R",G122&lt;&gt;"X")</formula>
    </cfRule>
  </conditionalFormatting>
  <conditionalFormatting sqref="E122:E124">
    <cfRule type="expression" dxfId="233" priority="252" stopIfTrue="1">
      <formula>AND(D122&lt;&gt;"R",G122&lt;&gt;"X")</formula>
    </cfRule>
  </conditionalFormatting>
  <conditionalFormatting sqref="E122:E124">
    <cfRule type="expression" dxfId="232" priority="251" stopIfTrue="1">
      <formula>AND(D122&lt;&gt;"R",G122&lt;&gt;"X")</formula>
    </cfRule>
  </conditionalFormatting>
  <conditionalFormatting sqref="E125:E126">
    <cfRule type="expression" dxfId="231" priority="250" stopIfTrue="1">
      <formula>AND(D125&lt;&gt;"R",G125&lt;&gt;"X")</formula>
    </cfRule>
  </conditionalFormatting>
  <conditionalFormatting sqref="E125:E126">
    <cfRule type="expression" dxfId="230" priority="249" stopIfTrue="1">
      <formula>AND(D125&lt;&gt;"R",G125&lt;&gt;"X")</formula>
    </cfRule>
  </conditionalFormatting>
  <conditionalFormatting sqref="E127">
    <cfRule type="expression" dxfId="229" priority="248" stopIfTrue="1">
      <formula>AND(D127&lt;&gt;"R",G127&lt;&gt;"X")</formula>
    </cfRule>
  </conditionalFormatting>
  <conditionalFormatting sqref="E127">
    <cfRule type="expression" dxfId="228" priority="247" stopIfTrue="1">
      <formula>AND(D127&lt;&gt;"R",G127&lt;&gt;"X")</formula>
    </cfRule>
  </conditionalFormatting>
  <conditionalFormatting sqref="E127">
    <cfRule type="expression" dxfId="227" priority="246" stopIfTrue="1">
      <formula>AND(D127&lt;&gt;"R",G127&lt;&gt;"X")</formula>
    </cfRule>
  </conditionalFormatting>
  <conditionalFormatting sqref="E128:E130">
    <cfRule type="expression" dxfId="226" priority="245" stopIfTrue="1">
      <formula>AND(D128&lt;&gt;"R",G128&lt;&gt;"X")</formula>
    </cfRule>
  </conditionalFormatting>
  <conditionalFormatting sqref="E128">
    <cfRule type="expression" dxfId="225" priority="244" stopIfTrue="1">
      <formula>AND(D128&lt;&gt;"R",G128&lt;&gt;"X")</formula>
    </cfRule>
  </conditionalFormatting>
  <conditionalFormatting sqref="E128">
    <cfRule type="expression" dxfId="224" priority="243" stopIfTrue="1">
      <formula>AND(D128&lt;&gt;"R",G128&lt;&gt;"X")</formula>
    </cfRule>
  </conditionalFormatting>
  <conditionalFormatting sqref="E128">
    <cfRule type="expression" dxfId="223" priority="242" stopIfTrue="1">
      <formula>AND(D128&lt;&gt;"R",G128&lt;&gt;"X")</formula>
    </cfRule>
  </conditionalFormatting>
  <conditionalFormatting sqref="E128">
    <cfRule type="expression" dxfId="222" priority="241" stopIfTrue="1">
      <formula>AND(D128&lt;&gt;"R",G128&lt;&gt;"X")</formula>
    </cfRule>
  </conditionalFormatting>
  <conditionalFormatting sqref="E129:E130">
    <cfRule type="expression" dxfId="221" priority="240" stopIfTrue="1">
      <formula>AND(D129&lt;&gt;"R",G129&lt;&gt;"X")</formula>
    </cfRule>
  </conditionalFormatting>
  <conditionalFormatting sqref="E129:E130">
    <cfRule type="expression" dxfId="220" priority="239" stopIfTrue="1">
      <formula>AND(D129&lt;&gt;"R",G129&lt;&gt;"X")</formula>
    </cfRule>
  </conditionalFormatting>
  <conditionalFormatting sqref="E131:E132">
    <cfRule type="expression" dxfId="219" priority="238" stopIfTrue="1">
      <formula>AND(D131&lt;&gt;"R",G131&lt;&gt;"X")</formula>
    </cfRule>
  </conditionalFormatting>
  <conditionalFormatting sqref="E131:E132">
    <cfRule type="expression" dxfId="218" priority="237" stopIfTrue="1">
      <formula>AND(D131&lt;&gt;"R",G131&lt;&gt;"X")</formula>
    </cfRule>
  </conditionalFormatting>
  <conditionalFormatting sqref="E131:E132">
    <cfRule type="expression" dxfId="217" priority="236" stopIfTrue="1">
      <formula>AND(D131&lt;&gt;"R",G131&lt;&gt;"X")</formula>
    </cfRule>
  </conditionalFormatting>
  <conditionalFormatting sqref="E131:E132">
    <cfRule type="expression" dxfId="216" priority="235" stopIfTrue="1">
      <formula>AND(D131&lt;&gt;"R",G131&lt;&gt;"X")</formula>
    </cfRule>
  </conditionalFormatting>
  <conditionalFormatting sqref="E131:E132">
    <cfRule type="expression" dxfId="215" priority="234" stopIfTrue="1">
      <formula>AND(D131&lt;&gt;"R",G131&lt;&gt;"X")</formula>
    </cfRule>
  </conditionalFormatting>
  <conditionalFormatting sqref="E133">
    <cfRule type="expression" dxfId="214" priority="233" stopIfTrue="1">
      <formula>AND(D133&lt;&gt;"R",G133&lt;&gt;"X")</formula>
    </cfRule>
  </conditionalFormatting>
  <conditionalFormatting sqref="E133">
    <cfRule type="expression" dxfId="213" priority="232" stopIfTrue="1">
      <formula>AND(D133&lt;&gt;"R",G133&lt;&gt;"X")</formula>
    </cfRule>
  </conditionalFormatting>
  <conditionalFormatting sqref="E133">
    <cfRule type="expression" dxfId="212" priority="231" stopIfTrue="1">
      <formula>AND(D133&lt;&gt;"R",G133&lt;&gt;"X")</formula>
    </cfRule>
  </conditionalFormatting>
  <conditionalFormatting sqref="E134:E138">
    <cfRule type="expression" dxfId="211" priority="230" stopIfTrue="1">
      <formula>AND(D134&lt;&gt;"R",G134&lt;&gt;"X")</formula>
    </cfRule>
  </conditionalFormatting>
  <conditionalFormatting sqref="E134:E136">
    <cfRule type="expression" dxfId="210" priority="229" stopIfTrue="1">
      <formula>AND(D134&lt;&gt;"R",G134&lt;&gt;"X")</formula>
    </cfRule>
  </conditionalFormatting>
  <conditionalFormatting sqref="E134:E136">
    <cfRule type="expression" dxfId="209" priority="228" stopIfTrue="1">
      <formula>AND(D134&lt;&gt;"R",G134&lt;&gt;"X")</formula>
    </cfRule>
  </conditionalFormatting>
  <conditionalFormatting sqref="E134:E136">
    <cfRule type="expression" dxfId="208" priority="227" stopIfTrue="1">
      <formula>AND(D134&lt;&gt;"R",G134&lt;&gt;"X")</formula>
    </cfRule>
  </conditionalFormatting>
  <conditionalFormatting sqref="E134:E136">
    <cfRule type="expression" dxfId="207" priority="226" stopIfTrue="1">
      <formula>AND(D134&lt;&gt;"R",G134&lt;&gt;"X")</formula>
    </cfRule>
  </conditionalFormatting>
  <conditionalFormatting sqref="E137:E138">
    <cfRule type="expression" dxfId="206" priority="225" stopIfTrue="1">
      <formula>AND(D137&lt;&gt;"R",G137&lt;&gt;"X")</formula>
    </cfRule>
  </conditionalFormatting>
  <conditionalFormatting sqref="E137:E138">
    <cfRule type="expression" dxfId="205" priority="224" stopIfTrue="1">
      <formula>AND(D137&lt;&gt;"R",G137&lt;&gt;"X")</formula>
    </cfRule>
  </conditionalFormatting>
  <conditionalFormatting sqref="E139:E141">
    <cfRule type="expression" dxfId="204" priority="223" stopIfTrue="1">
      <formula>AND(D139&lt;&gt;"R",G139&lt;&gt;"X")</formula>
    </cfRule>
  </conditionalFormatting>
  <conditionalFormatting sqref="E139">
    <cfRule type="expression" dxfId="203" priority="222" stopIfTrue="1">
      <formula>AND(D139&lt;&gt;"R",G139&lt;&gt;"X")</formula>
    </cfRule>
  </conditionalFormatting>
  <conditionalFormatting sqref="E139">
    <cfRule type="expression" dxfId="202" priority="221" stopIfTrue="1">
      <formula>AND(D139&lt;&gt;"R",G139&lt;&gt;"X")</formula>
    </cfRule>
  </conditionalFormatting>
  <conditionalFormatting sqref="E139">
    <cfRule type="expression" dxfId="201" priority="220" stopIfTrue="1">
      <formula>AND(D139&lt;&gt;"R",G139&lt;&gt;"X")</formula>
    </cfRule>
  </conditionalFormatting>
  <conditionalFormatting sqref="E139">
    <cfRule type="expression" dxfId="200" priority="219" stopIfTrue="1">
      <formula>AND(D139&lt;&gt;"R",G139&lt;&gt;"X")</formula>
    </cfRule>
  </conditionalFormatting>
  <conditionalFormatting sqref="E140:E141">
    <cfRule type="expression" dxfId="199" priority="218" stopIfTrue="1">
      <formula>AND(D140&lt;&gt;"R",G140&lt;&gt;"X")</formula>
    </cfRule>
  </conditionalFormatting>
  <conditionalFormatting sqref="E140:E141">
    <cfRule type="expression" dxfId="198" priority="217" stopIfTrue="1">
      <formula>AND(D140&lt;&gt;"R",G140&lt;&gt;"X")</formula>
    </cfRule>
  </conditionalFormatting>
  <conditionalFormatting sqref="E142:E143">
    <cfRule type="expression" dxfId="197" priority="216" stopIfTrue="1">
      <formula>AND(D142&lt;&gt;"R",G142&lt;&gt;"X")</formula>
    </cfRule>
  </conditionalFormatting>
  <conditionalFormatting sqref="E142:E143">
    <cfRule type="expression" dxfId="196" priority="215" stopIfTrue="1">
      <formula>AND(D142&lt;&gt;"R",G142&lt;&gt;"X")</formula>
    </cfRule>
  </conditionalFormatting>
  <conditionalFormatting sqref="E142:E143">
    <cfRule type="expression" dxfId="195" priority="214" stopIfTrue="1">
      <formula>AND(D142&lt;&gt;"R",G142&lt;&gt;"X")</formula>
    </cfRule>
  </conditionalFormatting>
  <conditionalFormatting sqref="E142:E143">
    <cfRule type="expression" dxfId="194" priority="213" stopIfTrue="1">
      <formula>AND(D142&lt;&gt;"R",G142&lt;&gt;"X")</formula>
    </cfRule>
  </conditionalFormatting>
  <conditionalFormatting sqref="E142:E143">
    <cfRule type="expression" dxfId="193" priority="212" stopIfTrue="1">
      <formula>AND(D142&lt;&gt;"R",G142&lt;&gt;"X")</formula>
    </cfRule>
  </conditionalFormatting>
  <conditionalFormatting sqref="E144">
    <cfRule type="expression" dxfId="192" priority="211" stopIfTrue="1">
      <formula>AND(D144&lt;&gt;"R",G144&lt;&gt;"X")</formula>
    </cfRule>
  </conditionalFormatting>
  <conditionalFormatting sqref="E144">
    <cfRule type="expression" dxfId="191" priority="210" stopIfTrue="1">
      <formula>AND(D144&lt;&gt;"R",G144&lt;&gt;"X")</formula>
    </cfRule>
  </conditionalFormatting>
  <conditionalFormatting sqref="E144">
    <cfRule type="expression" dxfId="190" priority="209" stopIfTrue="1">
      <formula>AND(D144&lt;&gt;"R",G144&lt;&gt;"X")</formula>
    </cfRule>
  </conditionalFormatting>
  <conditionalFormatting sqref="E145:E149">
    <cfRule type="expression" dxfId="189" priority="208" stopIfTrue="1">
      <formula>AND(D145&lt;&gt;"R",G145&lt;&gt;"X")</formula>
    </cfRule>
  </conditionalFormatting>
  <conditionalFormatting sqref="E145:E147">
    <cfRule type="expression" dxfId="188" priority="207" stopIfTrue="1">
      <formula>AND(D145&lt;&gt;"R",G145&lt;&gt;"X")</formula>
    </cfRule>
  </conditionalFormatting>
  <conditionalFormatting sqref="E145:E147">
    <cfRule type="expression" dxfId="187" priority="206" stopIfTrue="1">
      <formula>AND(D145&lt;&gt;"R",G145&lt;&gt;"X")</formula>
    </cfRule>
  </conditionalFormatting>
  <conditionalFormatting sqref="E145:E147">
    <cfRule type="expression" dxfId="186" priority="205" stopIfTrue="1">
      <formula>AND(D145&lt;&gt;"R",G145&lt;&gt;"X")</formula>
    </cfRule>
  </conditionalFormatting>
  <conditionalFormatting sqref="E145:E147">
    <cfRule type="expression" dxfId="185" priority="204" stopIfTrue="1">
      <formula>AND(D145&lt;&gt;"R",G145&lt;&gt;"X")</formula>
    </cfRule>
  </conditionalFormatting>
  <conditionalFormatting sqref="E148:E149">
    <cfRule type="expression" dxfId="184" priority="203" stopIfTrue="1">
      <formula>AND(D148&lt;&gt;"R",G148&lt;&gt;"X")</formula>
    </cfRule>
  </conditionalFormatting>
  <conditionalFormatting sqref="E148:E149">
    <cfRule type="expression" dxfId="183" priority="202" stopIfTrue="1">
      <formula>AND(D148&lt;&gt;"R",G148&lt;&gt;"X")</formula>
    </cfRule>
  </conditionalFormatting>
  <conditionalFormatting sqref="E150:E152">
    <cfRule type="expression" dxfId="182" priority="201" stopIfTrue="1">
      <formula>AND(D150&lt;&gt;"R",G150&lt;&gt;"X")</formula>
    </cfRule>
  </conditionalFormatting>
  <conditionalFormatting sqref="E150">
    <cfRule type="expression" dxfId="181" priority="200" stopIfTrue="1">
      <formula>AND(D150&lt;&gt;"R",G150&lt;&gt;"X")</formula>
    </cfRule>
  </conditionalFormatting>
  <conditionalFormatting sqref="E150">
    <cfRule type="expression" dxfId="180" priority="199" stopIfTrue="1">
      <formula>AND(D150&lt;&gt;"R",G150&lt;&gt;"X")</formula>
    </cfRule>
  </conditionalFormatting>
  <conditionalFormatting sqref="E150">
    <cfRule type="expression" dxfId="179" priority="198" stopIfTrue="1">
      <formula>AND(D150&lt;&gt;"R",G150&lt;&gt;"X")</formula>
    </cfRule>
  </conditionalFormatting>
  <conditionalFormatting sqref="E150">
    <cfRule type="expression" dxfId="178" priority="197" stopIfTrue="1">
      <formula>AND(D150&lt;&gt;"R",G150&lt;&gt;"X")</formula>
    </cfRule>
  </conditionalFormatting>
  <conditionalFormatting sqref="E151:E152">
    <cfRule type="expression" dxfId="177" priority="196" stopIfTrue="1">
      <formula>AND(D151&lt;&gt;"R",G151&lt;&gt;"X")</formula>
    </cfRule>
  </conditionalFormatting>
  <conditionalFormatting sqref="E151:E152">
    <cfRule type="expression" dxfId="176" priority="195" stopIfTrue="1">
      <formula>AND(D151&lt;&gt;"R",G151&lt;&gt;"X")</formula>
    </cfRule>
  </conditionalFormatting>
  <conditionalFormatting sqref="E153:E154">
    <cfRule type="expression" dxfId="175" priority="194" stopIfTrue="1">
      <formula>AND(D153&lt;&gt;"R",G153&lt;&gt;"X")</formula>
    </cfRule>
  </conditionalFormatting>
  <conditionalFormatting sqref="E153:E154">
    <cfRule type="expression" dxfId="174" priority="193" stopIfTrue="1">
      <formula>AND(D153&lt;&gt;"R",G153&lt;&gt;"X")</formula>
    </cfRule>
  </conditionalFormatting>
  <conditionalFormatting sqref="E153:E154">
    <cfRule type="expression" dxfId="173" priority="192" stopIfTrue="1">
      <formula>AND(D153&lt;&gt;"R",G153&lt;&gt;"X")</formula>
    </cfRule>
  </conditionalFormatting>
  <conditionalFormatting sqref="E153:E154">
    <cfRule type="expression" dxfId="172" priority="191" stopIfTrue="1">
      <formula>AND(D153&lt;&gt;"R",G153&lt;&gt;"X")</formula>
    </cfRule>
  </conditionalFormatting>
  <conditionalFormatting sqref="E153:E154">
    <cfRule type="expression" dxfId="171" priority="190" stopIfTrue="1">
      <formula>AND(D153&lt;&gt;"R",G153&lt;&gt;"X")</formula>
    </cfRule>
  </conditionalFormatting>
  <conditionalFormatting sqref="E155">
    <cfRule type="expression" dxfId="170" priority="189" stopIfTrue="1">
      <formula>AND(D155&lt;&gt;"R",G155&lt;&gt;"X")</formula>
    </cfRule>
  </conditionalFormatting>
  <conditionalFormatting sqref="E155">
    <cfRule type="expression" dxfId="169" priority="188" stopIfTrue="1">
      <formula>AND(D155&lt;&gt;"R",G155&lt;&gt;"X")</formula>
    </cfRule>
  </conditionalFormatting>
  <conditionalFormatting sqref="E155">
    <cfRule type="expression" dxfId="168" priority="187" stopIfTrue="1">
      <formula>AND(D155&lt;&gt;"R",G155&lt;&gt;"X")</formula>
    </cfRule>
  </conditionalFormatting>
  <conditionalFormatting sqref="E156:E160">
    <cfRule type="expression" dxfId="167" priority="186" stopIfTrue="1">
      <formula>AND(D156&lt;&gt;"R",G156&lt;&gt;"X")</formula>
    </cfRule>
  </conditionalFormatting>
  <conditionalFormatting sqref="E156:E158">
    <cfRule type="expression" dxfId="166" priority="185" stopIfTrue="1">
      <formula>AND(D156&lt;&gt;"R",G156&lt;&gt;"X")</formula>
    </cfRule>
  </conditionalFormatting>
  <conditionalFormatting sqref="E156:E158">
    <cfRule type="expression" dxfId="165" priority="184" stopIfTrue="1">
      <formula>AND(D156&lt;&gt;"R",G156&lt;&gt;"X")</formula>
    </cfRule>
  </conditionalFormatting>
  <conditionalFormatting sqref="E156:E158">
    <cfRule type="expression" dxfId="164" priority="183" stopIfTrue="1">
      <formula>AND(D156&lt;&gt;"R",G156&lt;&gt;"X")</formula>
    </cfRule>
  </conditionalFormatting>
  <conditionalFormatting sqref="E156:E158">
    <cfRule type="expression" dxfId="163" priority="182" stopIfTrue="1">
      <formula>AND(D156&lt;&gt;"R",G156&lt;&gt;"X")</formula>
    </cfRule>
  </conditionalFormatting>
  <conditionalFormatting sqref="E159:E160">
    <cfRule type="expression" dxfId="162" priority="181" stopIfTrue="1">
      <formula>AND(D159&lt;&gt;"R",G159&lt;&gt;"X")</formula>
    </cfRule>
  </conditionalFormatting>
  <conditionalFormatting sqref="E159:E160">
    <cfRule type="expression" dxfId="161" priority="180" stopIfTrue="1">
      <formula>AND(D159&lt;&gt;"R",G159&lt;&gt;"X")</formula>
    </cfRule>
  </conditionalFormatting>
  <conditionalFormatting sqref="E161">
    <cfRule type="expression" dxfId="160" priority="179" stopIfTrue="1">
      <formula>AND(D161&lt;&gt;"R",G161&lt;&gt;"X")</formula>
    </cfRule>
  </conditionalFormatting>
  <conditionalFormatting sqref="E161">
    <cfRule type="expression" dxfId="159" priority="178" stopIfTrue="1">
      <formula>AND(D161&lt;&gt;"R",G161&lt;&gt;"X")</formula>
    </cfRule>
  </conditionalFormatting>
  <conditionalFormatting sqref="E161">
    <cfRule type="expression" dxfId="158" priority="177" stopIfTrue="1">
      <formula>AND(D161&lt;&gt;"R",G161&lt;&gt;"X")</formula>
    </cfRule>
  </conditionalFormatting>
  <conditionalFormatting sqref="E162:E164">
    <cfRule type="expression" dxfId="157" priority="176" stopIfTrue="1">
      <formula>AND(D162&lt;&gt;"R",G162&lt;&gt;"X")</formula>
    </cfRule>
  </conditionalFormatting>
  <conditionalFormatting sqref="E162">
    <cfRule type="expression" dxfId="156" priority="175" stopIfTrue="1">
      <formula>AND(D162&lt;&gt;"R",G162&lt;&gt;"X")</formula>
    </cfRule>
  </conditionalFormatting>
  <conditionalFormatting sqref="E162">
    <cfRule type="expression" dxfId="155" priority="174" stopIfTrue="1">
      <formula>AND(D162&lt;&gt;"R",G162&lt;&gt;"X")</formula>
    </cfRule>
  </conditionalFormatting>
  <conditionalFormatting sqref="E162">
    <cfRule type="expression" dxfId="154" priority="173" stopIfTrue="1">
      <formula>AND(D162&lt;&gt;"R",G162&lt;&gt;"X")</formula>
    </cfRule>
  </conditionalFormatting>
  <conditionalFormatting sqref="E162">
    <cfRule type="expression" dxfId="153" priority="172" stopIfTrue="1">
      <formula>AND(D162&lt;&gt;"R",G162&lt;&gt;"X")</formula>
    </cfRule>
  </conditionalFormatting>
  <conditionalFormatting sqref="E163:E164">
    <cfRule type="expression" dxfId="152" priority="171" stopIfTrue="1">
      <formula>AND(D163&lt;&gt;"R",G163&lt;&gt;"X")</formula>
    </cfRule>
  </conditionalFormatting>
  <conditionalFormatting sqref="E163:E164">
    <cfRule type="expression" dxfId="151" priority="170" stopIfTrue="1">
      <formula>AND(D163&lt;&gt;"R",G163&lt;&gt;"X")</formula>
    </cfRule>
  </conditionalFormatting>
  <conditionalFormatting sqref="E166">
    <cfRule type="expression" dxfId="150" priority="164" stopIfTrue="1">
      <formula>AND(D166&lt;&gt;"R",G166&lt;&gt;"X")</formula>
    </cfRule>
  </conditionalFormatting>
  <conditionalFormatting sqref="E166">
    <cfRule type="expression" dxfId="149" priority="163" stopIfTrue="1">
      <formula>AND(D166&lt;&gt;"R",G166&lt;&gt;"X")</formula>
    </cfRule>
  </conditionalFormatting>
  <conditionalFormatting sqref="E166">
    <cfRule type="expression" dxfId="148" priority="162" stopIfTrue="1">
      <formula>AND(D166&lt;&gt;"R",G166&lt;&gt;"X")</formula>
    </cfRule>
  </conditionalFormatting>
  <conditionalFormatting sqref="E167:E171">
    <cfRule type="expression" dxfId="147" priority="161" stopIfTrue="1">
      <formula>AND(D167&lt;&gt;"R",G167&lt;&gt;"X")</formula>
    </cfRule>
  </conditionalFormatting>
  <conditionalFormatting sqref="E167:E169">
    <cfRule type="expression" dxfId="146" priority="160" stopIfTrue="1">
      <formula>AND(D167&lt;&gt;"R",G167&lt;&gt;"X")</formula>
    </cfRule>
  </conditionalFormatting>
  <conditionalFormatting sqref="E167:E169">
    <cfRule type="expression" dxfId="145" priority="159" stopIfTrue="1">
      <formula>AND(D167&lt;&gt;"R",G167&lt;&gt;"X")</formula>
    </cfRule>
  </conditionalFormatting>
  <conditionalFormatting sqref="E167:E169">
    <cfRule type="expression" dxfId="144" priority="158" stopIfTrue="1">
      <formula>AND(D167&lt;&gt;"R",G167&lt;&gt;"X")</formula>
    </cfRule>
  </conditionalFormatting>
  <conditionalFormatting sqref="E167:E169">
    <cfRule type="expression" dxfId="143" priority="157" stopIfTrue="1">
      <formula>AND(D167&lt;&gt;"R",G167&lt;&gt;"X")</formula>
    </cfRule>
  </conditionalFormatting>
  <conditionalFormatting sqref="E170:E171">
    <cfRule type="expression" dxfId="142" priority="156" stopIfTrue="1">
      <formula>AND(D170&lt;&gt;"R",G170&lt;&gt;"X")</formula>
    </cfRule>
  </conditionalFormatting>
  <conditionalFormatting sqref="E170:E171">
    <cfRule type="expression" dxfId="141" priority="155" stopIfTrue="1">
      <formula>AND(D170&lt;&gt;"R",G170&lt;&gt;"X")</formula>
    </cfRule>
  </conditionalFormatting>
  <conditionalFormatting sqref="E172:E174">
    <cfRule type="expression" dxfId="140" priority="154" stopIfTrue="1">
      <formula>AND(D172&lt;&gt;"R",G172&lt;&gt;"X")</formula>
    </cfRule>
  </conditionalFormatting>
  <conditionalFormatting sqref="E172">
    <cfRule type="expression" dxfId="139" priority="153" stopIfTrue="1">
      <formula>AND(D172&lt;&gt;"R",G172&lt;&gt;"X")</formula>
    </cfRule>
  </conditionalFormatting>
  <conditionalFormatting sqref="E172">
    <cfRule type="expression" dxfId="138" priority="152" stopIfTrue="1">
      <formula>AND(D172&lt;&gt;"R",G172&lt;&gt;"X")</formula>
    </cfRule>
  </conditionalFormatting>
  <conditionalFormatting sqref="E172">
    <cfRule type="expression" dxfId="137" priority="151" stopIfTrue="1">
      <formula>AND(D172&lt;&gt;"R",G172&lt;&gt;"X")</formula>
    </cfRule>
  </conditionalFormatting>
  <conditionalFormatting sqref="E172">
    <cfRule type="expression" dxfId="136" priority="150" stopIfTrue="1">
      <formula>AND(D172&lt;&gt;"R",G172&lt;&gt;"X")</formula>
    </cfRule>
  </conditionalFormatting>
  <conditionalFormatting sqref="E173:E174">
    <cfRule type="expression" dxfId="135" priority="149" stopIfTrue="1">
      <formula>AND(D173&lt;&gt;"R",G173&lt;&gt;"X")</formula>
    </cfRule>
  </conditionalFormatting>
  <conditionalFormatting sqref="E173:E174">
    <cfRule type="expression" dxfId="134" priority="148" stopIfTrue="1">
      <formula>AND(D173&lt;&gt;"R",G173&lt;&gt;"X")</formula>
    </cfRule>
  </conditionalFormatting>
  <conditionalFormatting sqref="E175:E176">
    <cfRule type="expression" dxfId="133" priority="147" stopIfTrue="1">
      <formula>AND(D175&lt;&gt;"R",G175&lt;&gt;"X")</formula>
    </cfRule>
  </conditionalFormatting>
  <conditionalFormatting sqref="E175:E176">
    <cfRule type="expression" dxfId="132" priority="146" stopIfTrue="1">
      <formula>AND(D175&lt;&gt;"R",G175&lt;&gt;"X")</formula>
    </cfRule>
  </conditionalFormatting>
  <conditionalFormatting sqref="E175:E176">
    <cfRule type="expression" dxfId="131" priority="145" stopIfTrue="1">
      <formula>AND(D175&lt;&gt;"R",G175&lt;&gt;"X")</formula>
    </cfRule>
  </conditionalFormatting>
  <conditionalFormatting sqref="E175:E176">
    <cfRule type="expression" dxfId="130" priority="144" stopIfTrue="1">
      <formula>AND(D175&lt;&gt;"R",G175&lt;&gt;"X")</formula>
    </cfRule>
  </conditionalFormatting>
  <conditionalFormatting sqref="E175:E176">
    <cfRule type="expression" dxfId="129" priority="143" stopIfTrue="1">
      <formula>AND(D175&lt;&gt;"R",G175&lt;&gt;"X")</formula>
    </cfRule>
  </conditionalFormatting>
  <conditionalFormatting sqref="E177">
    <cfRule type="expression" dxfId="128" priority="142" stopIfTrue="1">
      <formula>AND(D177&lt;&gt;"R",G177&lt;&gt;"X")</formula>
    </cfRule>
  </conditionalFormatting>
  <conditionalFormatting sqref="E177">
    <cfRule type="expression" dxfId="127" priority="141" stopIfTrue="1">
      <formula>AND(D177&lt;&gt;"R",G177&lt;&gt;"X")</formula>
    </cfRule>
  </conditionalFormatting>
  <conditionalFormatting sqref="E177">
    <cfRule type="expression" dxfId="126" priority="140" stopIfTrue="1">
      <formula>AND(D177&lt;&gt;"R",G177&lt;&gt;"X")</formula>
    </cfRule>
  </conditionalFormatting>
  <conditionalFormatting sqref="E178:E182">
    <cfRule type="expression" dxfId="125" priority="139" stopIfTrue="1">
      <formula>AND(D178&lt;&gt;"R",G178&lt;&gt;"X")</formula>
    </cfRule>
  </conditionalFormatting>
  <conditionalFormatting sqref="E178:E180">
    <cfRule type="expression" dxfId="124" priority="138" stopIfTrue="1">
      <formula>AND(D178&lt;&gt;"R",G178&lt;&gt;"X")</formula>
    </cfRule>
  </conditionalFormatting>
  <conditionalFormatting sqref="E178:E180">
    <cfRule type="expression" dxfId="123" priority="137" stopIfTrue="1">
      <formula>AND(D178&lt;&gt;"R",G178&lt;&gt;"X")</formula>
    </cfRule>
  </conditionalFormatting>
  <conditionalFormatting sqref="E178:E180">
    <cfRule type="expression" dxfId="122" priority="136" stopIfTrue="1">
      <formula>AND(D178&lt;&gt;"R",G178&lt;&gt;"X")</formula>
    </cfRule>
  </conditionalFormatting>
  <conditionalFormatting sqref="E178:E180">
    <cfRule type="expression" dxfId="121" priority="135" stopIfTrue="1">
      <formula>AND(D178&lt;&gt;"R",G178&lt;&gt;"X")</formula>
    </cfRule>
  </conditionalFormatting>
  <conditionalFormatting sqref="E181:E182">
    <cfRule type="expression" dxfId="120" priority="134" stopIfTrue="1">
      <formula>AND(D181&lt;&gt;"R",G181&lt;&gt;"X")</formula>
    </cfRule>
  </conditionalFormatting>
  <conditionalFormatting sqref="E181:E182">
    <cfRule type="expression" dxfId="119" priority="133" stopIfTrue="1">
      <formula>AND(D181&lt;&gt;"R",G181&lt;&gt;"X")</formula>
    </cfRule>
  </conditionalFormatting>
  <conditionalFormatting sqref="E183:E185">
    <cfRule type="expression" dxfId="118" priority="132" stopIfTrue="1">
      <formula>AND(D183&lt;&gt;"R",G183&lt;&gt;"X")</formula>
    </cfRule>
  </conditionalFormatting>
  <conditionalFormatting sqref="E183">
    <cfRule type="expression" dxfId="117" priority="131" stopIfTrue="1">
      <formula>AND(D183&lt;&gt;"R",G183&lt;&gt;"X")</formula>
    </cfRule>
  </conditionalFormatting>
  <conditionalFormatting sqref="E183">
    <cfRule type="expression" dxfId="116" priority="130" stopIfTrue="1">
      <formula>AND(D183&lt;&gt;"R",G183&lt;&gt;"X")</formula>
    </cfRule>
  </conditionalFormatting>
  <conditionalFormatting sqref="E183">
    <cfRule type="expression" dxfId="115" priority="129" stopIfTrue="1">
      <formula>AND(D183&lt;&gt;"R",G183&lt;&gt;"X")</formula>
    </cfRule>
  </conditionalFormatting>
  <conditionalFormatting sqref="E183">
    <cfRule type="expression" dxfId="114" priority="128" stopIfTrue="1">
      <formula>AND(D183&lt;&gt;"R",G183&lt;&gt;"X")</formula>
    </cfRule>
  </conditionalFormatting>
  <conditionalFormatting sqref="E184:E185">
    <cfRule type="expression" dxfId="113" priority="127" stopIfTrue="1">
      <formula>AND(D184&lt;&gt;"R",G184&lt;&gt;"X")</formula>
    </cfRule>
  </conditionalFormatting>
  <conditionalFormatting sqref="E184:E185">
    <cfRule type="expression" dxfId="112" priority="126" stopIfTrue="1">
      <formula>AND(D184&lt;&gt;"R",G184&lt;&gt;"X")</formula>
    </cfRule>
  </conditionalFormatting>
  <conditionalFormatting sqref="E186:E187">
    <cfRule type="expression" dxfId="111" priority="125" stopIfTrue="1">
      <formula>AND(D186&lt;&gt;"R",G186&lt;&gt;"X")</formula>
    </cfRule>
  </conditionalFormatting>
  <conditionalFormatting sqref="E186:E187">
    <cfRule type="expression" dxfId="110" priority="124" stopIfTrue="1">
      <formula>AND(D186&lt;&gt;"R",G186&lt;&gt;"X")</formula>
    </cfRule>
  </conditionalFormatting>
  <conditionalFormatting sqref="E186:E187">
    <cfRule type="expression" dxfId="109" priority="123" stopIfTrue="1">
      <formula>AND(D186&lt;&gt;"R",G186&lt;&gt;"X")</formula>
    </cfRule>
  </conditionalFormatting>
  <conditionalFormatting sqref="E186:E187">
    <cfRule type="expression" dxfId="108" priority="122" stopIfTrue="1">
      <formula>AND(D186&lt;&gt;"R",G186&lt;&gt;"X")</formula>
    </cfRule>
  </conditionalFormatting>
  <conditionalFormatting sqref="E186:E187">
    <cfRule type="expression" dxfId="107" priority="121" stopIfTrue="1">
      <formula>AND(D186&lt;&gt;"R",G186&lt;&gt;"X")</formula>
    </cfRule>
  </conditionalFormatting>
  <conditionalFormatting sqref="E188">
    <cfRule type="expression" dxfId="106" priority="120" stopIfTrue="1">
      <formula>AND(D188&lt;&gt;"R",G188&lt;&gt;"X")</formula>
    </cfRule>
  </conditionalFormatting>
  <conditionalFormatting sqref="E188">
    <cfRule type="expression" dxfId="105" priority="119" stopIfTrue="1">
      <formula>AND(D188&lt;&gt;"R",G188&lt;&gt;"X")</formula>
    </cfRule>
  </conditionalFormatting>
  <conditionalFormatting sqref="E188">
    <cfRule type="expression" dxfId="104" priority="118" stopIfTrue="1">
      <formula>AND(D188&lt;&gt;"R",G188&lt;&gt;"X")</formula>
    </cfRule>
  </conditionalFormatting>
  <conditionalFormatting sqref="E189:E193">
    <cfRule type="expression" dxfId="103" priority="117" stopIfTrue="1">
      <formula>AND(D189&lt;&gt;"R",G189&lt;&gt;"X")</formula>
    </cfRule>
  </conditionalFormatting>
  <conditionalFormatting sqref="E189:E191">
    <cfRule type="expression" dxfId="102" priority="116" stopIfTrue="1">
      <formula>AND(D189&lt;&gt;"R",G189&lt;&gt;"X")</formula>
    </cfRule>
  </conditionalFormatting>
  <conditionalFormatting sqref="E189:E191">
    <cfRule type="expression" dxfId="101" priority="115" stopIfTrue="1">
      <formula>AND(D189&lt;&gt;"R",G189&lt;&gt;"X")</formula>
    </cfRule>
  </conditionalFormatting>
  <conditionalFormatting sqref="E189:E191">
    <cfRule type="expression" dxfId="100" priority="114" stopIfTrue="1">
      <formula>AND(D189&lt;&gt;"R",G189&lt;&gt;"X")</formula>
    </cfRule>
  </conditionalFormatting>
  <conditionalFormatting sqref="E189:E191">
    <cfRule type="expression" dxfId="99" priority="113" stopIfTrue="1">
      <formula>AND(D189&lt;&gt;"R",G189&lt;&gt;"X")</formula>
    </cfRule>
  </conditionalFormatting>
  <conditionalFormatting sqref="E192:E193">
    <cfRule type="expression" dxfId="98" priority="112" stopIfTrue="1">
      <formula>AND(D192&lt;&gt;"R",G192&lt;&gt;"X")</formula>
    </cfRule>
  </conditionalFormatting>
  <conditionalFormatting sqref="E192:E193">
    <cfRule type="expression" dxfId="97" priority="111" stopIfTrue="1">
      <formula>AND(D192&lt;&gt;"R",G192&lt;&gt;"X")</formula>
    </cfRule>
  </conditionalFormatting>
  <conditionalFormatting sqref="E33:E35">
    <cfRule type="expression" dxfId="96" priority="553" stopIfTrue="1">
      <formula>AND(D34&lt;&gt;"R",G33&lt;&gt;"X")</formula>
    </cfRule>
  </conditionalFormatting>
  <conditionalFormatting sqref="E34:E35">
    <cfRule type="expression" dxfId="95" priority="558" stopIfTrue="1">
      <formula>AND(#REF!&lt;&gt;"R",G34&lt;&gt;"X")</formula>
    </cfRule>
  </conditionalFormatting>
  <conditionalFormatting sqref="E199">
    <cfRule type="expression" dxfId="94" priority="110" stopIfTrue="1">
      <formula>AND(D199&lt;&gt;"R",G199&lt;&gt;"X")</formula>
    </cfRule>
  </conditionalFormatting>
  <conditionalFormatting sqref="E199">
    <cfRule type="expression" dxfId="93" priority="109" stopIfTrue="1">
      <formula>AND(D199&lt;&gt;"R",G199&lt;&gt;"X")</formula>
    </cfRule>
  </conditionalFormatting>
  <conditionalFormatting sqref="E199">
    <cfRule type="expression" dxfId="92" priority="108" stopIfTrue="1">
      <formula>AND(D199&lt;&gt;"R",G199&lt;&gt;"X")</formula>
    </cfRule>
  </conditionalFormatting>
  <conditionalFormatting sqref="E199">
    <cfRule type="expression" dxfId="91" priority="107" stopIfTrue="1">
      <formula>AND(D199&lt;&gt;"R",G199&lt;&gt;"X")</formula>
    </cfRule>
  </conditionalFormatting>
  <conditionalFormatting sqref="E199">
    <cfRule type="expression" dxfId="90" priority="106" stopIfTrue="1">
      <formula>AND(D199&lt;&gt;"R",G199&lt;&gt;"X")</formula>
    </cfRule>
  </conditionalFormatting>
  <conditionalFormatting sqref="E195:E198">
    <cfRule type="expression" dxfId="89" priority="105" stopIfTrue="1">
      <formula>AND(D195&lt;&gt;"R",G195&lt;&gt;"X")</formula>
    </cfRule>
  </conditionalFormatting>
  <conditionalFormatting sqref="E195:E196">
    <cfRule type="expression" dxfId="88" priority="104" stopIfTrue="1">
      <formula>AND(D195&lt;&gt;"R",G195&lt;&gt;"X")</formula>
    </cfRule>
  </conditionalFormatting>
  <conditionalFormatting sqref="E195:E196">
    <cfRule type="expression" dxfId="87" priority="103" stopIfTrue="1">
      <formula>AND(D195&lt;&gt;"R",G195&lt;&gt;"X")</formula>
    </cfRule>
  </conditionalFormatting>
  <conditionalFormatting sqref="E195:E196">
    <cfRule type="expression" dxfId="86" priority="102" stopIfTrue="1">
      <formula>AND(D195&lt;&gt;"R",G195&lt;&gt;"X")</formula>
    </cfRule>
  </conditionalFormatting>
  <conditionalFormatting sqref="E195:E196">
    <cfRule type="expression" dxfId="85" priority="101" stopIfTrue="1">
      <formula>AND(D195&lt;&gt;"R",G195&lt;&gt;"X")</formula>
    </cfRule>
  </conditionalFormatting>
  <conditionalFormatting sqref="E197:E198">
    <cfRule type="expression" dxfId="84" priority="100" stopIfTrue="1">
      <formula>AND(D197&lt;&gt;"R",G197&lt;&gt;"X")</formula>
    </cfRule>
  </conditionalFormatting>
  <conditionalFormatting sqref="E197:E198">
    <cfRule type="expression" dxfId="83" priority="99" stopIfTrue="1">
      <formula>AND(D197&lt;&gt;"R",G197&lt;&gt;"X")</formula>
    </cfRule>
  </conditionalFormatting>
  <conditionalFormatting sqref="E204">
    <cfRule type="expression" dxfId="82" priority="98" stopIfTrue="1">
      <formula>AND(D204&lt;&gt;"R",G204&lt;&gt;"X")</formula>
    </cfRule>
  </conditionalFormatting>
  <conditionalFormatting sqref="E204">
    <cfRule type="expression" dxfId="81" priority="97" stopIfTrue="1">
      <formula>AND(D204&lt;&gt;"R",G204&lt;&gt;"X")</formula>
    </cfRule>
  </conditionalFormatting>
  <conditionalFormatting sqref="E204">
    <cfRule type="expression" dxfId="80" priority="96" stopIfTrue="1">
      <formula>AND(D204&lt;&gt;"R",G204&lt;&gt;"X")</formula>
    </cfRule>
  </conditionalFormatting>
  <conditionalFormatting sqref="E204">
    <cfRule type="expression" dxfId="79" priority="95" stopIfTrue="1">
      <formula>AND(D204&lt;&gt;"R",G204&lt;&gt;"X")</formula>
    </cfRule>
  </conditionalFormatting>
  <conditionalFormatting sqref="E204">
    <cfRule type="expression" dxfId="78" priority="94" stopIfTrue="1">
      <formula>AND(D204&lt;&gt;"R",G204&lt;&gt;"X")</formula>
    </cfRule>
  </conditionalFormatting>
  <conditionalFormatting sqref="E200:E203">
    <cfRule type="expression" dxfId="77" priority="93" stopIfTrue="1">
      <formula>AND(D200&lt;&gt;"R",G200&lt;&gt;"X")</formula>
    </cfRule>
  </conditionalFormatting>
  <conditionalFormatting sqref="E200:E201">
    <cfRule type="expression" dxfId="76" priority="92" stopIfTrue="1">
      <formula>AND(D200&lt;&gt;"R",G200&lt;&gt;"X")</formula>
    </cfRule>
  </conditionalFormatting>
  <conditionalFormatting sqref="E200:E201">
    <cfRule type="expression" dxfId="75" priority="91" stopIfTrue="1">
      <formula>AND(D200&lt;&gt;"R",G200&lt;&gt;"X")</formula>
    </cfRule>
  </conditionalFormatting>
  <conditionalFormatting sqref="E200:E201">
    <cfRule type="expression" dxfId="74" priority="90" stopIfTrue="1">
      <formula>AND(D200&lt;&gt;"R",G200&lt;&gt;"X")</formula>
    </cfRule>
  </conditionalFormatting>
  <conditionalFormatting sqref="E200:E201">
    <cfRule type="expression" dxfId="73" priority="89" stopIfTrue="1">
      <formula>AND(D200&lt;&gt;"R",G200&lt;&gt;"X")</formula>
    </cfRule>
  </conditionalFormatting>
  <conditionalFormatting sqref="E202:E203">
    <cfRule type="expression" dxfId="72" priority="88" stopIfTrue="1">
      <formula>AND(D202&lt;&gt;"R",G202&lt;&gt;"X")</formula>
    </cfRule>
  </conditionalFormatting>
  <conditionalFormatting sqref="E202:E203">
    <cfRule type="expression" dxfId="71" priority="87" stopIfTrue="1">
      <formula>AND(D202&lt;&gt;"R",G202&lt;&gt;"X")</formula>
    </cfRule>
  </conditionalFormatting>
  <conditionalFormatting sqref="E208">
    <cfRule type="expression" dxfId="70" priority="86" stopIfTrue="1">
      <formula>AND(D208&lt;&gt;"R",G208&lt;&gt;"X")</formula>
    </cfRule>
  </conditionalFormatting>
  <conditionalFormatting sqref="E208">
    <cfRule type="expression" dxfId="69" priority="85" stopIfTrue="1">
      <formula>AND(D208&lt;&gt;"R",G208&lt;&gt;"X")</formula>
    </cfRule>
  </conditionalFormatting>
  <conditionalFormatting sqref="E208">
    <cfRule type="expression" dxfId="68" priority="84" stopIfTrue="1">
      <formula>AND(D208&lt;&gt;"R",G208&lt;&gt;"X")</formula>
    </cfRule>
  </conditionalFormatting>
  <conditionalFormatting sqref="E208">
    <cfRule type="expression" dxfId="67" priority="83" stopIfTrue="1">
      <formula>AND(D208&lt;&gt;"R",G208&lt;&gt;"X")</formula>
    </cfRule>
  </conditionalFormatting>
  <conditionalFormatting sqref="E208">
    <cfRule type="expression" dxfId="66" priority="82" stopIfTrue="1">
      <formula>AND(D208&lt;&gt;"R",G208&lt;&gt;"X")</formula>
    </cfRule>
  </conditionalFormatting>
  <conditionalFormatting sqref="E205:E207">
    <cfRule type="expression" dxfId="65" priority="81" stopIfTrue="1">
      <formula>AND(D205&lt;&gt;"R",G205&lt;&gt;"X")</formula>
    </cfRule>
  </conditionalFormatting>
  <conditionalFormatting sqref="E205">
    <cfRule type="expression" dxfId="64" priority="80" stopIfTrue="1">
      <formula>AND(D205&lt;&gt;"R",G205&lt;&gt;"X")</formula>
    </cfRule>
  </conditionalFormatting>
  <conditionalFormatting sqref="E205">
    <cfRule type="expression" dxfId="63" priority="79" stopIfTrue="1">
      <formula>AND(D205&lt;&gt;"R",G205&lt;&gt;"X")</formula>
    </cfRule>
  </conditionalFormatting>
  <conditionalFormatting sqref="E205">
    <cfRule type="expression" dxfId="62" priority="78" stopIfTrue="1">
      <formula>AND(D205&lt;&gt;"R",G205&lt;&gt;"X")</formula>
    </cfRule>
  </conditionalFormatting>
  <conditionalFormatting sqref="E205">
    <cfRule type="expression" dxfId="61" priority="77" stopIfTrue="1">
      <formula>AND(D205&lt;&gt;"R",G205&lt;&gt;"X")</formula>
    </cfRule>
  </conditionalFormatting>
  <conditionalFormatting sqref="E206:E207">
    <cfRule type="expression" dxfId="60" priority="76" stopIfTrue="1">
      <formula>AND(D206&lt;&gt;"R",G206&lt;&gt;"X")</formula>
    </cfRule>
  </conditionalFormatting>
  <conditionalFormatting sqref="E206:E207">
    <cfRule type="expression" dxfId="59" priority="75" stopIfTrue="1">
      <formula>AND(D206&lt;&gt;"R",G206&lt;&gt;"X")</formula>
    </cfRule>
  </conditionalFormatting>
  <conditionalFormatting sqref="E227:E229">
    <cfRule type="expression" dxfId="58" priority="62" stopIfTrue="1">
      <formula>AND(D227&lt;&gt;"R",G227&lt;&gt;"X")</formula>
    </cfRule>
  </conditionalFormatting>
  <conditionalFormatting sqref="E228:E229">
    <cfRule type="expression" dxfId="57" priority="61" stopIfTrue="1">
      <formula>AND(D228&lt;&gt;"R",G228&lt;&gt;"X")</formula>
    </cfRule>
  </conditionalFormatting>
  <conditionalFormatting sqref="E228:E229">
    <cfRule type="expression" dxfId="56" priority="60" stopIfTrue="1">
      <formula>AND(D228&lt;&gt;"R",G228&lt;&gt;"X")</formula>
    </cfRule>
  </conditionalFormatting>
  <conditionalFormatting sqref="E233:E235">
    <cfRule type="expression" dxfId="55" priority="56" stopIfTrue="1">
      <formula>AND(D233&lt;&gt;"R",G233&lt;&gt;"X")</formula>
    </cfRule>
  </conditionalFormatting>
  <conditionalFormatting sqref="E234:E235">
    <cfRule type="expression" dxfId="54" priority="55" stopIfTrue="1">
      <formula>AND(D234&lt;&gt;"R",G234&lt;&gt;"X")</formula>
    </cfRule>
  </conditionalFormatting>
  <conditionalFormatting sqref="E234:E235">
    <cfRule type="expression" dxfId="53" priority="54" stopIfTrue="1">
      <formula>AND(D234&lt;&gt;"R",G234&lt;&gt;"X")</formula>
    </cfRule>
  </conditionalFormatting>
  <conditionalFormatting sqref="E236:E238">
    <cfRule type="expression" dxfId="52" priority="53" stopIfTrue="1">
      <formula>AND(D236&lt;&gt;"R",G236&lt;&gt;"X")</formula>
    </cfRule>
  </conditionalFormatting>
  <conditionalFormatting sqref="E237:E238">
    <cfRule type="expression" dxfId="51" priority="52" stopIfTrue="1">
      <formula>AND(D237&lt;&gt;"R",G237&lt;&gt;"X")</formula>
    </cfRule>
  </conditionalFormatting>
  <conditionalFormatting sqref="E237:E238">
    <cfRule type="expression" dxfId="50" priority="51" stopIfTrue="1">
      <formula>AND(D237&lt;&gt;"R",G237&lt;&gt;"X")</formula>
    </cfRule>
  </conditionalFormatting>
  <conditionalFormatting sqref="E239:E241">
    <cfRule type="expression" dxfId="49" priority="50" stopIfTrue="1">
      <formula>AND(D239&lt;&gt;"R",G239&lt;&gt;"X")</formula>
    </cfRule>
  </conditionalFormatting>
  <conditionalFormatting sqref="E240:E241">
    <cfRule type="expression" dxfId="48" priority="49" stopIfTrue="1">
      <formula>AND(D240&lt;&gt;"R",G240&lt;&gt;"X")</formula>
    </cfRule>
  </conditionalFormatting>
  <conditionalFormatting sqref="E240:E241">
    <cfRule type="expression" dxfId="47" priority="48" stopIfTrue="1">
      <formula>AND(D240&lt;&gt;"R",G240&lt;&gt;"X")</formula>
    </cfRule>
  </conditionalFormatting>
  <conditionalFormatting sqref="E242:E244">
    <cfRule type="expression" dxfId="46" priority="47" stopIfTrue="1">
      <formula>AND(D242&lt;&gt;"R",G242&lt;&gt;"X")</formula>
    </cfRule>
  </conditionalFormatting>
  <conditionalFormatting sqref="E243:E244">
    <cfRule type="expression" dxfId="45" priority="46" stopIfTrue="1">
      <formula>AND(D243&lt;&gt;"R",G243&lt;&gt;"X")</formula>
    </cfRule>
  </conditionalFormatting>
  <conditionalFormatting sqref="E243:E244">
    <cfRule type="expression" dxfId="44" priority="45" stopIfTrue="1">
      <formula>AND(D243&lt;&gt;"R",G243&lt;&gt;"X")</formula>
    </cfRule>
  </conditionalFormatting>
  <conditionalFormatting sqref="E245:E247">
    <cfRule type="expression" dxfId="43" priority="44" stopIfTrue="1">
      <formula>AND(D245&lt;&gt;"R",G245&lt;&gt;"X")</formula>
    </cfRule>
  </conditionalFormatting>
  <conditionalFormatting sqref="E246:E247">
    <cfRule type="expression" dxfId="42" priority="43" stopIfTrue="1">
      <formula>AND(D246&lt;&gt;"R",G246&lt;&gt;"X")</formula>
    </cfRule>
  </conditionalFormatting>
  <conditionalFormatting sqref="E246:E247">
    <cfRule type="expression" dxfId="41" priority="42" stopIfTrue="1">
      <formula>AND(D246&lt;&gt;"R",G246&lt;&gt;"X")</formula>
    </cfRule>
  </conditionalFormatting>
  <conditionalFormatting sqref="E248:E250">
    <cfRule type="expression" dxfId="40" priority="41" stopIfTrue="1">
      <formula>AND(D248&lt;&gt;"R",G248&lt;&gt;"X")</formula>
    </cfRule>
  </conditionalFormatting>
  <conditionalFormatting sqref="E249:E250">
    <cfRule type="expression" dxfId="39" priority="40" stopIfTrue="1">
      <formula>AND(D249&lt;&gt;"R",G249&lt;&gt;"X")</formula>
    </cfRule>
  </conditionalFormatting>
  <conditionalFormatting sqref="E249:E250">
    <cfRule type="expression" dxfId="38" priority="39" stopIfTrue="1">
      <formula>AND(D249&lt;&gt;"R",G249&lt;&gt;"X")</formula>
    </cfRule>
  </conditionalFormatting>
  <conditionalFormatting sqref="E251:E253">
    <cfRule type="expression" dxfId="37" priority="38" stopIfTrue="1">
      <formula>AND(D251&lt;&gt;"R",G251&lt;&gt;"X")</formula>
    </cfRule>
  </conditionalFormatting>
  <conditionalFormatting sqref="E252:E253">
    <cfRule type="expression" dxfId="36" priority="37" stopIfTrue="1">
      <formula>AND(D252&lt;&gt;"R",G252&lt;&gt;"X")</formula>
    </cfRule>
  </conditionalFormatting>
  <conditionalFormatting sqref="E252:E253">
    <cfRule type="expression" dxfId="35" priority="36" stopIfTrue="1">
      <formula>AND(D252&lt;&gt;"R",G252&lt;&gt;"X")</formula>
    </cfRule>
  </conditionalFormatting>
  <conditionalFormatting sqref="E254:E256">
    <cfRule type="expression" dxfId="34" priority="35" stopIfTrue="1">
      <formula>AND(D254&lt;&gt;"R",G254&lt;&gt;"X")</formula>
    </cfRule>
  </conditionalFormatting>
  <conditionalFormatting sqref="E255:E256">
    <cfRule type="expression" dxfId="33" priority="34" stopIfTrue="1">
      <formula>AND(D255&lt;&gt;"R",G255&lt;&gt;"X")</formula>
    </cfRule>
  </conditionalFormatting>
  <conditionalFormatting sqref="E255:E256">
    <cfRule type="expression" dxfId="32" priority="33" stopIfTrue="1">
      <formula>AND(D255&lt;&gt;"R",G255&lt;&gt;"X")</formula>
    </cfRule>
  </conditionalFormatting>
  <conditionalFormatting sqref="E257:E259">
    <cfRule type="expression" dxfId="31" priority="32" stopIfTrue="1">
      <formula>AND(D257&lt;&gt;"R",G257&lt;&gt;"X")</formula>
    </cfRule>
  </conditionalFormatting>
  <conditionalFormatting sqref="E258:E259">
    <cfRule type="expression" dxfId="30" priority="31" stopIfTrue="1">
      <formula>AND(D258&lt;&gt;"R",G258&lt;&gt;"X")</formula>
    </cfRule>
  </conditionalFormatting>
  <conditionalFormatting sqref="E258:E259">
    <cfRule type="expression" dxfId="29" priority="30" stopIfTrue="1">
      <formula>AND(D258&lt;&gt;"R",G258&lt;&gt;"X")</formula>
    </cfRule>
  </conditionalFormatting>
  <conditionalFormatting sqref="E260:E262">
    <cfRule type="expression" dxfId="28" priority="29" stopIfTrue="1">
      <formula>AND(D260&lt;&gt;"R",G260&lt;&gt;"X")</formula>
    </cfRule>
  </conditionalFormatting>
  <conditionalFormatting sqref="E261:E262">
    <cfRule type="expression" dxfId="27" priority="28" stopIfTrue="1">
      <formula>AND(D261&lt;&gt;"R",G261&lt;&gt;"X")</formula>
    </cfRule>
  </conditionalFormatting>
  <conditionalFormatting sqref="E261:E262">
    <cfRule type="expression" dxfId="26" priority="27" stopIfTrue="1">
      <formula>AND(D261&lt;&gt;"R",G261&lt;&gt;"X")</formula>
    </cfRule>
  </conditionalFormatting>
  <conditionalFormatting sqref="E263:E265">
    <cfRule type="expression" dxfId="25" priority="26" stopIfTrue="1">
      <formula>AND(D263&lt;&gt;"R",G263&lt;&gt;"X")</formula>
    </cfRule>
  </conditionalFormatting>
  <conditionalFormatting sqref="E264:E265">
    <cfRule type="expression" dxfId="24" priority="25" stopIfTrue="1">
      <formula>AND(D264&lt;&gt;"R",G264&lt;&gt;"X")</formula>
    </cfRule>
  </conditionalFormatting>
  <conditionalFormatting sqref="E264:E265">
    <cfRule type="expression" dxfId="23" priority="24" stopIfTrue="1">
      <formula>AND(D264&lt;&gt;"R",G264&lt;&gt;"X")</formula>
    </cfRule>
  </conditionalFormatting>
  <conditionalFormatting sqref="E266:E268">
    <cfRule type="expression" dxfId="22" priority="23" stopIfTrue="1">
      <formula>AND(D266&lt;&gt;"R",G266&lt;&gt;"X")</formula>
    </cfRule>
  </conditionalFormatting>
  <conditionalFormatting sqref="E267:E268">
    <cfRule type="expression" dxfId="21" priority="22" stopIfTrue="1">
      <formula>AND(D267&lt;&gt;"R",G267&lt;&gt;"X")</formula>
    </cfRule>
  </conditionalFormatting>
  <conditionalFormatting sqref="E267:E268">
    <cfRule type="expression" dxfId="20" priority="21" stopIfTrue="1">
      <formula>AND(D267&lt;&gt;"R",G267&lt;&gt;"X")</formula>
    </cfRule>
  </conditionalFormatting>
  <conditionalFormatting sqref="E6">
    <cfRule type="expression" dxfId="19" priority="20" stopIfTrue="1">
      <formula>AND(D6&lt;&gt;"R",G6&lt;&gt;"X")</formula>
    </cfRule>
  </conditionalFormatting>
  <conditionalFormatting sqref="E7:E11">
    <cfRule type="expression" dxfId="18" priority="19" stopIfTrue="1">
      <formula>AND(D7&lt;&gt;"R",G7&lt;&gt;"X")</formula>
    </cfRule>
  </conditionalFormatting>
  <conditionalFormatting sqref="E7:E9">
    <cfRule type="expression" dxfId="17" priority="18" stopIfTrue="1">
      <formula>AND(D7&lt;&gt;"R",G7&lt;&gt;"X")</formula>
    </cfRule>
  </conditionalFormatting>
  <conditionalFormatting sqref="E7:E9">
    <cfRule type="expression" dxfId="16" priority="17" stopIfTrue="1">
      <formula>AND(D7&lt;&gt;"R",G7&lt;&gt;"X")</formula>
    </cfRule>
  </conditionalFormatting>
  <conditionalFormatting sqref="E7:E9">
    <cfRule type="expression" dxfId="15" priority="16" stopIfTrue="1">
      <formula>AND(D7&lt;&gt;"R",G7&lt;&gt;"X")</formula>
    </cfRule>
  </conditionalFormatting>
  <conditionalFormatting sqref="E7:E9">
    <cfRule type="expression" dxfId="14" priority="15" stopIfTrue="1">
      <formula>AND(D7&lt;&gt;"R",G7&lt;&gt;"X")</formula>
    </cfRule>
  </conditionalFormatting>
  <conditionalFormatting sqref="E10:E11">
    <cfRule type="expression" dxfId="13" priority="14" stopIfTrue="1">
      <formula>AND(D10&lt;&gt;"R",G10&lt;&gt;"X")</formula>
    </cfRule>
  </conditionalFormatting>
  <conditionalFormatting sqref="E10:E11">
    <cfRule type="expression" dxfId="12" priority="13" stopIfTrue="1">
      <formula>AND(D10&lt;&gt;"R",G10&lt;&gt;"X")</formula>
    </cfRule>
  </conditionalFormatting>
  <conditionalFormatting sqref="E12:E14">
    <cfRule type="expression" dxfId="11" priority="12" stopIfTrue="1">
      <formula>AND(D12&lt;&gt;"R",G12&lt;&gt;"X")</formula>
    </cfRule>
  </conditionalFormatting>
  <conditionalFormatting sqref="E12">
    <cfRule type="expression" dxfId="10" priority="11" stopIfTrue="1">
      <formula>AND(D12&lt;&gt;"R",G12&lt;&gt;"X")</formula>
    </cfRule>
  </conditionalFormatting>
  <conditionalFormatting sqref="E12">
    <cfRule type="expression" dxfId="9" priority="10" stopIfTrue="1">
      <formula>AND(D12&lt;&gt;"R",G12&lt;&gt;"X")</formula>
    </cfRule>
  </conditionalFormatting>
  <conditionalFormatting sqref="E12">
    <cfRule type="expression" dxfId="8" priority="9" stopIfTrue="1">
      <formula>AND(D12&lt;&gt;"R",G12&lt;&gt;"X")</formula>
    </cfRule>
  </conditionalFormatting>
  <conditionalFormatting sqref="E12">
    <cfRule type="expression" dxfId="7" priority="8" stopIfTrue="1">
      <formula>AND(D12&lt;&gt;"R",G12&lt;&gt;"X")</formula>
    </cfRule>
  </conditionalFormatting>
  <conditionalFormatting sqref="E13:E14">
    <cfRule type="expression" dxfId="6" priority="7" stopIfTrue="1">
      <formula>AND(D13&lt;&gt;"R",G13&lt;&gt;"X")</formula>
    </cfRule>
  </conditionalFormatting>
  <conditionalFormatting sqref="E13:E14">
    <cfRule type="expression" dxfId="5" priority="6" stopIfTrue="1">
      <formula>AND(D13&lt;&gt;"R",G13&lt;&gt;"X")</formula>
    </cfRule>
  </conditionalFormatting>
  <conditionalFormatting sqref="E15">
    <cfRule type="expression" dxfId="4" priority="5" stopIfTrue="1">
      <formula>AND(D15&lt;&gt;"R",G15&lt;&gt;"X")</formula>
    </cfRule>
  </conditionalFormatting>
  <conditionalFormatting sqref="E15">
    <cfRule type="expression" dxfId="3" priority="4" stopIfTrue="1">
      <formula>AND(D15&lt;&gt;"R",G15&lt;&gt;"X")</formula>
    </cfRule>
  </conditionalFormatting>
  <conditionalFormatting sqref="E15">
    <cfRule type="expression" dxfId="2" priority="3" stopIfTrue="1">
      <formula>AND(D15&lt;&gt;"R",G15&lt;&gt;"X")</formula>
    </cfRule>
  </conditionalFormatting>
  <conditionalFormatting sqref="E15">
    <cfRule type="expression" dxfId="1" priority="2" stopIfTrue="1">
      <formula>AND(D15&lt;&gt;"R",G15&lt;&gt;"X")</formula>
    </cfRule>
  </conditionalFormatting>
  <conditionalFormatting sqref="E15">
    <cfRule type="expression" dxfId="0" priority="1" stopIfTrue="1">
      <formula>AND(D15&lt;&gt;"R",G15&lt;&gt;"X")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Allocations</vt:lpstr>
      <vt:lpstr>Spending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SGA Treasurer</cp:lastModifiedBy>
  <dcterms:created xsi:type="dcterms:W3CDTF">2003-07-19T19:23:26Z</dcterms:created>
  <dcterms:modified xsi:type="dcterms:W3CDTF">2018-04-21T18:04:12Z</dcterms:modified>
</cp:coreProperties>
</file>