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GILE SOFTWARE DEVELOPMENT\"/>
    </mc:Choice>
  </mc:AlternateContent>
  <bookViews>
    <workbookView xWindow="-105" yWindow="-105" windowWidth="19425" windowHeight="104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X4" i="1"/>
  <c r="Z4" i="1" s="1"/>
  <c r="V4" i="1" s="1"/>
  <c r="Y5" i="1"/>
  <c r="AA5" i="1" s="1"/>
  <c r="Y6" i="1"/>
  <c r="AA6" i="1" s="1"/>
  <c r="Y7" i="1"/>
  <c r="AA7" i="1" s="1"/>
  <c r="Y8" i="1"/>
  <c r="AA8" i="1" s="1"/>
  <c r="Y9" i="1"/>
  <c r="AA9" i="1" s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6" i="1"/>
  <c r="AA16" i="1" s="1"/>
  <c r="Y17" i="1"/>
  <c r="AA17" i="1" s="1"/>
  <c r="Y18" i="1"/>
  <c r="AA18" i="1" s="1"/>
  <c r="Y19" i="1"/>
  <c r="AA19" i="1" s="1"/>
  <c r="Y20" i="1"/>
  <c r="AA20" i="1" s="1"/>
  <c r="Y4" i="1"/>
  <c r="AA4" i="1" s="1"/>
  <c r="X6" i="1"/>
  <c r="Z6" i="1" s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5" i="1"/>
  <c r="Z15" i="1" s="1"/>
  <c r="X16" i="1"/>
  <c r="Z16" i="1" s="1"/>
  <c r="X17" i="1"/>
  <c r="Z17" i="1" s="1"/>
  <c r="X18" i="1"/>
  <c r="Z18" i="1" s="1"/>
  <c r="X19" i="1"/>
  <c r="Z19" i="1" s="1"/>
  <c r="X20" i="1"/>
  <c r="Z20" i="1" s="1"/>
  <c r="X5" i="1"/>
  <c r="Z5" i="1" s="1"/>
  <c r="V5" i="1" l="1"/>
  <c r="V20" i="1"/>
  <c r="V18" i="1"/>
  <c r="V10" i="1"/>
  <c r="V9" i="1"/>
  <c r="V16" i="1"/>
  <c r="V15" i="1"/>
  <c r="V7" i="1"/>
  <c r="V17" i="1"/>
  <c r="V8" i="1"/>
  <c r="V14" i="1"/>
  <c r="V6" i="1"/>
  <c r="V13" i="1"/>
  <c r="V12" i="1"/>
  <c r="V19" i="1"/>
  <c r="V11" i="1"/>
</calcChain>
</file>

<file path=xl/sharedStrings.xml><?xml version="1.0" encoding="utf-8"?>
<sst xmlns="http://schemas.openxmlformats.org/spreadsheetml/2006/main" count="45" uniqueCount="43">
  <si>
    <t>Temp</t>
  </si>
  <si>
    <t>Ravr(prac)</t>
  </si>
  <si>
    <t>Ravr(Theory)</t>
  </si>
  <si>
    <t>Before Linearize</t>
  </si>
  <si>
    <t>After Linearize</t>
  </si>
  <si>
    <t>ln Rntc</t>
  </si>
  <si>
    <t>1/T - 1/T0</t>
  </si>
  <si>
    <t>1/T</t>
  </si>
  <si>
    <t>1/T0</t>
  </si>
  <si>
    <t>Sum</t>
  </si>
  <si>
    <t>Average</t>
  </si>
  <si>
    <t>Running Total</t>
  </si>
  <si>
    <t>Count</t>
  </si>
  <si>
    <t>T0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</si>
  <si>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</si>
  <si>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</si>
  <si>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</si>
  <si>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</si>
  <si>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</si>
  <si>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</si>
  <si>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</si>
  <si>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</si>
  <si>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</si>
  <si>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</si>
  <si>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</si>
  <si>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</si>
  <si>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</si>
  <si>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</si>
  <si>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</si>
  <si>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</si>
  <si>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</si>
  <si>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</si>
  <si>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</si>
  <si>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</si>
  <si>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</si>
  <si>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</si>
  <si>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</si>
  <si>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</si>
  <si>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</si>
  <si>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</si>
  <si>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</si>
  <si>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4.40976338964548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</si>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</sst>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 vs T graph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Ravr(prac)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Sheet1!$D$4:$D$20</c:f>
              <c:numCache>
                <c:formatCode>General</c:formatCode>
                <c:ptCount val="1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82.25</c:v>
                </c:pt>
                <c:pt idx="1">
                  <c:v>66.897999999999996</c:v>
                </c:pt>
                <c:pt idx="2">
                  <c:v>55.6</c:v>
                </c:pt>
                <c:pt idx="3">
                  <c:v>44.72</c:v>
                </c:pt>
                <c:pt idx="4">
                  <c:v>35.729999999999997</c:v>
                </c:pt>
                <c:pt idx="5">
                  <c:v>31.225000000000001</c:v>
                </c:pt>
                <c:pt idx="6">
                  <c:v>27.03</c:v>
                </c:pt>
                <c:pt idx="7">
                  <c:v>23.09</c:v>
                </c:pt>
                <c:pt idx="8">
                  <c:v>20.32</c:v>
                </c:pt>
                <c:pt idx="9">
                  <c:v>19.91</c:v>
                </c:pt>
                <c:pt idx="10">
                  <c:v>17.989999999999998</c:v>
                </c:pt>
                <c:pt idx="11">
                  <c:v>16.46</c:v>
                </c:pt>
                <c:pt idx="12">
                  <c:v>13.945</c:v>
                </c:pt>
                <c:pt idx="13">
                  <c:v>11.535</c:v>
                </c:pt>
                <c:pt idx="14">
                  <c:v>7.3</c:v>
                </c:pt>
                <c:pt idx="15">
                  <c:v>6.22</c:v>
                </c:pt>
                <c:pt idx="16">
                  <c:v>5.5419999999999998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D4-41D3-BA35-7DDF2528A178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Ravr(Theory)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Sheet1!$D$4:$D$20</c:f>
              <c:numCache>
                <c:formatCode>General</c:formatCode>
                <c:ptCount val="1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</c:numCache>
            </c:numRef>
          </c:xVal>
          <c:yVal>
            <c:numRef>
              <c:f>Sheet1!$F$4:$F$20</c:f>
              <c:numCache>
                <c:formatCode>General</c:formatCode>
                <c:ptCount val="17"/>
                <c:pt idx="0">
                  <c:v>81</c:v>
                </c:pt>
                <c:pt idx="1">
                  <c:v>65.650000000000006</c:v>
                </c:pt>
                <c:pt idx="2">
                  <c:v>53.5</c:v>
                </c:pt>
                <c:pt idx="3">
                  <c:v>43.78</c:v>
                </c:pt>
                <c:pt idx="4">
                  <c:v>35.899000000000001</c:v>
                </c:pt>
                <c:pt idx="5">
                  <c:v>29.99</c:v>
                </c:pt>
                <c:pt idx="6">
                  <c:v>25</c:v>
                </c:pt>
                <c:pt idx="7">
                  <c:v>20.9</c:v>
                </c:pt>
                <c:pt idx="8">
                  <c:v>17.55</c:v>
                </c:pt>
                <c:pt idx="9">
                  <c:v>14.76</c:v>
                </c:pt>
                <c:pt idx="10">
                  <c:v>12.54</c:v>
                </c:pt>
                <c:pt idx="11">
                  <c:v>10.66</c:v>
                </c:pt>
                <c:pt idx="12">
                  <c:v>9.1</c:v>
                </c:pt>
                <c:pt idx="13">
                  <c:v>7.7839999999999998</c:v>
                </c:pt>
                <c:pt idx="14">
                  <c:v>6.71</c:v>
                </c:pt>
                <c:pt idx="15">
                  <c:v>5.85</c:v>
                </c:pt>
                <c:pt idx="16">
                  <c:v>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D4-41D3-BA35-7DDF2528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488911"/>
        <c:axId val="1455489327"/>
      </c:scatterChart>
      <c:valAx>
        <c:axId val="14554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89327"/>
        <c:crosses val="autoZero"/>
        <c:crossBetween val="midCat"/>
      </c:valAx>
      <c:valAx>
        <c:axId val="145548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48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 vs T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06030630109718E-2"/>
          <c:y val="0.14274860220161595"/>
          <c:w val="0.87454405169169736"/>
          <c:h val="0.60202730858690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1/T - 1/T0</c:v>
                </c:pt>
              </c:strCache>
            </c:strRef>
          </c:tx>
          <c:spPr>
            <a:ln w="19050" cap="rnd">
              <a:solidFill>
                <a:schemeClr val="bg2">
                  <a:lumMod val="1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05993000874891"/>
                  <c:y val="1.88681102362204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Sheet1!$V$4:$V$20</c:f>
              <c:numCache>
                <c:formatCode>General</c:formatCode>
                <c:ptCount val="17"/>
                <c:pt idx="0">
                  <c:v>-5.5319420001328275E-5</c:v>
                </c:pt>
                <c:pt idx="1">
                  <c:v>-1.0884362922863964E-4</c:v>
                </c:pt>
                <c:pt idx="2">
                  <c:v>-1.6065861893727615E-4</c:v>
                </c:pt>
                <c:pt idx="3">
                  <c:v>-2.1084497467738694E-4</c:v>
                </c:pt>
                <c:pt idx="4">
                  <c:v>-2.5947829449795255E-4</c:v>
                </c:pt>
                <c:pt idx="5">
                  <c:v>-3.0662956891792156E-4</c:v>
                </c:pt>
                <c:pt idx="6">
                  <c:v>-3.5236552668113045E-4</c:v>
                </c:pt>
                <c:pt idx="7">
                  <c:v>-3.9674894983652599E-4</c:v>
                </c:pt>
                <c:pt idx="8">
                  <c:v>-4.3983896127239948E-4</c:v>
                </c:pt>
                <c:pt idx="9">
                  <c:v>-4.8169128747386613E-4</c:v>
                </c:pt>
                <c:pt idx="10">
                  <c:v>-5.2235849895916533E-4</c:v>
                </c:pt>
                <c:pt idx="11">
                  <c:v>-5.6189023057610444E-4</c:v>
                </c:pt>
                <c:pt idx="12">
                  <c:v>-6.0033338359970949E-4</c:v>
                </c:pt>
                <c:pt idx="13">
                  <c:v>-6.3773231136123086E-4</c:v>
                </c:pt>
                <c:pt idx="14">
                  <c:v>-6.7412898995320878E-4</c:v>
                </c:pt>
                <c:pt idx="15">
                  <c:v>-7.0956317539188794E-4</c:v>
                </c:pt>
                <c:pt idx="16">
                  <c:v>-7.4407254847408356E-4</c:v>
                </c:pt>
              </c:numCache>
            </c:numRef>
          </c:xVal>
          <c:yVal>
            <c:numRef>
              <c:f>Sheet1!$U$4:$U$20</c:f>
              <c:numCache>
                <c:formatCode>General</c:formatCode>
                <c:ptCount val="17"/>
                <c:pt idx="0">
                  <c:v>4.4097633896454811</c:v>
                </c:pt>
                <c:pt idx="1">
                  <c:v>4.2031690713210894</c:v>
                </c:pt>
                <c:pt idx="2">
                  <c:v>4.0181832012565364</c:v>
                </c:pt>
                <c:pt idx="3">
                  <c:v>3.8004208288468435</c:v>
                </c:pt>
                <c:pt idx="4">
                  <c:v>3.5759906720353185</c:v>
                </c:pt>
                <c:pt idx="5">
                  <c:v>3.4412190560116414</c:v>
                </c:pt>
                <c:pt idx="6">
                  <c:v>3.2969473602883563</c:v>
                </c:pt>
                <c:pt idx="7">
                  <c:v>3.1393996233664039</c:v>
                </c:pt>
                <c:pt idx="8">
                  <c:v>3.011605622710281</c:v>
                </c:pt>
                <c:pt idx="9">
                  <c:v>2.9912221180761049</c:v>
                </c:pt>
                <c:pt idx="10">
                  <c:v>2.8898160479624417</c:v>
                </c:pt>
                <c:pt idx="11">
                  <c:v>2.8009331952489238</c:v>
                </c:pt>
                <c:pt idx="12">
                  <c:v>2.6351210210794522</c:v>
                </c:pt>
                <c:pt idx="13">
                  <c:v>2.4453858916257172</c:v>
                </c:pt>
                <c:pt idx="14">
                  <c:v>1.9878743481543455</c:v>
                </c:pt>
                <c:pt idx="15">
                  <c:v>1.827769906751088</c:v>
                </c:pt>
                <c:pt idx="16">
                  <c:v>1.7123554464407866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6-4A95-A6FC-CB56204AE97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37884975"/>
        <c:axId val="1237889967"/>
      </c:scatterChart>
      <c:valAx>
        <c:axId val="123788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Temperature(1/T-1/T0)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89967"/>
        <c:crosses val="autoZero"/>
        <c:crossBetween val="midCat"/>
      </c:valAx>
      <c:valAx>
        <c:axId val="12378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Resistance(ln R)</a:t>
                </a:r>
              </a:p>
            </c:rich>
          </c:tx>
          <c:layout>
            <c:manualLayout>
              <c:xMode val="edge"/>
              <c:yMode val="edge"/>
              <c:x val="0.94779304006355114"/>
              <c:y val="0.38325605132691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84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64138742347726"/>
          <c:y val="0.82758624060084229"/>
          <c:w val="0.26840433831135269"/>
          <c:h val="0.1396504925730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21</xdr:row>
      <xdr:rowOff>157162</xdr:rowOff>
    </xdr:from>
    <xdr:to>
      <xdr:col>9</xdr:col>
      <xdr:colOff>38100</xdr:colOff>
      <xdr:row>36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224117</xdr:colOff>
      <xdr:row>22</xdr:row>
      <xdr:rowOff>1120</xdr:rowOff>
    </xdr:from>
    <xdr:to>
      <xdr:col>26</xdr:col>
      <xdr:colOff>280147</xdr:colOff>
      <xdr:row>38</xdr:row>
      <xdr:rowOff>22411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M22" sqref="M22"/>
    </sheetView>
  </sheetViews>
  <sheetFormatPr defaultRowHeight="15" x14ac:dyDescent="0.25"/>
  <cols>
    <col min="1" max="1" width="18.28515625" customWidth="1"/>
    <col min="2" max="2" width="14.140625" customWidth="1"/>
    <col min="3" max="3" width="14.5703125" bestFit="1" customWidth="1"/>
    <col min="5" max="5" width="9.28515625" customWidth="1"/>
    <col min="6" max="6" width="12.28515625" customWidth="1"/>
    <col min="7" max="7" width="13.5703125" customWidth="1"/>
    <col min="8" max="8" width="11.7109375" customWidth="1"/>
    <col min="9" max="9" width="13.42578125" customWidth="1"/>
  </cols>
  <sheetData>
    <row r="1" spans="1:9" x14ac:dyDescent="0.25">
      <c r="A1" t="s">
        <v>15</v>
      </c>
    </row>
    <row r="2" spans="1:9" ht="15.75" thickBot="1" x14ac:dyDescent="0.3"/>
    <row r="3" spans="1:9" x14ac:dyDescent="0.25">
      <c r="A3" s="4" t="s">
        <v>16</v>
      </c>
      <c r="B3" s="4"/>
    </row>
    <row r="4" spans="1:9" x14ac:dyDescent="0.25">
      <c r="A4" s="1" t="s">
        <v>17</v>
      </c>
      <c r="B4" s="1">
        <v>0.9821985017603585</v>
      </c>
    </row>
    <row r="5" spans="1:9" x14ac:dyDescent="0.25">
      <c r="A5" s="1" t="s">
        <v>18</v>
      </c>
      <c r="B5" s="1">
        <v>0.96471389686029285</v>
      </c>
    </row>
    <row r="6" spans="1:9" x14ac:dyDescent="0.25">
      <c r="A6" s="1" t="s">
        <v>19</v>
      </c>
      <c r="B6" s="1">
        <v>0.96219346092174241</v>
      </c>
    </row>
    <row r="7" spans="1:9" x14ac:dyDescent="0.25">
      <c r="A7" s="1" t="s">
        <v>20</v>
      </c>
      <c r="B7" s="1">
        <v>0.14468148364541439</v>
      </c>
    </row>
    <row r="8" spans="1:9" ht="15.75" thickBot="1" x14ac:dyDescent="0.3">
      <c r="A8" s="2" t="s">
        <v>21</v>
      </c>
      <c r="B8" s="2">
        <v>16</v>
      </c>
    </row>
    <row r="10" spans="1:9" ht="15.75" thickBot="1" x14ac:dyDescent="0.3">
      <c r="A10" t="s">
        <v>22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 x14ac:dyDescent="0.25">
      <c r="A12" s="1" t="s">
        <v>23</v>
      </c>
      <c r="B12" s="1">
        <v>1</v>
      </c>
      <c r="C12" s="1">
        <v>8.01214459405886</v>
      </c>
      <c r="D12" s="1">
        <v>8.01214459405886</v>
      </c>
      <c r="E12" s="1">
        <v>382.75676128277036</v>
      </c>
      <c r="F12" s="1">
        <v>1.449325802815341E-11</v>
      </c>
    </row>
    <row r="13" spans="1:9" x14ac:dyDescent="0.25">
      <c r="A13" s="1" t="s">
        <v>24</v>
      </c>
      <c r="B13" s="1">
        <v>14</v>
      </c>
      <c r="C13" s="1">
        <v>0.29305824393773638</v>
      </c>
      <c r="D13" s="1">
        <v>2.0932731709838313E-2</v>
      </c>
      <c r="E13" s="1"/>
      <c r="F13" s="1"/>
    </row>
    <row r="14" spans="1:9" ht="15.75" thickBot="1" x14ac:dyDescent="0.3">
      <c r="A14" s="2" t="s">
        <v>25</v>
      </c>
      <c r="B14" s="2">
        <v>15</v>
      </c>
      <c r="C14" s="2">
        <v>8.3052028379965961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 x14ac:dyDescent="0.25">
      <c r="A17" s="1" t="s">
        <v>26</v>
      </c>
      <c r="B17" s="1">
        <v>4.6132091183502126</v>
      </c>
      <c r="C17" s="1">
        <v>9.069332274240291E-2</v>
      </c>
      <c r="D17" s="1">
        <v>50.866028268179718</v>
      </c>
      <c r="E17" s="1">
        <v>2.7457045243571718E-17</v>
      </c>
      <c r="F17" s="1">
        <v>4.4186912870492741</v>
      </c>
      <c r="G17" s="1">
        <v>4.8077269496511512</v>
      </c>
      <c r="H17" s="1">
        <v>4.4186912870492741</v>
      </c>
      <c r="I17" s="1">
        <v>4.8077269496511512</v>
      </c>
    </row>
    <row r="18" spans="1:9" ht="15.75" thickBot="1" x14ac:dyDescent="0.3">
      <c r="A18" s="2">
        <v>-5.5319420001328275E-5</v>
      </c>
      <c r="B18" s="2">
        <v>3632.3820940754849</v>
      </c>
      <c r="C18" s="2">
        <v>185.66502080316772</v>
      </c>
      <c r="D18" s="2">
        <v>19.564170344861811</v>
      </c>
      <c r="E18" s="2">
        <v>1.4493258028153461E-11</v>
      </c>
      <c r="F18" s="2">
        <v>3234.1702290448684</v>
      </c>
      <c r="G18" s="2">
        <v>4030.5939591061015</v>
      </c>
      <c r="H18" s="2">
        <v>3234.1702290448684</v>
      </c>
      <c r="I18" s="2">
        <v>4030.5939591061015</v>
      </c>
    </row>
    <row r="22" spans="1:9" x14ac:dyDescent="0.25">
      <c r="A22" t="s">
        <v>39</v>
      </c>
    </row>
    <row r="23" spans="1:9" ht="15.75" thickBot="1" x14ac:dyDescent="0.3"/>
    <row r="24" spans="1:9" x14ac:dyDescent="0.25">
      <c r="A24" s="3" t="s">
        <v>40</v>
      </c>
      <c r="B24" s="3" t="s">
        <v>41</v>
      </c>
      <c r="C24" s="3" t="s">
        <v>42</v>
      </c>
    </row>
    <row r="25" spans="1:9" x14ac:dyDescent="0.25">
      <c r="A25" s="1">
        <v>1</v>
      </c>
      <c r="B25" s="1">
        <v>4.2178474684859113</v>
      </c>
      <c r="C25" s="1">
        <v>-1.4678397164821888E-2</v>
      </c>
    </row>
    <row r="26" spans="1:9" x14ac:dyDescent="0.25">
      <c r="A26" s="1">
        <v>2</v>
      </c>
      <c r="B26" s="1">
        <v>4.0296356276635539</v>
      </c>
      <c r="C26" s="1">
        <v>-1.1452426407017491E-2</v>
      </c>
    </row>
    <row r="27" spans="1:9" x14ac:dyDescent="0.25">
      <c r="A27" s="1">
        <v>3</v>
      </c>
      <c r="B27" s="1">
        <v>3.8473396077062731</v>
      </c>
      <c r="C27" s="1">
        <v>-4.6918778859429633E-2</v>
      </c>
    </row>
    <row r="28" spans="1:9" x14ac:dyDescent="0.25">
      <c r="A28" s="1">
        <v>4</v>
      </c>
      <c r="B28" s="1">
        <v>3.6706848076146041</v>
      </c>
      <c r="C28" s="1">
        <v>-9.4694135579285632E-2</v>
      </c>
    </row>
    <row r="29" spans="1:9" x14ac:dyDescent="0.25">
      <c r="A29" s="1">
        <v>5</v>
      </c>
      <c r="B29" s="1">
        <v>3.4994133626986694</v>
      </c>
      <c r="C29" s="1">
        <v>-5.8194306687028075E-2</v>
      </c>
    </row>
    <row r="30" spans="1:9" x14ac:dyDescent="0.25">
      <c r="A30" s="1">
        <v>6</v>
      </c>
      <c r="B30" s="1">
        <v>3.333282888664197</v>
      </c>
      <c r="C30" s="1">
        <v>-3.6335528375840642E-2</v>
      </c>
    </row>
    <row r="31" spans="1:9" x14ac:dyDescent="0.25">
      <c r="A31" s="1">
        <v>7</v>
      </c>
      <c r="B31" s="1">
        <v>3.1720653371207628</v>
      </c>
      <c r="C31" s="1">
        <v>-3.2665713754358894E-2</v>
      </c>
    </row>
    <row r="32" spans="1:9" x14ac:dyDescent="0.25">
      <c r="A32" s="1">
        <v>8</v>
      </c>
      <c r="B32" s="1">
        <v>3.0155459511475882</v>
      </c>
      <c r="C32" s="1">
        <v>-3.9403284373071834E-3</v>
      </c>
    </row>
    <row r="33" spans="1:3" x14ac:dyDescent="0.25">
      <c r="A33" s="1">
        <v>9</v>
      </c>
      <c r="B33" s="1">
        <v>2.8635223108579746</v>
      </c>
      <c r="C33" s="1">
        <v>0.12769980721813035</v>
      </c>
    </row>
    <row r="34" spans="1:3" x14ac:dyDescent="0.25">
      <c r="A34" s="1">
        <v>10</v>
      </c>
      <c r="B34" s="1">
        <v>2.7158034600427925</v>
      </c>
      <c r="C34" s="1">
        <v>0.17401258791964924</v>
      </c>
    </row>
    <row r="35" spans="1:3" x14ac:dyDescent="0.25">
      <c r="A35" s="1">
        <v>11</v>
      </c>
      <c r="B35" s="1">
        <v>2.5722091059696255</v>
      </c>
      <c r="C35" s="1">
        <v>0.22872408927929833</v>
      </c>
    </row>
    <row r="36" spans="1:3" x14ac:dyDescent="0.25">
      <c r="A36" s="1">
        <v>12</v>
      </c>
      <c r="B36" s="1">
        <v>2.4325688852868783</v>
      </c>
      <c r="C36" s="1">
        <v>0.20255213579257392</v>
      </c>
    </row>
    <row r="37" spans="1:3" x14ac:dyDescent="0.25">
      <c r="A37" s="1">
        <v>13</v>
      </c>
      <c r="B37" s="1">
        <v>2.2967216897483058</v>
      </c>
      <c r="C37" s="1">
        <v>0.14866420187741136</v>
      </c>
    </row>
    <row r="38" spans="1:3" x14ac:dyDescent="0.25">
      <c r="A38" s="1">
        <v>14</v>
      </c>
      <c r="B38" s="1">
        <v>2.1645150461469846</v>
      </c>
      <c r="C38" s="1">
        <v>-0.17664069799263915</v>
      </c>
    </row>
    <row r="39" spans="1:3" x14ac:dyDescent="0.25">
      <c r="A39" s="1">
        <v>15</v>
      </c>
      <c r="B39" s="1">
        <v>2.0358045454413762</v>
      </c>
      <c r="C39" s="1">
        <v>-0.20803463869028826</v>
      </c>
    </row>
    <row r="40" spans="1:3" ht="15.75" thickBot="1" x14ac:dyDescent="0.3">
      <c r="A40" s="2">
        <v>16</v>
      </c>
      <c r="B40" s="2">
        <v>1.9104533165798383</v>
      </c>
      <c r="C40" s="2">
        <v>-0.19809787013905167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A20"/>
  <sheetViews>
    <sheetView zoomScale="85" zoomScaleNormal="85" workbookViewId="0">
      <selection activeCell="V3" sqref="V3"/>
    </sheetView>
  </sheetViews>
  <sheetFormatPr defaultRowHeight="15" x14ac:dyDescent="0.25"/>
  <cols>
    <col min="5" max="5" width="11.7109375" customWidth="1"/>
    <col min="6" max="6" width="14.42578125" customWidth="1"/>
    <col min="9" max="9" width="9.5703125" customWidth="1"/>
    <col min="13" max="13" width="15.140625" customWidth="1"/>
    <col min="14" max="14" width="8.7109375" customWidth="1"/>
    <col min="21" max="21" width="11" customWidth="1"/>
    <col min="22" max="22" width="16.42578125" customWidth="1"/>
  </cols>
  <sheetData>
    <row r="2" spans="4:27" x14ac:dyDescent="0.25">
      <c r="E2" t="s">
        <v>3</v>
      </c>
      <c r="V2" t="s">
        <v>4</v>
      </c>
    </row>
    <row r="3" spans="4:27" x14ac:dyDescent="0.25">
      <c r="D3" t="s">
        <v>0</v>
      </c>
      <c r="E3" t="s">
        <v>1</v>
      </c>
      <c r="F3" t="s">
        <v>2</v>
      </c>
      <c r="T3" t="s">
        <v>0</v>
      </c>
      <c r="U3" t="s">
        <v>5</v>
      </c>
      <c r="V3" t="s">
        <v>6</v>
      </c>
      <c r="X3" t="s">
        <v>13</v>
      </c>
      <c r="Y3" t="s">
        <v>14</v>
      </c>
      <c r="Z3" t="s">
        <v>7</v>
      </c>
      <c r="AA3" t="s">
        <v>8</v>
      </c>
    </row>
    <row r="4" spans="4:27" x14ac:dyDescent="0.25">
      <c r="D4">
        <v>30</v>
      </c>
      <c r="E4">
        <v>82.25</v>
      </c>
      <c r="F4">
        <v>81</v>
      </c>
      <c r="T4">
        <v>30</v>
      </c>
      <c r="U4">
        <f>LN(E4)</f>
        <v>4.4097633896454811</v>
      </c>
      <c r="V4">
        <f>Z4-AA4</f>
        <v>-5.5319420001328275E-5</v>
      </c>
      <c r="X4">
        <f>T4+273.15</f>
        <v>303.14999999999998</v>
      </c>
      <c r="Y4">
        <f>25+273.15</f>
        <v>298.14999999999998</v>
      </c>
      <c r="Z4">
        <f>1/X4</f>
        <v>3.298697014679202E-3</v>
      </c>
      <c r="AA4">
        <f>1/Y4</f>
        <v>3.3540164346805303E-3</v>
      </c>
    </row>
    <row r="5" spans="4:27" x14ac:dyDescent="0.25">
      <c r="D5">
        <v>35</v>
      </c>
      <c r="E5">
        <v>66.897999999999996</v>
      </c>
      <c r="F5">
        <v>65.650000000000006</v>
      </c>
      <c r="T5">
        <v>35</v>
      </c>
      <c r="U5">
        <f>LN(E5)</f>
        <v>4.2031690713210894</v>
      </c>
      <c r="V5">
        <f t="shared" ref="V5:V20" si="0">Z5-AA5</f>
        <v>-1.0884362922863964E-4</v>
      </c>
      <c r="X5">
        <f>T5+273.15</f>
        <v>308.14999999999998</v>
      </c>
      <c r="Y5">
        <f t="shared" ref="Y5:Y21" si="1">25+273.15</f>
        <v>298.14999999999998</v>
      </c>
      <c r="Z5">
        <f t="shared" ref="Z5:Z20" si="2">1/X5</f>
        <v>3.2451728054518907E-3</v>
      </c>
      <c r="AA5">
        <f t="shared" ref="AA5:AA20" si="3">1/Y5</f>
        <v>3.3540164346805303E-3</v>
      </c>
    </row>
    <row r="6" spans="4:27" x14ac:dyDescent="0.25">
      <c r="D6">
        <v>40</v>
      </c>
      <c r="E6">
        <v>55.6</v>
      </c>
      <c r="F6">
        <v>53.5</v>
      </c>
      <c r="T6">
        <v>40</v>
      </c>
      <c r="U6">
        <f>LN(E6)</f>
        <v>4.0181832012565364</v>
      </c>
      <c r="V6">
        <f t="shared" si="0"/>
        <v>-1.6065861893727615E-4</v>
      </c>
      <c r="X6">
        <f t="shared" ref="X6:X20" si="4">T6+273.15</f>
        <v>313.14999999999998</v>
      </c>
      <c r="Y6">
        <f t="shared" si="1"/>
        <v>298.14999999999998</v>
      </c>
      <c r="Z6">
        <f t="shared" si="2"/>
        <v>3.1933578157432542E-3</v>
      </c>
      <c r="AA6">
        <f t="shared" si="3"/>
        <v>3.3540164346805303E-3</v>
      </c>
    </row>
    <row r="7" spans="4:27" x14ac:dyDescent="0.25">
      <c r="D7">
        <v>45</v>
      </c>
      <c r="E7">
        <v>44.72</v>
      </c>
      <c r="F7">
        <v>43.78</v>
      </c>
      <c r="T7">
        <v>45</v>
      </c>
      <c r="U7">
        <f>LN(E7)</f>
        <v>3.8004208288468435</v>
      </c>
      <c r="V7">
        <f t="shared" si="0"/>
        <v>-2.1084497467738694E-4</v>
      </c>
      <c r="X7">
        <f t="shared" si="4"/>
        <v>318.14999999999998</v>
      </c>
      <c r="Y7">
        <f t="shared" si="1"/>
        <v>298.14999999999998</v>
      </c>
      <c r="Z7">
        <f t="shared" si="2"/>
        <v>3.1431714600031434E-3</v>
      </c>
      <c r="AA7">
        <f t="shared" si="3"/>
        <v>3.3540164346805303E-3</v>
      </c>
    </row>
    <row r="8" spans="4:27" x14ac:dyDescent="0.25">
      <c r="D8">
        <v>50</v>
      </c>
      <c r="E8">
        <v>35.729999999999997</v>
      </c>
      <c r="F8">
        <v>35.899000000000001</v>
      </c>
      <c r="T8">
        <v>50</v>
      </c>
      <c r="U8">
        <f>LN(E8)</f>
        <v>3.5759906720353185</v>
      </c>
      <c r="V8">
        <f t="shared" si="0"/>
        <v>-2.5947829449795255E-4</v>
      </c>
      <c r="X8">
        <f t="shared" si="4"/>
        <v>323.14999999999998</v>
      </c>
      <c r="Y8">
        <f t="shared" si="1"/>
        <v>298.14999999999998</v>
      </c>
      <c r="Z8">
        <f t="shared" si="2"/>
        <v>3.0945381401825778E-3</v>
      </c>
      <c r="AA8">
        <f t="shared" si="3"/>
        <v>3.3540164346805303E-3</v>
      </c>
    </row>
    <row r="9" spans="4:27" x14ac:dyDescent="0.25">
      <c r="D9">
        <v>55</v>
      </c>
      <c r="E9">
        <v>31.225000000000001</v>
      </c>
      <c r="F9">
        <v>29.99</v>
      </c>
      <c r="T9">
        <v>55</v>
      </c>
      <c r="U9">
        <f>LN(E9)</f>
        <v>3.4412190560116414</v>
      </c>
      <c r="V9">
        <f t="shared" si="0"/>
        <v>-3.0662956891792156E-4</v>
      </c>
      <c r="X9">
        <f t="shared" si="4"/>
        <v>328.15</v>
      </c>
      <c r="Y9">
        <f t="shared" si="1"/>
        <v>298.14999999999998</v>
      </c>
      <c r="Z9">
        <f t="shared" si="2"/>
        <v>3.0473868657626088E-3</v>
      </c>
      <c r="AA9">
        <f t="shared" si="3"/>
        <v>3.3540164346805303E-3</v>
      </c>
    </row>
    <row r="10" spans="4:27" x14ac:dyDescent="0.25">
      <c r="D10">
        <v>60</v>
      </c>
      <c r="E10">
        <v>27.03</v>
      </c>
      <c r="F10">
        <v>25</v>
      </c>
      <c r="T10">
        <v>60</v>
      </c>
      <c r="U10">
        <f>LN(E10)</f>
        <v>3.2969473602883563</v>
      </c>
      <c r="V10">
        <f t="shared" si="0"/>
        <v>-3.5236552668113045E-4</v>
      </c>
      <c r="X10">
        <f t="shared" si="4"/>
        <v>333.15</v>
      </c>
      <c r="Y10">
        <f t="shared" si="1"/>
        <v>298.14999999999998</v>
      </c>
      <c r="Z10">
        <f t="shared" si="2"/>
        <v>3.0016509079993999E-3</v>
      </c>
      <c r="AA10">
        <f t="shared" si="3"/>
        <v>3.3540164346805303E-3</v>
      </c>
    </row>
    <row r="11" spans="4:27" x14ac:dyDescent="0.25">
      <c r="D11">
        <v>65</v>
      </c>
      <c r="E11">
        <v>23.09</v>
      </c>
      <c r="F11">
        <v>20.9</v>
      </c>
      <c r="T11">
        <v>65</v>
      </c>
      <c r="U11">
        <f>LN(E11)</f>
        <v>3.1393996233664039</v>
      </c>
      <c r="V11">
        <f t="shared" si="0"/>
        <v>-3.9674894983652599E-4</v>
      </c>
      <c r="X11">
        <f t="shared" si="4"/>
        <v>338.15</v>
      </c>
      <c r="Y11">
        <f t="shared" si="1"/>
        <v>298.14999999999998</v>
      </c>
      <c r="Z11">
        <f t="shared" si="2"/>
        <v>2.9572674848440043E-3</v>
      </c>
      <c r="AA11">
        <f t="shared" si="3"/>
        <v>3.3540164346805303E-3</v>
      </c>
    </row>
    <row r="12" spans="4:27" x14ac:dyDescent="0.25">
      <c r="D12">
        <v>70</v>
      </c>
      <c r="E12">
        <v>20.32</v>
      </c>
      <c r="F12">
        <v>17.55</v>
      </c>
      <c r="T12">
        <v>70</v>
      </c>
      <c r="U12">
        <f>LN(E12)</f>
        <v>3.011605622710281</v>
      </c>
      <c r="V12">
        <f t="shared" si="0"/>
        <v>-4.3983896127239948E-4</v>
      </c>
      <c r="X12">
        <f t="shared" si="4"/>
        <v>343.15</v>
      </c>
      <c r="Y12">
        <f t="shared" si="1"/>
        <v>298.14999999999998</v>
      </c>
      <c r="Z12">
        <f t="shared" si="2"/>
        <v>2.9141774734081308E-3</v>
      </c>
      <c r="AA12">
        <f t="shared" si="3"/>
        <v>3.3540164346805303E-3</v>
      </c>
    </row>
    <row r="13" spans="4:27" x14ac:dyDescent="0.25">
      <c r="D13">
        <v>75</v>
      </c>
      <c r="E13">
        <v>19.91</v>
      </c>
      <c r="F13">
        <v>14.76</v>
      </c>
      <c r="T13">
        <v>75</v>
      </c>
      <c r="U13">
        <f>LN(E13)</f>
        <v>2.9912221180761049</v>
      </c>
      <c r="V13">
        <f t="shared" si="0"/>
        <v>-4.8169128747386613E-4</v>
      </c>
      <c r="X13">
        <f t="shared" si="4"/>
        <v>348.15</v>
      </c>
      <c r="Y13">
        <f t="shared" si="1"/>
        <v>298.14999999999998</v>
      </c>
      <c r="Z13">
        <f t="shared" si="2"/>
        <v>2.8723251472066642E-3</v>
      </c>
      <c r="AA13">
        <f t="shared" si="3"/>
        <v>3.3540164346805303E-3</v>
      </c>
    </row>
    <row r="14" spans="4:27" x14ac:dyDescent="0.25">
      <c r="D14">
        <v>80</v>
      </c>
      <c r="E14">
        <v>17.989999999999998</v>
      </c>
      <c r="F14">
        <v>12.54</v>
      </c>
      <c r="T14">
        <v>80</v>
      </c>
      <c r="U14">
        <f>LN(E14)</f>
        <v>2.8898160479624417</v>
      </c>
      <c r="V14">
        <f t="shared" si="0"/>
        <v>-5.2235849895916533E-4</v>
      </c>
      <c r="X14">
        <f t="shared" si="4"/>
        <v>353.15</v>
      </c>
      <c r="Y14">
        <f t="shared" si="1"/>
        <v>298.14999999999998</v>
      </c>
      <c r="Z14">
        <f t="shared" si="2"/>
        <v>2.831657935721365E-3</v>
      </c>
      <c r="AA14">
        <f t="shared" si="3"/>
        <v>3.3540164346805303E-3</v>
      </c>
    </row>
    <row r="15" spans="4:27" x14ac:dyDescent="0.25">
      <c r="D15">
        <v>85</v>
      </c>
      <c r="E15">
        <v>16.46</v>
      </c>
      <c r="F15">
        <v>10.66</v>
      </c>
      <c r="T15">
        <v>85</v>
      </c>
      <c r="U15">
        <f>LN(E15)</f>
        <v>2.8009331952489238</v>
      </c>
      <c r="V15">
        <f t="shared" si="0"/>
        <v>-5.6189023057610444E-4</v>
      </c>
      <c r="X15">
        <f t="shared" si="4"/>
        <v>358.15</v>
      </c>
      <c r="Y15">
        <f t="shared" si="1"/>
        <v>298.14999999999998</v>
      </c>
      <c r="Z15">
        <f t="shared" si="2"/>
        <v>2.7921262041044259E-3</v>
      </c>
      <c r="AA15">
        <f t="shared" si="3"/>
        <v>3.3540164346805303E-3</v>
      </c>
    </row>
    <row r="16" spans="4:27" x14ac:dyDescent="0.25">
      <c r="D16">
        <v>90</v>
      </c>
      <c r="E16">
        <v>13.945</v>
      </c>
      <c r="F16">
        <v>9.1</v>
      </c>
      <c r="T16">
        <v>90</v>
      </c>
      <c r="U16">
        <f>LN(E16)</f>
        <v>2.6351210210794522</v>
      </c>
      <c r="V16">
        <f t="shared" si="0"/>
        <v>-6.0033338359970949E-4</v>
      </c>
      <c r="X16">
        <f t="shared" si="4"/>
        <v>363.15</v>
      </c>
      <c r="Y16">
        <f t="shared" si="1"/>
        <v>298.14999999999998</v>
      </c>
      <c r="Z16">
        <f t="shared" si="2"/>
        <v>2.7536830510808208E-3</v>
      </c>
      <c r="AA16">
        <f t="shared" si="3"/>
        <v>3.3540164346805303E-3</v>
      </c>
    </row>
    <row r="17" spans="4:27" x14ac:dyDescent="0.25">
      <c r="D17">
        <v>95</v>
      </c>
      <c r="E17">
        <v>11.535</v>
      </c>
      <c r="F17">
        <v>7.7839999999999998</v>
      </c>
      <c r="T17">
        <v>95</v>
      </c>
      <c r="U17">
        <f>LN(E17)</f>
        <v>2.4453858916257172</v>
      </c>
      <c r="V17">
        <f t="shared" si="0"/>
        <v>-6.3773231136123086E-4</v>
      </c>
      <c r="X17">
        <f t="shared" si="4"/>
        <v>368.15</v>
      </c>
      <c r="Y17">
        <f t="shared" si="1"/>
        <v>298.14999999999998</v>
      </c>
      <c r="Z17">
        <f t="shared" si="2"/>
        <v>2.7162841233192994E-3</v>
      </c>
      <c r="AA17">
        <f t="shared" si="3"/>
        <v>3.3540164346805303E-3</v>
      </c>
    </row>
    <row r="18" spans="4:27" x14ac:dyDescent="0.25">
      <c r="D18">
        <v>100</v>
      </c>
      <c r="E18">
        <v>7.3</v>
      </c>
      <c r="F18">
        <v>6.71</v>
      </c>
      <c r="T18">
        <v>100</v>
      </c>
      <c r="U18">
        <f>LN(E18)</f>
        <v>1.9878743481543455</v>
      </c>
      <c r="V18">
        <f t="shared" si="0"/>
        <v>-6.7412898995320878E-4</v>
      </c>
      <c r="X18">
        <f t="shared" si="4"/>
        <v>373.15</v>
      </c>
      <c r="Y18">
        <f t="shared" si="1"/>
        <v>298.14999999999998</v>
      </c>
      <c r="Z18">
        <f t="shared" si="2"/>
        <v>2.6798874447273215E-3</v>
      </c>
      <c r="AA18">
        <f t="shared" si="3"/>
        <v>3.3540164346805303E-3</v>
      </c>
    </row>
    <row r="19" spans="4:27" x14ac:dyDescent="0.25">
      <c r="D19">
        <v>105</v>
      </c>
      <c r="E19">
        <v>6.22</v>
      </c>
      <c r="F19">
        <v>5.85</v>
      </c>
      <c r="T19">
        <v>105</v>
      </c>
      <c r="U19">
        <f>LN(E19)</f>
        <v>1.827769906751088</v>
      </c>
      <c r="V19">
        <f t="shared" si="0"/>
        <v>-7.0956317539188794E-4</v>
      </c>
      <c r="X19">
        <f t="shared" si="4"/>
        <v>378.15</v>
      </c>
      <c r="Y19">
        <f t="shared" si="1"/>
        <v>298.14999999999998</v>
      </c>
      <c r="Z19">
        <f t="shared" si="2"/>
        <v>2.6444532592886424E-3</v>
      </c>
      <c r="AA19">
        <f t="shared" si="3"/>
        <v>3.3540164346805303E-3</v>
      </c>
    </row>
    <row r="20" spans="4:27" x14ac:dyDescent="0.25">
      <c r="D20">
        <v>110</v>
      </c>
      <c r="E20">
        <v>5.5419999999999998</v>
      </c>
      <c r="F20">
        <v>5.07</v>
      </c>
      <c r="T20">
        <v>110</v>
      </c>
      <c r="U20">
        <f>LN(E20)</f>
        <v>1.7123554464407866</v>
      </c>
      <c r="V20">
        <f t="shared" si="0"/>
        <v>-7.4407254847408356E-4</v>
      </c>
      <c r="X20">
        <f t="shared" si="4"/>
        <v>383.15</v>
      </c>
      <c r="Y20">
        <f t="shared" si="1"/>
        <v>298.14999999999998</v>
      </c>
      <c r="Z20">
        <f t="shared" si="2"/>
        <v>2.6099438862064468E-3</v>
      </c>
      <c r="AA20">
        <f t="shared" si="3"/>
        <v>3.3540164346805303E-3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TARUC</dc:creator>
  <cp:lastModifiedBy>TARUC</cp:lastModifiedBy>
  <dcterms:created xsi:type="dcterms:W3CDTF">2019-08-14T05:37:18Z</dcterms:created>
  <dcterms:modified xsi:type="dcterms:W3CDTF">2019-08-28T07:47:43Z</dcterms:modified>
</cp:coreProperties>
</file>