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40" windowHeight="12380" activeTab="1"/>
  </bookViews>
  <sheets>
    <sheet name="销量" sheetId="2" state="hidden" r:id="rId1"/>
    <sheet name="SU7" sheetId="22" r:id="rId2"/>
    <sheet name="YU7" sheetId="20" r:id="rId3"/>
    <sheet name="Ultra" sheetId="21" r:id="rId4"/>
    <sheet name="特斯拉（202512）" sheetId="7" state="hidden" r:id="rId5"/>
    <sheet name="奔驰（202512）" sheetId="8" state="hidden" r:id="rId6"/>
    <sheet name="大众（202512）" sheetId="9" state="hidden" r:id="rId7"/>
    <sheet name="Sheet9" sheetId="10" state="hidden" r:id="rId8"/>
    <sheet name="电车品牌" sheetId="11" state="hidden" r:id="rId9"/>
    <sheet name="电车品牌（副本）" sheetId="12" state="hidden" r:id="rId10"/>
    <sheet name="电车品牌（副本）（副本）" sheetId="13" state="hidden" r:id="rId11"/>
    <sheet name="电车品牌（副本）（副本）（副本）" sheetId="14" state="hidden" r:id="rId12"/>
    <sheet name="画图用的" sheetId="15" state="hidden" r:id="rId13"/>
    <sheet name="SU7低配" sheetId="16" state="hidden" r:id="rId14"/>
    <sheet name="SU7高配" sheetId="17" state="hidden" r:id="rId15"/>
    <sheet name="YU7低配" sheetId="18" state="hidden" r:id="rId16"/>
    <sheet name="YU7高配" sheetId="19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<sst xmlns="http://schemas.openxmlformats.org/spreadsheetml/2006/main" count="2222" uniqueCount="507">
  <si>
    <t>品牌（Make）</t>
  </si>
  <si>
    <t xml:space="preserve"> 求和项:25年H1 </t>
  </si>
  <si>
    <t xml:space="preserve"> Volkswagen </t>
  </si>
  <si>
    <t xml:space="preserve"> BMW </t>
  </si>
  <si>
    <t xml:space="preserve"> Skoda </t>
  </si>
  <si>
    <t xml:space="preserve"> Audi </t>
  </si>
  <si>
    <t xml:space="preserve"> CUPRA </t>
  </si>
  <si>
    <t xml:space="preserve"> Mercedes-Benz </t>
  </si>
  <si>
    <t xml:space="preserve"> Hyundai </t>
  </si>
  <si>
    <t xml:space="preserve"> Tesla </t>
  </si>
  <si>
    <t xml:space="preserve"> Opel </t>
  </si>
  <si>
    <t xml:space="preserve"> Ford </t>
  </si>
  <si>
    <t xml:space="preserve"> Kia </t>
  </si>
  <si>
    <t xml:space="preserve"> Renault </t>
  </si>
  <si>
    <t xml:space="preserve"> Mini </t>
  </si>
  <si>
    <t xml:space="preserve"> Volvo </t>
  </si>
  <si>
    <t xml:space="preserve"> Porsche </t>
  </si>
  <si>
    <t xml:space="preserve"> BYD </t>
  </si>
  <si>
    <t xml:space="preserve"> MG </t>
  </si>
  <si>
    <t xml:space="preserve"> Fiat </t>
  </si>
  <si>
    <t xml:space="preserve"> Toyota </t>
  </si>
  <si>
    <t xml:space="preserve"> Dacia </t>
  </si>
  <si>
    <t xml:space="preserve"> Leapmotor </t>
  </si>
  <si>
    <t xml:space="preserve"> Citroen </t>
  </si>
  <si>
    <t xml:space="preserve"> Smart </t>
  </si>
  <si>
    <t xml:space="preserve"> Polestar </t>
  </si>
  <si>
    <t xml:space="preserve"> Peugeot </t>
  </si>
  <si>
    <t xml:space="preserve"> Great Wall </t>
  </si>
  <si>
    <t xml:space="preserve"> Xpeng </t>
  </si>
  <si>
    <t xml:space="preserve"> Nissan </t>
  </si>
  <si>
    <t xml:space="preserve"> Alpine </t>
  </si>
  <si>
    <t xml:space="preserve"> Lexus </t>
  </si>
  <si>
    <t xml:space="preserve"> Mazda </t>
  </si>
  <si>
    <t xml:space="preserve"> Jeep </t>
  </si>
  <si>
    <t xml:space="preserve"> Genesis </t>
  </si>
  <si>
    <t xml:space="preserve"> Skywell </t>
  </si>
  <si>
    <t xml:space="preserve"> Subaru </t>
  </si>
  <si>
    <t xml:space="preserve"> Ssangyong </t>
  </si>
  <si>
    <t xml:space="preserve"> Unspecified </t>
  </si>
  <si>
    <t xml:space="preserve"> NIO </t>
  </si>
  <si>
    <t xml:space="preserve"> Alfa Romeo </t>
  </si>
  <si>
    <t xml:space="preserve"> Cadillac </t>
  </si>
  <si>
    <t xml:space="preserve"> Lotus </t>
  </si>
  <si>
    <t xml:space="preserve"> Lucid Motors </t>
  </si>
  <si>
    <t xml:space="preserve"> VinFast </t>
  </si>
  <si>
    <t xml:space="preserve"> Maxus </t>
  </si>
  <si>
    <t xml:space="preserve"> Abarth </t>
  </si>
  <si>
    <t xml:space="preserve"> Honda </t>
  </si>
  <si>
    <t xml:space="preserve"> Rolls-Royce </t>
  </si>
  <si>
    <t xml:space="preserve"> DS </t>
  </si>
  <si>
    <t xml:space="preserve"> LYNK &amp; CO </t>
  </si>
  <si>
    <t xml:space="preserve"> Maserati </t>
  </si>
  <si>
    <t xml:space="preserve"> Chana </t>
  </si>
  <si>
    <t xml:space="preserve"> Chery </t>
  </si>
  <si>
    <t xml:space="preserve"> GMC </t>
  </si>
  <si>
    <t xml:space="preserve"> SEAT </t>
  </si>
  <si>
    <t xml:space="preserve"> e.GO </t>
  </si>
  <si>
    <t xml:space="preserve"> Geely </t>
  </si>
  <si>
    <t xml:space="preserve"> Firefly </t>
  </si>
  <si>
    <t xml:space="preserve"> Fisker </t>
  </si>
  <si>
    <t xml:space="preserve"> Iveco </t>
  </si>
  <si>
    <t xml:space="preserve"> Lancia </t>
  </si>
  <si>
    <t xml:space="preserve"> MAN </t>
  </si>
  <si>
    <t xml:space="preserve"> TOGG </t>
  </si>
  <si>
    <t xml:space="preserve"> Zhidou </t>
  </si>
  <si>
    <t xml:space="preserve"> Aiways </t>
  </si>
  <si>
    <t xml:space="preserve"> - </t>
  </si>
  <si>
    <t xml:space="preserve"> Dongfeng </t>
  </si>
  <si>
    <t xml:space="preserve"> Elaris </t>
  </si>
  <si>
    <t xml:space="preserve"> Jaguar </t>
  </si>
  <si>
    <t xml:space="preserve"> ORA </t>
  </si>
  <si>
    <t xml:space="preserve"> Suzuki </t>
  </si>
  <si>
    <t>品牌</t>
  </si>
  <si>
    <t>特斯拉</t>
  </si>
  <si>
    <t>奔驰</t>
  </si>
  <si>
    <t>大众</t>
  </si>
  <si>
    <t>宝马</t>
  </si>
  <si>
    <t>比亚迪</t>
  </si>
  <si>
    <t>现代</t>
  </si>
  <si>
    <t>马自达</t>
  </si>
  <si>
    <t>极氪</t>
  </si>
  <si>
    <t>更新时间</t>
  </si>
  <si>
    <t>2026年7月</t>
  </si>
  <si>
    <t>车型</t>
  </si>
  <si>
    <t>Model 3</t>
  </si>
  <si>
    <t>CLA</t>
  </si>
  <si>
    <t>ID.7</t>
  </si>
  <si>
    <t>i4</t>
  </si>
  <si>
    <t>SEAL</t>
  </si>
  <si>
    <t>IONIQ 6</t>
  </si>
  <si>
    <t>6e EV</t>
  </si>
  <si>
    <t>001</t>
  </si>
  <si>
    <t>版本</t>
  </si>
  <si>
    <t>RWD</t>
  </si>
  <si>
    <t>LongRange RWD</t>
  </si>
  <si>
    <t>LongRange AWD</t>
  </si>
  <si>
    <t>AWD Performance</t>
  </si>
  <si>
    <t>250+ mit EQ Technologie Edition</t>
  </si>
  <si>
    <t>350 mit EQ Technologie Edition</t>
  </si>
  <si>
    <t>Pro S</t>
  </si>
  <si>
    <t>GTX</t>
  </si>
  <si>
    <t>eDrive40 Gran Coupe</t>
  </si>
  <si>
    <t>M60 Gran Coupe xDrive</t>
  </si>
  <si>
    <t>Design</t>
  </si>
  <si>
    <t>Excellence</t>
  </si>
  <si>
    <t>63 kWh battery, rear-wheel drive</t>
  </si>
  <si>
    <t>EV Long Range Takumi Plus</t>
  </si>
  <si>
    <t>配置</t>
  </si>
  <si>
    <t>低配</t>
  </si>
  <si>
    <t>中低配</t>
  </si>
  <si>
    <t>中高配</t>
  </si>
  <si>
    <t>高配</t>
  </si>
  <si>
    <t>MSRP（inc. VAT）</t>
  </si>
  <si>
    <t>补贴政策时效</t>
  </si>
  <si>
    <t>/</t>
  </si>
  <si>
    <t>0%的借贷利率:自2026年7月8日起收到的这款车的贷款，且最长贷款期限为60个月。前提条件是车辆必须在2026年9月30日前被接收。</t>
  </si>
  <si>
    <t>Purchase Bonus直至6/30日有效</t>
  </si>
  <si>
    <t>有效期至2026年9月30日</t>
  </si>
  <si>
    <t>官网主机厂售价补贴</t>
  </si>
  <si>
    <t>RV（€）36个月20kkm-RVM数据库</t>
  </si>
  <si>
    <t>RV（€）48个月10kkm-RVM数据库</t>
  </si>
  <si>
    <t>RV（%）</t>
  </si>
  <si>
    <t xml:space="preserve">  </t>
  </si>
  <si>
    <t>首付金额</t>
  </si>
  <si>
    <t>贷款政策</t>
  </si>
  <si>
    <t>对客定价（36）</t>
  </si>
  <si>
    <t>分期月供-36个月/20kkm</t>
  </si>
  <si>
    <t>官网尾款（36）</t>
  </si>
  <si>
    <t>33783.39(37)</t>
  </si>
  <si>
    <t>36081.33 (37)</t>
  </si>
  <si>
    <t>26969.08(37)</t>
  </si>
  <si>
    <t>19.716.00</t>
  </si>
  <si>
    <t>贴息成本-分期（36个月）</t>
  </si>
  <si>
    <t>对客定价（48）</t>
  </si>
  <si>
    <t>分期月供-48个月/10k km</t>
  </si>
  <si>
    <t>官网尾款（48）</t>
  </si>
  <si>
    <t>30598.89(49)</t>
  </si>
  <si>
    <t>32687.18(49)</t>
  </si>
  <si>
    <t>28993.86(49）</t>
  </si>
  <si>
    <t>贴息成本-分期（48个月）</t>
  </si>
  <si>
    <t>租赁政策</t>
  </si>
  <si>
    <t>租赁租金-36个月/20kkm</t>
  </si>
  <si>
    <t>理论月租 (5.0%,36)</t>
  </si>
  <si>
    <t>贴息成本-租赁（36）</t>
  </si>
  <si>
    <t>Leasing factor（36）</t>
  </si>
  <si>
    <t>租赁租金-48个月/10kkm</t>
  </si>
  <si>
    <t>理论月租 (5.0%,48)</t>
  </si>
  <si>
    <t>贴息成本-租赁（48）</t>
  </si>
  <si>
    <t>Leasing factor（48）</t>
  </si>
  <si>
    <t>奥迪</t>
  </si>
  <si>
    <t>斯柯达</t>
  </si>
  <si>
    <t>保时捷</t>
  </si>
  <si>
    <t>小鹏</t>
  </si>
  <si>
    <t>Model Y</t>
  </si>
  <si>
    <t>ID.4</t>
  </si>
  <si>
    <t>ID.5</t>
  </si>
  <si>
    <t>ix1</t>
  </si>
  <si>
    <t>ix3</t>
  </si>
  <si>
    <t>Q6 SUV e-tron</t>
  </si>
  <si>
    <t>Enyaq Coupe</t>
  </si>
  <si>
    <t>Sealion 7</t>
  </si>
  <si>
    <t>e-Macan</t>
  </si>
  <si>
    <t>G9</t>
  </si>
  <si>
    <t>Performance AWD</t>
  </si>
  <si>
    <t>Pro with infotainment package</t>
  </si>
  <si>
    <t>GTX  with infotainment package</t>
  </si>
  <si>
    <t>eDrive20 Xline</t>
  </si>
  <si>
    <t>xDrive30 Xline</t>
  </si>
  <si>
    <t>50 xDrive Serie</t>
  </si>
  <si>
    <t xml:space="preserve">e-tron performance </t>
  </si>
  <si>
    <t>quattro</t>
  </si>
  <si>
    <t>85 Sportline</t>
  </si>
  <si>
    <t>4s</t>
  </si>
  <si>
    <t>RWD Long Range</t>
  </si>
  <si>
    <t>0%借款利率仅适用于2026年7月8日及以后的融资申请，且最长期限为60个月。前提条件是车辆必须在2026年9月30日前被接收。</t>
  </si>
  <si>
    <t>0.99%借款利率仅适用于2026年7月8日及以后的融资申请，且最长期限为60个月。前提条件是车辆必须在2026年9月30日前被接收。</t>
  </si>
  <si>
    <t>计算器下线</t>
  </si>
  <si>
    <t>31445(36)</t>
  </si>
  <si>
    <t>无48个月选项</t>
  </si>
  <si>
    <t>Polestar</t>
  </si>
  <si>
    <t>e-tron GT</t>
  </si>
  <si>
    <t>EQE</t>
  </si>
  <si>
    <t>Taycan</t>
  </si>
  <si>
    <t>i5</t>
  </si>
  <si>
    <t>S</t>
  </si>
  <si>
    <t>RS</t>
  </si>
  <si>
    <t>AMG EQE 53 4MATIC+</t>
  </si>
  <si>
    <t>4S Black Edition</t>
  </si>
  <si>
    <t>GTS</t>
  </si>
  <si>
    <t>eDrive40 Limousine
M Sportpaket</t>
  </si>
  <si>
    <t>BMW i5 M60 xDrive Limousine</t>
  </si>
  <si>
    <t>Dual Motor-Launch Edition</t>
  </si>
  <si>
    <t>Performance-Launch Edition</t>
  </si>
  <si>
    <t>58060.80 （36）</t>
  </si>
  <si>
    <t>81261.6(37)</t>
  </si>
  <si>
    <t>78,661.23(49)</t>
  </si>
  <si>
    <t>33,875.94(49)</t>
  </si>
  <si>
    <t>56128.59(48)</t>
  </si>
  <si>
    <t>61007.55(48)</t>
  </si>
  <si>
    <t>Model 3 标准后驱版</t>
  </si>
  <si>
    <t>Model 3 后驱长续航版</t>
  </si>
  <si>
    <t>Model 3 全驱长续航版</t>
  </si>
  <si>
    <t>Model 3 高性能全驱版</t>
  </si>
  <si>
    <t>Model Y 标准后驱版</t>
  </si>
  <si>
    <t>Model Y 后驱长续航版</t>
  </si>
  <si>
    <t>Model Y 全驱长续航版</t>
  </si>
  <si>
    <t>Model Y 高性能全驱版</t>
  </si>
  <si>
    <t>RV（€）-RVM数据库</t>
  </si>
  <si>
    <t>对客定价</t>
  </si>
  <si>
    <t>贷款政策时效</t>
  </si>
  <si>
    <t>贷款利率仅适用于2025年12月5日起提交的融资申请，且最长贷款期限不超过60个月。前提条件是车辆必须在2025年12月31日之前交付。</t>
  </si>
  <si>
    <t>仅适用于2025年10月10日或之后收到的融资申请，且车辆交付日期在2025年12月31日之前。</t>
  </si>
  <si>
    <t>分期月供-60个月/20kkm</t>
  </si>
  <si>
    <t>官网尾款（60）</t>
  </si>
  <si>
    <t>租赁政策时效</t>
  </si>
  <si>
    <t>仅适用于2025年12月5日起收到的Model 3标准后轮驱动融资申请，且车辆交付日期在2026年3月31日之前。车队客户不参与此优惠活动。</t>
  </si>
  <si>
    <t>仅适用于2025年12月5日或之后收到的融资申请，且车辆交付日期必须在2025年12月31日之前。车队客户不参与此优惠活动。</t>
  </si>
  <si>
    <t>仅适用于2025年10月10日或之后收到的融资申请，且车辆交付日期在2025年12月31日之前。车队客户不参与此优惠活动。</t>
  </si>
  <si>
    <t>理论月租 (5.0%)</t>
  </si>
  <si>
    <t>贴息成本-分期</t>
  </si>
  <si>
    <t>贴息成本-租赁</t>
  </si>
  <si>
    <t>Communication offer-气球贷</t>
  </si>
  <si>
    <t>首付</t>
  </si>
  <si>
    <t>期限</t>
  </si>
  <si>
    <t>公里数/年</t>
  </si>
  <si>
    <t>月供</t>
  </si>
  <si>
    <t>尾款</t>
  </si>
  <si>
    <t>图示</t>
  </si>
  <si>
    <t>Communication offer-Private leasing</t>
  </si>
  <si>
    <t>月租</t>
  </si>
  <si>
    <t>如果由于特斯拉无法控制的情况导致交付时间延迟，只要您在特斯拉通知的第一个交付日期提车，您仍可继续享受优惠利率。如果由于客户自身原因导致未能按时提车，则无法享受此优惠利率。此融资优惠数量有限，售完即止，且不可与其他折扣或优惠同时使用。</t>
  </si>
  <si>
    <t>Leasing：车队客户不参与此优惠活动。250 欧元的订单费将自动计入租赁合同，作为月供的首付款。</t>
  </si>
  <si>
    <t>Private 与 business 方案展示上，气球贷无差别，租赁金额展示个人未税金额</t>
  </si>
  <si>
    <t>CLA 250+ mit EQ Technology Edition</t>
  </si>
  <si>
    <t>CLA 350+ mit EQ Technology Edition</t>
  </si>
  <si>
    <t>EQE SUV</t>
  </si>
  <si>
    <t>分期月供-48个月/20kkm</t>
  </si>
  <si>
    <t>官网尾款（49）</t>
  </si>
  <si>
    <t>官网尾款（37）</t>
  </si>
  <si>
    <t>VW ID7&amp;ID4&amp;ID5</t>
  </si>
  <si>
    <t>补足库存,主机厂MSRP 3500补贴取消</t>
  </si>
  <si>
    <t>租赁降价》分期降价 感知明显</t>
  </si>
  <si>
    <t>宝马 i4</t>
  </si>
  <si>
    <t>36期尾款下降</t>
  </si>
  <si>
    <t>宝马 SUV</t>
  </si>
  <si>
    <t>36&amp;60期尾款均小幅下降；月供上涨，但感知不明显</t>
  </si>
  <si>
    <t>奔驰 EQA</t>
  </si>
  <si>
    <t>分期 1.99%-3.99%；尾款上升</t>
  </si>
  <si>
    <t>结果：月供下降/基本持平--租赁月供感知更明显</t>
  </si>
  <si>
    <t>Ultra 尾款上升</t>
  </si>
  <si>
    <t>奥迪 SUV</t>
  </si>
  <si>
    <t>36期 尾款下调；利率+60bp</t>
  </si>
  <si>
    <t>12月-月供 无法反算导致月供感知有问题</t>
  </si>
  <si>
    <t>Ultra 36期利率下调</t>
  </si>
  <si>
    <t>SKoda</t>
  </si>
  <si>
    <t>MSRP +6000</t>
  </si>
  <si>
    <t>2021年</t>
  </si>
  <si>
    <t>2022年</t>
  </si>
  <si>
    <t>2023年</t>
  </si>
  <si>
    <t>2024年</t>
  </si>
  <si>
    <t>2025年</t>
  </si>
  <si>
    <t>2021年市场份额</t>
  </si>
  <si>
    <t>2022年市场份额</t>
  </si>
  <si>
    <t>2023年市场份额</t>
  </si>
  <si>
    <t>2024年市场份额</t>
  </si>
  <si>
    <t>2025年市场份额</t>
  </si>
  <si>
    <t>TESLA</t>
  </si>
  <si>
    <t>TOGG</t>
  </si>
  <si>
    <t>BYD</t>
  </si>
  <si>
    <t>KIA</t>
  </si>
  <si>
    <t>HYUNDAI</t>
  </si>
  <si>
    <t>CITROEN</t>
  </si>
  <si>
    <t>MINI</t>
  </si>
  <si>
    <t>MERCEDES</t>
  </si>
  <si>
    <t>OPEL</t>
  </si>
  <si>
    <t>CHERY</t>
  </si>
  <si>
    <t>VOLVO</t>
  </si>
  <si>
    <t>BMW</t>
  </si>
  <si>
    <t>XPENG</t>
  </si>
  <si>
    <t>PEUGEOT</t>
  </si>
  <si>
    <t>KGM</t>
  </si>
  <si>
    <t>MG</t>
  </si>
  <si>
    <t>VOLKSWAGEN</t>
  </si>
  <si>
    <t>GEELY</t>
  </si>
  <si>
    <t>LYNK &amp; CO</t>
  </si>
  <si>
    <t>AUDI</t>
  </si>
  <si>
    <t>CHANGAN DEEPAL</t>
  </si>
  <si>
    <t>SKODA</t>
  </si>
  <si>
    <t>SERES</t>
  </si>
  <si>
    <t>ZEEKR</t>
  </si>
  <si>
    <t>MAXUS</t>
  </si>
  <si>
    <t>FORD</t>
  </si>
  <si>
    <t>LEAPMOTOR</t>
  </si>
  <si>
    <t>SMART</t>
  </si>
  <si>
    <t>FIAT</t>
  </si>
  <si>
    <t>RENAULT</t>
  </si>
  <si>
    <t>FORTHING</t>
  </si>
  <si>
    <t>HONGQI</t>
  </si>
  <si>
    <t>SKYWELL</t>
  </si>
  <si>
    <t>JAC</t>
  </si>
  <si>
    <t>PORSCHE</t>
  </si>
  <si>
    <t>EVEASY</t>
  </si>
  <si>
    <t>GENESIS</t>
  </si>
  <si>
    <t>JEEP</t>
  </si>
  <si>
    <t>CUPRA</t>
  </si>
  <si>
    <t>NIO</t>
  </si>
  <si>
    <t>DONGFENG</t>
  </si>
  <si>
    <t>GWM</t>
  </si>
  <si>
    <t>ALFA ROMEO</t>
  </si>
  <si>
    <t>VOYAH</t>
  </si>
  <si>
    <t>JAECOO</t>
  </si>
  <si>
    <t>LEXUS</t>
  </si>
  <si>
    <t>GMC</t>
  </si>
  <si>
    <t>YUDO</t>
  </si>
  <si>
    <t>AVATR</t>
  </si>
  <si>
    <t>CADILLAC</t>
  </si>
  <si>
    <t>AION</t>
  </si>
  <si>
    <t>ALPINE</t>
  </si>
  <si>
    <t>SUBARU</t>
  </si>
  <si>
    <t>JUNEYAO</t>
  </si>
  <si>
    <t>NISSAN</t>
  </si>
  <si>
    <t>LOTUS</t>
  </si>
  <si>
    <t>CHEVROLET</t>
  </si>
  <si>
    <t>NETA</t>
  </si>
  <si>
    <t>MASERATI</t>
  </si>
  <si>
    <t>MHERO</t>
  </si>
  <si>
    <t>JAGUAR</t>
  </si>
  <si>
    <t>OTHER</t>
  </si>
  <si>
    <t>CHANGAN</t>
  </si>
  <si>
    <t>ABARTH</t>
  </si>
  <si>
    <t>DACIA</t>
  </si>
  <si>
    <t>POLESTAR</t>
  </si>
  <si>
    <t>DFSK</t>
  </si>
  <si>
    <t>LUCID</t>
  </si>
  <si>
    <t>VINFAST</t>
  </si>
  <si>
    <t>RIDDARA</t>
  </si>
  <si>
    <t>SSANGYONG</t>
  </si>
  <si>
    <t>DEEPAL</t>
  </si>
  <si>
    <t>JIAYUAN</t>
  </si>
  <si>
    <t>EXEED</t>
  </si>
  <si>
    <t>TOYOTA</t>
  </si>
  <si>
    <t>WELTMEISTER</t>
  </si>
  <si>
    <t>ORA</t>
  </si>
  <si>
    <t>AIWAYS</t>
  </si>
  <si>
    <t>GAC</t>
  </si>
  <si>
    <t>HONDA</t>
  </si>
  <si>
    <t>ALDAMANI</t>
  </si>
  <si>
    <t>ARCFOX</t>
  </si>
  <si>
    <t>SKYWORTH</t>
  </si>
  <si>
    <t>DS</t>
  </si>
  <si>
    <t>MAZDA</t>
  </si>
  <si>
    <t>总</t>
  </si>
  <si>
    <t>Model3</t>
  </si>
  <si>
    <t>SU7 总</t>
  </si>
  <si>
    <t>2026年2月</t>
  </si>
  <si>
    <t>EQA</t>
  </si>
  <si>
    <t>3,99 %</t>
  </si>
  <si>
    <t>4,99 %</t>
  </si>
  <si>
    <t>1626.55（24mos/20kkm）</t>
  </si>
  <si>
    <t>1765.84（24mos/20kkm）</t>
  </si>
  <si>
    <t>2026年3月</t>
  </si>
  <si>
    <t>奔驰CLA</t>
  </si>
  <si>
    <t>宝马i4</t>
  </si>
  <si>
    <t>大众ID.7</t>
  </si>
  <si>
    <t>马自达6e EV</t>
  </si>
  <si>
    <t>特斯拉Model 3</t>
  </si>
  <si>
    <t>2026年5月</t>
  </si>
  <si>
    <t>250+ mit EQ 
Technologie 
Edition</t>
  </si>
  <si>
    <t>eDrive40 Gran 
Coupe</t>
  </si>
  <si>
    <t>奔驰 CLA</t>
  </si>
  <si>
    <t>大众 ID.7</t>
  </si>
  <si>
    <t>马自达 6e EV</t>
  </si>
  <si>
    <t>特斯拉 Model 3</t>
  </si>
  <si>
    <t>利率/车价都没有变，月供变化却很大，可能前几个月有补贴被漏掉了</t>
  </si>
  <si>
    <t>RV（€）36个月-RVM数据库</t>
  </si>
  <si>
    <t>RV（€）60个月-RVM数据库</t>
  </si>
  <si>
    <t>27760.53 (49)</t>
  </si>
  <si>
    <t>27622.07(49)</t>
  </si>
  <si>
    <t>24653（49）</t>
  </si>
  <si>
    <t>贴息成本-分期（60个月）</t>
  </si>
  <si>
    <t>31429.63 (37)</t>
  </si>
  <si>
    <t>31291.17(37)</t>
  </si>
  <si>
    <t>27878(37)</t>
  </si>
  <si>
    <t>理论月租 (5.0%,60)</t>
  </si>
  <si>
    <t>Leasing factor</t>
  </si>
  <si>
    <t>Gross List Price</t>
  </si>
  <si>
    <t>Purchase Price</t>
  </si>
  <si>
    <t>租赁三方平台-36个月/20kkm</t>
  </si>
  <si>
    <t>Mercedes-Benz CLA 250 + mit EQ Technologie</t>
  </si>
  <si>
    <t>BMW i4 Gran Coupe eDrive40 M Sport || AHK 360 ACC eSitze HeadUp (G26)</t>
  </si>
  <si>
    <t>Volkswagen ID.7 Pro S</t>
  </si>
  <si>
    <t>private customer</t>
  </si>
  <si>
    <t>business customer</t>
  </si>
  <si>
    <t>来源</t>
  </si>
  <si>
    <r>
      <rPr>
        <u/>
        <sz val="10"/>
        <color theme="10"/>
        <rFont val="宋体"/>
        <charset val="134"/>
      </rPr>
      <t>https://www.leasingmarkt.de/leasing/pkw/mercedes_benz-cla_250/12647566?adVariant=34019161</t>
    </r>
  </si>
  <si>
    <r>
      <rPr>
        <u/>
        <sz val="10"/>
        <color theme="10"/>
        <rFont val="宋体"/>
        <charset val="134"/>
      </rPr>
      <t>https://www.leasingmarkt.de/leasing/pkw/bmw-i4/12612202?adVariant=33912700</t>
    </r>
  </si>
  <si>
    <r>
      <rPr>
        <u/>
        <sz val="10"/>
        <color theme="10"/>
        <rFont val="宋体"/>
        <charset val="134"/>
      </rPr>
      <t>https://www.leasingmarkt.de/leasing/pkw/volkswagen-id.7/12699175?adVariant=34174642</t>
    </r>
  </si>
  <si>
    <t>NO OFFER</t>
  </si>
  <si>
    <t>eDrive42 Gran Coupe</t>
  </si>
  <si>
    <t xml:space="preserve"> Pro S *AHK* Heat Pump*</t>
  </si>
  <si>
    <t>EV Electric Rear-Wheel Drive Takumi Plus</t>
  </si>
  <si>
    <t>APL Price</t>
  </si>
  <si>
    <t>运输费</t>
  </si>
  <si>
    <r>
      <rPr>
        <u/>
        <sz val="10"/>
        <color theme="10"/>
        <rFont val="宋体"/>
        <charset val="134"/>
      </rPr>
      <t>https://www.leasingmarkt.de/leasing/pkw/mercedes_benz-cla_250/12538675?adVariant=33577216&amp;lcn=listing&amp;lcs=Listing&amp;lcsu=https%3A%2F%2Fwww.leasingmarkt.de%2Flisting&amp;ga4pp=%257B%2522resultsCount%2522%253A3%252C%2522sort%2522%253A%2522popularity%2522%252C%2522position%2522%253A2%257D&amp;deposit=2</t>
    </r>
  </si>
  <si>
    <r>
      <rPr>
        <u/>
        <sz val="10"/>
        <color theme="10"/>
        <rFont val="宋体"/>
        <charset val="134"/>
      </rPr>
      <t>https://www.leasingmarkt.de/leasing/pkw/bmw-i4/12555573?adVariant=33654176&amp;lcn=listing&amp;lcs=Listing&amp;lcsu=https%3A%2F%2Fwww.leasingmarkt.de%2Flisting&amp;ga4pp=%257B%2522resultsCount%2522%253A43%252C%2522sort%2522%253A%2522popularity%2522%252C%2522position%2522%253A3%257D&amp;deposit=2</t>
    </r>
  </si>
  <si>
    <r>
      <rPr>
        <u/>
        <sz val="10"/>
        <color theme="10"/>
        <rFont val="宋体"/>
        <charset val="134"/>
      </rPr>
      <t>https://www.leasingmarkt.de/leasing/pkw/volkswagen-id_7/12557858?lcn=recommender&amp;lcs=Recommender&amp;lcsu=https%3A%2F%2Fwww.leasingmarkt.de%2Fleasing%2Fpkw%2Fvolkswagen-id_7%2F12527979&amp;ga4pp=%257B%2522position%2522%253A2%257D</t>
    </r>
  </si>
  <si>
    <r>
      <rPr>
        <u/>
        <sz val="10"/>
        <color theme="10"/>
        <rFont val="宋体"/>
        <charset val="134"/>
      </rPr>
      <t>https://www.leasingmarkt.de/leasing/pkw/mazda-6e/12528121?adVariant=33576491&amp;lcn=listing&amp;lcs=Listing&amp;lcsu=https%3A%2F%2Fwww.leasingmarkt.de%2Flisting&amp;ga4pp=%257B%2522resultsCount%2522%253A57%252C%2522sort%2522%253A%2522popularity%2522%252C%2522position%2522%253A9%257D&amp;deposit=2</t>
    </r>
  </si>
  <si>
    <t>Final Price</t>
  </si>
  <si>
    <t>36 monthly installments</t>
  </si>
  <si>
    <t>final installment</t>
  </si>
  <si>
    <t>整体价格轻微上浮</t>
  </si>
  <si>
    <t>APR</t>
  </si>
  <si>
    <t>特斯拉Model3</t>
  </si>
  <si>
    <t>002</t>
  </si>
  <si>
    <t>350 mit EQ 
Technologie 
Edition</t>
  </si>
  <si>
    <t>77,4 kWh 4WD Uniq</t>
  </si>
  <si>
    <t>29588.17(49)</t>
  </si>
  <si>
    <t>29661.95 (49)</t>
  </si>
  <si>
    <t>27221 (49)</t>
  </si>
  <si>
    <t>33498.82(37)</t>
  </si>
  <si>
    <t>33572.61 (37)</t>
  </si>
  <si>
    <t>BMW i4 M60 xDrive</t>
  </si>
  <si>
    <t>Volkswagen ID.7 GTX 250 kW 4M NAVI AHK KAM ACC LED SHZ PDC LM</t>
  </si>
  <si>
    <t>BMW i4 M60 M Sport Pro AHK NAVI HK Sound</t>
  </si>
  <si>
    <r>
      <rPr>
        <u/>
        <sz val="10"/>
        <color theme="10"/>
        <rFont val="宋体"/>
        <charset val="134"/>
      </rPr>
      <t>https://www.leasingmarkt.de/leasing/pkw/bmw-i4/12571113?adVariant=33715545&amp;lcn=listing&amp;lcs=Listing&amp;lcsu=https%3A%2F%2Fwww.leasingmarkt.de%2Flisting&amp;ga4pp=%257B%2522resultsCount%2522%253A43%252C%2522sort%2522%253A%2522popularity%2522%252C%2522position%2522%253A1%257D&amp;deposit=2</t>
    </r>
  </si>
  <si>
    <t>NONE INFO</t>
  </si>
  <si>
    <r>
      <rPr>
        <u/>
        <sz val="10"/>
        <color theme="10"/>
        <rFont val="宋体"/>
        <charset val="134"/>
      </rPr>
      <t>https://www.leasingmarkt.de/leasing/pkw/volkswagen-id.7/12658303?adVariant=34046725</t>
    </r>
  </si>
  <si>
    <r>
      <rPr>
        <u/>
        <sz val="10"/>
        <color theme="10"/>
        <rFont val="宋体"/>
        <charset val="134"/>
      </rPr>
      <t>https://www.leasingmarkt.de/leasing/pkw/bmw-i4/12691828?adVariant=34152894</t>
    </r>
  </si>
  <si>
    <t>价格轻微上浮</t>
  </si>
  <si>
    <t>保时捷e-Macan</t>
  </si>
  <si>
    <t>宝马ix3</t>
  </si>
  <si>
    <t>特斯拉Model Y</t>
  </si>
  <si>
    <t>宝马ix1</t>
  </si>
  <si>
    <t>大众ID.5</t>
  </si>
  <si>
    <t>大众ID.4</t>
  </si>
  <si>
    <t>300 4MATIC Electric Art</t>
  </si>
  <si>
    <t>85 Sportline
（60官网缺货）</t>
  </si>
  <si>
    <t>特斯拉 Model Y</t>
  </si>
  <si>
    <t>大众 ID.4</t>
  </si>
  <si>
    <t>大众 ID.5</t>
  </si>
  <si>
    <t>宝马 ix1</t>
  </si>
  <si>
    <t>宝马 ix3</t>
  </si>
  <si>
    <t>奥迪 Q6 SUV e-tron</t>
  </si>
  <si>
    <t>斯柯达 Enyaq Coupe</t>
  </si>
  <si>
    <t>保时捷 Macan 4</t>
  </si>
  <si>
    <t>小鹏 G9</t>
  </si>
  <si>
    <t>补贴：&gt;12个月+&gt;5k km，至6/30；官网上线计算器</t>
  </si>
  <si>
    <t>Voraussetzung ist eine Entgegennahme des Fahrzeugs bis zum 31. März 2026.</t>
  </si>
  <si>
    <t>6000(GOVERNMENT)</t>
  </si>
  <si>
    <t>The nominal interest rate of 1.99% applies only to financing applications for the Model Y Premium Long Range All-Wheel Drive with Dual Motor, received from February 25, 2026, onwards, and for maximum terms of up to and including 60 months. Vehicle delivery is required by March 31, 2026.</t>
  </si>
  <si>
    <t>18826 （49）</t>
  </si>
  <si>
    <t>31905(60)</t>
  </si>
  <si>
    <t>30778（49）</t>
  </si>
  <si>
    <t>29609.56 (49)</t>
  </si>
  <si>
    <t>24645 (49)</t>
  </si>
  <si>
    <t>19657(49)</t>
  </si>
  <si>
    <t>20.108(49)</t>
  </si>
  <si>
    <t>18,625(49)</t>
  </si>
  <si>
    <t>24460（61）</t>
  </si>
  <si>
    <t>贴息成本-分期（60期）</t>
  </si>
  <si>
    <t>39704(36)</t>
  </si>
  <si>
    <t>贴息成本-分期（36期）</t>
  </si>
  <si>
    <t>22796(37)</t>
  </si>
  <si>
    <t>32004(37)</t>
  </si>
  <si>
    <t>Leasing Rate</t>
  </si>
  <si>
    <t>官方金融计算器出错</t>
  </si>
  <si>
    <t>Volkswagen ID.4 Pro 210kW - Wärmepumpe Area View AHK Navi HUD IQ.Drive LM Harman Kardon Matrix-LED</t>
  </si>
  <si>
    <t>Pro</t>
  </si>
  <si>
    <t>BMW iX1 eDrive20 xLine 20'' AHK PANO DA H/K el.Sitze</t>
  </si>
  <si>
    <t>NON-INFO</t>
  </si>
  <si>
    <t>performance S line 96,350€UPE HUD/AHK/B&amp;O/Matrix/360°</t>
  </si>
  <si>
    <t>eDrive20 including seat heating, navigation, LED, and much more.</t>
  </si>
  <si>
    <t>Pro /h Energy AHK+GJR+WÄPU+SHZ</t>
  </si>
  <si>
    <r>
      <rPr>
        <u/>
        <sz val="10"/>
        <color theme="10"/>
        <rFont val="宋体"/>
        <charset val="134"/>
      </rPr>
      <t>https://www.leasingmarkt.de/leasing/pkw/volkswagen-id.4/12718953?adVariant=34230362</t>
    </r>
  </si>
  <si>
    <r>
      <rPr>
        <u/>
        <sz val="10"/>
        <color theme="10"/>
        <rFont val="宋体"/>
        <charset val="134"/>
      </rPr>
      <t>https://www.leasingmarkt.de/leasing/pkw/volkswagen-id.5/12501343?adVariant=33394822</t>
    </r>
  </si>
  <si>
    <r>
      <rPr>
        <u/>
        <sz val="10"/>
        <color theme="10"/>
        <rFont val="宋体"/>
        <charset val="134"/>
      </rPr>
      <t>https://www.leasingmarkt.de/leasing/pkw/bmw-ix1/12692271?adVariant=34155688</t>
    </r>
  </si>
  <si>
    <r>
      <rPr>
        <u/>
        <sz val="10"/>
        <color theme="10"/>
        <rFont val="宋体"/>
        <charset val="134"/>
      </rPr>
      <t>https://www.leasingmarkt.de/leasing/pkw/audi-q6_e_tron/12710470?adVariant=34211554</t>
    </r>
  </si>
  <si>
    <r>
      <rPr>
        <u/>
        <sz val="10"/>
        <color theme="10"/>
        <rFont val="宋体"/>
        <charset val="134"/>
      </rPr>
      <t>https://www.leasingmarkt.de/leasing/pkw/porsche-macan/12509151?adVariant=33448193&amp;lcn=listing&amp;lcs=Listing&amp;lcsu=https%3A%2F%2Fwww.leasingmarkt.de%2Flisting&amp;ga4pp=%257B%2522resultsCount%2522%253A15%252C%2522sort%2522%253A%2522popularity%2522%252C%2522position%2522%253A3%257D&amp;deposit=1</t>
    </r>
  </si>
  <si>
    <r>
      <rPr>
        <u/>
        <sz val="10"/>
        <color theme="10"/>
        <rFont val="宋体"/>
        <charset val="134"/>
      </rPr>
      <t>https://www.leasingmarkt.de/leasing/pkw/volkswagen-id_5/12380221?adVariant=33249801&amp;lcn=listing&amp;lcs=Listing&amp;lcsu=https%3A%2F%2Fwww.leasingmarkt.de%2Flisting&amp;ga4pp=%257B%2522resultsCount%2522%253A4%252C%2522sort%2522%253A%2522popularity%2522%252C%2522position%2522%253A1%257D</t>
    </r>
  </si>
  <si>
    <r>
      <rPr>
        <u/>
        <sz val="10"/>
        <color theme="10"/>
        <rFont val="宋体"/>
        <charset val="134"/>
      </rPr>
      <t>https://www.leasingmarkt.de/leasing/pkw/volkswagen-id_4/12332199?adVariant=32966980&amp;lcn=listing&amp;lcs=Listing&amp;lcsu=https%3A%2F%2Fwww.leasingmarkt.de%2Flisting&amp;ga4pp=%257B%2522resultsCount%2522%253A2%252C%2522sort%2522%253A%2522popularity%2522%252C%2522position%2522%253A2%257D</t>
    </r>
  </si>
  <si>
    <r>
      <rPr>
        <u/>
        <sz val="10"/>
        <color theme="10"/>
        <rFont val="宋体"/>
        <charset val="134"/>
      </rPr>
      <t>https://www.leasingmarkt.de/leasing/pkw/audi-q6_e_tron/12580776?adVariant=33761106&amp;lcn=listing&amp;lcs=Listing&amp;lcsu=https%3A%2F%2Fwww.leasingmarkt.de%2Flisting&amp;ga4pp=%257B%2522resultsCount%2522%253A66%252C%2522sort%2522%253A%2522popularity%2522%252C%2522position%2522%253A4%257D</t>
    </r>
  </si>
  <si>
    <r>
      <rPr>
        <u/>
        <sz val="10"/>
        <color theme="10"/>
        <rFont val="宋体"/>
        <charset val="134"/>
      </rPr>
      <t>https://www.leasingmarkt.de/leasing/pkw/skoda-enyaq/12564949?adVariant=33688804&amp;lcn=listing&amp;lcs=Listing&amp;lcsu=https%3A%2F%2Fwww.leasingmarkt.de%2Flisting&amp;ga4pp=%257B%2522resultsCount%2522%253A32%252C%2522sort%2522%253A%2522popularity%2522%252C%2522position%2522%253A3%257D&amp;deposit=1</t>
    </r>
  </si>
  <si>
    <r>
      <rPr>
        <u/>
        <sz val="10"/>
        <color theme="10"/>
        <rFont val="宋体"/>
        <charset val="134"/>
      </rPr>
      <t>https://www.leasingmarkt.de/leasing/pkw/xpeng-g9/12526148?adVariant=33520574&amp;lcn=listing&amp;lcs=Listing&amp;lcsu=https%3A%2F%2Fwww.leasingmarkt.de%2Flisting&amp;ga4pp=%257B%2522resultsCount%2522%253A48%252C%2522sort%2522%253A%2522popularity%2522%252C%2522position%2522%253A1%257D</t>
    </r>
  </si>
  <si>
    <t>奔驰EQA</t>
  </si>
  <si>
    <t>350 4MATIC AMG Line Premium</t>
  </si>
  <si>
    <t>保时捷 Macan 4s</t>
  </si>
  <si>
    <t>22552(49)</t>
  </si>
  <si>
    <t>23587（49）</t>
  </si>
  <si>
    <t>23740(60)</t>
  </si>
  <si>
    <t>34135（49）</t>
  </si>
  <si>
    <t>31919.95 (48)</t>
  </si>
  <si>
    <t>28132 (49)</t>
  </si>
  <si>
    <t>xDrive30 M Sport package, 4-door (electric)</t>
  </si>
  <si>
    <t>SUV quattro 287kW *EROBERUNG*SOFORT*</t>
  </si>
  <si>
    <t>Excellence AWD</t>
  </si>
  <si>
    <t>AWD Performance 2027</t>
  </si>
  <si>
    <t>GTX 4Motion 360 HUD EASYOPEN H&amp;K DCC INCL. WINTER TIRES + WARRANTY</t>
  </si>
  <si>
    <t>xDrive30 M Sport+HUD+ACC+RFK+NAVI Standh.+uvm.</t>
  </si>
  <si>
    <t>S line quattro **0.25%**WINTER WHEELS*ACC*TOP BAR*360°</t>
  </si>
  <si>
    <r>
      <rPr>
        <u/>
        <sz val="10"/>
        <color theme="10"/>
        <rFont val="宋体"/>
        <charset val="134"/>
      </rPr>
      <t>https://www.leasingmarkt.de/leasing/pkw/bmw-ix1/12443649?lcn=recommender&amp;lcs=Recommender&amp;lcsu=https%3A%2F%2Fwww.leasingmarkt.de%2Fleasing%2Fpkw%2Fbmw-ix1%2F12443638&amp;ga4pp=%257B%2522position%2522%253A2%257D&amp;adVariant=33271230&amp;deposit=1</t>
    </r>
  </si>
  <si>
    <r>
      <rPr>
        <u/>
        <sz val="10"/>
        <color theme="10"/>
        <rFont val="宋体"/>
        <charset val="134"/>
      </rPr>
      <t>38mos/20kkm</t>
    </r>
  </si>
  <si>
    <r>
      <rPr>
        <u/>
        <sz val="10"/>
        <color theme="10"/>
        <rFont val="宋体"/>
        <charset val="134"/>
      </rPr>
      <t>https://www.leasingmarkt.de/leasing/pkw/byd-sealion_7/12400013?adVariant=33004081&amp;lcn=listing&amp;lcs=Listing&amp;lcsu=https%3A%2F%2Fwww.leasingmarkt.de%2Flisting&amp;ga4pp=%257B%2522resultsCount%2522%253A6%252C%2522sort%2522%253A%2522popularity%2522%252C%2522position%2522%253A4%257D</t>
    </r>
  </si>
  <si>
    <r>
      <rPr>
        <u/>
        <sz val="10"/>
        <color theme="10"/>
        <rFont val="宋体"/>
        <charset val="134"/>
      </rPr>
      <t>https://www.leasingmarkt.de/leasing/pkw/porsche-macan/12081254?adVariant=32941961&amp;lcn=listing&amp;lcs=Listing&amp;lcsu=https%3A%2F%2Fwww.leasingmarkt.de%2Flisting&amp;ga4pp=%257B%2522resultsCount%2522%253A15%252C%2522sort%2522%253A%2522popularity%2522%252C%2522position%2522%253A8%257D</t>
    </r>
  </si>
  <si>
    <r>
      <rPr>
        <u/>
        <sz val="10"/>
        <color theme="10"/>
        <rFont val="宋体"/>
        <charset val="134"/>
      </rPr>
      <t>https://www.leasingmarkt.de/leasing/pkw/xpeng-g9/12388387?adVariant=32974727&amp;lcn=listing&amp;lcs=Listing&amp;lcsu=https%3A%2F%2Fwww.leasingmarkt.de%2Flisting&amp;ga4pp=%257B%2522resultsCount%2522%253A3%252C%2522sort%2522%253A%2522popularity%2522%252C%2522position%2522%253A2%257D</t>
    </r>
  </si>
  <si>
    <r>
      <rPr>
        <u/>
        <sz val="10"/>
        <color theme="10"/>
        <rFont val="宋体"/>
        <charset val="134"/>
      </rPr>
      <t>https://www.leasingmarkt.de/leasing/pkw/volkswagen-id.5/12670426?adVariant=34077991</t>
    </r>
  </si>
  <si>
    <r>
      <rPr>
        <u/>
        <sz val="10"/>
        <color theme="10"/>
        <rFont val="宋体"/>
        <charset val="134"/>
      </rPr>
      <t>https://www.leasingmarkt.de/leasing/pkw/bmw-ix1/12692097?adVariant=34154398</t>
    </r>
  </si>
  <si>
    <r>
      <rPr>
        <u/>
        <sz val="10"/>
        <color theme="10"/>
        <rFont val="宋体"/>
        <charset val="134"/>
      </rPr>
      <t>https://www.leasingmarkt.de/leasing/pkw/audi-q6_e_tron/12718850?adVariant=34229501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</si>
</sst>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</numFmts>
  <fonts count="34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"/>
      <color rgb="FF8F959E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9"/>
      <color rgb="FF5C5E62"/>
      <name val="等线"/>
      <charset val="134"/>
      <scheme val="minor"/>
    </font>
    <font>
      <sz val="9"/>
      <color rgb="FF1F2329"/>
      <name val="等线"/>
      <charset val="134"/>
      <scheme val="minor"/>
    </font>
    <font>
      <sz val="9"/>
      <color rgb="FF333333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4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</cellStyleXfs>
  <cellXfs count="229"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57" fontId="1" fillId="2" borderId="1" xfId="0" applyNumberFormat="1" applyFont="1" applyFill="1" applyBorder="1" applyAlignment="1">
      <alignment vertical="center"/>
    </xf>
    <xf numFmtId="57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57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3" fontId="1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1" fillId="4" borderId="0" xfId="0" applyNumberFormat="1" applyFont="1" applyFill="1" applyAlignment="1">
      <alignment horizontal="left" vertical="center"/>
    </xf>
    <xf numFmtId="3" fontId="1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0" fontId="1" fillId="3" borderId="1" xfId="0" applyNumberFormat="1" applyFont="1" applyFill="1" applyBorder="1" applyAlignment="1">
      <alignment horizontal="left" vertical="center"/>
    </xf>
    <xf numFmtId="10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4" fontId="1" fillId="3" borderId="0" xfId="0" applyNumberFormat="1" applyFont="1" applyFill="1" applyAlignment="1">
      <alignment horizontal="left" vertical="center"/>
    </xf>
    <xf numFmtId="3" fontId="4" fillId="3" borderId="1" xfId="0" applyNumberFormat="1" applyFont="1" applyFill="1" applyBorder="1" applyAlignment="1">
      <alignment vertical="center"/>
    </xf>
    <xf numFmtId="3" fontId="1" fillId="3" borderId="0" xfId="0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left" vertical="center"/>
    </xf>
    <xf numFmtId="3" fontId="4" fillId="4" borderId="0" xfId="0" applyNumberFormat="1" applyFont="1" applyFill="1" applyAlignment="1">
      <alignment horizontal="left" vertical="center"/>
    </xf>
    <xf numFmtId="3" fontId="2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left" vertical="center"/>
    </xf>
    <xf numFmtId="9" fontId="1" fillId="3" borderId="0" xfId="0" applyNumberFormat="1" applyFont="1" applyFill="1" applyAlignment="1">
      <alignment horizontal="right" vertical="center"/>
    </xf>
    <xf numFmtId="9" fontId="1" fillId="3" borderId="1" xfId="0" applyNumberFormat="1" applyFont="1" applyFill="1" applyBorder="1" applyAlignment="1">
      <alignment horizontal="right" vertical="center"/>
    </xf>
    <xf numFmtId="9" fontId="1" fillId="3" borderId="0" xfId="0" applyNumberFormat="1" applyFont="1" applyFill="1" applyAlignment="1">
      <alignment horizontal="left" vertical="center"/>
    </xf>
    <xf numFmtId="9" fontId="1" fillId="4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10" fontId="1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10" fontId="1" fillId="5" borderId="0" xfId="0" applyNumberFormat="1" applyFont="1" applyFill="1" applyAlignment="1">
      <alignment horizontal="left" vertical="center"/>
    </xf>
    <xf numFmtId="10" fontId="1" fillId="4" borderId="0" xfId="0" applyNumberFormat="1" applyFont="1" applyFill="1" applyAlignment="1">
      <alignment horizontal="left" vertical="center"/>
    </xf>
    <xf numFmtId="10" fontId="3" fillId="5" borderId="0" xfId="0" applyNumberFormat="1" applyFont="1" applyFill="1" applyAlignment="1">
      <alignment horizontal="left" vertical="center"/>
    </xf>
    <xf numFmtId="3" fontId="1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3" fontId="1" fillId="5" borderId="0" xfId="0" applyNumberFormat="1" applyFont="1" applyFill="1" applyAlignment="1">
      <alignment horizontal="left" vertical="center"/>
    </xf>
    <xf numFmtId="3" fontId="3" fillId="5" borderId="0" xfId="0" applyNumberFormat="1" applyFont="1" applyFill="1" applyAlignment="1">
      <alignment horizontal="left"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3" fontId="1" fillId="6" borderId="1" xfId="0" applyNumberFormat="1" applyFont="1" applyFill="1" applyBorder="1" applyAlignment="1">
      <alignment horizontal="right" vertical="center"/>
    </xf>
    <xf numFmtId="3" fontId="1" fillId="7" borderId="1" xfId="0" applyNumberFormat="1" applyFont="1" applyFill="1" applyBorder="1" applyAlignment="1">
      <alignment horizontal="right" vertical="center"/>
    </xf>
    <xf numFmtId="0" fontId="2" fillId="8" borderId="0" xfId="0" applyFont="1" applyFill="1" applyAlignment="1">
      <alignment vertical="center"/>
    </xf>
    <xf numFmtId="0" fontId="1" fillId="8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right" vertical="center" wrapText="1"/>
    </xf>
    <xf numFmtId="0" fontId="2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3" fontId="1" fillId="8" borderId="1" xfId="0" applyNumberFormat="1" applyFont="1" applyFill="1" applyBorder="1" applyAlignment="1">
      <alignment horizontal="right" vertical="center"/>
    </xf>
    <xf numFmtId="3" fontId="3" fillId="4" borderId="0" xfId="0" applyNumberFormat="1" applyFont="1" applyFill="1" applyAlignment="1">
      <alignment horizontal="left" vertical="center"/>
    </xf>
    <xf numFmtId="3" fontId="1" fillId="8" borderId="0" xfId="0" applyNumberFormat="1" applyFont="1" applyFill="1" applyAlignment="1">
      <alignment horizontal="left" vertical="center"/>
    </xf>
    <xf numFmtId="3" fontId="2" fillId="8" borderId="0" xfId="0" applyNumberFormat="1" applyFont="1" applyFill="1" applyAlignment="1">
      <alignment vertical="center"/>
    </xf>
    <xf numFmtId="3" fontId="1" fillId="8" borderId="1" xfId="0" applyNumberFormat="1" applyFont="1" applyFill="1" applyBorder="1" applyAlignment="1">
      <alignment vertical="center"/>
    </xf>
    <xf numFmtId="3" fontId="2" fillId="8" borderId="0" xfId="0" applyNumberFormat="1" applyFont="1" applyFill="1" applyAlignment="1">
      <alignment horizontal="left" vertical="center"/>
    </xf>
    <xf numFmtId="3" fontId="1" fillId="8" borderId="0" xfId="0" applyNumberFormat="1" applyFont="1" applyFill="1" applyAlignment="1">
      <alignment vertical="center"/>
    </xf>
    <xf numFmtId="10" fontId="1" fillId="0" borderId="0" xfId="0" applyNumberFormat="1" applyFont="1" applyAlignment="1">
      <alignment vertical="center"/>
    </xf>
    <xf numFmtId="9" fontId="1" fillId="0" borderId="1" xfId="0" applyNumberFormat="1" applyFont="1" applyBorder="1" applyAlignment="1">
      <alignment vertical="center"/>
    </xf>
    <xf numFmtId="10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3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3" fontId="1" fillId="9" borderId="1" xfId="0" applyNumberFormat="1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1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0" xfId="0" applyNumberFormat="1" applyFont="1" applyAlignment="1">
      <alignment horizontal="left" vertical="center"/>
    </xf>
    <xf numFmtId="57" fontId="1" fillId="2" borderId="0" xfId="0" applyNumberFormat="1" applyFont="1" applyFill="1" applyAlignment="1">
      <alignment vertical="center"/>
    </xf>
    <xf numFmtId="57" fontId="2" fillId="0" borderId="0" xfId="0" applyNumberFormat="1" applyFont="1" applyAlignment="1">
      <alignment horizontal="left" vertical="center" wrapText="1"/>
    </xf>
    <xf numFmtId="57" fontId="2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3" fontId="6" fillId="3" borderId="0" xfId="0" applyNumberFormat="1" applyFont="1" applyFill="1" applyAlignment="1">
      <alignment horizontal="left" vertical="center"/>
    </xf>
    <xf numFmtId="3" fontId="7" fillId="3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3" fontId="7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9" fontId="1" fillId="5" borderId="0" xfId="0" applyNumberFormat="1" applyFont="1" applyFill="1" applyAlignment="1">
      <alignment horizontal="left" vertical="center"/>
    </xf>
    <xf numFmtId="10" fontId="1" fillId="6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1" fillId="8" borderId="0" xfId="0" applyFont="1" applyFill="1" applyAlignment="1">
      <alignment horizontal="left" vertical="center" wrapText="1"/>
    </xf>
    <xf numFmtId="3" fontId="1" fillId="10" borderId="1" xfId="0" applyNumberFormat="1" applyFont="1" applyFill="1" applyBorder="1" applyAlignment="1">
      <alignment horizontal="right" vertical="center"/>
    </xf>
    <xf numFmtId="10" fontId="2" fillId="0" borderId="0" xfId="0" applyNumberFormat="1" applyFont="1" applyAlignment="1">
      <alignment vertical="center"/>
    </xf>
    <xf numFmtId="10" fontId="1" fillId="0" borderId="1" xfId="0" applyNumberFormat="1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 vertical="top" wrapText="1"/>
    </xf>
    <xf numFmtId="4" fontId="1" fillId="10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4" borderId="0" xfId="0" applyFont="1" applyFill="1" applyAlignment="1">
      <alignment horizontal="left" vertical="center" wrapText="1"/>
    </xf>
    <xf numFmtId="4" fontId="1" fillId="3" borderId="1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9" fontId="1" fillId="3" borderId="0" xfId="0" applyNumberFormat="1" applyFont="1" applyFill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8" fillId="5" borderId="0" xfId="0" applyFont="1" applyFill="1" applyAlignment="1">
      <alignment horizontal="left" vertical="center" wrapText="1"/>
    </xf>
    <xf numFmtId="9" fontId="1" fillId="5" borderId="1" xfId="0" applyNumberFormat="1" applyFont="1" applyFill="1" applyBorder="1" applyAlignment="1">
      <alignment vertical="center"/>
    </xf>
    <xf numFmtId="10" fontId="1" fillId="5" borderId="1" xfId="0" applyNumberFormat="1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vertical="center"/>
    </xf>
    <xf numFmtId="3" fontId="1" fillId="7" borderId="1" xfId="0" applyNumberFormat="1" applyFont="1" applyFill="1" applyBorder="1" applyAlignment="1">
      <alignment vertical="center"/>
    </xf>
    <xf numFmtId="4" fontId="1" fillId="5" borderId="1" xfId="0" applyNumberFormat="1" applyFont="1" applyFill="1" applyBorder="1" applyAlignment="1">
      <alignment vertical="center"/>
    </xf>
    <xf numFmtId="4" fontId="1" fillId="5" borderId="0" xfId="0" applyNumberFormat="1" applyFont="1" applyFill="1" applyAlignment="1">
      <alignment horizontal="left" vertical="center"/>
    </xf>
    <xf numFmtId="0" fontId="1" fillId="7" borderId="1" xfId="0" applyFont="1" applyFill="1" applyBorder="1" applyAlignment="1">
      <alignment horizontal="right" vertical="center"/>
    </xf>
    <xf numFmtId="1" fontId="1" fillId="0" borderId="0" xfId="0" applyNumberFormat="1" applyFont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 wrapText="1"/>
    </xf>
    <xf numFmtId="3" fontId="9" fillId="4" borderId="0" xfId="0" applyNumberFormat="1" applyFont="1" applyFill="1" applyAlignment="1">
      <alignment horizontal="left" vertical="center" wrapText="1"/>
    </xf>
    <xf numFmtId="1" fontId="1" fillId="5" borderId="0" xfId="0" applyNumberFormat="1" applyFont="1" applyFill="1" applyAlignment="1">
      <alignment horizontal="left" vertical="center"/>
    </xf>
    <xf numFmtId="1" fontId="1" fillId="4" borderId="0" xfId="0" applyNumberFormat="1" applyFont="1" applyFill="1" applyAlignment="1">
      <alignment horizontal="left" vertical="center"/>
    </xf>
    <xf numFmtId="1" fontId="1" fillId="8" borderId="0" xfId="0" applyNumberFormat="1" applyFont="1" applyFill="1" applyAlignment="1">
      <alignment horizontal="left" vertical="center"/>
    </xf>
    <xf numFmtId="3" fontId="10" fillId="3" borderId="0" xfId="0" applyNumberFormat="1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10" fontId="1" fillId="8" borderId="0" xfId="0" applyNumberFormat="1" applyFont="1" applyFill="1" applyAlignment="1">
      <alignment horizontal="left" vertical="center"/>
    </xf>
    <xf numFmtId="3" fontId="10" fillId="3" borderId="1" xfId="0" applyNumberFormat="1" applyFont="1" applyFill="1" applyBorder="1" applyAlignment="1">
      <alignment horizontal="right" vertical="center" wrapText="1"/>
    </xf>
    <xf numFmtId="0" fontId="10" fillId="8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3" fontId="1" fillId="3" borderId="2" xfId="0" applyNumberFormat="1" applyFont="1" applyFill="1" applyBorder="1" applyAlignment="1">
      <alignment vertical="center"/>
    </xf>
    <xf numFmtId="3" fontId="1" fillId="3" borderId="0" xfId="0" applyNumberFormat="1" applyFont="1" applyFill="1" applyAlignment="1">
      <alignment vertical="center"/>
    </xf>
    <xf numFmtId="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9" fontId="1" fillId="5" borderId="2" xfId="0" applyNumberFormat="1" applyFont="1" applyFill="1" applyBorder="1" applyAlignment="1">
      <alignment vertical="center"/>
    </xf>
    <xf numFmtId="9" fontId="1" fillId="5" borderId="0" xfId="0" applyNumberFormat="1" applyFont="1" applyFill="1" applyAlignment="1">
      <alignment vertical="center"/>
    </xf>
    <xf numFmtId="10" fontId="1" fillId="5" borderId="2" xfId="0" applyNumberFormat="1" applyFont="1" applyFill="1" applyBorder="1" applyAlignment="1">
      <alignment vertical="center"/>
    </xf>
    <xf numFmtId="10" fontId="1" fillId="5" borderId="0" xfId="0" applyNumberFormat="1" applyFont="1" applyFill="1" applyAlignment="1">
      <alignment vertical="center"/>
    </xf>
    <xf numFmtId="0" fontId="1" fillId="5" borderId="2" xfId="0" applyFont="1" applyFill="1" applyBorder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10" fontId="1" fillId="11" borderId="1" xfId="0" applyNumberFormat="1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3" fontId="1" fillId="5" borderId="2" xfId="0" applyNumberFormat="1" applyFont="1" applyFill="1" applyBorder="1" applyAlignment="1">
      <alignment vertical="center"/>
    </xf>
    <xf numFmtId="3" fontId="1" fillId="5" borderId="0" xfId="0" applyNumberFormat="1" applyFont="1" applyFill="1" applyAlignment="1">
      <alignment vertical="center"/>
    </xf>
    <xf numFmtId="3" fontId="1" fillId="11" borderId="1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horizontal="right" vertical="center"/>
    </xf>
    <xf numFmtId="0" fontId="1" fillId="8" borderId="0" xfId="0" applyFont="1" applyFill="1" applyAlignment="1">
      <alignment horizontal="right" vertical="center"/>
    </xf>
    <xf numFmtId="3" fontId="1" fillId="12" borderId="1" xfId="0" applyNumberFormat="1" applyFont="1" applyFill="1" applyBorder="1" applyAlignment="1">
      <alignment vertical="center"/>
    </xf>
    <xf numFmtId="57" fontId="1" fillId="0" borderId="2" xfId="0" applyNumberFormat="1" applyFont="1" applyBorder="1" applyAlignment="1">
      <alignment vertical="center"/>
    </xf>
    <xf numFmtId="57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3" fontId="1" fillId="3" borderId="2" xfId="0" applyNumberFormat="1" applyFont="1" applyFill="1" applyBorder="1" applyAlignment="1">
      <alignment horizontal="right" vertical="center"/>
    </xf>
    <xf numFmtId="10" fontId="1" fillId="5" borderId="2" xfId="0" applyNumberFormat="1" applyFont="1" applyFill="1" applyBorder="1" applyAlignment="1">
      <alignment horizontal="right" vertical="center"/>
    </xf>
    <xf numFmtId="10" fontId="1" fillId="5" borderId="0" xfId="0" applyNumberFormat="1" applyFont="1" applyFill="1" applyAlignment="1">
      <alignment horizontal="right" vertical="center"/>
    </xf>
    <xf numFmtId="10" fontId="3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10" fontId="1" fillId="11" borderId="1" xfId="0" applyNumberFormat="1" applyFont="1" applyFill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3" fontId="3" fillId="5" borderId="0" xfId="0" applyNumberFormat="1" applyFont="1" applyFill="1" applyAlignment="1">
      <alignment horizontal="right" vertical="center"/>
    </xf>
    <xf numFmtId="3" fontId="3" fillId="12" borderId="1" xfId="0" applyNumberFormat="1" applyFont="1" applyFill="1" applyBorder="1" applyAlignment="1">
      <alignment horizontal="right" vertical="center"/>
    </xf>
    <xf numFmtId="3" fontId="1" fillId="12" borderId="1" xfId="0" applyNumberFormat="1" applyFont="1" applyFill="1" applyBorder="1" applyAlignment="1">
      <alignment horizontal="right" vertical="center"/>
    </xf>
    <xf numFmtId="3" fontId="1" fillId="11" borderId="1" xfId="0" applyNumberFormat="1" applyFont="1" applyFill="1" applyBorder="1" applyAlignment="1">
      <alignment horizontal="right" vertical="center"/>
    </xf>
    <xf numFmtId="3" fontId="7" fillId="5" borderId="0" xfId="0" applyNumberFormat="1" applyFont="1" applyFill="1" applyAlignment="1">
      <alignment horizontal="right" vertical="center"/>
    </xf>
    <xf numFmtId="3" fontId="1" fillId="8" borderId="2" xfId="0" applyNumberFormat="1" applyFont="1" applyFill="1" applyBorder="1" applyAlignment="1">
      <alignment horizontal="right" vertical="center"/>
    </xf>
    <xf numFmtId="3" fontId="1" fillId="8" borderId="0" xfId="0" applyNumberFormat="1" applyFont="1" applyFill="1" applyAlignment="1">
      <alignment horizontal="right" vertical="center"/>
    </xf>
    <xf numFmtId="3" fontId="3" fillId="8" borderId="0" xfId="0" applyNumberFormat="1" applyFont="1" applyFill="1" applyAlignment="1">
      <alignment horizontal="right" vertical="center"/>
    </xf>
    <xf numFmtId="3" fontId="3" fillId="8" borderId="1" xfId="0" applyNumberFormat="1" applyFont="1" applyFill="1" applyBorder="1" applyAlignment="1">
      <alignment horizontal="right" vertical="center"/>
    </xf>
    <xf numFmtId="0" fontId="11" fillId="13" borderId="3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9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76" fontId="12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3" fontId="1" fillId="12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4" fontId="3" fillId="8" borderId="0" xfId="0" applyNumberFormat="1" applyFont="1" applyFill="1" applyAlignment="1">
      <alignment horizontal="left" vertical="center"/>
    </xf>
    <xf numFmtId="4" fontId="1" fillId="8" borderId="0" xfId="0" applyNumberFormat="1" applyFont="1" applyFill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2" fillId="9" borderId="0" xfId="0" applyFont="1" applyFill="1" applyAlignment="1">
      <alignment horizontal="left" vertical="center" wrapText="1"/>
    </xf>
    <xf numFmtId="57" fontId="1" fillId="9" borderId="0" xfId="0" applyNumberFormat="1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3" fontId="9" fillId="3" borderId="0" xfId="0" applyNumberFormat="1" applyFont="1" applyFill="1" applyAlignment="1">
      <alignment horizontal="left" vertical="center" wrapText="1"/>
    </xf>
    <xf numFmtId="10" fontId="1" fillId="12" borderId="0" xfId="0" applyNumberFormat="1" applyFont="1" applyFill="1" applyAlignment="1">
      <alignment horizontal="left" vertical="center"/>
    </xf>
    <xf numFmtId="3" fontId="3" fillId="12" borderId="0" xfId="0" applyNumberFormat="1" applyFont="1" applyFill="1" applyAlignment="1">
      <alignment horizontal="left" vertical="center"/>
    </xf>
    <xf numFmtId="3" fontId="3" fillId="8" borderId="0" xfId="0" applyNumberFormat="1" applyFont="1" applyFill="1" applyAlignment="1">
      <alignment horizontal="left" vertical="center"/>
    </xf>
    <xf numFmtId="49" fontId="1" fillId="9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10" fontId="2" fillId="5" borderId="0" xfId="0" applyNumberFormat="1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1" fontId="1" fillId="12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电车品牌!$A$2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电车品牌!$A$3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电车品牌!$A$4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电车品牌!$A$5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电车品牌!$A$6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电车品牌!$A$7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电车品牌!$A$8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电车品牌!$A$9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电车品牌!$A$10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电车品牌!$A$11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电车品牌!$A$12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645fc1-fbad-4baf-90a6-9a94966c92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'电车品牌（副本）'!$A$2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'电车品牌（副本）'!$A$3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'电车品牌（副本）'!$A$4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'电车品牌（副本）'!$A$5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'电车品牌（副本）'!$A$6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'电车品牌（副本）'!$A$7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'电车品牌（副本）'!$A$8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'电车品牌（副本）'!$A$9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'电车品牌（副本）'!$A$10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'电车品牌（副本）'!$A$11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'电车品牌（副本）'!$A$12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4d831a-ab92-404f-85a1-0bbd702442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'电车品牌（副本）（副本）'!$A$2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'电车品牌（副本）（副本）'!$A$3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'电车品牌（副本）（副本）'!$A$4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'电车品牌（副本）（副本）'!$A$5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'电车品牌（副本）（副本）'!$A$6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'电车品牌（副本）（副本）'!$A$7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'电车品牌（副本）（副本）'!$A$8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'电车品牌（副本）（副本）'!$A$9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'电车品牌（副本）（副本）'!$A$10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'电车品牌（副本）（副本）'!$A$11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'电车品牌（副本）（副本）'!$A$12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e3c9d0-9279-44fe-bb6b-43ae11087d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中东BEV市场中资品牌销量情况（2021-2025年10月）</a:t>
            </a:r>
            <a:endParaRPr lang="en-US" altLang="en-US" b="1" i="0" kern="0" spc="0" baseline="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'电车品牌（副本）（副本）（副本）'!$B$2</c:f>
              <c:strCache>
                <c:ptCount val="1"/>
                <c:pt idx="0">
                  <c:v>2021年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'电车品牌（副本）（副本）（副本）'!$B$3:$B$74</c:f>
              <c:numCache>
                <c:formatCode>General</c:formatCode>
                <c:ptCount val="72"/>
                <c:pt idx="0">
                  <c:v>9609</c:v>
                </c:pt>
                <c:pt idx="1">
                  <c:v>0</c:v>
                </c:pt>
                <c:pt idx="2">
                  <c:v>0</c:v>
                </c:pt>
                <c:pt idx="3">
                  <c:v>122</c:v>
                </c:pt>
                <c:pt idx="4">
                  <c:v>421</c:v>
                </c:pt>
                <c:pt idx="5">
                  <c:v>21</c:v>
                </c:pt>
                <c:pt idx="6">
                  <c:v>121</c:v>
                </c:pt>
                <c:pt idx="7">
                  <c:v>2586</c:v>
                </c:pt>
                <c:pt idx="8">
                  <c:v>41</c:v>
                </c:pt>
                <c:pt idx="9">
                  <c:v>0</c:v>
                </c:pt>
                <c:pt idx="10">
                  <c:v>299</c:v>
                </c:pt>
                <c:pt idx="11">
                  <c:v>977</c:v>
                </c:pt>
                <c:pt idx="12">
                  <c:v>0</c:v>
                </c:pt>
                <c:pt idx="13">
                  <c:v>1045</c:v>
                </c:pt>
                <c:pt idx="14">
                  <c:v>0</c:v>
                </c:pt>
                <c:pt idx="15">
                  <c:v>1867</c:v>
                </c:pt>
                <c:pt idx="16">
                  <c:v>3</c:v>
                </c:pt>
                <c:pt idx="17">
                  <c:v>163</c:v>
                </c:pt>
                <c:pt idx="18">
                  <c:v>0</c:v>
                </c:pt>
                <c:pt idx="19">
                  <c:v>229</c:v>
                </c:pt>
                <c:pt idx="20">
                  <c:v>0</c:v>
                </c:pt>
                <c:pt idx="21">
                  <c:v>38</c:v>
                </c:pt>
                <c:pt idx="22">
                  <c:v>142</c:v>
                </c:pt>
                <c:pt idx="23">
                  <c:v>0</c:v>
                </c:pt>
                <c:pt idx="24">
                  <c:v>104</c:v>
                </c:pt>
                <c:pt idx="25">
                  <c:v>27</c:v>
                </c:pt>
                <c:pt idx="26">
                  <c:v>0</c:v>
                </c:pt>
                <c:pt idx="27">
                  <c:v>79</c:v>
                </c:pt>
                <c:pt idx="28">
                  <c:v>892</c:v>
                </c:pt>
                <c:pt idx="29">
                  <c:v>883</c:v>
                </c:pt>
                <c:pt idx="30">
                  <c:v>0</c:v>
                </c:pt>
                <c:pt idx="31">
                  <c:v>0</c:v>
                </c:pt>
                <c:pt idx="32">
                  <c:v>24</c:v>
                </c:pt>
                <c:pt idx="33">
                  <c:v>15</c:v>
                </c:pt>
                <c:pt idx="34">
                  <c:v>358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114</c:v>
                </c:pt>
                <c:pt idx="55">
                  <c:v>0</c:v>
                </c:pt>
                <c:pt idx="56">
                  <c:v>10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ser>
          <c:idx val="1"/>
          <c:order val="1"/>
          <c:tx>
            <c:strRef>
              <c:f>'电车品牌（副本）（副本）（副本）'!$C$2</c:f>
              <c:strCache>
                <c:ptCount val="1"/>
                <c:pt idx="0">
                  <c:v>2022年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'电车品牌（副本）（副本）（副本）'!$C$3:$C$74</c:f>
              <c:numCache>
                <c:formatCode>General</c:formatCode>
                <c:ptCount val="72"/>
                <c:pt idx="0">
                  <c:v>16511</c:v>
                </c:pt>
                <c:pt idx="1">
                  <c:v>0</c:v>
                </c:pt>
                <c:pt idx="2">
                  <c:v>3710</c:v>
                </c:pt>
                <c:pt idx="3">
                  <c:v>494</c:v>
                </c:pt>
                <c:pt idx="4">
                  <c:v>2956</c:v>
                </c:pt>
                <c:pt idx="5">
                  <c:v>295</c:v>
                </c:pt>
                <c:pt idx="6">
                  <c:v>192</c:v>
                </c:pt>
                <c:pt idx="7">
                  <c:v>3245</c:v>
                </c:pt>
                <c:pt idx="8">
                  <c:v>131</c:v>
                </c:pt>
                <c:pt idx="9">
                  <c:v>0</c:v>
                </c:pt>
                <c:pt idx="10">
                  <c:v>1064</c:v>
                </c:pt>
                <c:pt idx="11">
                  <c:v>2451</c:v>
                </c:pt>
                <c:pt idx="12">
                  <c:v>0</c:v>
                </c:pt>
                <c:pt idx="13">
                  <c:v>1509</c:v>
                </c:pt>
                <c:pt idx="14">
                  <c:v>0</c:v>
                </c:pt>
                <c:pt idx="15">
                  <c:v>189</c:v>
                </c:pt>
                <c:pt idx="16">
                  <c:v>41</c:v>
                </c:pt>
                <c:pt idx="17">
                  <c:v>6816</c:v>
                </c:pt>
                <c:pt idx="18">
                  <c:v>0</c:v>
                </c:pt>
                <c:pt idx="19">
                  <c:v>460</c:v>
                </c:pt>
                <c:pt idx="20">
                  <c:v>0</c:v>
                </c:pt>
                <c:pt idx="21">
                  <c:v>1360</c:v>
                </c:pt>
                <c:pt idx="22">
                  <c:v>738</c:v>
                </c:pt>
                <c:pt idx="23">
                  <c:v>0</c:v>
                </c:pt>
                <c:pt idx="24">
                  <c:v>471</c:v>
                </c:pt>
                <c:pt idx="25">
                  <c:v>144</c:v>
                </c:pt>
                <c:pt idx="26">
                  <c:v>57</c:v>
                </c:pt>
                <c:pt idx="27">
                  <c:v>43</c:v>
                </c:pt>
                <c:pt idx="28">
                  <c:v>1330</c:v>
                </c:pt>
                <c:pt idx="29">
                  <c:v>1172</c:v>
                </c:pt>
                <c:pt idx="30">
                  <c:v>0</c:v>
                </c:pt>
                <c:pt idx="31">
                  <c:v>91</c:v>
                </c:pt>
                <c:pt idx="32">
                  <c:v>1920</c:v>
                </c:pt>
                <c:pt idx="33">
                  <c:v>190</c:v>
                </c:pt>
                <c:pt idx="34">
                  <c:v>205</c:v>
                </c:pt>
                <c:pt idx="35">
                  <c:v>2</c:v>
                </c:pt>
                <c:pt idx="36">
                  <c:v>200</c:v>
                </c:pt>
                <c:pt idx="37">
                  <c:v>0</c:v>
                </c:pt>
                <c:pt idx="38">
                  <c:v>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97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22</c:v>
                </c:pt>
                <c:pt idx="53">
                  <c:v>0</c:v>
                </c:pt>
                <c:pt idx="54">
                  <c:v>37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7</c:v>
                </c:pt>
                <c:pt idx="65">
                  <c:v>119</c:v>
                </c:pt>
                <c:pt idx="66">
                  <c:v>352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ser>
          <c:idx val="2"/>
          <c:order val="2"/>
          <c:tx>
            <c:strRef>
              <c:f>'电车品牌（副本）（副本）（副本）'!$D$2</c:f>
              <c:strCache>
                <c:ptCount val="1"/>
                <c:pt idx="0">
                  <c:v>2023年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'电车品牌（副本）（副本）（副本）'!$D$3:$D$74</c:f>
              <c:numCache>
                <c:formatCode>General</c:formatCode>
                <c:ptCount val="72"/>
                <c:pt idx="0">
                  <c:v>29315</c:v>
                </c:pt>
                <c:pt idx="1">
                  <c:v>19533</c:v>
                </c:pt>
                <c:pt idx="2">
                  <c:v>15994</c:v>
                </c:pt>
                <c:pt idx="3">
                  <c:v>1589</c:v>
                </c:pt>
                <c:pt idx="4">
                  <c:v>5104</c:v>
                </c:pt>
                <c:pt idx="5">
                  <c:v>2056</c:v>
                </c:pt>
                <c:pt idx="6">
                  <c:v>524</c:v>
                </c:pt>
                <c:pt idx="7">
                  <c:v>6976</c:v>
                </c:pt>
                <c:pt idx="8">
                  <c:v>3742</c:v>
                </c:pt>
                <c:pt idx="9">
                  <c:v>2</c:v>
                </c:pt>
                <c:pt idx="10">
                  <c:v>2360</c:v>
                </c:pt>
                <c:pt idx="11">
                  <c:v>4173</c:v>
                </c:pt>
                <c:pt idx="12">
                  <c:v>23</c:v>
                </c:pt>
                <c:pt idx="13">
                  <c:v>592</c:v>
                </c:pt>
                <c:pt idx="14">
                  <c:v>0</c:v>
                </c:pt>
                <c:pt idx="15">
                  <c:v>6722</c:v>
                </c:pt>
                <c:pt idx="16">
                  <c:v>736</c:v>
                </c:pt>
                <c:pt idx="17">
                  <c:v>7195</c:v>
                </c:pt>
                <c:pt idx="18">
                  <c:v>0</c:v>
                </c:pt>
                <c:pt idx="19">
                  <c:v>1384</c:v>
                </c:pt>
                <c:pt idx="20">
                  <c:v>0</c:v>
                </c:pt>
                <c:pt idx="21">
                  <c:v>1789</c:v>
                </c:pt>
                <c:pt idx="22">
                  <c:v>870</c:v>
                </c:pt>
                <c:pt idx="23">
                  <c:v>3</c:v>
                </c:pt>
                <c:pt idx="24">
                  <c:v>200</c:v>
                </c:pt>
                <c:pt idx="25">
                  <c:v>87</c:v>
                </c:pt>
                <c:pt idx="26">
                  <c:v>814</c:v>
                </c:pt>
                <c:pt idx="27">
                  <c:v>29</c:v>
                </c:pt>
                <c:pt idx="28">
                  <c:v>2280</c:v>
                </c:pt>
                <c:pt idx="29">
                  <c:v>4776</c:v>
                </c:pt>
                <c:pt idx="30">
                  <c:v>9</c:v>
                </c:pt>
                <c:pt idx="31">
                  <c:v>88</c:v>
                </c:pt>
                <c:pt idx="32">
                  <c:v>3159</c:v>
                </c:pt>
                <c:pt idx="33">
                  <c:v>170</c:v>
                </c:pt>
                <c:pt idx="34">
                  <c:v>364</c:v>
                </c:pt>
                <c:pt idx="35">
                  <c:v>408</c:v>
                </c:pt>
                <c:pt idx="36">
                  <c:v>567</c:v>
                </c:pt>
                <c:pt idx="37">
                  <c:v>468</c:v>
                </c:pt>
                <c:pt idx="38">
                  <c:v>69</c:v>
                </c:pt>
                <c:pt idx="39">
                  <c:v>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142</c:v>
                </c:pt>
                <c:pt idx="44">
                  <c:v>0</c:v>
                </c:pt>
                <c:pt idx="45">
                  <c:v>69</c:v>
                </c:pt>
                <c:pt idx="46">
                  <c:v>13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197</c:v>
                </c:pt>
                <c:pt idx="53">
                  <c:v>0</c:v>
                </c:pt>
                <c:pt idx="54">
                  <c:v>4</c:v>
                </c:pt>
                <c:pt idx="55">
                  <c:v>5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58</c:v>
                </c:pt>
                <c:pt idx="61">
                  <c:v>6</c:v>
                </c:pt>
                <c:pt idx="62">
                  <c:v>0</c:v>
                </c:pt>
                <c:pt idx="63">
                  <c:v>0</c:v>
                </c:pt>
                <c:pt idx="64">
                  <c:v>1526</c:v>
                </c:pt>
                <c:pt idx="65">
                  <c:v>251</c:v>
                </c:pt>
                <c:pt idx="66">
                  <c:v>282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14</c:v>
                </c:pt>
                <c:pt idx="71">
                  <c:v>0</c:v>
                </c:pt>
              </c:numCache>
            </c:numRef>
          </c:val>
        </c:ser>
        <c:ser>
          <c:idx val="3"/>
          <c:order val="3"/>
          <c:tx>
            <c:strRef>
              <c:f>'电车品牌（副本）（副本）（副本）'!$E$2</c:f>
              <c:strCache>
                <c:ptCount val="1"/>
                <c:pt idx="0">
                  <c:v>2024年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'电车品牌（副本）（副本）（副本）'!$E$3:$E$74</c:f>
              <c:numCache>
                <c:formatCode>General</c:formatCode>
                <c:ptCount val="72"/>
                <c:pt idx="0">
                  <c:v>31966</c:v>
                </c:pt>
                <c:pt idx="1">
                  <c:v>30093</c:v>
                </c:pt>
                <c:pt idx="2">
                  <c:v>20497</c:v>
                </c:pt>
                <c:pt idx="3">
                  <c:v>4844</c:v>
                </c:pt>
                <c:pt idx="4">
                  <c:v>7175</c:v>
                </c:pt>
                <c:pt idx="5">
                  <c:v>2436</c:v>
                </c:pt>
                <c:pt idx="6">
                  <c:v>3676</c:v>
                </c:pt>
                <c:pt idx="7">
                  <c:v>9017</c:v>
                </c:pt>
                <c:pt idx="8">
                  <c:v>2646</c:v>
                </c:pt>
                <c:pt idx="9">
                  <c:v>4821</c:v>
                </c:pt>
                <c:pt idx="10">
                  <c:v>3569</c:v>
                </c:pt>
                <c:pt idx="11">
                  <c:v>11012</c:v>
                </c:pt>
                <c:pt idx="12">
                  <c:v>4866</c:v>
                </c:pt>
                <c:pt idx="13">
                  <c:v>4341</c:v>
                </c:pt>
                <c:pt idx="14">
                  <c:v>5094</c:v>
                </c:pt>
                <c:pt idx="15">
                  <c:v>8951</c:v>
                </c:pt>
                <c:pt idx="16">
                  <c:v>2734</c:v>
                </c:pt>
                <c:pt idx="17">
                  <c:v>4558</c:v>
                </c:pt>
                <c:pt idx="18">
                  <c:v>20</c:v>
                </c:pt>
                <c:pt idx="19">
                  <c:v>1899</c:v>
                </c:pt>
                <c:pt idx="20">
                  <c:v>20</c:v>
                </c:pt>
                <c:pt idx="21">
                  <c:v>809</c:v>
                </c:pt>
                <c:pt idx="22">
                  <c:v>1728</c:v>
                </c:pt>
                <c:pt idx="23">
                  <c:v>2631</c:v>
                </c:pt>
                <c:pt idx="24">
                  <c:v>142</c:v>
                </c:pt>
                <c:pt idx="25">
                  <c:v>147</c:v>
                </c:pt>
                <c:pt idx="26">
                  <c:v>486</c:v>
                </c:pt>
                <c:pt idx="27">
                  <c:v>1090</c:v>
                </c:pt>
                <c:pt idx="28">
                  <c:v>1596</c:v>
                </c:pt>
                <c:pt idx="29">
                  <c:v>1932</c:v>
                </c:pt>
                <c:pt idx="30">
                  <c:v>396</c:v>
                </c:pt>
                <c:pt idx="31">
                  <c:v>59</c:v>
                </c:pt>
                <c:pt idx="32">
                  <c:v>1067</c:v>
                </c:pt>
                <c:pt idx="33">
                  <c:v>174</c:v>
                </c:pt>
                <c:pt idx="34">
                  <c:v>536</c:v>
                </c:pt>
                <c:pt idx="35">
                  <c:v>593</c:v>
                </c:pt>
                <c:pt idx="36">
                  <c:v>447</c:v>
                </c:pt>
                <c:pt idx="37">
                  <c:v>943</c:v>
                </c:pt>
                <c:pt idx="38">
                  <c:v>82</c:v>
                </c:pt>
                <c:pt idx="39">
                  <c:v>171</c:v>
                </c:pt>
                <c:pt idx="40">
                  <c:v>19</c:v>
                </c:pt>
                <c:pt idx="41">
                  <c:v>1610</c:v>
                </c:pt>
                <c:pt idx="42">
                  <c:v>128</c:v>
                </c:pt>
                <c:pt idx="43">
                  <c:v>275</c:v>
                </c:pt>
                <c:pt idx="44">
                  <c:v>0</c:v>
                </c:pt>
                <c:pt idx="45">
                  <c:v>229</c:v>
                </c:pt>
                <c:pt idx="46">
                  <c:v>291</c:v>
                </c:pt>
                <c:pt idx="47">
                  <c:v>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104</c:v>
                </c:pt>
                <c:pt idx="53">
                  <c:v>0</c:v>
                </c:pt>
                <c:pt idx="54">
                  <c:v>1</c:v>
                </c:pt>
                <c:pt idx="55">
                  <c:v>76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16</c:v>
                </c:pt>
                <c:pt idx="61">
                  <c:v>133</c:v>
                </c:pt>
                <c:pt idx="62">
                  <c:v>0</c:v>
                </c:pt>
                <c:pt idx="63">
                  <c:v>9</c:v>
                </c:pt>
                <c:pt idx="64">
                  <c:v>309</c:v>
                </c:pt>
                <c:pt idx="65">
                  <c:v>200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ser>
          <c:idx val="4"/>
          <c:order val="4"/>
          <c:tx>
            <c:strRef>
              <c:f>'电车品牌（副本）（副本）（副本）'!$F$2</c:f>
              <c:strCache>
                <c:ptCount val="1"/>
                <c:pt idx="0">
                  <c:v>2025年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'电车品牌（副本）（副本）（副本）'!$F$3:$F$74</c:f>
              <c:numCache>
                <c:formatCode>General</c:formatCode>
                <c:ptCount val="72"/>
                <c:pt idx="0">
                  <c:v>39952</c:v>
                </c:pt>
                <c:pt idx="1">
                  <c:v>27480</c:v>
                </c:pt>
                <c:pt idx="2">
                  <c:v>23631</c:v>
                </c:pt>
                <c:pt idx="3">
                  <c:v>8775</c:v>
                </c:pt>
                <c:pt idx="4">
                  <c:v>8224</c:v>
                </c:pt>
                <c:pt idx="5">
                  <c:v>8050</c:v>
                </c:pt>
                <c:pt idx="6">
                  <c:v>7810</c:v>
                </c:pt>
                <c:pt idx="7">
                  <c:v>7488</c:v>
                </c:pt>
                <c:pt idx="8">
                  <c:v>6767</c:v>
                </c:pt>
                <c:pt idx="9">
                  <c:v>6216</c:v>
                </c:pt>
                <c:pt idx="10">
                  <c:v>6057</c:v>
                </c:pt>
                <c:pt idx="11">
                  <c:v>5730</c:v>
                </c:pt>
                <c:pt idx="12">
                  <c:v>5709</c:v>
                </c:pt>
                <c:pt idx="13">
                  <c:v>5570</c:v>
                </c:pt>
                <c:pt idx="14">
                  <c:v>5434</c:v>
                </c:pt>
                <c:pt idx="15">
                  <c:v>3441</c:v>
                </c:pt>
                <c:pt idx="16">
                  <c:v>3192</c:v>
                </c:pt>
                <c:pt idx="17">
                  <c:v>3126</c:v>
                </c:pt>
                <c:pt idx="18">
                  <c:v>2984</c:v>
                </c:pt>
                <c:pt idx="19">
                  <c:v>2184</c:v>
                </c:pt>
                <c:pt idx="20">
                  <c:v>1990</c:v>
                </c:pt>
                <c:pt idx="21">
                  <c:v>1955</c:v>
                </c:pt>
                <c:pt idx="22">
                  <c:v>1721</c:v>
                </c:pt>
                <c:pt idx="23">
                  <c:v>1696</c:v>
                </c:pt>
                <c:pt idx="24">
                  <c:v>1690</c:v>
                </c:pt>
                <c:pt idx="25">
                  <c:v>1322</c:v>
                </c:pt>
                <c:pt idx="26">
                  <c:v>1272</c:v>
                </c:pt>
                <c:pt idx="27">
                  <c:v>1050</c:v>
                </c:pt>
                <c:pt idx="28">
                  <c:v>1041</c:v>
                </c:pt>
                <c:pt idx="29">
                  <c:v>905</c:v>
                </c:pt>
                <c:pt idx="30">
                  <c:v>795</c:v>
                </c:pt>
                <c:pt idx="31">
                  <c:v>792</c:v>
                </c:pt>
                <c:pt idx="32">
                  <c:v>764</c:v>
                </c:pt>
                <c:pt idx="33">
                  <c:v>727</c:v>
                </c:pt>
                <c:pt idx="34">
                  <c:v>706</c:v>
                </c:pt>
                <c:pt idx="35">
                  <c:v>700</c:v>
                </c:pt>
                <c:pt idx="36">
                  <c:v>562</c:v>
                </c:pt>
                <c:pt idx="37">
                  <c:v>437</c:v>
                </c:pt>
                <c:pt idx="38">
                  <c:v>409</c:v>
                </c:pt>
                <c:pt idx="39">
                  <c:v>356</c:v>
                </c:pt>
                <c:pt idx="40">
                  <c:v>295</c:v>
                </c:pt>
                <c:pt idx="41">
                  <c:v>270</c:v>
                </c:pt>
                <c:pt idx="42">
                  <c:v>269</c:v>
                </c:pt>
                <c:pt idx="43">
                  <c:v>159</c:v>
                </c:pt>
                <c:pt idx="44">
                  <c:v>133</c:v>
                </c:pt>
                <c:pt idx="45">
                  <c:v>125</c:v>
                </c:pt>
                <c:pt idx="46">
                  <c:v>108</c:v>
                </c:pt>
                <c:pt idx="47">
                  <c:v>91</c:v>
                </c:pt>
                <c:pt idx="48">
                  <c:v>88</c:v>
                </c:pt>
                <c:pt idx="49">
                  <c:v>80</c:v>
                </c:pt>
                <c:pt idx="50">
                  <c:v>64</c:v>
                </c:pt>
                <c:pt idx="51">
                  <c:v>49</c:v>
                </c:pt>
                <c:pt idx="52">
                  <c:v>42</c:v>
                </c:pt>
                <c:pt idx="53">
                  <c:v>35</c:v>
                </c:pt>
                <c:pt idx="54">
                  <c:v>33</c:v>
                </c:pt>
                <c:pt idx="55">
                  <c:v>16</c:v>
                </c:pt>
                <c:pt idx="56">
                  <c:v>10</c:v>
                </c:pt>
                <c:pt idx="57">
                  <c:v>9</c:v>
                </c:pt>
                <c:pt idx="58">
                  <c:v>9</c:v>
                </c:pt>
                <c:pt idx="59">
                  <c:v>6</c:v>
                </c:pt>
                <c:pt idx="60">
                  <c:v>6</c:v>
                </c:pt>
                <c:pt idx="61">
                  <c:v>4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326d2a-a523-41fb-8f3a-b82bcac6ab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'电车品牌（副本）（副本）（副本）'!$A$2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'电车品牌（副本）（副本）（副本）'!$A$3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'电车品牌（副本）（副本）（副本）'!$A$4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'电车品牌（副本）（副本）（副本）'!$A$5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'电车品牌（副本）（副本）（副本）'!$A$6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'电车品牌（副本）（副本）（副本）'!$A$7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'电车品牌（副本）（副本）（副本）'!$A$8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'电车品牌（副本）（副本）（副本）'!$A$9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'电车品牌（副本）（副本）（副本）'!$A$10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'电车品牌（副本）（副本）（副本）'!$A$11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'电车品牌（副本）（副本）（副本）'!$A$12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840393-2d8b-45c0-886c-143e878477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26年3月SU7 竞品 MSRP（inc. VAT）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SU7低配!$A$9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SU7低配!$B$8:$F$8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SU7低配!$B$9:$F$9</c:f>
              <c:numCache>
                <c:formatCode>#,##0</c:formatCode>
                <c:ptCount val="5"/>
                <c:pt idx="0">
                  <c:v>69228.25</c:v>
                </c:pt>
                <c:pt idx="1">
                  <c:v>61300</c:v>
                </c:pt>
                <c:pt idx="2">
                  <c:v>59095</c:v>
                </c:pt>
                <c:pt idx="3">
                  <c:v>48500</c:v>
                </c:pt>
                <c:pt idx="4">
                  <c:v>45970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fc4f5a-6e88-4458-a1f7-34dcad21a5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SU7竞品月供政策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SU7低配!$A$24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SU7低配!$B$24:$F$24</c:f>
              <c:numCache>
                <c:formatCode>#,##0</c:formatCode>
                <c:ptCount val="5"/>
                <c:pt idx="0">
                  <c:v>1078.75</c:v>
                </c:pt>
                <c:pt idx="1" c:formatCode="General">
                  <c:v>971</c:v>
                </c:pt>
                <c:pt idx="2" c:formatCode="General">
                  <c:v>1047</c:v>
                </c:pt>
                <c:pt idx="3" c:formatCode="General">
                  <c:v>683</c:v>
                </c:pt>
                <c:pt idx="4">
                  <c:v>710</c:v>
                </c:pt>
              </c:numCache>
            </c:numRef>
          </c:val>
        </c:ser>
        <c:ser>
          <c:idx val="1"/>
          <c:order val="1"/>
          <c:tx>
            <c:strRef>
              <c:f>SU7低配!$A$26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SU7低配!$B$26:$F$26</c:f>
              <c:numCache>
                <c:formatCode>General</c:formatCode>
                <c:ptCount val="5"/>
                <c:pt idx="0">
                  <c:v>0</c:v>
                </c:pt>
                <c:pt idx="1">
                  <c:v>30037</c:v>
                </c:pt>
                <c:pt idx="2">
                  <c:v>0</c:v>
                </c:pt>
                <c:pt idx="3">
                  <c:v>21825</c:v>
                </c:pt>
                <c:pt idx="4" c:formatCode="#,##0">
                  <c:v>21145</c:v>
                </c:pt>
              </c:numCache>
            </c:numRef>
          </c:val>
        </c:ser>
        <c:ser>
          <c:idx val="2"/>
          <c:order val="2"/>
          <c:tx>
            <c:strRef>
              <c:f>SU7低配!$A$27</c:f>
              <c:strCache>
                <c:ptCount val="1"/>
                <c:pt idx="0">
                  <c:v>贴息成本-分期（36个月）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SU7低配!$B$27:$F$27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3"/>
          <c:order val="3"/>
          <c:tx>
            <c:strRef>
              <c:f>SU7低配!$A$25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SU7低配!$B$25:$E$25</c:f>
              <c:numCache>
                <c:formatCode>#,##0</c:formatCode>
                <c:ptCount val="4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SU7低配!$A$23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xVal>
          <c:yVal>
            <c:numRef>
              <c:f>SU7低配!$B$23:$F$23</c:f>
              <c:numCache>
                <c:formatCode>0.00%</c:formatCode>
                <c:ptCount val="5"/>
                <c:pt idx="0">
                  <c:v>0.0299</c:v>
                </c:pt>
                <c:pt idx="1">
                  <c:v>0.0199</c:v>
                </c:pt>
                <c:pt idx="2">
                  <c:v>0.0499</c:v>
                </c:pt>
                <c:pt idx="3">
                  <c:v>0.0484</c:v>
                </c:pt>
                <c:pt idx="4" c:formatCode="0%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a7efdc-f48e-4457-bedc-615237675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SU7竞品月租政策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SU7低配!$A$30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SU7低配!$B$29:$F$29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SU7低配!$B$30:$F$30</c:f>
              <c:numCache>
                <c:formatCode>General</c:formatCode>
                <c:ptCount val="5"/>
                <c:pt idx="0">
                  <c:v>954.36</c:v>
                </c:pt>
                <c:pt idx="1">
                  <c:v>1089</c:v>
                </c:pt>
                <c:pt idx="2">
                  <c:v>766</c:v>
                </c:pt>
                <c:pt idx="3">
                  <c:v>562.87</c:v>
                </c:pt>
                <c:pt idx="4">
                  <c:v>539</c:v>
                </c:pt>
              </c:numCache>
            </c:numRef>
          </c:val>
        </c:ser>
        <c:ser>
          <c:idx val="1"/>
          <c:order val="1"/>
          <c:tx>
            <c:strRef>
              <c:f>SU7低配!$A$33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SU7低配!$B$29:$F$29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SU7低配!$B$33:$F$33</c:f>
              <c:numCache>
                <c:formatCode>#,##0</c:formatCode>
                <c:ptCount val="5"/>
                <c:pt idx="0">
                  <c:v>12479.4690057051</c:v>
                </c:pt>
                <c:pt idx="1">
                  <c:v>467.824701071513</c:v>
                </c:pt>
                <c:pt idx="2">
                  <c:v>11657.313999459</c:v>
                </c:pt>
                <c:pt idx="3">
                  <c:v>10988.9095160366</c:v>
                </c:pt>
                <c:pt idx="4">
                  <c:v>10645.825440791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SU7低配!$A$31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SU7低配!$B$29:$F$29</c:f>
              <c:numCache>
                <c:ptCount val="0"/>
              </c:numCache>
            </c:numRef>
          </c:cat>
          <c:val>
            <c:numRef>
              <c:f>SU7低配!$B$31:$F$31</c:f>
            </c:numRef>
          </c:val>
          <c:smooth val="0"/>
        </c:ser>
        <c:ser>
          <c:idx val="3"/>
          <c:order val="3"/>
          <c:tx>
            <c:strRef>
              <c:f>SU7低配!$A$32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SU7低配!$B$29:$F$29</c:f>
              <c:numCache>
                <c:ptCount val="0"/>
              </c:numCache>
            </c:numRef>
          </c:cat>
          <c:val>
            <c:numRef>
              <c:f>SU7低配!$B$32:$F$32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SU7低配!$A$34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SU7低配!$B$29:$F$29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xVal>
          <c:yVal>
            <c:numRef>
              <c:f>SU7低配!$B$34:$F$34</c:f>
              <c:numCache>
                <c:formatCode>0.00%</c:formatCode>
                <c:ptCount val="5"/>
                <c:pt idx="0">
                  <c:v>0.0137857016463655</c:v>
                </c:pt>
                <c:pt idx="1">
                  <c:v>0.0177650897226754</c:v>
                </c:pt>
                <c:pt idx="2">
                  <c:v>0.0129621795414164</c:v>
                </c:pt>
                <c:pt idx="3">
                  <c:v>0.0116055670103093</c:v>
                </c:pt>
                <c:pt idx="4">
                  <c:v>0.0117250380683054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05b19f-9573-40c7-94c4-78f66d8a39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26年5月SU7（低配）竞品MSRP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SU7低配!$H$7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SU7低配!$I$6:$M$6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SU7低配!$I$7:$M$7</c:f>
              <c:numCache>
                <c:formatCode>General</c:formatCode>
                <c:ptCount val="5"/>
                <c:pt idx="0">
                  <c:v>65766.84</c:v>
                </c:pt>
                <c:pt idx="1" c:formatCode="#,##0">
                  <c:v>61300</c:v>
                </c:pt>
                <c:pt idx="2" c:formatCode="#,##0">
                  <c:v>59495</c:v>
                </c:pt>
                <c:pt idx="3" c:formatCode="#,##0">
                  <c:v>48500</c:v>
                </c:pt>
                <c:pt idx="4" c:formatCode="#,##0">
                  <c:v>45970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692789-2fd9-4895-b868-2068cf2e1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26年5月SU7（低配）竞品月供政策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SU7低配!$H$17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SU7低配!$I$15:$M$15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SU7低配!$I$17:$M$17</c:f>
              <c:numCache>
                <c:formatCode>#,##0</c:formatCode>
                <c:ptCount val="5"/>
                <c:pt idx="0">
                  <c:v>908.64</c:v>
                </c:pt>
                <c:pt idx="1">
                  <c:v>768.74</c:v>
                </c:pt>
                <c:pt idx="2">
                  <c:v>793</c:v>
                </c:pt>
                <c:pt idx="3" c:formatCode="General">
                  <c:v>601</c:v>
                </c:pt>
                <c:pt idx="4">
                  <c:v>543</c:v>
                </c:pt>
              </c:numCache>
            </c:numRef>
          </c:val>
        </c:ser>
        <c:ser>
          <c:idx val="1"/>
          <c:order val="1"/>
          <c:tx>
            <c:strRef>
              <c:f>SU7低配!$H$19</c:f>
              <c:strCache>
                <c:ptCount val="1"/>
                <c:pt idx="0">
                  <c:v>贴息成本-分期（36个月）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SU7低配!$I$15:$M$15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SU7低配!$I$19:$M$19</c:f>
              <c:numCache>
                <c:formatCode>0</c:formatCode>
                <c:ptCount val="5"/>
                <c:pt idx="0">
                  <c:v>1910.37388338788</c:v>
                </c:pt>
                <c:pt idx="1">
                  <c:v>3723.34792231872</c:v>
                </c:pt>
                <c:pt idx="2">
                  <c:v>10782.1404386664</c:v>
                </c:pt>
                <c:pt idx="3">
                  <c:v>4513</c:v>
                </c:pt>
                <c:pt idx="4">
                  <c:v>6869.62703093191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scatterChart>
        <c:scatterStyle val="smoothMarker"/>
        <c:varyColors val="0"/>
        <c:ser>
          <c:idx val="2"/>
          <c:order val="2"/>
          <c:tx>
            <c:strRef>
              <c:f>SU7低配!$H$16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SU7低配!$I$15:$M$15</c:f>
              <c:strCache>
                <c:ptCount val="5"/>
                <c:pt idx="0">
                  <c:v>奔驰 CLA</c:v>
                </c:pt>
                <c:pt idx="1">
                  <c:v>宝马 i4</c:v>
                </c:pt>
                <c:pt idx="2">
                  <c:v>大众 ID.7</c:v>
                </c:pt>
                <c:pt idx="3">
                  <c:v>马自达 6e EV</c:v>
                </c:pt>
                <c:pt idx="4">
                  <c:v>特斯拉 Model 3</c:v>
                </c:pt>
              </c:strCache>
            </c:strRef>
          </c:xVal>
          <c:yVal>
            <c:numRef>
              <c:f>SU7低配!$I$16:$M$16</c:f>
              <c:numCache>
                <c:formatCode>0.00%</c:formatCode>
                <c:ptCount val="5"/>
                <c:pt idx="0">
                  <c:v>0.0299</c:v>
                </c:pt>
                <c:pt idx="1">
                  <c:v>0.0349</c:v>
                </c:pt>
                <c:pt idx="2">
                  <c:v>0.0199</c:v>
                </c:pt>
                <c:pt idx="3">
                  <c:v>0.0484</c:v>
                </c:pt>
                <c:pt idx="4" c:formatCode="0%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3d347d-2149-4b06-b1eb-169f9cadac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26年5月SU7（低配）竞品月租政策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SU7低配!$H$26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SU7低配!$I$25:$M$25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SU7低配!$I$26:$M$26</c:f>
              <c:numCache>
                <c:formatCode>General</c:formatCode>
                <c:ptCount val="5"/>
                <c:pt idx="0">
                  <c:v>950.96</c:v>
                </c:pt>
                <c:pt idx="1">
                  <c:v>1107.63</c:v>
                </c:pt>
                <c:pt idx="2">
                  <c:v>772</c:v>
                </c:pt>
                <c:pt idx="3">
                  <c:v>539.33</c:v>
                </c:pt>
                <c:pt idx="4">
                  <c:v>536</c:v>
                </c:pt>
              </c:numCache>
            </c:numRef>
          </c:val>
        </c:ser>
        <c:ser>
          <c:idx val="3"/>
          <c:order val="3"/>
          <c:tx>
            <c:strRef>
              <c:f>SU7低配!$H$29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SU7低配!$I$25:$M$25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SU7低配!$I$29:$M$29</c:f>
              <c:numCache>
                <c:formatCode>#,##0</c:formatCode>
                <c:ptCount val="5"/>
                <c:pt idx="0">
                  <c:v>9254.19150493257</c:v>
                </c:pt>
                <c:pt idx="1">
                  <c:v>6293.27886191868</c:v>
                </c:pt>
                <c:pt idx="2">
                  <c:v>12021</c:v>
                </c:pt>
                <c:pt idx="3">
                  <c:v>11856</c:v>
                </c:pt>
                <c:pt idx="4">
                  <c:v>10828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SU7低配!$H$27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SU7低配!$I$25:$M$25</c:f>
              <c:numCache>
                <c:ptCount val="0"/>
              </c:numCache>
            </c:numRef>
          </c:cat>
          <c:val>
            <c:numRef>
              <c:f>SU7低配!$I$27:$M$27</c:f>
            </c:numRef>
          </c:val>
          <c:smooth val="0"/>
        </c:ser>
        <c:ser>
          <c:idx val="1"/>
          <c:order val="1"/>
          <c:tx>
            <c:strRef>
              <c:f>SU7低配!$H$28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SU7低配!$I$25:$M$25</c:f>
              <c:numCache>
                <c:ptCount val="0"/>
              </c:numCache>
            </c:numRef>
          </c:cat>
          <c:val>
            <c:numRef>
              <c:f>SU7低配!$I$28:$M$28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SU7低配!$H$30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SU7低配!$I$25:$M$25</c:f>
              <c:strCache>
                <c:ptCount val="5"/>
                <c:pt idx="0">
                  <c:v>奔驰 CLA</c:v>
                </c:pt>
                <c:pt idx="1">
                  <c:v>宝马 i4</c:v>
                </c:pt>
                <c:pt idx="2">
                  <c:v>大众 ID.7</c:v>
                </c:pt>
                <c:pt idx="3">
                  <c:v>马自达 6e EV</c:v>
                </c:pt>
                <c:pt idx="4">
                  <c:v>特斯拉 Model 3</c:v>
                </c:pt>
              </c:strCache>
            </c:strRef>
          </c:xVal>
          <c:yVal>
            <c:numRef>
              <c:f>SU7低配!$I$30:$M$30</c:f>
              <c:numCache>
                <c:formatCode>0%</c:formatCode>
                <c:ptCount val="5"/>
                <c:pt idx="0">
                  <c:v>0.0144595665536006</c:v>
                </c:pt>
                <c:pt idx="1">
                  <c:v>0.0180690048939641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fd40da-20b9-420e-bc1f-3b8e4d38aa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26年5月SU7（高配）竞品月供政策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SU7高配!$J$21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SU7高配!$K$19:$N$19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SU7高配!$K$21:$N$21</c:f>
              <c:numCache>
                <c:formatCode>#,##0</c:formatCode>
                <c:ptCount val="4"/>
                <c:pt idx="0">
                  <c:v>1159</c:v>
                </c:pt>
                <c:pt idx="1">
                  <c:v>1144</c:v>
                </c:pt>
                <c:pt idx="2" c:formatCode="General">
                  <c:v>999</c:v>
                </c:pt>
                <c:pt idx="3" c:formatCode="General">
                  <c:v>1167</c:v>
                </c:pt>
              </c:numCache>
            </c:numRef>
          </c:val>
        </c:ser>
        <c:ser>
          <c:idx val="1"/>
          <c:order val="1"/>
          <c:tx>
            <c:strRef>
              <c:f>SU7高配!$J$23</c:f>
              <c:strCache>
                <c:ptCount val="1"/>
                <c:pt idx="0">
                  <c:v>贴息成本-分期（36个月）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SU7高配!$K$19:$N$19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SU7高配!$K$23:$N$23</c:f>
              <c:numCache>
                <c:formatCode>0</c:formatCode>
                <c:ptCount val="4"/>
                <c:pt idx="0">
                  <c:v>-467</c:v>
                </c:pt>
                <c:pt idx="1">
                  <c:v>5266</c:v>
                </c:pt>
                <c:pt idx="2">
                  <c:v>5760</c:v>
                </c:pt>
                <c:pt idx="3">
                  <c:v>4949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scatterChart>
        <c:scatterStyle val="smoothMarker"/>
        <c:varyColors val="0"/>
        <c:ser>
          <c:idx val="2"/>
          <c:order val="2"/>
          <c:tx>
            <c:strRef>
              <c:f>SU7高配!$J$20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SU7高配!$K$19:$N$19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xVal>
          <c:yVal>
            <c:numRef>
              <c:f>SU7高配!$K$20:$N$20</c:f>
              <c:numCache>
                <c:formatCode>0.00%</c:formatCode>
                <c:ptCount val="4"/>
                <c:pt idx="0">
                  <c:v>0.0585</c:v>
                </c:pt>
                <c:pt idx="1">
                  <c:v>0.0299</c:v>
                </c:pt>
                <c:pt idx="2">
                  <c:v>0.0199</c:v>
                </c:pt>
                <c:pt idx="3">
                  <c:v>0.0199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2d9000-ed81-4449-801f-3af57737ee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26年5月SU7（高配）竞品月租政策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SU7高配!$J$26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SU7高配!$K$25:$N$25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SU7高配!$K$26:$N$26</c:f>
              <c:numCache>
                <c:formatCode>#,##0</c:formatCode>
                <c:ptCount val="4"/>
                <c:pt idx="0">
                  <c:v>1168</c:v>
                </c:pt>
                <c:pt idx="1" c:formatCode="General">
                  <c:v>1011.76</c:v>
                </c:pt>
                <c:pt idx="2">
                  <c:v>828</c:v>
                </c:pt>
                <c:pt idx="3">
                  <c:v>1332</c:v>
                </c:pt>
              </c:numCache>
            </c:numRef>
          </c:val>
        </c:ser>
        <c:ser>
          <c:idx val="1"/>
          <c:order val="1"/>
          <c:tx>
            <c:strRef>
              <c:f>SU7高配!$J$29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SU7高配!$K$25:$N$25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SU7高配!$K$29:$N$29</c:f>
              <c:numCache>
                <c:formatCode>#,##0</c:formatCode>
                <c:ptCount val="4"/>
                <c:pt idx="0">
                  <c:v>-767</c:v>
                </c:pt>
                <c:pt idx="1">
                  <c:v>9674</c:v>
                </c:pt>
                <c:pt idx="2">
                  <c:v>11466</c:v>
                </c:pt>
                <c:pt idx="3">
                  <c:v>-546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SU7高配!$J$27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SU7高配!$K$25:$N$25</c:f>
              <c:numCache>
                <c:ptCount val="0"/>
              </c:numCache>
            </c:numRef>
          </c:cat>
          <c:val>
            <c:numRef>
              <c:f>SU7高配!$K$27:$N$27</c:f>
            </c:numRef>
          </c:val>
          <c:smooth val="0"/>
        </c:ser>
        <c:ser>
          <c:idx val="3"/>
          <c:order val="3"/>
          <c:tx>
            <c:strRef>
              <c:f>SU7高配!$J$28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SU7高配!$K$25:$N$25</c:f>
              <c:numCache>
                <c:ptCount val="0"/>
              </c:numCache>
            </c:numRef>
          </c:cat>
          <c:val>
            <c:numRef>
              <c:f>SU7高配!$K$28:$N$28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SU7高配!$J$30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SU7高配!$K$25:$N$25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xVal>
          <c:yVal>
            <c:numRef>
              <c:f>SU7高配!$K$30:$N$30</c:f>
              <c:numCache>
                <c:formatCode>0%</c:formatCode>
                <c:ptCount val="4"/>
                <c:pt idx="0">
                  <c:v>0.02</c:v>
                </c:pt>
                <c:pt idx="1">
                  <c:v>0.01</c:v>
                </c:pt>
                <c:pt idx="2" c:formatCode="0.00%">
                  <c:v>0.013</c:v>
                </c:pt>
                <c:pt idx="3">
                  <c:v>0.02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587ec3-1c52-41cb-9f1a-357b9dacc5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26年5月SU7（高配）竞品MSRP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SU7高配!$J$7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SU7高配!$K$6:$N$6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SU7高配!$K$7:$N$7</c:f>
              <c:numCache>
                <c:formatCode>#,##0</c:formatCode>
                <c:ptCount val="4"/>
                <c:pt idx="0">
                  <c:v>59470</c:v>
                </c:pt>
                <c:pt idx="1" c:formatCode="#,##0.00">
                  <c:v>70096.65</c:v>
                </c:pt>
                <c:pt idx="2">
                  <c:v>63835</c:v>
                </c:pt>
                <c:pt idx="3">
                  <c:v>73700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202c53-29d2-461e-a5ef-0daf97af54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26年5月YU7（低配）竞品MSRP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YU7低配!$N$7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YU7低配!$O$6:$W$6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YU7低配!$O$7:$W$7</c:f>
              <c:numCache>
                <c:formatCode>#,##0</c:formatCode>
                <c:ptCount val="9"/>
                <c:pt idx="0">
                  <c:v>54970</c:v>
                </c:pt>
                <c:pt idx="1">
                  <c:v>49160</c:v>
                </c:pt>
                <c:pt idx="2">
                  <c:v>51790</c:v>
                </c:pt>
                <c:pt idx="3">
                  <c:v>52150</c:v>
                </c:pt>
                <c:pt idx="4">
                  <c:v>70900</c:v>
                </c:pt>
                <c:pt idx="5">
                  <c:v>68800</c:v>
                </c:pt>
                <c:pt idx="6">
                  <c:v>56650</c:v>
                </c:pt>
                <c:pt idx="7">
                  <c:v>84600</c:v>
                </c:pt>
                <c:pt idx="8">
                  <c:v>63600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d05ab0-5e35-4dae-a2bd-aaa6335de9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26年5月YU7（低配）竞品月供政策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YU7低配!$N$21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YU7低配!$O$19:$W$19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YU7低配!$O$21:$W$21</c:f>
              <c:numCache>
                <c:formatCode>#,##0</c:formatCode>
                <c:ptCount val="9"/>
                <c:pt idx="0">
                  <c:v>900</c:v>
                </c:pt>
                <c:pt idx="1">
                  <c:v>831</c:v>
                </c:pt>
                <c:pt idx="2">
                  <c:v>862</c:v>
                </c:pt>
                <c:pt idx="3">
                  <c:v>768</c:v>
                </c:pt>
                <c:pt idx="4">
                  <c:v>1101</c:v>
                </c:pt>
                <c:pt idx="5">
                  <c:v>1060</c:v>
                </c:pt>
                <c:pt idx="6">
                  <c:v>893</c:v>
                </c:pt>
                <c:pt idx="7">
                  <c:v>1657.39</c:v>
                </c:pt>
                <c:pt idx="8">
                  <c:v>986</c:v>
                </c:pt>
              </c:numCache>
            </c:numRef>
          </c:val>
        </c:ser>
        <c:ser>
          <c:idx val="1"/>
          <c:order val="1"/>
          <c:tx>
            <c:strRef>
              <c:f>YU7低配!$N$23</c:f>
              <c:strCache>
                <c:ptCount val="1"/>
                <c:pt idx="0">
                  <c:v>贴息成本-分期（36期）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YU7低配!$O$19:$W$19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YU7低配!$O$23:$W$23</c:f>
              <c:numCache>
                <c:formatCode>#,##0</c:formatCode>
                <c:ptCount val="9"/>
                <c:pt idx="0">
                  <c:v>4410.89029092834</c:v>
                </c:pt>
                <c:pt idx="1">
                  <c:v>4215.72978080149</c:v>
                </c:pt>
                <c:pt idx="2">
                  <c:v>5606.91118290091</c:v>
                </c:pt>
                <c:pt idx="4">
                  <c:v>1938.02204931155</c:v>
                </c:pt>
                <c:pt idx="6">
                  <c:v>7551</c:v>
                </c:pt>
                <c:pt idx="7">
                  <c:v>-3130.80234605357</c:v>
                </c:pt>
                <c:pt idx="8">
                  <c:v>8208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YU7低配!$N$22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YU7低配!$O$19:$W$19</c:f>
              <c:numCache>
                <c:ptCount val="0"/>
              </c:numCache>
            </c:numRef>
          </c:cat>
          <c:val>
            <c:numRef>
              <c:f>YU7低配!$O$22:$W$22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3"/>
          <c:order val="3"/>
          <c:tx>
            <c:strRef>
              <c:f>YU7低配!$N$20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YU7低配!$O$19:$W$19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xVal>
          <c:yVal>
            <c:numRef>
              <c:f>YU7低配!$O$20:$W$20</c:f>
              <c:numCache>
                <c:formatCode>0.00%</c:formatCode>
                <c:ptCount val="9"/>
                <c:pt idx="0">
                  <c:v>0.0201</c:v>
                </c:pt>
                <c:pt idx="1">
                  <c:v>0.0199</c:v>
                </c:pt>
                <c:pt idx="2">
                  <c:v>0.0199</c:v>
                </c:pt>
                <c:pt idx="3">
                  <c:v>0.0199</c:v>
                </c:pt>
                <c:pt idx="4">
                  <c:v>0.0449</c:v>
                </c:pt>
                <c:pt idx="5">
                  <c:v>0.028</c:v>
                </c:pt>
                <c:pt idx="6">
                  <c:v>0.0549</c:v>
                </c:pt>
                <c:pt idx="7">
                  <c:v>0.0722</c:v>
                </c:pt>
                <c:pt idx="8" c:formatCode="0%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bdd48b-3e17-4e6e-9d82-115ef6f436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26年5月YU7（低配）竞品月租政策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YU7低配!$N$26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YU7低配!$O$25:$W$25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YU7低配!$O$26:$W$26</c:f>
              <c:numCache>
                <c:formatCode>#,##0</c:formatCode>
                <c:ptCount val="9"/>
                <c:pt idx="0">
                  <c:v>748</c:v>
                </c:pt>
                <c:pt idx="1">
                  <c:v>542</c:v>
                </c:pt>
                <c:pt idx="2">
                  <c:v>535</c:v>
                </c:pt>
                <c:pt idx="3">
                  <c:v>854</c:v>
                </c:pt>
                <c:pt idx="4">
                  <c:v>1109</c:v>
                </c:pt>
                <c:pt idx="5">
                  <c:v>1022</c:v>
                </c:pt>
                <c:pt idx="6">
                  <c:v>695</c:v>
                </c:pt>
                <c:pt idx="7">
                  <c:v>1314</c:v>
                </c:pt>
              </c:numCache>
            </c:numRef>
          </c:val>
        </c:ser>
        <c:ser>
          <c:idx val="4"/>
          <c:order val="4"/>
          <c:tx>
            <c:strRef>
              <c:f>YU7低配!$N$30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YU7低配!$O$25:$W$25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YU7低配!$O$30:$W$30</c:f>
              <c:numCache>
                <c:formatCode>#,##0</c:formatCode>
                <c:ptCount val="9"/>
                <c:pt idx="0">
                  <c:v>9482</c:v>
                </c:pt>
                <c:pt idx="1">
                  <c:v>13858.4174518026</c:v>
                </c:pt>
                <c:pt idx="2">
                  <c:v>16517.4955026841</c:v>
                </c:pt>
                <c:pt idx="4">
                  <c:v>1671.09643904162</c:v>
                </c:pt>
                <c:pt idx="6">
                  <c:v>14158</c:v>
                </c:pt>
                <c:pt idx="7">
                  <c:v>8326.64581777015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YU7低配!$N$27</c:f>
              <c:strCache>
                <c:ptCount val="1"/>
                <c:pt idx="0">
                  <c:v>Leasing Rate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YU7低配!$O$25:$W$25</c:f>
              <c:numCache>
                <c:ptCount val="0"/>
              </c:numCache>
            </c:numRef>
          </c:cat>
          <c:val>
            <c:numRef>
              <c:f>YU7低配!$O$27:$W$27</c:f>
            </c:numRef>
          </c:val>
          <c:smooth val="0"/>
        </c:ser>
        <c:ser>
          <c:idx val="1"/>
          <c:order val="1"/>
          <c:tx>
            <c:strRef>
              <c:f>YU7低配!$N$28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YU7低配!$O$25:$W$25</c:f>
              <c:numCache>
                <c:ptCount val="0"/>
              </c:numCache>
            </c:numRef>
          </c:cat>
          <c:val>
            <c:numRef>
              <c:f>YU7低配!$O$28:$W$28</c:f>
            </c:numRef>
          </c:val>
          <c:smooth val="0"/>
        </c:ser>
        <c:ser>
          <c:idx val="2"/>
          <c:order val="2"/>
          <c:tx>
            <c:strRef>
              <c:f>YU7低配!$N$29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YU7低配!$O$25:$W$25</c:f>
              <c:numCache>
                <c:ptCount val="0"/>
              </c:numCache>
            </c:numRef>
          </c:cat>
          <c:val>
            <c:numRef>
              <c:f>YU7低配!$O$29:$W$29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5"/>
          <c:order val="5"/>
          <c:tx>
            <c:strRef>
              <c:f>YU7低配!$N$31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F2A144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YU7低配!$O$25:$W$25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xVal>
          <c:yVal>
            <c:numRef>
              <c:f>YU7低配!$O$31:$W$31</c:f>
              <c:numCache>
                <c:formatCode>0.00%</c:formatCode>
                <c:ptCount val="9"/>
                <c:pt idx="0">
                  <c:v>0.0136074222303074</c:v>
                </c:pt>
                <c:pt idx="1">
                  <c:v>0.0110252237591538</c:v>
                </c:pt>
                <c:pt idx="2">
                  <c:v>0.0103301795713458</c:v>
                </c:pt>
                <c:pt idx="3">
                  <c:v>0.0163758389261745</c:v>
                </c:pt>
                <c:pt idx="4">
                  <c:v>0.0156417489421721</c:v>
                </c:pt>
                <c:pt idx="5">
                  <c:v>0.0148546511627907</c:v>
                </c:pt>
                <c:pt idx="6">
                  <c:v>0.01</c:v>
                </c:pt>
                <c:pt idx="7">
                  <c:v>0.015531914893617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78b08f-87b4-404f-bb61-0963ea4a2d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YU7 竞品 MSRP（inc. VAT）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YU7低配!$A$8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YU7低配!$B$7:$K$7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YU7低配!$B$8:$K$8</c:f>
              <c:numCache>
                <c:formatCode>#,##0</c:formatCode>
                <c:ptCount val="9"/>
                <c:pt idx="0">
                  <c:v>84600</c:v>
                </c:pt>
                <c:pt idx="1">
                  <c:v>70900</c:v>
                </c:pt>
                <c:pt idx="2">
                  <c:v>53970</c:v>
                </c:pt>
                <c:pt idx="3">
                  <c:v>52150</c:v>
                </c:pt>
                <c:pt idx="4">
                  <c:v>51270</c:v>
                </c:pt>
                <c:pt idx="5">
                  <c:v>48635</c:v>
                </c:pt>
                <c:pt idx="6">
                  <c:v>68800</c:v>
                </c:pt>
                <c:pt idx="7">
                  <c:v>57150</c:v>
                </c:pt>
                <c:pt idx="8">
                  <c:v>55990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96959c-0ad0-401d-bc31-d4c150354a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YU7竞品月供政策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YU7低配!$A$23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YU7低配!$B$23:$K$23</c:f>
              <c:numCache>
                <c:formatCode>#,##0</c:formatCode>
                <c:ptCount val="9"/>
                <c:pt idx="0">
                  <c:v>1657.39</c:v>
                </c:pt>
                <c:pt idx="1">
                  <c:v>1101</c:v>
                </c:pt>
                <c:pt idx="2">
                  <c:v>884</c:v>
                </c:pt>
                <c:pt idx="3">
                  <c:v>768</c:v>
                </c:pt>
                <c:pt idx="4">
                  <c:v>945</c:v>
                </c:pt>
                <c:pt idx="5">
                  <c:v>909</c:v>
                </c:pt>
                <c:pt idx="6">
                  <c:v>1060</c:v>
                </c:pt>
                <c:pt idx="7">
                  <c:v>901</c:v>
                </c:pt>
              </c:numCache>
            </c:numRef>
          </c:val>
        </c:ser>
        <c:ser>
          <c:idx val="3"/>
          <c:order val="3"/>
          <c:tx>
            <c:strRef>
              <c:f>YU7低配!$A$26</c:f>
              <c:strCache>
                <c:ptCount val="1"/>
                <c:pt idx="0">
                  <c:v>贴息成本-分期（36期）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YU7低配!$B$26:$K$26</c:f>
              <c:numCache>
                <c:formatCode>#,##0</c:formatCode>
                <c:ptCount val="9"/>
                <c:pt idx="0">
                  <c:v>-2803.63137308616</c:v>
                </c:pt>
                <c:pt idx="1">
                  <c:v>2142.50390741618</c:v>
                </c:pt>
                <c:pt idx="2">
                  <c:v>3740.25965336357</c:v>
                </c:pt>
                <c:pt idx="3">
                  <c:v>5381.71728606823</c:v>
                </c:pt>
                <c:pt idx="4">
                  <c:v>2235.76523310857</c:v>
                </c:pt>
                <c:pt idx="5">
                  <c:v>-1161.09535848123</c:v>
                </c:pt>
                <c:pt idx="6">
                  <c:v>0</c:v>
                </c:pt>
                <c:pt idx="7">
                  <c:v>9461.16697473038</c:v>
                </c:pt>
                <c:pt idx="8">
                  <c:v>34560.3012706346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YU7低配!$A$24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YU7低配!$B$24:$K$24</c:f>
              <c:numCache>
                <c:formatCode>#,##0</c:formatCode>
                <c:ptCount val="9"/>
                <c:pt idx="0">
                  <c:v>39761.99</c:v>
                </c:pt>
                <c:pt idx="1">
                  <c:v>0</c:v>
                </c:pt>
                <c:pt idx="2">
                  <c:v>25435</c:v>
                </c:pt>
                <c:pt idx="3">
                  <c:v>27639</c:v>
                </c:pt>
                <c:pt idx="4">
                  <c:v>22764</c:v>
                </c:pt>
                <c:pt idx="5">
                  <c:v>21145</c:v>
                </c:pt>
                <c:pt idx="6">
                  <c:v>35005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YU7低配!$A$25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YU7低配!$B$25:$K$25</c:f>
              <c:numCache>
                <c:formatCode>#,##0</c:formatCode>
                <c:ptCount val="9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YU7低配!$A$22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YU7低配!$B$21:$K$21</c:f>
            </c:strRef>
          </c:xVal>
          <c:yVal>
            <c:numRef>
              <c:f>YU7低配!$B$22:$K$22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777f2e-f3fd-415c-9758-c0de2232f0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YU7竞品月租政策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YU7低配!$A$28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YU7低配!$B$28:$K$28</c:f>
            </c:numRef>
          </c:val>
        </c:ser>
        <c:ser>
          <c:idx val="3"/>
          <c:order val="3"/>
          <c:tx>
            <c:strRef>
              <c:f>YU7低配!$A$31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YU7低配!$B$31:$K$31</c:f>
              <c:numCache>
                <c:formatCode>#,##0</c:formatCode>
                <c:ptCount val="9"/>
                <c:pt idx="0">
                  <c:v>8653.81679073756</c:v>
                </c:pt>
                <c:pt idx="1">
                  <c:v>1875.57829714626</c:v>
                </c:pt>
                <c:pt idx="2">
                  <c:v>7777.5095086962</c:v>
                </c:pt>
                <c:pt idx="3">
                  <c:v>3079.48389749013</c:v>
                </c:pt>
                <c:pt idx="4">
                  <c:v>16149.2626684284</c:v>
                </c:pt>
                <c:pt idx="5">
                  <c:v>11351.0426229215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YU7低配!$A$29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YU7低配!$B$29:$K$29</c:f>
            </c:numRef>
          </c:val>
          <c:smooth val="0"/>
        </c:ser>
        <c:ser>
          <c:idx val="1"/>
          <c:order val="1"/>
          <c:tx>
            <c:strRef>
              <c:f>YU7低配!$A$30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YU7低配!$B$30:$K$30</c:f>
              <c:numCache>
                <c:formatCode>#,##0</c:formatCode>
                <c:ptCount val="9"/>
                <c:pt idx="0">
                  <c:v>1222.82655797157</c:v>
                </c:pt>
                <c:pt idx="1">
                  <c:v>923.779575026033</c:v>
                </c:pt>
                <c:pt idx="2">
                  <c:v>783.795590808858</c:v>
                </c:pt>
                <c:pt idx="3">
                  <c:v>720.114334456956</c:v>
                </c:pt>
                <c:pt idx="4">
                  <c:v>920.879195764727</c:v>
                </c:pt>
                <c:pt idx="5">
                  <c:v>693.594563289417</c:v>
                </c:pt>
                <c:pt idx="6">
                  <c:v>0</c:v>
                </c:pt>
                <c:pt idx="7">
                  <c:v>880.824861162277</c:v>
                </c:pt>
                <c:pt idx="8">
                  <c:v>791.881404718534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YU7低配!$A$32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YU7低配!$B$27:$K$27</c:f>
              <c:numCache>
                <c:formatCode>General</c:formatCode>
                <c:ptCount val="0"/>
              </c:numCache>
            </c:numRef>
          </c:xVal>
          <c:yVal>
            <c:numRef>
              <c:f>YU7低配!$B$32:$K$32</c:f>
              <c:numCache>
                <c:formatCode>0.00%</c:formatCode>
                <c:ptCount val="9"/>
                <c:pt idx="0">
                  <c:v>0.015531914893617</c:v>
                </c:pt>
                <c:pt idx="1">
                  <c:v>0.0156417489421721</c:v>
                </c:pt>
                <c:pt idx="2">
                  <c:v>0.0141374837872892</c:v>
                </c:pt>
                <c:pt idx="3">
                  <c:v>0.0160498561840844</c:v>
                </c:pt>
                <c:pt idx="4">
                  <c:v>0.0102984201287303</c:v>
                </c:pt>
                <c:pt idx="5">
                  <c:v>0.010979747095713</c:v>
                </c:pt>
                <c:pt idx="6">
                  <c:v>0.0148546511627907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7d9b6-834c-4ec8-ba5b-728ee3855f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26年5月YU7（高配）竞品MSRP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YU7高配!$K$7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YU7高配!$L$6:$Q$6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YU7高配!$L$7:$Q$7</c:f>
              <c:numCache>
                <c:formatCode>#,##0</c:formatCode>
                <c:ptCount val="6"/>
                <c:pt idx="0">
                  <c:v>63970</c:v>
                </c:pt>
                <c:pt idx="1">
                  <c:v>59335</c:v>
                </c:pt>
                <c:pt idx="2">
                  <c:v>59350</c:v>
                </c:pt>
                <c:pt idx="3">
                  <c:v>74700</c:v>
                </c:pt>
                <c:pt idx="4">
                  <c:v>91200</c:v>
                </c:pt>
                <c:pt idx="5">
                  <c:v>72600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406f80-1ca7-44b2-a364-a98095fecb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26年5月YU7（高配）竞品月供政策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YU7高配!$K$21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YU7高配!$L$19:$Q$19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YU7高配!$L$21:$Q$21</c:f>
              <c:numCache>
                <c:formatCode>#,##0</c:formatCode>
                <c:ptCount val="6"/>
                <c:pt idx="0">
                  <c:v>1213</c:v>
                </c:pt>
                <c:pt idx="1">
                  <c:v>973</c:v>
                </c:pt>
                <c:pt idx="2">
                  <c:v>873</c:v>
                </c:pt>
                <c:pt idx="3">
                  <c:v>1155</c:v>
                </c:pt>
                <c:pt idx="4">
                  <c:v>1786.69</c:v>
                </c:pt>
                <c:pt idx="5">
                  <c:v>1126</c:v>
                </c:pt>
              </c:numCache>
            </c:numRef>
          </c:val>
        </c:ser>
        <c:ser>
          <c:idx val="1"/>
          <c:order val="1"/>
          <c:tx>
            <c:strRef>
              <c:f>YU7高配!$K$23</c:f>
              <c:strCache>
                <c:ptCount val="1"/>
                <c:pt idx="0">
                  <c:v>贴息成本-分期（36期）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YU7高配!$L$19:$Q$19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YU7高配!$L$23:$Q$23</c:f>
              <c:numCache>
                <c:formatCode>#,##0</c:formatCode>
                <c:ptCount val="6"/>
                <c:pt idx="0">
                  <c:v>-99.8020824519752</c:v>
                </c:pt>
                <c:pt idx="1">
                  <c:v>8057.84170529419</c:v>
                </c:pt>
                <c:pt idx="4">
                  <c:v>-3012.49521795034</c:v>
                </c:pt>
                <c:pt idx="5">
                  <c:v>9306.40260494529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YU7高配!$K$22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YU7高配!$L$19:$Q$19</c:f>
              <c:numCache>
                <c:ptCount val="0"/>
              </c:numCache>
            </c:numRef>
          </c:cat>
          <c:val>
            <c:numRef>
              <c:f>YU7高配!$L$22:$Q$22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3"/>
          <c:order val="3"/>
          <c:tx>
            <c:strRef>
              <c:f>YU7高配!$K$20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YU7高配!$L$19:$Q$19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xVal>
          <c:yVal>
            <c:numRef>
              <c:f>YU7高配!$L$20:$Q$20</c:f>
              <c:numCache>
                <c:formatCode>0.00%</c:formatCode>
                <c:ptCount val="6"/>
                <c:pt idx="0">
                  <c:v>0.0585</c:v>
                </c:pt>
                <c:pt idx="1">
                  <c:v>0.0199</c:v>
                </c:pt>
                <c:pt idx="2">
                  <c:v>0.0199</c:v>
                </c:pt>
                <c:pt idx="3">
                  <c:v>0.033</c:v>
                </c:pt>
                <c:pt idx="4">
                  <c:v>0.0722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01f757-8db9-4b68-9373-3ff5aae1dc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26年5月YU7（高配）竞品月租政策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YU7高配!$K$26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YU7高配!$L$25:$Q$25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YU7高配!$L$26:$Q$26</c:f>
              <c:numCache>
                <c:formatCode>#,##0</c:formatCode>
                <c:ptCount val="6"/>
                <c:pt idx="0">
                  <c:v>1224</c:v>
                </c:pt>
                <c:pt idx="1">
                  <c:v>614</c:v>
                </c:pt>
                <c:pt idx="2">
                  <c:v>971</c:v>
                </c:pt>
                <c:pt idx="3">
                  <c:v>1113</c:v>
                </c:pt>
                <c:pt idx="4">
                  <c:v>1424</c:v>
                </c:pt>
              </c:numCache>
            </c:numRef>
          </c:val>
        </c:ser>
        <c:ser>
          <c:idx val="1"/>
          <c:order val="1"/>
          <c:tx>
            <c:strRef>
              <c:f>YU7高配!$K$30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YU7高配!$L$25:$Q$25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YU7高配!$L$30:$Q$30</c:f>
              <c:numCache>
                <c:formatCode>#,##0</c:formatCode>
                <c:ptCount val="6"/>
                <c:pt idx="0">
                  <c:v>-466.824796573108</c:v>
                </c:pt>
                <c:pt idx="1">
                  <c:v>20036.1284661571</c:v>
                </c:pt>
                <c:pt idx="4">
                  <c:v>9088.91098064957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YU7高配!$K$27</c:f>
              <c:strCache>
                <c:ptCount val="1"/>
                <c:pt idx="0">
                  <c:v>Leasing Rate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YU7高配!$L$25:$Q$25</c:f>
              <c:numCache>
                <c:ptCount val="0"/>
              </c:numCache>
            </c:numRef>
          </c:cat>
          <c:val>
            <c:numRef>
              <c:f>YU7高配!$L$27:$Q$27</c:f>
            </c:numRef>
          </c:val>
          <c:smooth val="0"/>
        </c:ser>
        <c:ser>
          <c:idx val="3"/>
          <c:order val="3"/>
          <c:tx>
            <c:strRef>
              <c:f>YU7高配!$K$28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YU7高配!$L$25:$Q$25</c:f>
              <c:numCache>
                <c:ptCount val="0"/>
              </c:numCache>
            </c:numRef>
          </c:cat>
          <c:val>
            <c:numRef>
              <c:f>YU7高配!$L$28:$Q$28</c:f>
            </c:numRef>
          </c:val>
          <c:smooth val="0"/>
        </c:ser>
        <c:ser>
          <c:idx val="4"/>
          <c:order val="4"/>
          <c:tx>
            <c:strRef>
              <c:f>YU7高配!$K$29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YU7高配!$L$25:$Q$25</c:f>
              <c:numCache>
                <c:ptCount val="0"/>
              </c:numCache>
            </c:numRef>
          </c:cat>
          <c:val>
            <c:numRef>
              <c:f>YU7高配!$L$29:$Q$29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5"/>
          <c:order val="5"/>
          <c:tx>
            <c:strRef>
              <c:f>YU7高配!$K$31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F2A144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YU7高配!$L$25:$Q$25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xVal>
          <c:yVal>
            <c:numRef>
              <c:f>YU7高配!$L$31:$Q$31</c:f>
              <c:numCache>
                <c:formatCode>0.00%</c:formatCode>
                <c:ptCount val="6"/>
                <c:pt idx="0">
                  <c:v>0.0191339690479912</c:v>
                </c:pt>
                <c:pt idx="1" c:formatCode="0%">
                  <c:v>0.010348023931912</c:v>
                </c:pt>
                <c:pt idx="2" c:formatCode="0%">
                  <c:v>0.0163605728727885</c:v>
                </c:pt>
                <c:pt idx="3" c:formatCode="0%">
                  <c:v>0.0148995983935743</c:v>
                </c:pt>
                <c:pt idx="4" c:formatCode="0%">
                  <c:v>0.0156140350877193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d1f7fe-eff2-48dc-a63e-3142082afd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8" Type="http://schemas.openxmlformats.org/officeDocument/2006/relationships/image" Target="../media/image19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24</xdr:row>
      <xdr:rowOff>38100</xdr:rowOff>
    </xdr:from>
    <xdr:to>
      <xdr:col>2</xdr:col>
      <xdr:colOff>-38100</xdr:colOff>
      <xdr:row>25</xdr:row>
      <xdr:rowOff>-38100</xdr:rowOff>
    </xdr:to>
    <xdr:pic>
      <xdr:nvPicPr>
        <xdr:cNvPr id="2" name="Picture 2" descr="vHopQQ"/>
        <xdr:cNvPicPr/>
      </xdr:nvPicPr>
      <xdr:blipFill>
        <a:blip r:embed="rId1"/>
        <a:stretch>
          <a:fillRect/>
        </a:stretch>
      </xdr:blipFill>
      <xdr:spPr>
        <a:xfrm>
          <a:off x="142494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24</xdr:row>
      <xdr:rowOff>38100</xdr:rowOff>
    </xdr:from>
    <xdr:to>
      <xdr:col>3</xdr:col>
      <xdr:colOff>-38100</xdr:colOff>
      <xdr:row>25</xdr:row>
      <xdr:rowOff>-38100</xdr:rowOff>
    </xdr:to>
    <xdr:pic>
      <xdr:nvPicPr>
        <xdr:cNvPr id="3" name="Picture 3" descr="InVbPO"/>
        <xdr:cNvPicPr/>
      </xdr:nvPicPr>
      <xdr:blipFill>
        <a:blip r:embed="rId2"/>
        <a:stretch>
          <a:fillRect/>
        </a:stretch>
      </xdr:blipFill>
      <xdr:spPr>
        <a:xfrm>
          <a:off x="287782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24</xdr:row>
      <xdr:rowOff>38100</xdr:rowOff>
    </xdr:from>
    <xdr:to>
      <xdr:col>4</xdr:col>
      <xdr:colOff>-38100</xdr:colOff>
      <xdr:row>25</xdr:row>
      <xdr:rowOff>-38100</xdr:rowOff>
    </xdr:to>
    <xdr:pic>
      <xdr:nvPicPr>
        <xdr:cNvPr id="4" name="Picture 4" descr="fxHktL"/>
        <xdr:cNvPicPr/>
      </xdr:nvPicPr>
      <xdr:blipFill>
        <a:blip r:embed="rId3"/>
        <a:stretch>
          <a:fillRect/>
        </a:stretch>
      </xdr:blipFill>
      <xdr:spPr>
        <a:xfrm>
          <a:off x="433070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24</xdr:row>
      <xdr:rowOff>38100</xdr:rowOff>
    </xdr:from>
    <xdr:to>
      <xdr:col>5</xdr:col>
      <xdr:colOff>-38100</xdr:colOff>
      <xdr:row>25</xdr:row>
      <xdr:rowOff>-38100</xdr:rowOff>
    </xdr:to>
    <xdr:pic>
      <xdr:nvPicPr>
        <xdr:cNvPr id="5" name="Picture 5" descr="JEcJZO"/>
        <xdr:cNvPicPr/>
      </xdr:nvPicPr>
      <xdr:blipFill>
        <a:blip r:embed="rId4"/>
        <a:stretch>
          <a:fillRect/>
        </a:stretch>
      </xdr:blipFill>
      <xdr:spPr>
        <a:xfrm>
          <a:off x="578358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24</xdr:row>
      <xdr:rowOff>38100</xdr:rowOff>
    </xdr:from>
    <xdr:to>
      <xdr:col>7</xdr:col>
      <xdr:colOff>-38100</xdr:colOff>
      <xdr:row>25</xdr:row>
      <xdr:rowOff>-38100</xdr:rowOff>
    </xdr:to>
    <xdr:pic>
      <xdr:nvPicPr>
        <xdr:cNvPr id="6" name="Picture 6" descr="sBdeRJ"/>
        <xdr:cNvPicPr/>
      </xdr:nvPicPr>
      <xdr:blipFill>
        <a:blip r:embed="rId5"/>
        <a:stretch>
          <a:fillRect/>
        </a:stretch>
      </xdr:blipFill>
      <xdr:spPr>
        <a:xfrm>
          <a:off x="816102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24</xdr:row>
      <xdr:rowOff>38100</xdr:rowOff>
    </xdr:from>
    <xdr:to>
      <xdr:col>8</xdr:col>
      <xdr:colOff>-38100</xdr:colOff>
      <xdr:row>25</xdr:row>
      <xdr:rowOff>-38100</xdr:rowOff>
    </xdr:to>
    <xdr:pic>
      <xdr:nvPicPr>
        <xdr:cNvPr id="7" name="Picture 7" descr="AOBatk"/>
        <xdr:cNvPicPr/>
      </xdr:nvPicPr>
      <xdr:blipFill>
        <a:blip r:embed="rId6"/>
        <a:stretch>
          <a:fillRect/>
        </a:stretch>
      </xdr:blipFill>
      <xdr:spPr>
        <a:xfrm>
          <a:off x="961390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24</xdr:row>
      <xdr:rowOff>38100</xdr:rowOff>
    </xdr:from>
    <xdr:to>
      <xdr:col>9</xdr:col>
      <xdr:colOff>-38100</xdr:colOff>
      <xdr:row>25</xdr:row>
      <xdr:rowOff>-38100</xdr:rowOff>
    </xdr:to>
    <xdr:pic>
      <xdr:nvPicPr>
        <xdr:cNvPr id="8" name="Picture 8" descr="ueDrZl"/>
        <xdr:cNvPicPr/>
      </xdr:nvPicPr>
      <xdr:blipFill>
        <a:blip r:embed="rId7"/>
        <a:stretch>
          <a:fillRect/>
        </a:stretch>
      </xdr:blipFill>
      <xdr:spPr>
        <a:xfrm>
          <a:off x="1106678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24</xdr:row>
      <xdr:rowOff>38100</xdr:rowOff>
    </xdr:from>
    <xdr:to>
      <xdr:col>10</xdr:col>
      <xdr:colOff>-38100</xdr:colOff>
      <xdr:row>25</xdr:row>
      <xdr:rowOff>-38100</xdr:rowOff>
    </xdr:to>
    <xdr:pic>
      <xdr:nvPicPr>
        <xdr:cNvPr id="9" name="Picture 9" descr="xyKEnQ"/>
        <xdr:cNvPicPr/>
      </xdr:nvPicPr>
      <xdr:blipFill>
        <a:blip r:embed="rId8"/>
        <a:stretch>
          <a:fillRect/>
        </a:stretch>
      </xdr:blipFill>
      <xdr:spPr>
        <a:xfrm>
          <a:off x="1251966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30</xdr:row>
      <xdr:rowOff>38100</xdr:rowOff>
    </xdr:from>
    <xdr:to>
      <xdr:col>2</xdr:col>
      <xdr:colOff>-38100</xdr:colOff>
      <xdr:row>31</xdr:row>
      <xdr:rowOff>-38100</xdr:rowOff>
    </xdr:to>
    <xdr:pic>
      <xdr:nvPicPr>
        <xdr:cNvPr id="10" name="Picture 10" descr="JsWvJc"/>
        <xdr:cNvPicPr/>
      </xdr:nvPicPr>
      <xdr:blipFill>
        <a:blip r:embed="rId9"/>
        <a:stretch>
          <a:fillRect/>
        </a:stretch>
      </xdr:blipFill>
      <xdr:spPr>
        <a:xfrm>
          <a:off x="142494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30</xdr:row>
      <xdr:rowOff>38100</xdr:rowOff>
    </xdr:from>
    <xdr:to>
      <xdr:col>3</xdr:col>
      <xdr:colOff>-38100</xdr:colOff>
      <xdr:row>31</xdr:row>
      <xdr:rowOff>-38100</xdr:rowOff>
    </xdr:to>
    <xdr:pic>
      <xdr:nvPicPr>
        <xdr:cNvPr id="11" name="Picture 11" descr="XzOjBU"/>
        <xdr:cNvPicPr/>
      </xdr:nvPicPr>
      <xdr:blipFill>
        <a:blip r:embed="rId10"/>
        <a:stretch>
          <a:fillRect/>
        </a:stretch>
      </xdr:blipFill>
      <xdr:spPr>
        <a:xfrm>
          <a:off x="287782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30</xdr:row>
      <xdr:rowOff>38100</xdr:rowOff>
    </xdr:from>
    <xdr:to>
      <xdr:col>4</xdr:col>
      <xdr:colOff>-38100</xdr:colOff>
      <xdr:row>31</xdr:row>
      <xdr:rowOff>-38100</xdr:rowOff>
    </xdr:to>
    <xdr:pic>
      <xdr:nvPicPr>
        <xdr:cNvPr id="12" name="Picture 12" descr="ENkeoq"/>
        <xdr:cNvPicPr/>
      </xdr:nvPicPr>
      <xdr:blipFill>
        <a:blip r:embed="rId11"/>
        <a:stretch>
          <a:fillRect/>
        </a:stretch>
      </xdr:blipFill>
      <xdr:spPr>
        <a:xfrm>
          <a:off x="433070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30</xdr:row>
      <xdr:rowOff>38100</xdr:rowOff>
    </xdr:from>
    <xdr:to>
      <xdr:col>5</xdr:col>
      <xdr:colOff>-38100</xdr:colOff>
      <xdr:row>31</xdr:row>
      <xdr:rowOff>-38100</xdr:rowOff>
    </xdr:to>
    <xdr:pic>
      <xdr:nvPicPr>
        <xdr:cNvPr id="13" name="Picture 13" descr="OKuzhQ"/>
        <xdr:cNvPicPr/>
      </xdr:nvPicPr>
      <xdr:blipFill>
        <a:blip r:embed="rId12"/>
        <a:stretch>
          <a:fillRect/>
        </a:stretch>
      </xdr:blipFill>
      <xdr:spPr>
        <a:xfrm>
          <a:off x="578358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30</xdr:row>
      <xdr:rowOff>38100</xdr:rowOff>
    </xdr:from>
    <xdr:to>
      <xdr:col>7</xdr:col>
      <xdr:colOff>-38100</xdr:colOff>
      <xdr:row>31</xdr:row>
      <xdr:rowOff>-38100</xdr:rowOff>
    </xdr:to>
    <xdr:pic>
      <xdr:nvPicPr>
        <xdr:cNvPr id="14" name="Picture 14" descr="IQeSWI"/>
        <xdr:cNvPicPr/>
      </xdr:nvPicPr>
      <xdr:blipFill>
        <a:blip r:embed="rId13"/>
        <a:stretch>
          <a:fillRect/>
        </a:stretch>
      </xdr:blipFill>
      <xdr:spPr>
        <a:xfrm>
          <a:off x="816102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30</xdr:row>
      <xdr:rowOff>38100</xdr:rowOff>
    </xdr:from>
    <xdr:to>
      <xdr:col>8</xdr:col>
      <xdr:colOff>-38100</xdr:colOff>
      <xdr:row>31</xdr:row>
      <xdr:rowOff>-38100</xdr:rowOff>
    </xdr:to>
    <xdr:pic>
      <xdr:nvPicPr>
        <xdr:cNvPr id="15" name="Picture 15" descr="DQqdhi"/>
        <xdr:cNvPicPr/>
      </xdr:nvPicPr>
      <xdr:blipFill>
        <a:blip r:embed="rId14"/>
        <a:stretch>
          <a:fillRect/>
        </a:stretch>
      </xdr:blipFill>
      <xdr:spPr>
        <a:xfrm>
          <a:off x="961390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30</xdr:row>
      <xdr:rowOff>38100</xdr:rowOff>
    </xdr:from>
    <xdr:to>
      <xdr:col>9</xdr:col>
      <xdr:colOff>-38100</xdr:colOff>
      <xdr:row>31</xdr:row>
      <xdr:rowOff>-38100</xdr:rowOff>
    </xdr:to>
    <xdr:pic>
      <xdr:nvPicPr>
        <xdr:cNvPr id="16" name="Picture 16" descr="wrBSiZ"/>
        <xdr:cNvPicPr/>
      </xdr:nvPicPr>
      <xdr:blipFill>
        <a:blip r:embed="rId15"/>
        <a:stretch>
          <a:fillRect/>
        </a:stretch>
      </xdr:blipFill>
      <xdr:spPr>
        <a:xfrm>
          <a:off x="1106678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30</xdr:row>
      <xdr:rowOff>38100</xdr:rowOff>
    </xdr:from>
    <xdr:to>
      <xdr:col>10</xdr:col>
      <xdr:colOff>-38100</xdr:colOff>
      <xdr:row>31</xdr:row>
      <xdr:rowOff>-38100</xdr:rowOff>
    </xdr:to>
    <xdr:pic>
      <xdr:nvPicPr>
        <xdr:cNvPr id="17" name="Picture 17" descr="Xxtjbn"/>
        <xdr:cNvPicPr/>
      </xdr:nvPicPr>
      <xdr:blipFill>
        <a:blip r:embed="rId16"/>
        <a:stretch>
          <a:fillRect/>
        </a:stretch>
      </xdr:blipFill>
      <xdr:spPr>
        <a:xfrm>
          <a:off x="1251966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32</xdr:row>
      <xdr:rowOff>38100</xdr:rowOff>
    </xdr:from>
    <xdr:to>
      <xdr:col>2</xdr:col>
      <xdr:colOff>-38100</xdr:colOff>
      <xdr:row>33</xdr:row>
      <xdr:rowOff>-38100</xdr:rowOff>
    </xdr:to>
    <xdr:pic>
      <xdr:nvPicPr>
        <xdr:cNvPr id="18" name="Picture 18" descr="udNUKA"/>
        <xdr:cNvPicPr/>
      </xdr:nvPicPr>
      <xdr:blipFill>
        <a:blip r:embed="rId17"/>
        <a:stretch>
          <a:fillRect/>
        </a:stretch>
      </xdr:blipFill>
      <xdr:spPr>
        <a:xfrm>
          <a:off x="1424940" y="8692515"/>
          <a:ext cx="1376680" cy="263588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32</xdr:row>
      <xdr:rowOff>38100</xdr:rowOff>
    </xdr:from>
    <xdr:to>
      <xdr:col>7</xdr:col>
      <xdr:colOff>-38100</xdr:colOff>
      <xdr:row>33</xdr:row>
      <xdr:rowOff>-38100</xdr:rowOff>
    </xdr:to>
    <xdr:pic>
      <xdr:nvPicPr>
        <xdr:cNvPr id="19" name="Picture 19" descr="KGCRfE"/>
        <xdr:cNvPicPr/>
      </xdr:nvPicPr>
      <xdr:blipFill>
        <a:blip r:embed="rId18"/>
        <a:stretch>
          <a:fillRect/>
        </a:stretch>
      </xdr:blipFill>
      <xdr:spPr>
        <a:xfrm>
          <a:off x="8161020" y="8692515"/>
          <a:ext cx="1376680" cy="263588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30</xdr:row>
      <xdr:rowOff>38100</xdr:rowOff>
    </xdr:from>
    <xdr:to>
      <xdr:col>2</xdr:col>
      <xdr:colOff>-38100</xdr:colOff>
      <xdr:row>31</xdr:row>
      <xdr:rowOff>-38100</xdr:rowOff>
    </xdr:to>
    <xdr:pic>
      <xdr:nvPicPr>
        <xdr:cNvPr id="2" name="Picture 2" descr="fRDvku"/>
        <xdr:cNvPicPr/>
      </xdr:nvPicPr>
      <xdr:blipFill>
        <a:blip r:embed="rId1"/>
        <a:stretch>
          <a:fillRect/>
        </a:stretch>
      </xdr:blipFill>
      <xdr:spPr>
        <a:xfrm>
          <a:off x="1887220" y="5829300"/>
          <a:ext cx="1838960" cy="64706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914400</xdr:colOff>
      <xdr:row>15</xdr:row>
      <xdr:rowOff>180975</xdr:rowOff>
    </xdr:from>
    <xdr:to>
      <xdr:col>15</xdr:col>
      <xdr:colOff>381000</xdr:colOff>
      <xdr:row>41</xdr:row>
      <xdr:rowOff>95250</xdr:rowOff>
    </xdr:to>
    <xdr:graphicFrame>
      <xdr:nvGraphicFramePr>
        <xdr:cNvPr id="2" name="Chart 2"/>
        <xdr:cNvGraphicFramePr/>
      </xdr:nvGraphicFramePr>
      <xdr:xfrm>
        <a:off x="4612640" y="3361055"/>
        <a:ext cx="9636760" cy="546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914400</xdr:colOff>
      <xdr:row>15</xdr:row>
      <xdr:rowOff>180975</xdr:rowOff>
    </xdr:from>
    <xdr:to>
      <xdr:col>15</xdr:col>
      <xdr:colOff>381000</xdr:colOff>
      <xdr:row>41</xdr:row>
      <xdr:rowOff>95250</xdr:rowOff>
    </xdr:to>
    <xdr:graphicFrame>
      <xdr:nvGraphicFramePr>
        <xdr:cNvPr id="2" name="Chart 2"/>
        <xdr:cNvGraphicFramePr/>
      </xdr:nvGraphicFramePr>
      <xdr:xfrm>
        <a:off x="4612640" y="3361055"/>
        <a:ext cx="9636760" cy="546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914400</xdr:colOff>
      <xdr:row>15</xdr:row>
      <xdr:rowOff>180975</xdr:rowOff>
    </xdr:from>
    <xdr:to>
      <xdr:col>15</xdr:col>
      <xdr:colOff>381000</xdr:colOff>
      <xdr:row>41</xdr:row>
      <xdr:rowOff>95250</xdr:rowOff>
    </xdr:to>
    <xdr:graphicFrame>
      <xdr:nvGraphicFramePr>
        <xdr:cNvPr id="2" name="Chart 2"/>
        <xdr:cNvGraphicFramePr/>
      </xdr:nvGraphicFramePr>
      <xdr:xfrm>
        <a:off x="4612640" y="3361055"/>
        <a:ext cx="9636760" cy="546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581025</xdr:colOff>
      <xdr:row>89</xdr:row>
      <xdr:rowOff>104775</xdr:rowOff>
    </xdr:from>
    <xdr:to>
      <xdr:col>8</xdr:col>
      <xdr:colOff>1238250</xdr:colOff>
      <xdr:row>103</xdr:row>
      <xdr:rowOff>180975</xdr:rowOff>
    </xdr:to>
    <xdr:graphicFrame>
      <xdr:nvGraphicFramePr>
        <xdr:cNvPr id="2" name="Chart 2"/>
        <xdr:cNvGraphicFramePr/>
      </xdr:nvGraphicFramePr>
      <xdr:xfrm>
        <a:off x="581025" y="19053175"/>
        <a:ext cx="8334375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10</xdr:col>
      <xdr:colOff>923925</xdr:colOff>
      <xdr:row>91</xdr:row>
      <xdr:rowOff>19050</xdr:rowOff>
    </xdr:from>
    <xdr:to>
      <xdr:col>21</xdr:col>
      <xdr:colOff>180975</xdr:colOff>
      <xdr:row>106</xdr:row>
      <xdr:rowOff>9525</xdr:rowOff>
    </xdr:to>
    <xdr:graphicFrame>
      <xdr:nvGraphicFramePr>
        <xdr:cNvPr id="3" name="Chart 3"/>
        <xdr:cNvGraphicFramePr/>
      </xdr:nvGraphicFramePr>
      <xdr:xfrm>
        <a:off x="10962005" y="19394170"/>
        <a:ext cx="9625330" cy="3150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781050</xdr:colOff>
      <xdr:row>15</xdr:row>
      <xdr:rowOff>142875</xdr:rowOff>
    </xdr:from>
    <xdr:to>
      <xdr:col>5</xdr:col>
      <xdr:colOff>123825</xdr:colOff>
      <xdr:row>24</xdr:row>
      <xdr:rowOff>180975</xdr:rowOff>
    </xdr:to>
    <xdr:graphicFrame>
      <xdr:nvGraphicFramePr>
        <xdr:cNvPr id="2" name="Chart 2"/>
        <xdr:cNvGraphicFramePr/>
      </xdr:nvGraphicFramePr>
      <xdr:xfrm>
        <a:off x="781050" y="3663315"/>
        <a:ext cx="4427855" cy="163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12</xdr:col>
      <xdr:colOff>609600</xdr:colOff>
      <xdr:row>1</xdr:row>
      <xdr:rowOff>0</xdr:rowOff>
    </xdr:from>
    <xdr:to>
      <xdr:col>17</xdr:col>
      <xdr:colOff>428625</xdr:colOff>
      <xdr:row>9</xdr:row>
      <xdr:rowOff>123825</xdr:rowOff>
    </xdr:to>
    <xdr:graphicFrame>
      <xdr:nvGraphicFramePr>
        <xdr:cNvPr id="3" name="Chart 3"/>
        <xdr:cNvGraphicFramePr/>
      </xdr:nvGraphicFramePr>
      <xdr:xfrm>
        <a:off x="12364720" y="203200"/>
        <a:ext cx="4507865" cy="2234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1419225</xdr:colOff>
      <xdr:row>36</xdr:row>
      <xdr:rowOff>28575</xdr:rowOff>
    </xdr:from>
    <xdr:to>
      <xdr:col>5</xdr:col>
      <xdr:colOff>857250</xdr:colOff>
      <xdr:row>46</xdr:row>
      <xdr:rowOff>123825</xdr:rowOff>
    </xdr:to>
    <xdr:graphicFrame>
      <xdr:nvGraphicFramePr>
        <xdr:cNvPr id="4" name="Chart 4"/>
        <xdr:cNvGraphicFramePr/>
      </xdr:nvGraphicFramePr>
      <xdr:xfrm>
        <a:off x="1386840" y="6955155"/>
        <a:ext cx="4555490" cy="2198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13</xdr:col>
      <xdr:colOff>57150</xdr:colOff>
      <xdr:row>4</xdr:row>
      <xdr:rowOff>180975</xdr:rowOff>
    </xdr:from>
    <xdr:to>
      <xdr:col>17</xdr:col>
      <xdr:colOff>952500</xdr:colOff>
      <xdr:row>12</xdr:row>
      <xdr:rowOff>209550</xdr:rowOff>
    </xdr:to>
    <xdr:graphicFrame>
      <xdr:nvGraphicFramePr>
        <xdr:cNvPr id="5" name="Chart 5"/>
        <xdr:cNvGraphicFramePr/>
      </xdr:nvGraphicFramePr>
      <xdr:xfrm>
        <a:off x="12802870" y="1374775"/>
        <a:ext cx="4565650" cy="171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13</xdr:col>
      <xdr:colOff>47625</xdr:colOff>
      <xdr:row>11</xdr:row>
      <xdr:rowOff>209550</xdr:rowOff>
    </xdr:from>
    <xdr:to>
      <xdr:col>17</xdr:col>
      <xdr:colOff>1019175</xdr:colOff>
      <xdr:row>20</xdr:row>
      <xdr:rowOff>104775</xdr:rowOff>
    </xdr:to>
    <xdr:graphicFrame>
      <xdr:nvGraphicFramePr>
        <xdr:cNvPr id="6" name="Chart 6"/>
        <xdr:cNvGraphicFramePr/>
      </xdr:nvGraphicFramePr>
      <xdr:xfrm>
        <a:off x="12793345" y="2893060"/>
        <a:ext cx="4575175" cy="150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12</xdr:col>
      <xdr:colOff>1028700</xdr:colOff>
      <xdr:row>24</xdr:row>
      <xdr:rowOff>228600</xdr:rowOff>
    </xdr:from>
    <xdr:to>
      <xdr:col>17</xdr:col>
      <xdr:colOff>885825</xdr:colOff>
      <xdr:row>40</xdr:row>
      <xdr:rowOff>257175</xdr:rowOff>
    </xdr:to>
    <xdr:graphicFrame>
      <xdr:nvGraphicFramePr>
        <xdr:cNvPr id="7" name="Chart 7"/>
        <xdr:cNvGraphicFramePr/>
      </xdr:nvGraphicFramePr>
      <xdr:xfrm>
        <a:off x="12745720" y="5341620"/>
        <a:ext cx="4584065" cy="272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466725</xdr:colOff>
      <xdr:row>11</xdr:row>
      <xdr:rowOff>152400</xdr:rowOff>
    </xdr:from>
    <xdr:to>
      <xdr:col>19</xdr:col>
      <xdr:colOff>180975</xdr:colOff>
      <xdr:row>26</xdr:row>
      <xdr:rowOff>9525</xdr:rowOff>
    </xdr:to>
    <xdr:graphicFrame>
      <xdr:nvGraphicFramePr>
        <xdr:cNvPr id="2" name="Chart 2"/>
        <xdr:cNvGraphicFramePr/>
      </xdr:nvGraphicFramePr>
      <xdr:xfrm>
        <a:off x="11759565" y="2918460"/>
        <a:ext cx="4337050" cy="283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14</xdr:col>
      <xdr:colOff>561975</xdr:colOff>
      <xdr:row>28</xdr:row>
      <xdr:rowOff>171450</xdr:rowOff>
    </xdr:from>
    <xdr:to>
      <xdr:col>19</xdr:col>
      <xdr:colOff>276225</xdr:colOff>
      <xdr:row>44</xdr:row>
      <xdr:rowOff>28575</xdr:rowOff>
    </xdr:to>
    <xdr:graphicFrame>
      <xdr:nvGraphicFramePr>
        <xdr:cNvPr id="3" name="Chart 3"/>
        <xdr:cNvGraphicFramePr/>
      </xdr:nvGraphicFramePr>
      <xdr:xfrm>
        <a:off x="11854815" y="5929630"/>
        <a:ext cx="4337050" cy="2955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14</xdr:col>
      <xdr:colOff>152400</xdr:colOff>
      <xdr:row>0</xdr:row>
      <xdr:rowOff>219075</xdr:rowOff>
    </xdr:from>
    <xdr:to>
      <xdr:col>18</xdr:col>
      <xdr:colOff>923925</xdr:colOff>
      <xdr:row>15</xdr:row>
      <xdr:rowOff>76200</xdr:rowOff>
    </xdr:to>
    <xdr:graphicFrame>
      <xdr:nvGraphicFramePr>
        <xdr:cNvPr id="4" name="Chart 4"/>
        <xdr:cNvGraphicFramePr/>
      </xdr:nvGraphicFramePr>
      <xdr:xfrm>
        <a:off x="11445240" y="203200"/>
        <a:ext cx="4469765" cy="3411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171450</xdr:colOff>
      <xdr:row>0</xdr:row>
      <xdr:rowOff>0</xdr:rowOff>
    </xdr:from>
    <xdr:to>
      <xdr:col>30</xdr:col>
      <xdr:colOff>28575</xdr:colOff>
      <xdr:row>14</xdr:row>
      <xdr:rowOff>123825</xdr:rowOff>
    </xdr:to>
    <xdr:graphicFrame>
      <xdr:nvGraphicFramePr>
        <xdr:cNvPr id="2" name="Chart 2"/>
        <xdr:cNvGraphicFramePr/>
      </xdr:nvGraphicFramePr>
      <xdr:xfrm>
        <a:off x="22360890" y="0"/>
        <a:ext cx="5404485" cy="3354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24</xdr:col>
      <xdr:colOff>19050</xdr:colOff>
      <xdr:row>12</xdr:row>
      <xdr:rowOff>133350</xdr:rowOff>
    </xdr:from>
    <xdr:to>
      <xdr:col>31</xdr:col>
      <xdr:colOff>28575</xdr:colOff>
      <xdr:row>27</xdr:row>
      <xdr:rowOff>257175</xdr:rowOff>
    </xdr:to>
    <xdr:graphicFrame>
      <xdr:nvGraphicFramePr>
        <xdr:cNvPr id="3" name="Chart 3"/>
        <xdr:cNvGraphicFramePr/>
      </xdr:nvGraphicFramePr>
      <xdr:xfrm>
        <a:off x="22208490" y="2978150"/>
        <a:ext cx="6481445" cy="252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23</xdr:col>
      <xdr:colOff>733425</xdr:colOff>
      <xdr:row>32</xdr:row>
      <xdr:rowOff>142875</xdr:rowOff>
    </xdr:from>
    <xdr:to>
      <xdr:col>31</xdr:col>
      <xdr:colOff>276225</xdr:colOff>
      <xdr:row>47</xdr:row>
      <xdr:rowOff>0</xdr:rowOff>
    </xdr:to>
    <xdr:graphicFrame>
      <xdr:nvGraphicFramePr>
        <xdr:cNvPr id="4" name="Chart 4"/>
        <xdr:cNvGraphicFramePr/>
      </xdr:nvGraphicFramePr>
      <xdr:xfrm>
        <a:off x="21998305" y="6221095"/>
        <a:ext cx="6939280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0</xdr:col>
      <xdr:colOff>1009650</xdr:colOff>
      <xdr:row>39</xdr:row>
      <xdr:rowOff>200025</xdr:rowOff>
    </xdr:from>
    <xdr:to>
      <xdr:col>7</xdr:col>
      <xdr:colOff>171450</xdr:colOff>
      <xdr:row>50</xdr:row>
      <xdr:rowOff>66675</xdr:rowOff>
    </xdr:to>
    <xdr:graphicFrame>
      <xdr:nvGraphicFramePr>
        <xdr:cNvPr id="5" name="Chart 5"/>
        <xdr:cNvGraphicFramePr/>
      </xdr:nvGraphicFramePr>
      <xdr:xfrm>
        <a:off x="1009650" y="7642860"/>
        <a:ext cx="5171440" cy="1997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0</xdr:col>
      <xdr:colOff>990600</xdr:colOff>
      <xdr:row>53</xdr:row>
      <xdr:rowOff>180975</xdr:rowOff>
    </xdr:from>
    <xdr:to>
      <xdr:col>7</xdr:col>
      <xdr:colOff>314325</xdr:colOff>
      <xdr:row>64</xdr:row>
      <xdr:rowOff>257175</xdr:rowOff>
    </xdr:to>
    <xdr:graphicFrame>
      <xdr:nvGraphicFramePr>
        <xdr:cNvPr id="6" name="Chart 6"/>
        <xdr:cNvGraphicFramePr/>
      </xdr:nvGraphicFramePr>
      <xdr:xfrm>
        <a:off x="990600" y="10333355"/>
        <a:ext cx="5333365" cy="2135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0</xdr:col>
      <xdr:colOff>1009650</xdr:colOff>
      <xdr:row>66</xdr:row>
      <xdr:rowOff>180975</xdr:rowOff>
    </xdr:from>
    <xdr:to>
      <xdr:col>7</xdr:col>
      <xdr:colOff>381000</xdr:colOff>
      <xdr:row>77</xdr:row>
      <xdr:rowOff>76200</xdr:rowOff>
    </xdr:to>
    <xdr:graphicFrame>
      <xdr:nvGraphicFramePr>
        <xdr:cNvPr id="7" name="Chart 7"/>
        <xdr:cNvGraphicFramePr/>
      </xdr:nvGraphicFramePr>
      <xdr:xfrm>
        <a:off x="1009650" y="12842875"/>
        <a:ext cx="5380990" cy="2018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247650</xdr:colOff>
      <xdr:row>4</xdr:row>
      <xdr:rowOff>152400</xdr:rowOff>
    </xdr:from>
    <xdr:to>
      <xdr:col>21</xdr:col>
      <xdr:colOff>1019175</xdr:colOff>
      <xdr:row>19</xdr:row>
      <xdr:rowOff>9525</xdr:rowOff>
    </xdr:to>
    <xdr:graphicFrame>
      <xdr:nvGraphicFramePr>
        <xdr:cNvPr id="2" name="Chart 2"/>
        <xdr:cNvGraphicFramePr/>
      </xdr:nvGraphicFramePr>
      <xdr:xfrm>
        <a:off x="14578330" y="1346200"/>
        <a:ext cx="4375150" cy="2859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17</xdr:col>
      <xdr:colOff>247650</xdr:colOff>
      <xdr:row>13</xdr:row>
      <xdr:rowOff>95250</xdr:rowOff>
    </xdr:from>
    <xdr:to>
      <xdr:col>21</xdr:col>
      <xdr:colOff>1019175</xdr:colOff>
      <xdr:row>31</xdr:row>
      <xdr:rowOff>219075</xdr:rowOff>
    </xdr:to>
    <xdr:graphicFrame>
      <xdr:nvGraphicFramePr>
        <xdr:cNvPr id="3" name="Chart 3"/>
        <xdr:cNvGraphicFramePr/>
      </xdr:nvGraphicFramePr>
      <xdr:xfrm>
        <a:off x="14578330" y="3084830"/>
        <a:ext cx="4375150" cy="289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17</xdr:col>
      <xdr:colOff>171450</xdr:colOff>
      <xdr:row>33</xdr:row>
      <xdr:rowOff>85725</xdr:rowOff>
    </xdr:from>
    <xdr:to>
      <xdr:col>21</xdr:col>
      <xdr:colOff>942975</xdr:colOff>
      <xdr:row>47</xdr:row>
      <xdr:rowOff>209550</xdr:rowOff>
    </xdr:to>
    <xdr:graphicFrame>
      <xdr:nvGraphicFramePr>
        <xdr:cNvPr id="4" name="Chart 4"/>
        <xdr:cNvGraphicFramePr/>
      </xdr:nvGraphicFramePr>
      <xdr:xfrm>
        <a:off x="14502130" y="6260465"/>
        <a:ext cx="4451350" cy="2820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hyperlink" Target="https://www.leasingmarkt.de/leasing/pkw/mazda-6e/12528121?adVariant=33576491&amp;lcn=listing&amp;lcs=Listing&amp;lcsu=https://www.leasingmarkt.de/listing&amp;ga4pp=%7B%22resultsCount%22%3A57%2C%22sort%22%3A%22popularity%22%2C%22position%22%3A9%7D&amp;deposit=1" TargetMode="External"/><Relationship Id="rId7" Type="http://schemas.openxmlformats.org/officeDocument/2006/relationships/hyperlink" Target="https://www.leasingmarkt.de/leasing/pkw/volkswagen-id_7/12557858?lcn=recommender&amp;lcs=Recommender&amp;lcsu=https://www.leasingmarkt.de/leasing/pkw/volkswagen-id_7/12527979&amp;ga4pp=%7B%22position%22%3A2%7D" TargetMode="External"/><Relationship Id="rId6" Type="http://schemas.openxmlformats.org/officeDocument/2006/relationships/hyperlink" Target="https://www.leasingmarkt.de/leasing/pkw/bmw-i4/12555573?adVariant=33654176&amp;lcn=listing&amp;lcs=Listing&amp;lcsu=https://www.leasingmarkt.de/listing&amp;ga4pp=%7B%22resultsCount%22%3A43%2C%22sort%22%3A%22popularity%22%2C%22position%22%3A3%7D&amp;deposit=1" TargetMode="External"/><Relationship Id="rId5" Type="http://schemas.openxmlformats.org/officeDocument/2006/relationships/hyperlink" Target="https://www.leasingmarkt.de/leasing/pkw/mercedes_benz-cla_250/12538675?adVariant=33577216&amp;lcn=listing&amp;lcs=Listing&amp;lcsu=https://www.leasingmarkt.de/listing&amp;ga4pp=%7B%22resultsCount%22%3A3%2C%22sort%22%3A%22popularity%22%2C%22position%22%3A2%7D&amp;deposit=1" TargetMode="External"/><Relationship Id="rId4" Type="http://schemas.openxmlformats.org/officeDocument/2006/relationships/hyperlink" Target="https://www.leasingmarkt.de/leasing/pkw/volkswagen-id.7/12699175?adVariant=34174642" TargetMode="External"/><Relationship Id="rId3" Type="http://schemas.openxmlformats.org/officeDocument/2006/relationships/hyperlink" Target="https://www.leasingmarkt.de/leasing/pkw/bmw-i4/12612202?adVariant=33912700" TargetMode="External"/><Relationship Id="rId2" Type="http://schemas.openxmlformats.org/officeDocument/2006/relationships/hyperlink" Target="https://www.leasingmarkt.de/leasing/pkw/mercedes_benz-cla_250/12647566?adVariant=34019161" TargetMode="Externa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https://www.leasingmarkt.de/leasing/pkw/bmw-i4/12571113?adVariant=33715545&amp;lcn=listing&amp;lcs=Listing&amp;lcsu=https://www.leasingmarkt.de/listing&amp;ga4pp=%7B%22resultsCount%22%3A43%2C%22sort%22%3A%22popularity%22%2C%22position%22%3A1%7D&amp;deposit=1" TargetMode="External"/><Relationship Id="rId3" Type="http://schemas.openxmlformats.org/officeDocument/2006/relationships/hyperlink" Target="https://www.leasingmarkt.de/leasing/pkw/bmw-i4/12691828?adVariant=34152894" TargetMode="External"/><Relationship Id="rId2" Type="http://schemas.openxmlformats.org/officeDocument/2006/relationships/hyperlink" Target="https://www.leasingmarkt.de/leasing/pkw/volkswagen-id.7/12658303?adVariant=34046725" TargetMode="External"/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easingmarkt.de/leasing/pkw/porsche-macan/12509151?adVariant=33448193&amp;lcn=listing&amp;lcs=Listing&amp;lcsu=https://www.leasingmarkt.de/listing&amp;ga4pp=%7B%22resultsCount%22%3A15%2C%22sort%22%3A%22popularity%22%2C%22position%22%3A3%7D&amp;deposit=1" TargetMode="External"/><Relationship Id="rId8" Type="http://schemas.openxmlformats.org/officeDocument/2006/relationships/hyperlink" Target="https://www.leasingmarkt.de/leasing/pkw/audi-q6_e_tron/12710470?adVariant=34211554" TargetMode="External"/><Relationship Id="rId7" Type="http://schemas.openxmlformats.org/officeDocument/2006/relationships/hyperlink" Target="https://www.leasingmarkt.de/leasing/pkw/volkswagen-id.5/12501343?adVariant=33394822" TargetMode="External"/><Relationship Id="rId6" Type="http://schemas.openxmlformats.org/officeDocument/2006/relationships/hyperlink" Target="https://www.leasingmarkt.de/leasing/pkw/xpeng-g9/12526148?adVariant=33520574&amp;lcn=listing&amp;lcs=Listing&amp;lcsu=https://www.leasingmarkt.de/listing&amp;ga4pp=%7B%22resultsCount%22%3A48%2C%22sort%22%3A%22popularity%22%2C%22position%22%3A1%7D" TargetMode="External"/><Relationship Id="rId5" Type="http://schemas.openxmlformats.org/officeDocument/2006/relationships/hyperlink" Target="https://www.leasingmarkt.de/leasing/pkw/skoda-enyaq/12564949?adVariant=33688804&amp;lcn=listing&amp;lcs=Listing&amp;lcsu=https://www.leasingmarkt.de/listing&amp;ga4pp=%7B%22resultsCount%22%3A32%2C%22sort%22%3A%22popularity%22%2C%22position%22%3A3%7D&amp;deposit=1" TargetMode="External"/><Relationship Id="rId4" Type="http://schemas.openxmlformats.org/officeDocument/2006/relationships/hyperlink" Target="https://www.leasingmarkt.de/leasing/pkw/audi-q6_e_tron/12580776?adVariant=33761106&amp;lcn=listing&amp;lcs=Listing&amp;lcsu=https://www.leasingmarkt.de/listing&amp;ga4pp=%7B%22resultsCount%22%3A66%2C%22sort%22%3A%22popularity%22%2C%22position%22%3A4%7D" TargetMode="External"/><Relationship Id="rId3" Type="http://schemas.openxmlformats.org/officeDocument/2006/relationships/hyperlink" Target="https://www.leasingmarkt.de/leasing/pkw/bmw-ix1/12692271?adVariant=34155688" TargetMode="External"/><Relationship Id="rId2" Type="http://schemas.openxmlformats.org/officeDocument/2006/relationships/hyperlink" Target="https://www.leasingmarkt.de/leasing/pkw/volkswagen-id.4/12718953?adVariant=34230362" TargetMode="External"/><Relationship Id="rId12" Type="http://schemas.openxmlformats.org/officeDocument/2006/relationships/image" Target="../media/image1.png"/><Relationship Id="rId11" Type="http://schemas.openxmlformats.org/officeDocument/2006/relationships/hyperlink" Target="https://www.leasingmarkt.de/leasing/pkw/volkswagen-id_4/12332199?adVariant=32966980&amp;lcn=listing&amp;lcs=Listing&amp;lcsu=https://www.leasingmarkt.de/listing&amp;ga4pp=%7B%22resultsCount%22%3A2%2C%22sort%22%3A%22popularity%22%2C%22position%22%3A2%7D" TargetMode="External"/><Relationship Id="rId10" Type="http://schemas.openxmlformats.org/officeDocument/2006/relationships/hyperlink" Target="https://www.leasingmarkt.de/leasing/pkw/volkswagen-id_5/12380221?adVariant=33249801&amp;lcn=listing&amp;lcs=Listing&amp;lcsu=https://www.leasingmarkt.de/listing&amp;ga4pp=%7B%22resultsCount%22%3A4%2C%22sort%22%3A%22popularity%22%2C%22position%22%3A1%7D" TargetMode="Externa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easingmarkt.de/leasing/pkw/audi-q6_e_tron/12494744?adVariant=33351196&amp;lcn=listing&amp;lcs=Listing&amp;lcsu=https://www.leasingmarkt.de/listing&amp;ga4pp=%7B%22resultsCount%22%3A6%2C%22sort%22%3A%22popularity%22%2C%22position%22%3A2%7D" TargetMode="External"/><Relationship Id="rId8" Type="http://schemas.openxmlformats.org/officeDocument/2006/relationships/hyperlink" Target="https://www.leasingmarkt.de/leasing/pkw/audi-q6_e_tron/12718850?adVariant=34229501" TargetMode="External"/><Relationship Id="rId7" Type="http://schemas.openxmlformats.org/officeDocument/2006/relationships/hyperlink" Target="https://www.leasingmarkt.de/leasing/pkw/volkswagen-id.5/12670426?adVariant=34077991" TargetMode="External"/><Relationship Id="rId6" Type="http://schemas.openxmlformats.org/officeDocument/2006/relationships/hyperlink" Target="https://www.leasingmarkt.de/leasing/pkw/porsche-macan/12081254?adVariant=32941961&amp;lcn=listing&amp;lcs=Listing&amp;lcsu=https://www.leasingmarkt.de/listing&amp;ga4pp=%7B%22resultsCount%22%3A15%2C%22sort%22%3A%22popularity%22%2C%22position%22%3A8%7D" TargetMode="External"/><Relationship Id="rId5" Type="http://schemas.openxmlformats.org/officeDocument/2006/relationships/hyperlink" Target="https://www.leasingmarkt.de/leasing/pkw/bmw-ix1/12443649?lcn=recommender&amp;lcs=Recommender&amp;lcsu=https://www.leasingmarkt.de/leasing/pkw/bmw-ix1/12443638&amp;ga4pp=%7B%22position%22%3A2%7D&amp;adVariant=33271230&amp;deposit=1" TargetMode="External"/><Relationship Id="rId4" Type="http://schemas.openxmlformats.org/officeDocument/2006/relationships/hyperlink" Target="https://www.leasingmarkt.de/leasing/pkw/bmw-ix1/12692097?adVariant=34154398" TargetMode="External"/><Relationship Id="rId3" Type="http://schemas.openxmlformats.org/officeDocument/2006/relationships/hyperlink" Target="https://www.leasingmarkt.de/leasing/pkw/xpeng-g9/12388387?adVariant=32974727&amp;lcn=listing&amp;lcs=Listing&amp;lcsu=https://www.leasingmarkt.de/listing&amp;ga4pp=%7B%22resultsCount%22%3A3%2C%22sort%22%3A%22popularity%22%2C%22position%22%3A2%7D" TargetMode="External"/><Relationship Id="rId2" Type="http://schemas.openxmlformats.org/officeDocument/2006/relationships/hyperlink" Target="https://www.leasingmarkt.de/leasing/pkw/byd-sealion_7/12400013?adVariant=33004081&amp;lcn=listing&amp;lcs=Listing&amp;lcsu=https://www.leasingmarkt.de/listing&amp;ga4pp=%7B%22resultsCount%22%3A6%2C%22sort%22%3A%22popularity%22%2C%22position%22%3A4%7D" TargetMode="External"/><Relationship Id="rId10" Type="http://schemas.openxmlformats.org/officeDocument/2006/relationships/image" Target="../media/image1.png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0"/>
  <sheetViews>
    <sheetView workbookViewId="0">
      <selection activeCell="A1" sqref="A1"/>
    </sheetView>
  </sheetViews>
  <sheetFormatPr defaultColWidth="14" defaultRowHeight="15.2" outlineLevelCol="1"/>
  <sheetData>
    <row r="1" spans="1:2">
      <c r="A1" s="43" t="s">
        <v>0</v>
      </c>
      <c r="B1" s="43" t="s">
        <v>1</v>
      </c>
    </row>
    <row r="2" spans="1:2">
      <c r="A2" t="s">
        <v>2</v>
      </c>
      <c r="B2" s="62">
        <v>52445</v>
      </c>
    </row>
    <row r="3" spans="1:2">
      <c r="A3" t="s">
        <v>3</v>
      </c>
      <c r="B3" s="62">
        <v>23016</v>
      </c>
    </row>
    <row r="4" spans="1:2">
      <c r="A4" t="s">
        <v>4</v>
      </c>
      <c r="B4" s="62">
        <v>22370</v>
      </c>
    </row>
    <row r="5" spans="1:2">
      <c r="A5" t="s">
        <v>5</v>
      </c>
      <c r="B5" s="62">
        <v>19632</v>
      </c>
    </row>
    <row r="6" spans="1:2">
      <c r="A6" t="s">
        <v>6</v>
      </c>
      <c r="B6" s="62">
        <v>16293</v>
      </c>
    </row>
    <row r="7" spans="1:2">
      <c r="A7" t="s">
        <v>7</v>
      </c>
      <c r="B7" s="62">
        <v>14957</v>
      </c>
    </row>
    <row r="8" spans="1:2">
      <c r="A8" t="s">
        <v>8</v>
      </c>
      <c r="B8" s="62">
        <v>12692</v>
      </c>
    </row>
    <row r="9" spans="1:2">
      <c r="A9" t="s">
        <v>9</v>
      </c>
      <c r="B9" s="62">
        <v>8890</v>
      </c>
    </row>
    <row r="10" spans="1:2">
      <c r="A10" t="s">
        <v>10</v>
      </c>
      <c r="B10" s="62">
        <v>8702</v>
      </c>
    </row>
    <row r="11" spans="1:2">
      <c r="A11" t="s">
        <v>11</v>
      </c>
      <c r="B11" s="62">
        <v>6922</v>
      </c>
    </row>
    <row r="12" spans="1:2">
      <c r="A12" t="s">
        <v>12</v>
      </c>
      <c r="B12" s="62">
        <v>6910</v>
      </c>
    </row>
    <row r="13" spans="1:2">
      <c r="A13" t="s">
        <v>13</v>
      </c>
      <c r="B13" s="62">
        <v>5598</v>
      </c>
    </row>
    <row r="14" spans="1:2">
      <c r="A14" t="s">
        <v>14</v>
      </c>
      <c r="B14" s="62">
        <v>5596</v>
      </c>
    </row>
    <row r="15" spans="1:2">
      <c r="A15" t="s">
        <v>15</v>
      </c>
      <c r="B15" s="62">
        <v>5284</v>
      </c>
    </row>
    <row r="16" spans="1:2">
      <c r="A16" t="s">
        <v>16</v>
      </c>
      <c r="B16" s="62">
        <v>4758</v>
      </c>
    </row>
    <row r="17" spans="1:2">
      <c r="A17" t="s">
        <v>17</v>
      </c>
      <c r="B17" s="62">
        <v>4544</v>
      </c>
    </row>
    <row r="18" spans="1:2">
      <c r="A18" t="s">
        <v>18</v>
      </c>
      <c r="B18" s="62">
        <v>4532</v>
      </c>
    </row>
    <row r="19" spans="1:2">
      <c r="A19" t="s">
        <v>19</v>
      </c>
      <c r="B19" s="62">
        <v>3958</v>
      </c>
    </row>
    <row r="20" spans="1:2">
      <c r="A20" t="s">
        <v>20</v>
      </c>
      <c r="B20" s="62">
        <v>3446</v>
      </c>
    </row>
    <row r="21" spans="1:2">
      <c r="A21" t="s">
        <v>21</v>
      </c>
      <c r="B21" s="62">
        <v>2732</v>
      </c>
    </row>
    <row r="22" spans="1:2">
      <c r="A22" t="s">
        <v>22</v>
      </c>
      <c r="B22" s="62">
        <v>2067</v>
      </c>
    </row>
    <row r="23" spans="1:2">
      <c r="A23" t="s">
        <v>23</v>
      </c>
      <c r="B23" s="62">
        <v>2042</v>
      </c>
    </row>
    <row r="24" spans="1:2">
      <c r="A24" t="s">
        <v>24</v>
      </c>
      <c r="B24" s="62">
        <v>1950</v>
      </c>
    </row>
    <row r="25" spans="1:2">
      <c r="A25" t="s">
        <v>25</v>
      </c>
      <c r="B25" s="62">
        <v>1915</v>
      </c>
    </row>
    <row r="26" spans="1:2">
      <c r="A26" t="s">
        <v>26</v>
      </c>
      <c r="B26" s="62">
        <v>1778</v>
      </c>
    </row>
    <row r="27" spans="1:2">
      <c r="A27" t="s">
        <v>27</v>
      </c>
      <c r="B27" s="62">
        <v>1235</v>
      </c>
    </row>
    <row r="28" spans="1:2">
      <c r="A28" t="s">
        <v>28</v>
      </c>
      <c r="B28" s="62">
        <v>1065</v>
      </c>
    </row>
    <row r="29" spans="1:2">
      <c r="A29" t="s">
        <v>29</v>
      </c>
      <c r="B29">
        <v>796</v>
      </c>
    </row>
    <row r="30" spans="1:2">
      <c r="A30" t="s">
        <v>30</v>
      </c>
      <c r="B30">
        <v>301</v>
      </c>
    </row>
    <row r="31" spans="1:2">
      <c r="A31" t="s">
        <v>31</v>
      </c>
      <c r="B31">
        <v>300</v>
      </c>
    </row>
    <row r="32" spans="1:2">
      <c r="A32" t="s">
        <v>32</v>
      </c>
      <c r="B32">
        <v>296</v>
      </c>
    </row>
    <row r="33" spans="1:2">
      <c r="A33" t="s">
        <v>33</v>
      </c>
      <c r="B33">
        <v>273</v>
      </c>
    </row>
    <row r="34" spans="1:2">
      <c r="A34" t="s">
        <v>34</v>
      </c>
      <c r="B34">
        <v>272</v>
      </c>
    </row>
    <row r="35" spans="1:2">
      <c r="A35" t="s">
        <v>35</v>
      </c>
      <c r="B35">
        <v>258</v>
      </c>
    </row>
    <row r="36" spans="1:2">
      <c r="A36" t="s">
        <v>36</v>
      </c>
      <c r="B36">
        <v>152</v>
      </c>
    </row>
    <row r="37" spans="1:2">
      <c r="A37" t="s">
        <v>37</v>
      </c>
      <c r="B37">
        <v>134</v>
      </c>
    </row>
    <row r="38" spans="1:2">
      <c r="A38" t="s">
        <v>38</v>
      </c>
      <c r="B38">
        <v>128</v>
      </c>
    </row>
    <row r="39" spans="1:2">
      <c r="A39" t="s">
        <v>39</v>
      </c>
      <c r="B39">
        <v>120</v>
      </c>
    </row>
    <row r="40" spans="1:2">
      <c r="A40" t="s">
        <v>40</v>
      </c>
      <c r="B40">
        <v>117</v>
      </c>
    </row>
    <row r="41" spans="1:2">
      <c r="A41" t="s">
        <v>41</v>
      </c>
      <c r="B41">
        <v>111</v>
      </c>
    </row>
    <row r="42" spans="1:2">
      <c r="A42" t="s">
        <v>42</v>
      </c>
      <c r="B42">
        <v>90</v>
      </c>
    </row>
    <row r="43" spans="1:2">
      <c r="A43" t="s">
        <v>43</v>
      </c>
      <c r="B43">
        <v>73</v>
      </c>
    </row>
    <row r="44" spans="1:2">
      <c r="A44" t="s">
        <v>44</v>
      </c>
      <c r="B44">
        <v>73</v>
      </c>
    </row>
    <row r="45" spans="1:2">
      <c r="A45" t="s">
        <v>45</v>
      </c>
      <c r="B45">
        <v>67</v>
      </c>
    </row>
    <row r="46" spans="1:2">
      <c r="A46" t="s">
        <v>46</v>
      </c>
      <c r="B46">
        <v>66</v>
      </c>
    </row>
    <row r="47" spans="1:2">
      <c r="A47" t="s">
        <v>47</v>
      </c>
      <c r="B47">
        <v>55</v>
      </c>
    </row>
    <row r="48" spans="1:2">
      <c r="A48" t="s">
        <v>48</v>
      </c>
      <c r="B48">
        <v>41</v>
      </c>
    </row>
    <row r="49" spans="1:2">
      <c r="A49" t="s">
        <v>49</v>
      </c>
      <c r="B49">
        <v>17</v>
      </c>
    </row>
    <row r="50" spans="1:2">
      <c r="A50" t="s">
        <v>50</v>
      </c>
      <c r="B50">
        <v>17</v>
      </c>
    </row>
    <row r="51" spans="1:2">
      <c r="A51" t="s">
        <v>51</v>
      </c>
      <c r="B51">
        <v>15</v>
      </c>
    </row>
    <row r="52" spans="1:2">
      <c r="A52" t="s">
        <v>52</v>
      </c>
      <c r="B52">
        <v>7</v>
      </c>
    </row>
    <row r="53" spans="1:2">
      <c r="A53" t="s">
        <v>53</v>
      </c>
      <c r="B53">
        <v>6</v>
      </c>
    </row>
    <row r="54" spans="1:2">
      <c r="A54" t="s">
        <v>54</v>
      </c>
      <c r="B54">
        <v>6</v>
      </c>
    </row>
    <row r="55" spans="1:2">
      <c r="A55" t="s">
        <v>55</v>
      </c>
      <c r="B55">
        <v>6</v>
      </c>
    </row>
    <row r="56" spans="1:2">
      <c r="A56" t="s">
        <v>56</v>
      </c>
      <c r="B56">
        <v>3</v>
      </c>
    </row>
    <row r="57" spans="1:2">
      <c r="A57" t="s">
        <v>57</v>
      </c>
      <c r="B57">
        <v>2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 t="s">
        <v>66</v>
      </c>
    </row>
    <row r="66" spans="1:2">
      <c r="A66" t="s">
        <v>67</v>
      </c>
      <c r="B66" t="s">
        <v>66</v>
      </c>
    </row>
    <row r="67" spans="1:2">
      <c r="A67" t="s">
        <v>68</v>
      </c>
      <c r="B67" t="s">
        <v>66</v>
      </c>
    </row>
    <row r="68" spans="1:2">
      <c r="A68" t="s">
        <v>69</v>
      </c>
      <c r="B68" t="s">
        <v>66</v>
      </c>
    </row>
    <row r="69" spans="1:2">
      <c r="A69" t="s">
        <v>70</v>
      </c>
      <c r="B69" t="s">
        <v>66</v>
      </c>
    </row>
    <row r="70" spans="1:2">
      <c r="A70" t="s">
        <v>71</v>
      </c>
      <c r="B70" t="s">
        <v>66</v>
      </c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6"/>
  <sheetViews>
    <sheetView tabSelected="1" topLeftCell="A20" workbookViewId="0">
      <selection activeCell="A32" sqref="$A32:$XFD48"/>
    </sheetView>
  </sheetViews>
  <sheetFormatPr defaultColWidth="9.23076923076923" defaultRowHeight="15.2"/>
  <cols>
    <col min="1" max="1" width="25" customWidth="1"/>
    <col min="2" max="17" width="15" customWidth="1"/>
  </cols>
  <sheetData>
    <row r="1" ht="16" spans="1:17">
      <c r="A1" s="4" t="s">
        <v>72</v>
      </c>
      <c r="B1" s="214" t="s">
        <v>73</v>
      </c>
      <c r="C1" s="4" t="s">
        <v>73</v>
      </c>
      <c r="D1" s="214" t="s">
        <v>73</v>
      </c>
      <c r="E1" s="4" t="s">
        <v>73</v>
      </c>
      <c r="F1" s="4" t="s">
        <v>74</v>
      </c>
      <c r="G1" s="4" t="s">
        <v>74</v>
      </c>
      <c r="H1" s="4" t="s">
        <v>75</v>
      </c>
      <c r="I1" s="4" t="s">
        <v>75</v>
      </c>
      <c r="J1" s="4" t="s">
        <v>76</v>
      </c>
      <c r="K1" s="4" t="s">
        <v>76</v>
      </c>
      <c r="L1" s="4" t="s">
        <v>77</v>
      </c>
      <c r="M1" s="4" t="s">
        <v>77</v>
      </c>
      <c r="N1" s="4" t="s">
        <v>78</v>
      </c>
      <c r="O1" s="4" t="s">
        <v>79</v>
      </c>
      <c r="P1" s="4" t="s">
        <v>80</v>
      </c>
      <c r="Q1" s="4" t="s">
        <v>80</v>
      </c>
    </row>
    <row r="2" spans="1:17">
      <c r="A2" s="5" t="s">
        <v>81</v>
      </c>
      <c r="B2" s="223" t="s">
        <v>82</v>
      </c>
      <c r="C2" s="139" t="s">
        <v>82</v>
      </c>
      <c r="D2" s="223" t="s">
        <v>82</v>
      </c>
      <c r="E2" s="9">
        <v>46204</v>
      </c>
      <c r="F2" s="9">
        <v>46204</v>
      </c>
      <c r="G2" s="9">
        <v>46204</v>
      </c>
      <c r="H2" s="9">
        <v>46204</v>
      </c>
      <c r="I2" s="9">
        <v>46204</v>
      </c>
      <c r="J2" s="9">
        <v>46204</v>
      </c>
      <c r="K2" s="9">
        <v>46204</v>
      </c>
      <c r="L2" s="9">
        <v>46204</v>
      </c>
      <c r="M2" s="9">
        <v>46204</v>
      </c>
      <c r="N2" s="9">
        <v>46204</v>
      </c>
      <c r="O2" s="9">
        <v>46204</v>
      </c>
      <c r="P2" s="9">
        <v>46204</v>
      </c>
      <c r="Q2" s="9">
        <v>46204</v>
      </c>
    </row>
    <row r="3" ht="16" spans="1:17">
      <c r="A3" s="4" t="s">
        <v>83</v>
      </c>
      <c r="B3" s="216" t="s">
        <v>84</v>
      </c>
      <c r="C3" s="12" t="s">
        <v>84</v>
      </c>
      <c r="D3" s="216" t="s">
        <v>84</v>
      </c>
      <c r="E3" s="12" t="s">
        <v>84</v>
      </c>
      <c r="F3" s="12" t="s">
        <v>85</v>
      </c>
      <c r="G3" s="12" t="s">
        <v>85</v>
      </c>
      <c r="H3" s="12" t="s">
        <v>86</v>
      </c>
      <c r="I3" s="12" t="s">
        <v>86</v>
      </c>
      <c r="J3" s="12" t="s">
        <v>87</v>
      </c>
      <c r="K3" s="12" t="s">
        <v>87</v>
      </c>
      <c r="L3" s="12" t="s">
        <v>88</v>
      </c>
      <c r="M3" s="12" t="s">
        <v>88</v>
      </c>
      <c r="N3" s="12" t="s">
        <v>89</v>
      </c>
      <c r="O3" s="12" t="s">
        <v>90</v>
      </c>
      <c r="P3" s="224" t="s">
        <v>91</v>
      </c>
      <c r="Q3" s="224" t="s">
        <v>91</v>
      </c>
    </row>
    <row r="4" ht="46" spans="1:17">
      <c r="A4" s="4" t="s">
        <v>92</v>
      </c>
      <c r="B4" s="216" t="s">
        <v>93</v>
      </c>
      <c r="C4" s="12" t="s">
        <v>94</v>
      </c>
      <c r="D4" s="216" t="s">
        <v>95</v>
      </c>
      <c r="E4" s="12" t="s">
        <v>96</v>
      </c>
      <c r="F4" s="12" t="s">
        <v>97</v>
      </c>
      <c r="G4" s="12" t="s">
        <v>98</v>
      </c>
      <c r="H4" s="12" t="s">
        <v>99</v>
      </c>
      <c r="I4" s="12" t="s">
        <v>100</v>
      </c>
      <c r="J4" s="12" t="s">
        <v>101</v>
      </c>
      <c r="K4" s="12" t="s">
        <v>102</v>
      </c>
      <c r="L4" s="12" t="s">
        <v>103</v>
      </c>
      <c r="M4" s="12" t="s">
        <v>104</v>
      </c>
      <c r="N4" s="12" t="s">
        <v>105</v>
      </c>
      <c r="O4" s="12" t="s">
        <v>106</v>
      </c>
      <c r="P4" s="12" t="s">
        <v>94</v>
      </c>
      <c r="Q4" s="12" t="s">
        <v>96</v>
      </c>
    </row>
    <row r="5" ht="16" spans="1:17">
      <c r="A5" s="4" t="s">
        <v>107</v>
      </c>
      <c r="B5" s="12" t="s">
        <v>108</v>
      </c>
      <c r="C5" s="12" t="s">
        <v>109</v>
      </c>
      <c r="D5" s="12" t="s">
        <v>110</v>
      </c>
      <c r="E5" s="12" t="s">
        <v>111</v>
      </c>
      <c r="F5" s="12" t="s">
        <v>108</v>
      </c>
      <c r="G5" s="12" t="s">
        <v>111</v>
      </c>
      <c r="H5" s="12" t="s">
        <v>108</v>
      </c>
      <c r="I5" s="12" t="s">
        <v>111</v>
      </c>
      <c r="J5" s="12" t="s">
        <v>108</v>
      </c>
      <c r="K5" s="12" t="s">
        <v>111</v>
      </c>
      <c r="L5" s="12" t="s">
        <v>108</v>
      </c>
      <c r="M5" s="12" t="s">
        <v>111</v>
      </c>
      <c r="N5" s="12" t="s">
        <v>108</v>
      </c>
      <c r="O5" s="12" t="s">
        <v>108</v>
      </c>
      <c r="P5" s="12" t="s">
        <v>108</v>
      </c>
      <c r="Q5" s="12" t="s">
        <v>111</v>
      </c>
    </row>
    <row r="6" spans="1:17">
      <c r="A6" s="20" t="s">
        <v>112</v>
      </c>
      <c r="B6" s="22">
        <v>37970</v>
      </c>
      <c r="C6" s="22">
        <v>45970</v>
      </c>
      <c r="D6" s="22">
        <v>50970</v>
      </c>
      <c r="E6" s="22">
        <v>59470</v>
      </c>
      <c r="F6" s="31">
        <v>65766.84</v>
      </c>
      <c r="G6" s="31">
        <v>70096.65</v>
      </c>
      <c r="H6" s="22">
        <v>59495</v>
      </c>
      <c r="I6" s="22">
        <v>63835</v>
      </c>
      <c r="J6" s="22">
        <v>61300</v>
      </c>
      <c r="K6" s="22">
        <v>73700</v>
      </c>
      <c r="L6" s="22">
        <v>49990</v>
      </c>
      <c r="M6" s="22">
        <v>53990</v>
      </c>
      <c r="N6" s="28">
        <v>45550</v>
      </c>
      <c r="O6" s="22">
        <v>48500</v>
      </c>
      <c r="P6" s="22">
        <v>59990</v>
      </c>
      <c r="Q6" s="22">
        <v>65990</v>
      </c>
    </row>
    <row r="7" ht="109" spans="1:17">
      <c r="A7" s="20" t="s">
        <v>113</v>
      </c>
      <c r="B7" s="28" t="s">
        <v>114</v>
      </c>
      <c r="C7" s="28" t="s">
        <v>114</v>
      </c>
      <c r="D7" s="218" t="s">
        <v>115</v>
      </c>
      <c r="E7" s="28"/>
      <c r="F7" s="28" t="s">
        <v>114</v>
      </c>
      <c r="G7" s="28"/>
      <c r="H7" s="218" t="s">
        <v>116</v>
      </c>
      <c r="I7" s="218" t="s">
        <v>117</v>
      </c>
      <c r="J7" s="28"/>
      <c r="K7" s="28"/>
      <c r="L7" s="28"/>
      <c r="M7" s="28"/>
      <c r="N7" s="28"/>
      <c r="O7" s="28"/>
      <c r="P7" s="28"/>
      <c r="Q7" s="28"/>
    </row>
    <row r="8" spans="1:17">
      <c r="A8" s="20" t="s">
        <v>118</v>
      </c>
      <c r="B8" s="28">
        <v>0</v>
      </c>
      <c r="C8" s="28">
        <v>0</v>
      </c>
      <c r="D8" s="28">
        <v>0</v>
      </c>
      <c r="E8" s="28">
        <v>0</v>
      </c>
      <c r="F8" s="31">
        <v>0</v>
      </c>
      <c r="G8" s="31">
        <v>0</v>
      </c>
      <c r="H8" s="22">
        <v>6000</v>
      </c>
      <c r="I8" s="22">
        <v>6000</v>
      </c>
      <c r="J8" s="28"/>
      <c r="K8" s="28"/>
      <c r="L8" s="105">
        <v>7500</v>
      </c>
      <c r="M8" s="28">
        <v>8500</v>
      </c>
      <c r="N8" s="28"/>
      <c r="O8" s="225"/>
      <c r="P8" s="28"/>
      <c r="Q8" s="28"/>
    </row>
    <row r="9" spans="1:17">
      <c r="A9" s="38" t="s">
        <v>119</v>
      </c>
      <c r="B9" s="22">
        <v>18300</v>
      </c>
      <c r="C9" s="22">
        <v>21050</v>
      </c>
      <c r="D9" s="22">
        <v>23000</v>
      </c>
      <c r="E9" s="22">
        <v>25900</v>
      </c>
      <c r="F9" s="22">
        <v>30100</v>
      </c>
      <c r="G9" s="22">
        <v>32550</v>
      </c>
      <c r="H9" s="22">
        <v>26600</v>
      </c>
      <c r="I9" s="22">
        <v>30250</v>
      </c>
      <c r="J9" s="22">
        <v>30000</v>
      </c>
      <c r="K9" s="22">
        <v>36200</v>
      </c>
      <c r="L9" s="22">
        <v>21900</v>
      </c>
      <c r="M9" s="22">
        <v>23850</v>
      </c>
      <c r="N9" s="22"/>
      <c r="O9" s="22">
        <v>22750</v>
      </c>
      <c r="P9" s="22">
        <v>26500</v>
      </c>
      <c r="Q9" s="22">
        <v>30350</v>
      </c>
    </row>
    <row r="10" spans="1:17">
      <c r="A10" s="38" t="s">
        <v>120</v>
      </c>
      <c r="B10" s="22">
        <v>18250</v>
      </c>
      <c r="C10" s="22">
        <v>21000</v>
      </c>
      <c r="D10" s="22">
        <v>22900</v>
      </c>
      <c r="E10" s="22">
        <v>25850</v>
      </c>
      <c r="F10" s="22">
        <v>29300</v>
      </c>
      <c r="G10" s="22">
        <v>31650</v>
      </c>
      <c r="H10" s="22">
        <v>24750</v>
      </c>
      <c r="I10" s="22">
        <v>25900</v>
      </c>
      <c r="J10" s="22">
        <v>29750</v>
      </c>
      <c r="K10" s="22">
        <v>35950</v>
      </c>
      <c r="L10" s="22">
        <v>21350</v>
      </c>
      <c r="M10" s="22">
        <v>23250</v>
      </c>
      <c r="N10" s="22"/>
      <c r="O10" s="22">
        <v>22100</v>
      </c>
      <c r="P10" s="22">
        <v>25100</v>
      </c>
      <c r="Q10" s="22">
        <v>28700</v>
      </c>
    </row>
    <row r="11" spans="1:17">
      <c r="A11" s="20" t="s">
        <v>121</v>
      </c>
      <c r="B11" s="41">
        <v>0.481959441664472</v>
      </c>
      <c r="C11" s="41">
        <v>0.457907330867957</v>
      </c>
      <c r="D11" s="41">
        <v>0.45124583088091</v>
      </c>
      <c r="E11" s="41">
        <v>0.435513704388767</v>
      </c>
      <c r="F11" s="41">
        <v>0.457677455690436</v>
      </c>
      <c r="G11" s="41">
        <v>0.46435885309783</v>
      </c>
      <c r="H11" s="41" t="s">
        <v>122</v>
      </c>
      <c r="I11" s="41"/>
      <c r="J11" s="41"/>
      <c r="K11" s="41"/>
      <c r="L11" s="41"/>
      <c r="M11" s="41"/>
      <c r="N11" s="41"/>
      <c r="O11" s="41"/>
      <c r="P11" s="41">
        <v>0.441740290048341</v>
      </c>
      <c r="Q11" s="41"/>
    </row>
    <row r="12" spans="1:17">
      <c r="A12" s="5" t="s">
        <v>123</v>
      </c>
      <c r="B12" s="13"/>
      <c r="C12" s="13"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50" t="s">
        <v>124</v>
      </c>
      <c r="B13" s="51"/>
      <c r="C13" s="51"/>
      <c r="D13" s="51"/>
      <c r="E13" s="127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>
      <c r="A14" s="226" t="s">
        <v>125</v>
      </c>
      <c r="B14" s="54">
        <v>0.0099</v>
      </c>
      <c r="C14" s="54">
        <v>0</v>
      </c>
      <c r="D14" s="54">
        <v>0</v>
      </c>
      <c r="E14" s="54">
        <v>0.0585</v>
      </c>
      <c r="F14" s="54">
        <v>0.0399</v>
      </c>
      <c r="G14" s="54">
        <v>0.0399</v>
      </c>
      <c r="H14" s="54">
        <v>0.0199</v>
      </c>
      <c r="I14" s="54">
        <v>0.0199</v>
      </c>
      <c r="J14" s="54">
        <v>0.0199</v>
      </c>
      <c r="K14" s="54">
        <v>0.0199</v>
      </c>
      <c r="L14" s="54"/>
      <c r="M14" s="54"/>
      <c r="N14" s="54"/>
      <c r="O14" s="220">
        <v>0.0524</v>
      </c>
      <c r="P14" s="54"/>
      <c r="Q14" s="54"/>
    </row>
    <row r="15" spans="1:17">
      <c r="A15" s="50" t="s">
        <v>126</v>
      </c>
      <c r="B15" s="59">
        <v>591</v>
      </c>
      <c r="C15" s="59">
        <v>710</v>
      </c>
      <c r="D15" s="59">
        <v>800</v>
      </c>
      <c r="E15" s="59">
        <v>1174</v>
      </c>
      <c r="F15" s="21">
        <v>1053.45</v>
      </c>
      <c r="G15" s="21">
        <v>1120.87</v>
      </c>
      <c r="H15" s="227">
        <v>1002.61</v>
      </c>
      <c r="I15" s="133">
        <v>1059.4</v>
      </c>
      <c r="J15" s="51">
        <v>987.63</v>
      </c>
      <c r="K15" s="227">
        <v>1182.65</v>
      </c>
      <c r="L15" s="51"/>
      <c r="M15" s="51"/>
      <c r="N15" s="51"/>
      <c r="O15" s="227">
        <v>641</v>
      </c>
      <c r="P15" s="51"/>
      <c r="Q15" s="51"/>
    </row>
    <row r="16" spans="1:17">
      <c r="A16" s="50" t="s">
        <v>127</v>
      </c>
      <c r="B16" s="59">
        <v>18125</v>
      </c>
      <c r="C16" s="59">
        <v>21145</v>
      </c>
      <c r="D16" s="59">
        <v>22995</v>
      </c>
      <c r="E16" s="59">
        <v>25736</v>
      </c>
      <c r="F16" s="59" t="s">
        <v>128</v>
      </c>
      <c r="G16" s="51" t="s">
        <v>129</v>
      </c>
      <c r="H16" s="133" t="s">
        <v>130</v>
      </c>
      <c r="I16" s="133">
        <v>29523.69</v>
      </c>
      <c r="J16" s="59">
        <v>29424</v>
      </c>
      <c r="K16" s="51">
        <v>36598.1</v>
      </c>
      <c r="L16" s="51"/>
      <c r="M16" s="51"/>
      <c r="N16" s="51"/>
      <c r="O16" s="51" t="s">
        <v>131</v>
      </c>
      <c r="P16" s="51"/>
      <c r="Q16" s="51"/>
    </row>
    <row r="17" spans="1:17">
      <c r="A17" s="5" t="s">
        <v>132</v>
      </c>
      <c r="B17" s="94">
        <v>3282.79852805021</v>
      </c>
      <c r="C17" s="94">
        <v>5062.97963613412</v>
      </c>
      <c r="D17" s="94">
        <v>5465.10802738133</v>
      </c>
      <c r="E17" s="94">
        <v>-885.65380675142</v>
      </c>
      <c r="F17" s="228">
        <v>5998.1262668457</v>
      </c>
      <c r="G17" s="228">
        <v>6074.49847687052</v>
      </c>
      <c r="H17" s="143">
        <v>-1714.65546642407</v>
      </c>
      <c r="I17" s="94">
        <v>3745.07122934467</v>
      </c>
      <c r="J17" s="94">
        <v>3809.20946858338</v>
      </c>
      <c r="K17" s="143">
        <v>4631.0803232334</v>
      </c>
      <c r="L17" s="94"/>
      <c r="M17" s="94"/>
      <c r="N17" s="94"/>
      <c r="O17" s="143">
        <v>8504.73638960074</v>
      </c>
      <c r="P17" s="94"/>
      <c r="Q17" s="94"/>
    </row>
    <row r="18" spans="1:17">
      <c r="A18" s="226" t="s">
        <v>133</v>
      </c>
      <c r="B18" s="54">
        <v>0.0099</v>
      </c>
      <c r="C18" s="54">
        <v>0</v>
      </c>
      <c r="D18" s="54">
        <v>0</v>
      </c>
      <c r="E18" s="54">
        <v>0.0585</v>
      </c>
      <c r="F18" s="54">
        <v>0.0399</v>
      </c>
      <c r="G18" s="54">
        <v>0.0399</v>
      </c>
      <c r="H18" s="54">
        <v>0.0199</v>
      </c>
      <c r="I18" s="54">
        <v>0.0199</v>
      </c>
      <c r="J18" s="54">
        <v>0.0299</v>
      </c>
      <c r="K18" s="54">
        <v>0.0299</v>
      </c>
      <c r="L18" s="54"/>
      <c r="M18" s="54"/>
      <c r="N18" s="54"/>
      <c r="O18" s="54">
        <v>0.0524</v>
      </c>
      <c r="P18" s="54"/>
      <c r="Q18" s="54"/>
    </row>
    <row r="19" spans="1:17">
      <c r="A19" s="50" t="s">
        <v>134</v>
      </c>
      <c r="B19" s="59">
        <v>446</v>
      </c>
      <c r="C19" s="59">
        <v>529</v>
      </c>
      <c r="D19" s="59">
        <v>596</v>
      </c>
      <c r="E19" s="59">
        <v>927</v>
      </c>
      <c r="F19" s="59">
        <v>892.71</v>
      </c>
      <c r="G19" s="59">
        <v>950.06</v>
      </c>
      <c r="H19" s="51">
        <v>775.13</v>
      </c>
      <c r="I19" s="51">
        <v>819.53</v>
      </c>
      <c r="J19" s="51">
        <v>866.49</v>
      </c>
      <c r="K19" s="133">
        <v>1040.79</v>
      </c>
      <c r="L19" s="51"/>
      <c r="M19" s="51"/>
      <c r="N19" s="51"/>
      <c r="O19" s="51">
        <v>520</v>
      </c>
      <c r="P19" s="51" t="s">
        <v>114</v>
      </c>
      <c r="Q19" s="51" t="s">
        <v>114</v>
      </c>
    </row>
    <row r="20" spans="1:17">
      <c r="A20" s="50" t="s">
        <v>135</v>
      </c>
      <c r="B20" s="59">
        <v>18125</v>
      </c>
      <c r="C20" s="59">
        <v>21145</v>
      </c>
      <c r="D20" s="59">
        <v>22995</v>
      </c>
      <c r="E20" s="59">
        <v>25736</v>
      </c>
      <c r="F20" s="51" t="s">
        <v>136</v>
      </c>
      <c r="G20" s="51" t="s">
        <v>137</v>
      </c>
      <c r="H20" s="133">
        <v>26469.33</v>
      </c>
      <c r="I20" s="51" t="s">
        <v>138</v>
      </c>
      <c r="J20" s="59">
        <v>25746</v>
      </c>
      <c r="K20" s="59">
        <v>32116.7</v>
      </c>
      <c r="L20" s="51"/>
      <c r="M20" s="51"/>
      <c r="N20" s="51"/>
      <c r="O20" s="133">
        <v>19204.5</v>
      </c>
      <c r="P20" s="51"/>
      <c r="Q20" s="51"/>
    </row>
    <row r="21" spans="1:17">
      <c r="A21" s="5" t="s">
        <v>139</v>
      </c>
      <c r="B21" s="94">
        <v>4402.71789573839</v>
      </c>
      <c r="C21" s="94">
        <v>6658.78952117238</v>
      </c>
      <c r="D21" s="94">
        <v>7271.02828778051</v>
      </c>
      <c r="E21" s="94">
        <v>-897.416652609646</v>
      </c>
      <c r="F21" s="94">
        <v>4203.89124852965</v>
      </c>
      <c r="G21" s="94">
        <v>4214.81868020333</v>
      </c>
      <c r="H21" s="94">
        <v>6578.15687837173</v>
      </c>
      <c r="I21" s="94">
        <v>8095.34254873648</v>
      </c>
      <c r="J21" s="94">
        <v>525.448293486815</v>
      </c>
      <c r="K21" s="94">
        <v>532.498783814625</v>
      </c>
      <c r="L21" s="94"/>
      <c r="M21" s="94"/>
      <c r="N21" s="94"/>
      <c r="O21" s="94">
        <v>8723.66691192692</v>
      </c>
      <c r="P21" s="94" t="e">
        <v>#VALUE!</v>
      </c>
      <c r="Q21" s="94" t="e">
        <v>#VALUE!</v>
      </c>
    </row>
    <row r="22" spans="1:17">
      <c r="A22" s="72" t="s">
        <v>140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</row>
    <row r="23" spans="1:17">
      <c r="A23" s="72" t="s">
        <v>141</v>
      </c>
      <c r="B23" s="73">
        <v>476</v>
      </c>
      <c r="C23" s="73">
        <v>536</v>
      </c>
      <c r="D23" s="73">
        <v>595</v>
      </c>
      <c r="E23" s="77">
        <v>1183</v>
      </c>
      <c r="F23" s="227">
        <v>992.32</v>
      </c>
      <c r="G23" s="208">
        <v>1055.89</v>
      </c>
      <c r="H23" s="227">
        <v>788</v>
      </c>
      <c r="I23" s="77">
        <v>843</v>
      </c>
      <c r="J23" s="227">
        <v>1181.45</v>
      </c>
      <c r="K23" s="208">
        <v>1358.73</v>
      </c>
      <c r="L23" s="73"/>
      <c r="M23" s="73"/>
      <c r="N23" s="73"/>
      <c r="O23" s="227">
        <v>826.05</v>
      </c>
      <c r="P23" s="73">
        <v>804</v>
      </c>
      <c r="Q23" s="73">
        <v>876</v>
      </c>
    </row>
    <row r="24" spans="1:17">
      <c r="A24" s="72" t="s">
        <v>142</v>
      </c>
      <c r="B24" s="77">
        <v>689.388416899541</v>
      </c>
      <c r="C24" s="77">
        <v>861.742041717593</v>
      </c>
      <c r="D24" s="77">
        <v>963.794190354528</v>
      </c>
      <c r="E24" s="77">
        <v>1147.4561608875</v>
      </c>
      <c r="F24" s="77">
        <v>1233.21922516442</v>
      </c>
      <c r="G24" s="77">
        <v>1302.92816881273</v>
      </c>
      <c r="H24" s="77">
        <v>951.220237445852</v>
      </c>
      <c r="I24" s="77">
        <v>1171.64314446433</v>
      </c>
      <c r="J24" s="77">
        <v>1101.79542503303</v>
      </c>
      <c r="K24" s="77">
        <v>1321.44763185107</v>
      </c>
      <c r="L24" s="77"/>
      <c r="M24" s="77"/>
      <c r="N24" s="77"/>
      <c r="O24" s="77">
        <v>895.894579235029</v>
      </c>
      <c r="P24" s="77">
        <v>1148.33261603226</v>
      </c>
      <c r="Q24" s="77">
        <v>1233.77902583328</v>
      </c>
    </row>
    <row r="25" spans="1:17">
      <c r="A25" s="5" t="s">
        <v>143</v>
      </c>
      <c r="B25" s="65">
        <v>7119.85417568039</v>
      </c>
      <c r="C25" s="65">
        <v>10868.611659505</v>
      </c>
      <c r="D25" s="65">
        <v>12305.0767905482</v>
      </c>
      <c r="E25" s="65">
        <v>-1185.94511830509</v>
      </c>
      <c r="F25" s="21">
        <v>8037.77158632077</v>
      </c>
      <c r="G25" s="21">
        <v>8242.60174628798</v>
      </c>
      <c r="H25" s="21">
        <v>5445.95768607952</v>
      </c>
      <c r="I25" s="65">
        <v>10965.4089871462</v>
      </c>
      <c r="J25" s="21">
        <v>4752.91190801575</v>
      </c>
      <c r="K25" s="21">
        <v>-1243.95235880766</v>
      </c>
      <c r="L25" s="65"/>
      <c r="M25" s="65"/>
      <c r="N25" s="65"/>
      <c r="O25" s="21">
        <v>2330.41336704452</v>
      </c>
      <c r="P25" s="65">
        <v>11488.8992087815</v>
      </c>
      <c r="Q25" s="65">
        <v>11937.5481015409</v>
      </c>
    </row>
    <row r="26" spans="1:17">
      <c r="A26" s="213" t="s">
        <v>144</v>
      </c>
      <c r="B26" s="84">
        <v>0.0125362127995786</v>
      </c>
      <c r="C26" s="84">
        <v>0.0116597781161627</v>
      </c>
      <c r="D26" s="84">
        <v>0.0116735334510496</v>
      </c>
      <c r="E26" s="84">
        <v>0.0198923827139734</v>
      </c>
      <c r="F26" s="84">
        <v>0.0150884549113201</v>
      </c>
      <c r="G26" s="84">
        <v>0.0150633446819499</v>
      </c>
      <c r="H26" s="84">
        <v>0.0132448104882763</v>
      </c>
      <c r="I26" s="84">
        <v>0.0132059215164095</v>
      </c>
      <c r="J26" s="84">
        <v>0.0192732463295269</v>
      </c>
      <c r="K26" s="84">
        <v>0.0184359565807327</v>
      </c>
      <c r="L26" s="84"/>
      <c r="M26" s="84"/>
      <c r="N26" s="84"/>
      <c r="O26" s="84">
        <v>0.0170319587628866</v>
      </c>
      <c r="P26" s="84">
        <v>0.0134022337056176</v>
      </c>
      <c r="Q26" s="84">
        <v>0.0132747385967571</v>
      </c>
    </row>
    <row r="27" spans="1:17">
      <c r="A27" s="72" t="s">
        <v>140</v>
      </c>
      <c r="B27" s="212"/>
      <c r="C27" s="212"/>
      <c r="D27" s="212"/>
      <c r="E27" s="212"/>
      <c r="F27" s="77"/>
      <c r="G27" s="212"/>
      <c r="H27" s="212"/>
      <c r="I27" s="212"/>
      <c r="J27" s="212"/>
      <c r="K27" s="212"/>
      <c r="L27" s="77" t="s">
        <v>114</v>
      </c>
      <c r="M27" s="77" t="s">
        <v>114</v>
      </c>
      <c r="N27" s="77" t="s">
        <v>114</v>
      </c>
      <c r="O27" s="77" t="s">
        <v>114</v>
      </c>
      <c r="P27" s="77" t="s">
        <v>114</v>
      </c>
      <c r="Q27" s="77" t="s">
        <v>114</v>
      </c>
    </row>
    <row r="28" spans="1:17">
      <c r="A28" s="72" t="s">
        <v>145</v>
      </c>
      <c r="B28" s="73">
        <v>399</v>
      </c>
      <c r="C28" s="212">
        <v>449</v>
      </c>
      <c r="D28" s="73">
        <v>499</v>
      </c>
      <c r="E28" s="212">
        <v>950</v>
      </c>
      <c r="F28" s="77">
        <v>847.05</v>
      </c>
      <c r="G28" s="212">
        <v>901.56</v>
      </c>
      <c r="H28" s="77">
        <v>644</v>
      </c>
      <c r="I28" s="212">
        <v>689</v>
      </c>
      <c r="J28" s="212">
        <v>1009.24</v>
      </c>
      <c r="K28" s="212">
        <v>1163.22</v>
      </c>
      <c r="L28" s="77" t="s">
        <v>114</v>
      </c>
      <c r="M28" s="77" t="s">
        <v>114</v>
      </c>
      <c r="N28" s="77" t="s">
        <v>114</v>
      </c>
      <c r="O28" s="212">
        <v>668.74</v>
      </c>
      <c r="P28" s="212">
        <v>652</v>
      </c>
      <c r="Q28" s="212">
        <v>711</v>
      </c>
    </row>
    <row r="29" spans="1:17">
      <c r="A29" s="72" t="s">
        <v>146</v>
      </c>
      <c r="B29" s="77">
        <v>547.391482929699</v>
      </c>
      <c r="C29" s="77">
        <v>682.347218708224</v>
      </c>
      <c r="D29" s="77">
        <v>763.446644999773</v>
      </c>
      <c r="E29" s="77">
        <v>906.333128451865</v>
      </c>
      <c r="F29" s="77">
        <v>989.522645701461</v>
      </c>
      <c r="G29" s="77">
        <v>1047.12429673345</v>
      </c>
      <c r="H29" s="77">
        <v>926.620305905791</v>
      </c>
      <c r="I29" s="77">
        <v>1005.9600201098</v>
      </c>
      <c r="J29" s="77">
        <v>878.590703006903</v>
      </c>
      <c r="K29" s="77">
        <v>1053.05307081848</v>
      </c>
      <c r="L29" s="77" t="s">
        <v>114</v>
      </c>
      <c r="M29" s="77" t="s">
        <v>114</v>
      </c>
      <c r="N29" s="77" t="s">
        <v>114</v>
      </c>
      <c r="O29" s="77">
        <v>720.899886327301</v>
      </c>
      <c r="P29" s="77">
        <v>931.747982777688</v>
      </c>
      <c r="Q29" s="77">
        <v>1005.41356018996</v>
      </c>
    </row>
    <row r="30" spans="1:17">
      <c r="A30" s="5" t="s">
        <v>147</v>
      </c>
      <c r="B30" s="65">
        <v>6443.59682482143</v>
      </c>
      <c r="C30" s="65">
        <v>10132.6259962073</v>
      </c>
      <c r="D30" s="65">
        <v>11483.0550137604</v>
      </c>
      <c r="E30" s="65">
        <v>-1896.14463918219</v>
      </c>
      <c r="F30" s="65">
        <v>6186.58341665585</v>
      </c>
      <c r="G30" s="65">
        <v>6320.83204319327</v>
      </c>
      <c r="H30" s="65">
        <v>12272.2090905134</v>
      </c>
      <c r="I30" s="65">
        <v>13763.3409873154</v>
      </c>
      <c r="J30" s="65">
        <v>-5673.17866665367</v>
      </c>
      <c r="K30" s="65">
        <v>-4783.77371166699</v>
      </c>
      <c r="L30" s="65" t="e">
        <v>#VALUE!</v>
      </c>
      <c r="M30" s="65" t="e">
        <v>#VALUE!</v>
      </c>
      <c r="N30" s="65" t="e">
        <v>#VALUE!</v>
      </c>
      <c r="O30" s="65">
        <v>2264.93644571819</v>
      </c>
      <c r="P30" s="65">
        <v>12147.4843298822</v>
      </c>
      <c r="Q30" s="65">
        <v>12784.3070516596</v>
      </c>
    </row>
    <row r="31" spans="1:17">
      <c r="A31" s="213" t="s">
        <v>148</v>
      </c>
      <c r="B31" s="84">
        <v>0.0105082960231762</v>
      </c>
      <c r="C31" s="84">
        <v>0.00976723950402436</v>
      </c>
      <c r="D31" s="84">
        <v>0.00979007259172062</v>
      </c>
      <c r="E31" s="84">
        <v>0.0159744408945687</v>
      </c>
      <c r="F31" s="84">
        <v>0.012879590991448</v>
      </c>
      <c r="G31" s="84">
        <v>0.0128616702795355</v>
      </c>
      <c r="H31" s="84">
        <v>0.0108244390284898</v>
      </c>
      <c r="I31" s="84">
        <v>0.0107934518680974</v>
      </c>
      <c r="J31" s="84">
        <v>0.0164639477977161</v>
      </c>
      <c r="K31" s="84">
        <v>0.0157831750339213</v>
      </c>
      <c r="L31" s="84"/>
      <c r="M31" s="84"/>
      <c r="N31" s="84"/>
      <c r="O31" s="84">
        <v>0.0137884536082474</v>
      </c>
      <c r="P31" s="84">
        <v>0.0108684780796799</v>
      </c>
      <c r="Q31" s="84">
        <v>0.0107743597514775</v>
      </c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1:17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spans="1:17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spans="1:17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spans="1:17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spans="1:17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spans="1: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spans="1:17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spans="1:17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1:17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spans="1:17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1:17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1:17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spans="1:17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spans="1:17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spans="1:17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spans="1:1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spans="1:17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spans="1:17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1:17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spans="1:17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spans="1:17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spans="1:17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spans="1:17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1:17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spans="1:17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spans="1:1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spans="1:17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spans="1:17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spans="1:17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spans="1:17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spans="1:17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spans="1:17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spans="1:17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spans="1:17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spans="1:17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spans="1:1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spans="1:17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spans="1:17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spans="1:17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spans="1:17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spans="1:17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spans="1:17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spans="1:17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spans="1:17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spans="1:17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spans="1:1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spans="1:17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spans="1:17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spans="1:17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spans="1:17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spans="1:17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spans="1:17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spans="1:17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spans="1:17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spans="1:17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spans="1:1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spans="1:17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spans="1:17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spans="1:17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spans="1:17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spans="1:17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spans="1:17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spans="1:17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spans="1:17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spans="1:17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spans="1:1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spans="1:17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spans="1:17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spans="1:17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spans="1:17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spans="1:17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spans="1:17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spans="1:17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spans="1:17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spans="1:17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spans="1:1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spans="1:17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spans="1:17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spans="1:17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spans="1:17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spans="1:17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spans="1:17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spans="1:17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spans="1:17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spans="1:17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5"/>
  <sheetViews>
    <sheetView workbookViewId="0">
      <selection activeCell="C47" sqref="C47"/>
    </sheetView>
  </sheetViews>
  <sheetFormatPr defaultColWidth="9.23076923076923" defaultRowHeight="15.2"/>
  <cols>
    <col min="1" max="1" width="25" customWidth="1"/>
    <col min="2" max="14" width="14" customWidth="1"/>
    <col min="15" max="20" width="15" customWidth="1"/>
  </cols>
  <sheetData>
    <row r="1" ht="16" spans="1:20">
      <c r="A1" s="4" t="s">
        <v>72</v>
      </c>
      <c r="B1" s="214" t="s">
        <v>73</v>
      </c>
      <c r="C1" s="214" t="s">
        <v>73</v>
      </c>
      <c r="D1" s="4" t="s">
        <v>73</v>
      </c>
      <c r="E1" s="4" t="s">
        <v>73</v>
      </c>
      <c r="F1" s="5" t="s">
        <v>75</v>
      </c>
      <c r="G1" s="5" t="s">
        <v>75</v>
      </c>
      <c r="H1" s="5" t="s">
        <v>75</v>
      </c>
      <c r="I1" s="5" t="s">
        <v>76</v>
      </c>
      <c r="J1" s="5" t="s">
        <v>76</v>
      </c>
      <c r="K1" s="5" t="s">
        <v>76</v>
      </c>
      <c r="L1" s="5" t="s">
        <v>149</v>
      </c>
      <c r="M1" s="5" t="s">
        <v>149</v>
      </c>
      <c r="N1" s="5" t="s">
        <v>150</v>
      </c>
      <c r="O1" s="5" t="s">
        <v>77</v>
      </c>
      <c r="P1" s="5" t="s">
        <v>77</v>
      </c>
      <c r="Q1" s="5" t="s">
        <v>151</v>
      </c>
      <c r="R1" s="5" t="s">
        <v>151</v>
      </c>
      <c r="S1" s="5" t="s">
        <v>152</v>
      </c>
      <c r="T1" s="5" t="s">
        <v>152</v>
      </c>
    </row>
    <row r="2" spans="1:20">
      <c r="A2" s="5" t="s">
        <v>81</v>
      </c>
      <c r="B2" s="215">
        <v>46204</v>
      </c>
      <c r="C2" s="215">
        <v>46204</v>
      </c>
      <c r="D2" s="9">
        <v>46204</v>
      </c>
      <c r="E2" s="9">
        <v>46204</v>
      </c>
      <c r="F2" s="9">
        <v>46204</v>
      </c>
      <c r="G2" s="9">
        <v>46204</v>
      </c>
      <c r="H2" s="9">
        <v>46204</v>
      </c>
      <c r="I2" s="9">
        <v>46204</v>
      </c>
      <c r="J2" s="9">
        <v>46204</v>
      </c>
      <c r="K2" s="9">
        <v>46204</v>
      </c>
      <c r="L2" s="9">
        <v>46206</v>
      </c>
      <c r="M2" s="9">
        <v>46205</v>
      </c>
      <c r="N2" s="9">
        <v>46204</v>
      </c>
      <c r="O2" s="9">
        <v>46204</v>
      </c>
      <c r="P2" s="9">
        <v>46204</v>
      </c>
      <c r="Q2" s="9">
        <v>46204</v>
      </c>
      <c r="R2" s="9">
        <v>46204</v>
      </c>
      <c r="S2" s="9">
        <v>46204</v>
      </c>
      <c r="T2" s="9">
        <v>46204</v>
      </c>
    </row>
    <row r="3" ht="16" spans="1:20">
      <c r="A3" s="4" t="s">
        <v>83</v>
      </c>
      <c r="B3" s="216" t="s">
        <v>153</v>
      </c>
      <c r="C3" s="216" t="s">
        <v>153</v>
      </c>
      <c r="D3" s="12" t="s">
        <v>153</v>
      </c>
      <c r="E3" s="12" t="s">
        <v>153</v>
      </c>
      <c r="F3" s="13" t="s">
        <v>154</v>
      </c>
      <c r="G3" s="13" t="s">
        <v>155</v>
      </c>
      <c r="H3" s="13" t="s">
        <v>155</v>
      </c>
      <c r="I3" s="13" t="s">
        <v>156</v>
      </c>
      <c r="J3" s="13" t="s">
        <v>156</v>
      </c>
      <c r="K3" s="13" t="s">
        <v>157</v>
      </c>
      <c r="L3" s="13" t="s">
        <v>158</v>
      </c>
      <c r="M3" s="13" t="s">
        <v>158</v>
      </c>
      <c r="N3" s="13" t="s">
        <v>159</v>
      </c>
      <c r="O3" s="13" t="s">
        <v>160</v>
      </c>
      <c r="P3" s="13" t="s">
        <v>160</v>
      </c>
      <c r="Q3" s="13" t="s">
        <v>161</v>
      </c>
      <c r="R3" s="13" t="s">
        <v>161</v>
      </c>
      <c r="S3" s="13" t="s">
        <v>162</v>
      </c>
      <c r="T3" s="13" t="s">
        <v>162</v>
      </c>
    </row>
    <row r="4" ht="46" spans="1:20">
      <c r="A4" s="4" t="s">
        <v>92</v>
      </c>
      <c r="B4" s="12" t="s">
        <v>93</v>
      </c>
      <c r="C4" s="12" t="s">
        <v>94</v>
      </c>
      <c r="D4" s="12" t="s">
        <v>95</v>
      </c>
      <c r="E4" s="12" t="s">
        <v>163</v>
      </c>
      <c r="F4" s="12" t="s">
        <v>164</v>
      </c>
      <c r="G4" s="12" t="s">
        <v>164</v>
      </c>
      <c r="H4" s="12" t="s">
        <v>165</v>
      </c>
      <c r="I4" s="13" t="s">
        <v>166</v>
      </c>
      <c r="J4" s="13" t="s">
        <v>167</v>
      </c>
      <c r="K4" s="13" t="s">
        <v>168</v>
      </c>
      <c r="L4" s="13" t="s">
        <v>169</v>
      </c>
      <c r="M4" s="13" t="s">
        <v>170</v>
      </c>
      <c r="N4" s="217" t="s">
        <v>171</v>
      </c>
      <c r="O4" s="13" t="s">
        <v>103</v>
      </c>
      <c r="P4" s="13" t="s">
        <v>104</v>
      </c>
      <c r="Q4" s="13">
        <v>4</v>
      </c>
      <c r="R4" s="13" t="s">
        <v>172</v>
      </c>
      <c r="S4" s="12" t="s">
        <v>173</v>
      </c>
      <c r="T4" s="12" t="s">
        <v>96</v>
      </c>
    </row>
    <row r="5" ht="16" spans="1:20">
      <c r="A5" s="4" t="s">
        <v>107</v>
      </c>
      <c r="B5" s="12" t="s">
        <v>108</v>
      </c>
      <c r="C5" s="12" t="s">
        <v>109</v>
      </c>
      <c r="D5" s="12" t="s">
        <v>110</v>
      </c>
      <c r="E5" s="13" t="s">
        <v>111</v>
      </c>
      <c r="F5" s="12" t="s">
        <v>108</v>
      </c>
      <c r="G5" s="12" t="s">
        <v>108</v>
      </c>
      <c r="H5" s="13" t="s">
        <v>111</v>
      </c>
      <c r="I5" s="12" t="s">
        <v>108</v>
      </c>
      <c r="J5" s="13" t="s">
        <v>111</v>
      </c>
      <c r="K5" s="12" t="s">
        <v>108</v>
      </c>
      <c r="L5" s="12" t="s">
        <v>108</v>
      </c>
      <c r="M5" s="12" t="s">
        <v>111</v>
      </c>
      <c r="N5" s="12" t="s">
        <v>108</v>
      </c>
      <c r="O5" s="12" t="s">
        <v>108</v>
      </c>
      <c r="P5" s="13" t="s">
        <v>111</v>
      </c>
      <c r="Q5" s="12" t="s">
        <v>108</v>
      </c>
      <c r="R5" s="13" t="s">
        <v>111</v>
      </c>
      <c r="S5" s="12" t="s">
        <v>108</v>
      </c>
      <c r="T5" s="13" t="s">
        <v>111</v>
      </c>
    </row>
    <row r="6" spans="1:20">
      <c r="A6" s="20" t="s">
        <v>112</v>
      </c>
      <c r="B6" s="22">
        <v>40970</v>
      </c>
      <c r="C6" s="22">
        <v>51970</v>
      </c>
      <c r="D6" s="22">
        <v>54970</v>
      </c>
      <c r="E6" s="22">
        <v>63970</v>
      </c>
      <c r="F6" s="22">
        <v>49160</v>
      </c>
      <c r="G6" s="22">
        <v>51790</v>
      </c>
      <c r="H6" s="22">
        <v>59355</v>
      </c>
      <c r="I6" s="23">
        <v>52150</v>
      </c>
      <c r="J6" s="23">
        <v>59350</v>
      </c>
      <c r="K6" s="22">
        <v>70900</v>
      </c>
      <c r="L6" s="23">
        <v>68800</v>
      </c>
      <c r="M6" s="23">
        <v>74700</v>
      </c>
      <c r="N6" s="22">
        <v>56650</v>
      </c>
      <c r="O6" s="22">
        <v>55990</v>
      </c>
      <c r="P6" s="22">
        <v>60990</v>
      </c>
      <c r="Q6" s="22">
        <v>84600</v>
      </c>
      <c r="R6" s="22">
        <v>91200</v>
      </c>
      <c r="S6" s="22">
        <v>63600</v>
      </c>
      <c r="T6" s="22">
        <v>72600</v>
      </c>
    </row>
    <row r="7" ht="123" spans="1:20">
      <c r="A7" s="20" t="s">
        <v>113</v>
      </c>
      <c r="B7" s="218" t="s">
        <v>174</v>
      </c>
      <c r="C7" s="218" t="s">
        <v>175</v>
      </c>
      <c r="D7" s="100"/>
      <c r="E7" s="22"/>
      <c r="F7" s="218"/>
      <c r="G7" s="218"/>
      <c r="H7" s="219"/>
      <c r="I7" s="22"/>
      <c r="J7" s="27"/>
      <c r="K7" s="27"/>
      <c r="L7" s="22"/>
      <c r="M7" s="22"/>
      <c r="N7" s="28"/>
      <c r="O7" s="28"/>
      <c r="P7" s="28"/>
      <c r="Q7" s="28"/>
      <c r="R7" s="28"/>
      <c r="S7" s="20" t="s">
        <v>176</v>
      </c>
      <c r="T7" s="28" t="s">
        <v>176</v>
      </c>
    </row>
    <row r="8" spans="1:20">
      <c r="A8" s="20" t="s">
        <v>118</v>
      </c>
      <c r="B8" s="28">
        <v>0</v>
      </c>
      <c r="C8" s="28">
        <v>0</v>
      </c>
      <c r="D8" s="22"/>
      <c r="E8" s="31"/>
      <c r="F8" s="22"/>
      <c r="G8" s="22">
        <v>4000</v>
      </c>
      <c r="H8" s="22">
        <v>4000</v>
      </c>
      <c r="I8" s="28"/>
      <c r="J8" s="28"/>
      <c r="K8" s="28"/>
      <c r="L8" s="28"/>
      <c r="M8" s="28"/>
      <c r="N8" s="28"/>
      <c r="O8" s="28">
        <v>8000</v>
      </c>
      <c r="P8" s="28">
        <v>10000</v>
      </c>
      <c r="Q8" s="28"/>
      <c r="R8" s="34"/>
      <c r="S8" s="28"/>
      <c r="T8" s="28"/>
    </row>
    <row r="9" spans="1:20">
      <c r="A9" s="38" t="s">
        <v>119</v>
      </c>
      <c r="B9" s="22" t="s">
        <v>114</v>
      </c>
      <c r="C9" s="22">
        <v>23600</v>
      </c>
      <c r="D9" s="22">
        <v>25350</v>
      </c>
      <c r="E9" s="22">
        <v>29050</v>
      </c>
      <c r="F9" s="34" t="s">
        <v>114</v>
      </c>
      <c r="G9" s="34" t="s">
        <v>114</v>
      </c>
      <c r="H9" s="34" t="s">
        <v>114</v>
      </c>
      <c r="I9" s="34" t="s">
        <v>114</v>
      </c>
      <c r="J9" s="34" t="s">
        <v>114</v>
      </c>
      <c r="K9" s="34">
        <v>39350</v>
      </c>
      <c r="L9" s="23" t="s">
        <v>114</v>
      </c>
      <c r="M9" s="22" t="s">
        <v>114</v>
      </c>
      <c r="N9" s="22" t="s">
        <v>114</v>
      </c>
      <c r="O9" s="34">
        <v>26200</v>
      </c>
      <c r="P9" s="34">
        <v>28150</v>
      </c>
      <c r="Q9" s="22">
        <v>40050</v>
      </c>
      <c r="R9" s="34">
        <v>43050</v>
      </c>
      <c r="S9" s="34">
        <v>27600</v>
      </c>
      <c r="T9" s="34">
        <v>31600</v>
      </c>
    </row>
    <row r="10" spans="1:20">
      <c r="A10" s="38" t="s">
        <v>120</v>
      </c>
      <c r="B10" s="22" t="s">
        <v>114</v>
      </c>
      <c r="C10" s="22">
        <v>22150</v>
      </c>
      <c r="D10" s="22">
        <v>24100</v>
      </c>
      <c r="E10" s="34">
        <v>27700</v>
      </c>
      <c r="F10" s="34">
        <v>22900</v>
      </c>
      <c r="G10" s="34">
        <v>21200</v>
      </c>
      <c r="H10" s="34">
        <v>23150</v>
      </c>
      <c r="I10" s="34">
        <v>25000</v>
      </c>
      <c r="J10" s="34">
        <v>26700</v>
      </c>
      <c r="K10" s="34">
        <v>37400</v>
      </c>
      <c r="L10" s="23">
        <v>28650</v>
      </c>
      <c r="M10" s="23">
        <v>30900</v>
      </c>
      <c r="N10" s="34">
        <v>22000</v>
      </c>
      <c r="O10" s="34">
        <v>18950</v>
      </c>
      <c r="P10" s="34">
        <v>20350</v>
      </c>
      <c r="Q10" s="22">
        <v>39000</v>
      </c>
      <c r="R10" s="34">
        <v>41850</v>
      </c>
      <c r="S10" s="34">
        <v>25850</v>
      </c>
      <c r="T10" s="34">
        <v>29600</v>
      </c>
    </row>
    <row r="11" spans="1:20">
      <c r="A11" s="20" t="s">
        <v>121</v>
      </c>
      <c r="B11" s="41" t="e">
        <v>#VALUE!</v>
      </c>
      <c r="C11" s="41">
        <v>0.454108139311141</v>
      </c>
      <c r="D11" s="41">
        <v>0.461160633072585</v>
      </c>
      <c r="E11" s="41">
        <v>0.45411911833672</v>
      </c>
      <c r="F11" s="41" t="e">
        <v>#VALUE!</v>
      </c>
      <c r="G11" s="41" t="e">
        <v>#VALUE!</v>
      </c>
      <c r="H11" s="41" t="e">
        <v>#VALUE!</v>
      </c>
      <c r="I11" s="41" t="e">
        <v>#VALUE!</v>
      </c>
      <c r="J11" s="41" t="e">
        <v>#VALUE!</v>
      </c>
      <c r="K11" s="41">
        <v>0.555007052186178</v>
      </c>
      <c r="L11" s="41"/>
      <c r="M11" s="41"/>
      <c r="N11" s="41" t="e">
        <v>#VALUE!</v>
      </c>
      <c r="O11" s="41">
        <v>0.467940703697089</v>
      </c>
      <c r="P11" s="41">
        <v>0.461551073946549</v>
      </c>
      <c r="Q11" s="41">
        <v>0.473404255319149</v>
      </c>
      <c r="R11" s="41">
        <v>0.472039473684211</v>
      </c>
      <c r="S11" s="41">
        <v>0.433962264150943</v>
      </c>
      <c r="T11" s="41">
        <v>0.435261707988981</v>
      </c>
    </row>
    <row r="12" spans="1:20">
      <c r="A12" s="5" t="s">
        <v>123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>
      <c r="A13" s="50" t="s">
        <v>124</v>
      </c>
      <c r="B13" s="51"/>
      <c r="C13" s="51"/>
      <c r="D13" s="106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9" t="s">
        <v>114</v>
      </c>
      <c r="P13" s="59" t="s">
        <v>114</v>
      </c>
      <c r="Q13" s="51"/>
      <c r="R13" s="51"/>
      <c r="S13" s="51"/>
      <c r="T13" s="51"/>
    </row>
    <row r="14" spans="1:20">
      <c r="A14" s="50" t="s">
        <v>125</v>
      </c>
      <c r="B14" s="54">
        <v>0</v>
      </c>
      <c r="C14" s="54">
        <v>0.0099</v>
      </c>
      <c r="D14" s="54">
        <v>0.0201</v>
      </c>
      <c r="E14" s="54">
        <v>0.0585</v>
      </c>
      <c r="F14" s="54">
        <v>0.0199</v>
      </c>
      <c r="G14" s="54">
        <v>0.0199</v>
      </c>
      <c r="H14" s="54">
        <v>0.0199</v>
      </c>
      <c r="I14" s="54">
        <v>0.0199</v>
      </c>
      <c r="J14" s="54">
        <v>0.0199</v>
      </c>
      <c r="K14" s="54">
        <v>0.0449</v>
      </c>
      <c r="L14" s="56">
        <v>0.028</v>
      </c>
      <c r="M14" s="56">
        <v>0.033</v>
      </c>
      <c r="N14" s="220">
        <v>0.0619</v>
      </c>
      <c r="O14" s="51"/>
      <c r="P14" s="54"/>
      <c r="Q14" s="54">
        <v>0.0722</v>
      </c>
      <c r="R14" s="54">
        <v>0.0722</v>
      </c>
      <c r="S14" s="108"/>
      <c r="T14" s="51"/>
    </row>
    <row r="15" spans="1:20">
      <c r="A15" s="50" t="s">
        <v>126</v>
      </c>
      <c r="B15" s="59">
        <v>588</v>
      </c>
      <c r="C15" s="59">
        <v>847</v>
      </c>
      <c r="D15" s="59">
        <v>915</v>
      </c>
      <c r="E15" s="59">
        <v>1229</v>
      </c>
      <c r="F15" s="208">
        <v>855</v>
      </c>
      <c r="G15" s="208">
        <v>900.99</v>
      </c>
      <c r="H15" s="208">
        <v>1017.79</v>
      </c>
      <c r="I15" s="59">
        <v>768</v>
      </c>
      <c r="J15" s="59">
        <v>873</v>
      </c>
      <c r="K15" s="59">
        <v>1101</v>
      </c>
      <c r="L15" s="221">
        <v>1095.17</v>
      </c>
      <c r="M15" s="208">
        <v>1193.1</v>
      </c>
      <c r="N15" s="208">
        <v>932.11</v>
      </c>
      <c r="O15" s="59"/>
      <c r="P15" s="59"/>
      <c r="Q15" s="59">
        <v>1657.39</v>
      </c>
      <c r="R15" s="59">
        <v>1786.69</v>
      </c>
      <c r="S15" s="51"/>
      <c r="T15" s="51"/>
    </row>
    <row r="16" spans="1:20">
      <c r="A16" s="50" t="s">
        <v>127</v>
      </c>
      <c r="B16" s="59">
        <v>20395</v>
      </c>
      <c r="C16" s="59">
        <v>23455</v>
      </c>
      <c r="D16" s="59">
        <v>25375</v>
      </c>
      <c r="E16" s="59">
        <v>28975</v>
      </c>
      <c r="F16" s="21">
        <v>20462.85</v>
      </c>
      <c r="G16" s="21">
        <v>21557.59</v>
      </c>
      <c r="H16" s="21">
        <v>25255.55</v>
      </c>
      <c r="I16" s="59">
        <v>27639</v>
      </c>
      <c r="J16" s="59" t="s">
        <v>177</v>
      </c>
      <c r="K16" s="59">
        <v>39704</v>
      </c>
      <c r="L16" s="76">
        <v>33684.48</v>
      </c>
      <c r="M16" s="21">
        <v>37290.24</v>
      </c>
      <c r="N16" s="21">
        <v>31157</v>
      </c>
      <c r="O16" s="59"/>
      <c r="P16" s="59"/>
      <c r="Q16" s="59">
        <v>39761.99</v>
      </c>
      <c r="R16" s="59">
        <v>42863.99</v>
      </c>
      <c r="S16" s="59"/>
      <c r="T16" s="51"/>
    </row>
    <row r="17" spans="1:20">
      <c r="A17" s="5" t="s">
        <v>132</v>
      </c>
      <c r="B17" s="65" t="e">
        <v>#VALUE!</v>
      </c>
      <c r="C17" s="65">
        <v>4406.1636075944</v>
      </c>
      <c r="D17" s="65">
        <v>3705.92291356761</v>
      </c>
      <c r="E17" s="65">
        <v>-797.238789475514</v>
      </c>
      <c r="F17" s="65" t="e">
        <v>#VALUE!</v>
      </c>
      <c r="G17" s="65" t="e">
        <v>#VALUE!</v>
      </c>
      <c r="H17" s="65" t="e">
        <v>#VALUE!</v>
      </c>
      <c r="I17" s="65" t="e">
        <v>#VALUE!</v>
      </c>
      <c r="J17" s="65" t="e">
        <v>#VALUE!</v>
      </c>
      <c r="K17" s="65">
        <v>1978.91842093247</v>
      </c>
      <c r="L17" s="65" t="e">
        <v>#VALUE!</v>
      </c>
      <c r="M17" s="65" t="e">
        <v>#VALUE!</v>
      </c>
      <c r="N17" s="65" t="e">
        <v>#VALUE!</v>
      </c>
      <c r="O17" s="65"/>
      <c r="P17" s="65"/>
      <c r="Q17" s="65">
        <v>-3457.97331902097</v>
      </c>
      <c r="R17" s="65">
        <v>-3625.94079226424</v>
      </c>
      <c r="S17" s="65"/>
      <c r="T17" s="65"/>
    </row>
    <row r="18" spans="1:20">
      <c r="A18" s="50" t="s">
        <v>133</v>
      </c>
      <c r="B18" s="54">
        <v>0</v>
      </c>
      <c r="C18" s="54">
        <v>0.0099</v>
      </c>
      <c r="D18" s="54">
        <v>0.0201</v>
      </c>
      <c r="E18" s="54">
        <v>0.0585</v>
      </c>
      <c r="F18" s="54">
        <v>0.0199</v>
      </c>
      <c r="G18" s="54">
        <v>0.0199</v>
      </c>
      <c r="H18" s="54">
        <v>0.0199</v>
      </c>
      <c r="I18" s="54">
        <v>0.0299</v>
      </c>
      <c r="J18" s="54">
        <v>0.0299</v>
      </c>
      <c r="K18" s="54">
        <v>0.0549</v>
      </c>
      <c r="L18" s="56">
        <v>0.033</v>
      </c>
      <c r="M18" s="56">
        <v>0.038</v>
      </c>
      <c r="N18" s="54">
        <v>0.0619</v>
      </c>
      <c r="O18" s="59" t="s">
        <v>114</v>
      </c>
      <c r="P18" s="59" t="s">
        <v>114</v>
      </c>
      <c r="Q18" s="54">
        <v>0.0722</v>
      </c>
      <c r="R18" s="54">
        <v>0.0722</v>
      </c>
      <c r="S18" s="108"/>
      <c r="T18" s="51"/>
    </row>
    <row r="19" spans="1:20">
      <c r="A19" s="50" t="s">
        <v>134</v>
      </c>
      <c r="B19" s="59">
        <v>455</v>
      </c>
      <c r="C19" s="59">
        <v>660</v>
      </c>
      <c r="D19" s="59">
        <v>721</v>
      </c>
      <c r="E19" s="59">
        <v>997</v>
      </c>
      <c r="F19" s="59">
        <v>661</v>
      </c>
      <c r="G19" s="59">
        <v>696.72</v>
      </c>
      <c r="H19" s="59">
        <v>787.48</v>
      </c>
      <c r="I19" s="59">
        <v>695.33</v>
      </c>
      <c r="J19" s="59">
        <v>791.34</v>
      </c>
      <c r="K19" s="59">
        <v>999</v>
      </c>
      <c r="L19" s="60">
        <v>893</v>
      </c>
      <c r="M19" s="60">
        <v>978.53</v>
      </c>
      <c r="N19" s="59">
        <v>764.69</v>
      </c>
      <c r="O19" s="59" t="s">
        <v>114</v>
      </c>
      <c r="P19" s="59" t="s">
        <v>114</v>
      </c>
      <c r="Q19" s="59">
        <v>1399.88</v>
      </c>
      <c r="R19" s="59">
        <v>1505.14</v>
      </c>
      <c r="S19" s="51"/>
      <c r="T19" s="51"/>
    </row>
    <row r="20" spans="1:20">
      <c r="A20" s="50" t="s">
        <v>135</v>
      </c>
      <c r="B20" s="59">
        <v>19595</v>
      </c>
      <c r="C20" s="59">
        <v>22436</v>
      </c>
      <c r="D20" s="59">
        <v>24296</v>
      </c>
      <c r="E20" s="59">
        <v>27716</v>
      </c>
      <c r="F20" s="59">
        <v>20190</v>
      </c>
      <c r="G20" s="59">
        <v>21270.15</v>
      </c>
      <c r="H20" s="59">
        <v>24926.13</v>
      </c>
      <c r="I20" s="59">
        <v>23989</v>
      </c>
      <c r="J20" s="59">
        <v>27301</v>
      </c>
      <c r="K20" s="59">
        <v>35450</v>
      </c>
      <c r="L20" s="60">
        <v>33075.45</v>
      </c>
      <c r="M20" s="60">
        <v>36142.85</v>
      </c>
      <c r="N20" s="59">
        <v>30647.65</v>
      </c>
      <c r="O20" s="59" t="s">
        <v>114</v>
      </c>
      <c r="P20" s="59" t="s">
        <v>114</v>
      </c>
      <c r="Q20" s="59">
        <v>36377.75</v>
      </c>
      <c r="R20" s="59">
        <v>39215.61</v>
      </c>
      <c r="S20" s="51"/>
      <c r="T20" s="51"/>
    </row>
    <row r="21" spans="1:20">
      <c r="A21" s="5" t="s">
        <v>139</v>
      </c>
      <c r="B21" s="65" t="e">
        <v>#VALUE!</v>
      </c>
      <c r="C21" s="65">
        <v>6075.5472073118</v>
      </c>
      <c r="D21" s="65">
        <v>4909.4178362436</v>
      </c>
      <c r="E21" s="65">
        <v>-876.540880511382</v>
      </c>
      <c r="F21" s="65">
        <v>2638.53615181462</v>
      </c>
      <c r="G21" s="65">
        <v>1040.26785804581</v>
      </c>
      <c r="H21" s="65">
        <v>3146.87131826461</v>
      </c>
      <c r="I21" s="65">
        <v>2503.77939569934</v>
      </c>
      <c r="J21" s="65">
        <v>4211.94170376372</v>
      </c>
      <c r="K21" s="65">
        <v>-9722.88313556518</v>
      </c>
      <c r="L21" s="65">
        <v>7730.23494425901</v>
      </c>
      <c r="M21" s="65">
        <v>8165.50522420952</v>
      </c>
      <c r="N21" s="65">
        <v>7720.24665860599</v>
      </c>
      <c r="O21" s="65"/>
      <c r="P21" s="65"/>
      <c r="Q21" s="65">
        <v>-6533.50873548009</v>
      </c>
      <c r="R21" s="65">
        <v>-6721.84385583247</v>
      </c>
      <c r="S21" s="65"/>
      <c r="T21" s="65"/>
    </row>
    <row r="22" spans="1:20">
      <c r="A22" s="72" t="s">
        <v>140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90" t="s">
        <v>114</v>
      </c>
      <c r="P22" s="112"/>
      <c r="Q22" s="112"/>
      <c r="R22" s="73"/>
      <c r="S22" s="73"/>
      <c r="T22" s="73"/>
    </row>
    <row r="23" spans="1:20">
      <c r="A23" s="72" t="s">
        <v>141</v>
      </c>
      <c r="B23" s="77">
        <v>519</v>
      </c>
      <c r="C23" s="77">
        <v>674</v>
      </c>
      <c r="D23" s="77">
        <v>761</v>
      </c>
      <c r="E23" s="222">
        <v>1240</v>
      </c>
      <c r="F23" s="208">
        <v>582</v>
      </c>
      <c r="G23" s="208">
        <v>580</v>
      </c>
      <c r="H23" s="208">
        <v>632</v>
      </c>
      <c r="I23" s="208">
        <v>892</v>
      </c>
      <c r="J23" s="208">
        <v>1015.87</v>
      </c>
      <c r="K23" s="208">
        <v>1163.63</v>
      </c>
      <c r="L23" s="208">
        <v>1026</v>
      </c>
      <c r="M23" s="208">
        <v>1044</v>
      </c>
      <c r="N23" s="208">
        <v>708</v>
      </c>
      <c r="O23" s="90" t="s">
        <v>114</v>
      </c>
      <c r="P23" s="77"/>
      <c r="Q23" s="77">
        <v>1303</v>
      </c>
      <c r="R23" s="21">
        <v>1402.28</v>
      </c>
      <c r="S23" s="77"/>
      <c r="T23" s="73"/>
    </row>
    <row r="24" spans="1:20">
      <c r="A24" s="72" t="s">
        <v>142</v>
      </c>
      <c r="B24" s="77" t="e">
        <v>#VALUE!</v>
      </c>
      <c r="C24" s="77">
        <v>979.056676109534</v>
      </c>
      <c r="D24" s="77">
        <v>1026.06983432036</v>
      </c>
      <c r="E24" s="77">
        <v>1205.10603827278</v>
      </c>
      <c r="F24" s="77" t="e">
        <v>#VALUE!</v>
      </c>
      <c r="G24" s="77" t="e">
        <v>#VALUE!</v>
      </c>
      <c r="H24" s="77" t="e">
        <v>#VALUE!</v>
      </c>
      <c r="I24" s="77" t="e">
        <v>#VALUE!</v>
      </c>
      <c r="J24" s="77" t="e">
        <v>#VALUE!</v>
      </c>
      <c r="K24" s="77">
        <v>1160.30996037229</v>
      </c>
      <c r="L24" s="77" t="e">
        <v>#VALUE!</v>
      </c>
      <c r="M24" s="77" t="e">
        <v>#VALUE!</v>
      </c>
      <c r="N24" s="77" t="e">
        <v>#VALUE!</v>
      </c>
      <c r="O24" s="90" t="s">
        <v>114</v>
      </c>
      <c r="P24" s="77"/>
      <c r="Q24" s="77">
        <v>1553.75143746494</v>
      </c>
      <c r="R24" s="77">
        <v>1678.01730160744</v>
      </c>
      <c r="S24" s="77"/>
      <c r="T24" s="73"/>
    </row>
    <row r="25" spans="1:20">
      <c r="A25" s="5" t="s">
        <v>143</v>
      </c>
      <c r="B25" s="65" t="e">
        <v>#VALUE!</v>
      </c>
      <c r="C25" s="65">
        <v>10178.4299296815</v>
      </c>
      <c r="D25" s="65">
        <v>8844.24091126367</v>
      </c>
      <c r="E25" s="65">
        <v>-1164.26150359666</v>
      </c>
      <c r="F25" s="65" t="e">
        <v>#VALUE!</v>
      </c>
      <c r="G25" s="65" t="e">
        <v>#VALUE!</v>
      </c>
      <c r="H25" s="65" t="e">
        <v>#VALUE!</v>
      </c>
      <c r="I25" s="65" t="e">
        <v>#VALUE!</v>
      </c>
      <c r="J25" s="65" t="e">
        <v>#VALUE!</v>
      </c>
      <c r="K25" s="21">
        <v>-110.775450468209</v>
      </c>
      <c r="L25" s="65" t="e">
        <v>#VALUE!</v>
      </c>
      <c r="M25" s="65" t="e">
        <v>#VALUE!</v>
      </c>
      <c r="N25" s="65" t="e">
        <v>#VALUE!</v>
      </c>
      <c r="O25" s="65"/>
      <c r="P25" s="65"/>
      <c r="Q25" s="65">
        <v>8366.49755892389</v>
      </c>
      <c r="R25" s="208">
        <v>9200.16843821852</v>
      </c>
      <c r="S25" s="65"/>
      <c r="T25" s="65"/>
    </row>
    <row r="26" spans="1:20">
      <c r="A26" s="213" t="s">
        <v>144</v>
      </c>
      <c r="B26" s="84">
        <v>0.0126678057114962</v>
      </c>
      <c r="C26" s="84">
        <v>0.0129690205888012</v>
      </c>
      <c r="D26" s="84">
        <v>0.0138439148626524</v>
      </c>
      <c r="E26" s="84">
        <v>0.0193840862904486</v>
      </c>
      <c r="F26" s="84">
        <v>0.0118388934092758</v>
      </c>
      <c r="G26" s="84">
        <v>0.0111990731801506</v>
      </c>
      <c r="H26" s="84">
        <v>0.0106477971527251</v>
      </c>
      <c r="I26" s="84">
        <v>0.017104506232023</v>
      </c>
      <c r="J26" s="84">
        <v>0.0171165964616681</v>
      </c>
      <c r="K26" s="84">
        <v>0.0164122708039492</v>
      </c>
      <c r="L26" s="84">
        <v>0.0149127906976744</v>
      </c>
      <c r="M26" s="84">
        <v>0.0139759036144578</v>
      </c>
      <c r="N26" s="84">
        <v>0.0124977934686673</v>
      </c>
      <c r="O26" s="84"/>
      <c r="P26" s="84"/>
      <c r="Q26" s="84">
        <v>0.0154018912529551</v>
      </c>
      <c r="R26" s="84">
        <v>0.0153758771929825</v>
      </c>
      <c r="S26" s="84"/>
      <c r="T26" s="84"/>
    </row>
    <row r="27" spans="1:20">
      <c r="A27" s="72" t="s">
        <v>140</v>
      </c>
      <c r="B27" s="212"/>
      <c r="C27" s="212"/>
      <c r="D27" s="212"/>
      <c r="E27" s="212"/>
      <c r="F27" s="212"/>
      <c r="G27" s="212"/>
      <c r="H27" s="212"/>
      <c r="I27" s="212"/>
      <c r="J27" s="212"/>
      <c r="K27" s="77"/>
      <c r="L27" s="212"/>
      <c r="M27" s="212"/>
      <c r="N27" s="212"/>
      <c r="O27" s="90" t="s">
        <v>114</v>
      </c>
      <c r="P27" s="212"/>
      <c r="Q27" s="90"/>
      <c r="R27" s="90"/>
      <c r="S27" s="85"/>
      <c r="T27" s="13"/>
    </row>
    <row r="28" spans="1:20">
      <c r="A28" s="72" t="s">
        <v>145</v>
      </c>
      <c r="B28" s="77">
        <v>449</v>
      </c>
      <c r="C28" s="77">
        <v>579</v>
      </c>
      <c r="D28" s="77">
        <v>649</v>
      </c>
      <c r="E28" s="212">
        <v>1022</v>
      </c>
      <c r="F28" s="77">
        <v>474</v>
      </c>
      <c r="G28" s="212">
        <v>474</v>
      </c>
      <c r="H28" s="212">
        <v>519</v>
      </c>
      <c r="I28" s="212">
        <v>767.48</v>
      </c>
      <c r="J28" s="212">
        <v>873.44</v>
      </c>
      <c r="K28" s="77">
        <v>1013</v>
      </c>
      <c r="L28" s="77">
        <v>857</v>
      </c>
      <c r="M28" s="77">
        <v>932</v>
      </c>
      <c r="N28" s="212">
        <v>589</v>
      </c>
      <c r="O28" s="90" t="s">
        <v>114</v>
      </c>
      <c r="P28" s="212"/>
      <c r="Q28" s="90" t="s">
        <v>178</v>
      </c>
      <c r="R28" s="90" t="s">
        <v>178</v>
      </c>
      <c r="S28" s="90" t="s">
        <v>114</v>
      </c>
      <c r="T28" s="90" t="s">
        <v>114</v>
      </c>
    </row>
    <row r="29" spans="1:20">
      <c r="A29" s="72" t="s">
        <v>146</v>
      </c>
      <c r="B29" s="77" t="e">
        <v>#VALUE!</v>
      </c>
      <c r="C29" s="77">
        <v>799.915560239506</v>
      </c>
      <c r="D29" s="77">
        <v>834.060424611822</v>
      </c>
      <c r="E29" s="77">
        <v>976.81388273603</v>
      </c>
      <c r="F29" s="77">
        <v>721.763623636903</v>
      </c>
      <c r="G29" s="77">
        <v>720.676633895045</v>
      </c>
      <c r="H29" s="77">
        <v>859.950223417363</v>
      </c>
      <c r="I29" s="77">
        <v>752.990270739696</v>
      </c>
      <c r="J29" s="77">
        <v>888.338041998424</v>
      </c>
      <c r="K29" s="77">
        <v>815.517200655335</v>
      </c>
      <c r="L29" s="77">
        <v>1071.02184990141</v>
      </c>
      <c r="M29" s="77">
        <v>1166.57581696097</v>
      </c>
      <c r="N29" s="77">
        <v>910.380578483949</v>
      </c>
      <c r="O29" s="90" t="s">
        <v>114</v>
      </c>
      <c r="P29" s="77"/>
      <c r="Q29" s="77">
        <v>1249.41790928425</v>
      </c>
      <c r="R29" s="77">
        <v>1350.34068450799</v>
      </c>
      <c r="S29" s="77"/>
      <c r="T29" s="73"/>
    </row>
    <row r="30" spans="1:20">
      <c r="A30" s="5" t="s">
        <v>147</v>
      </c>
      <c r="B30" s="65" t="e">
        <v>#VALUE!</v>
      </c>
      <c r="C30" s="65">
        <v>9592.80663828469</v>
      </c>
      <c r="D30" s="65">
        <v>8035.87066377505</v>
      </c>
      <c r="E30" s="65">
        <v>-1962.1147789598</v>
      </c>
      <c r="F30" s="65">
        <v>10758.6289122088</v>
      </c>
      <c r="G30" s="65">
        <v>10711.4286045431</v>
      </c>
      <c r="H30" s="65">
        <v>14805.0665284819</v>
      </c>
      <c r="I30" s="65">
        <v>-629.186875222805</v>
      </c>
      <c r="J30" s="65">
        <v>646.917021259103</v>
      </c>
      <c r="K30" s="65">
        <v>-8575.2868944438</v>
      </c>
      <c r="L30" s="65">
        <v>9293.46135802473</v>
      </c>
      <c r="M30" s="65">
        <v>10185.9753640017</v>
      </c>
      <c r="N30" s="65">
        <v>13955.2946988172</v>
      </c>
      <c r="O30" s="65" t="e">
        <v>#VALUE!</v>
      </c>
      <c r="P30" s="65">
        <v>0</v>
      </c>
      <c r="Q30" s="65" t="e">
        <v>#VALUE!</v>
      </c>
      <c r="R30" s="65" t="e">
        <v>#VALUE!</v>
      </c>
      <c r="S30" s="65" t="e">
        <v>#VALUE!</v>
      </c>
      <c r="T30" s="65" t="e">
        <v>#VALUE!</v>
      </c>
    </row>
    <row r="31" spans="1:20">
      <c r="A31" s="213" t="s">
        <v>148</v>
      </c>
      <c r="B31" s="84">
        <v>0.0109592384671711</v>
      </c>
      <c r="C31" s="84">
        <v>0.0111410429093708</v>
      </c>
      <c r="D31" s="84">
        <v>0.0118064398762962</v>
      </c>
      <c r="E31" s="84">
        <v>0.0159762388619665</v>
      </c>
      <c r="F31" s="84">
        <v>0.0096419853539463</v>
      </c>
      <c r="G31" s="84">
        <v>0.00915234601274377</v>
      </c>
      <c r="H31" s="84">
        <v>0.00874399797826636</v>
      </c>
      <c r="I31" s="84">
        <v>0.0147167785234899</v>
      </c>
      <c r="J31" s="84">
        <v>0.0147167649536647</v>
      </c>
      <c r="K31" s="84">
        <v>0.0142877291960508</v>
      </c>
      <c r="L31" s="84">
        <v>0.0124563953488372</v>
      </c>
      <c r="M31" s="84">
        <v>0.0124765729585007</v>
      </c>
      <c r="N31" s="84">
        <v>0.0103971756398941</v>
      </c>
      <c r="O31" s="84" t="e">
        <v>#VALUE!</v>
      </c>
      <c r="P31" s="84">
        <v>0</v>
      </c>
      <c r="Q31" s="84" t="e">
        <v>#VALUE!</v>
      </c>
      <c r="R31" s="84" t="e">
        <v>#VALUE!</v>
      </c>
      <c r="S31" s="84" t="e">
        <v>#VALUE!</v>
      </c>
      <c r="T31" s="84" t="e">
        <v>#VALUE!</v>
      </c>
    </row>
    <row r="32" spans="1:20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65"/>
      <c r="M32" s="13"/>
      <c r="N32" s="13"/>
      <c r="O32" s="13"/>
      <c r="P32" s="13"/>
      <c r="Q32" s="13"/>
      <c r="R32" s="13"/>
      <c r="S32" s="13"/>
      <c r="T32" s="13"/>
    </row>
    <row r="33" spans="1:20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65"/>
      <c r="M33" s="13"/>
      <c r="N33" s="13"/>
      <c r="O33" s="13"/>
      <c r="P33" s="13"/>
      <c r="Q33" s="13"/>
      <c r="R33" s="13"/>
      <c r="S33" s="13"/>
      <c r="T33" s="13"/>
    </row>
    <row r="34" spans="1:20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65"/>
      <c r="M34" s="13"/>
      <c r="N34" s="13"/>
      <c r="O34" s="13"/>
      <c r="P34" s="13"/>
      <c r="Q34" s="13"/>
      <c r="R34" s="13"/>
      <c r="S34" s="13"/>
      <c r="T34" s="13"/>
    </row>
    <row r="35" spans="1:20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>
      <c r="D204" s="92"/>
      <c r="E204" s="92"/>
      <c r="P204" s="92"/>
      <c r="Q204" s="92"/>
    </row>
    <row r="205" spans="1:20">
      <c r="D205" s="92"/>
      <c r="E205" s="92"/>
      <c r="P205" s="92"/>
      <c r="Q205" s="9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workbookViewId="0">
      <selection activeCell="J22" sqref="J22"/>
    </sheetView>
  </sheetViews>
  <sheetFormatPr defaultColWidth="9.23076923076923" defaultRowHeight="15.2"/>
  <cols>
    <col min="1" max="1" width="28" customWidth="1"/>
    <col min="2" max="10" width="14" customWidth="1"/>
  </cols>
  <sheetData>
    <row r="1" ht="16" spans="1:10">
      <c r="A1" s="4" t="s">
        <v>72</v>
      </c>
      <c r="B1" s="5" t="s">
        <v>149</v>
      </c>
      <c r="C1" s="5" t="s">
        <v>149</v>
      </c>
      <c r="D1" s="5" t="s">
        <v>74</v>
      </c>
      <c r="E1" s="5" t="s">
        <v>151</v>
      </c>
      <c r="F1" s="5" t="s">
        <v>151</v>
      </c>
      <c r="G1" s="5" t="s">
        <v>76</v>
      </c>
      <c r="H1" s="5" t="s">
        <v>76</v>
      </c>
      <c r="I1" s="5" t="s">
        <v>179</v>
      </c>
      <c r="J1" s="5" t="s">
        <v>179</v>
      </c>
    </row>
    <row r="2" spans="1:10">
      <c r="A2" s="5" t="s">
        <v>81</v>
      </c>
      <c r="B2" s="9">
        <v>46204</v>
      </c>
      <c r="C2" s="9">
        <v>46204</v>
      </c>
      <c r="D2" s="9">
        <v>46204</v>
      </c>
      <c r="E2" s="9">
        <v>46204</v>
      </c>
      <c r="F2" s="9">
        <v>46204</v>
      </c>
      <c r="G2" s="9">
        <v>46204</v>
      </c>
      <c r="H2" s="9">
        <v>46204</v>
      </c>
      <c r="I2" s="9">
        <v>46204</v>
      </c>
      <c r="J2" s="9">
        <v>46204</v>
      </c>
    </row>
    <row r="3" ht="16" spans="1:10">
      <c r="A3" s="4" t="s">
        <v>83</v>
      </c>
      <c r="B3" s="13" t="s">
        <v>180</v>
      </c>
      <c r="C3" s="13" t="s">
        <v>180</v>
      </c>
      <c r="D3" s="13" t="s">
        <v>181</v>
      </c>
      <c r="E3" s="13" t="s">
        <v>182</v>
      </c>
      <c r="F3" s="13" t="s">
        <v>182</v>
      </c>
      <c r="G3" s="13" t="s">
        <v>183</v>
      </c>
      <c r="H3" s="13" t="s">
        <v>183</v>
      </c>
      <c r="I3" s="13">
        <v>5</v>
      </c>
      <c r="J3" s="13">
        <v>5</v>
      </c>
    </row>
    <row r="4" ht="16" spans="1:10">
      <c r="A4" s="4" t="s">
        <v>92</v>
      </c>
      <c r="B4" s="13" t="s">
        <v>184</v>
      </c>
      <c r="C4" s="13" t="s">
        <v>185</v>
      </c>
      <c r="D4" s="13" t="s">
        <v>186</v>
      </c>
      <c r="E4" s="13" t="s">
        <v>187</v>
      </c>
      <c r="F4" s="13" t="s">
        <v>188</v>
      </c>
      <c r="G4" s="13" t="s">
        <v>189</v>
      </c>
      <c r="H4" s="13" t="s">
        <v>190</v>
      </c>
      <c r="I4" s="13" t="s">
        <v>191</v>
      </c>
      <c r="J4" s="13" t="s">
        <v>192</v>
      </c>
    </row>
    <row r="5" ht="16" spans="1:10">
      <c r="A5" s="4" t="s">
        <v>107</v>
      </c>
      <c r="B5" s="12" t="s">
        <v>108</v>
      </c>
      <c r="C5" s="13" t="s">
        <v>111</v>
      </c>
      <c r="D5" s="13" t="s">
        <v>111</v>
      </c>
      <c r="E5" s="12" t="s">
        <v>108</v>
      </c>
      <c r="F5" s="13" t="s">
        <v>111</v>
      </c>
      <c r="G5" s="12" t="s">
        <v>108</v>
      </c>
      <c r="H5" s="13" t="s">
        <v>111</v>
      </c>
      <c r="I5" s="12" t="s">
        <v>108</v>
      </c>
      <c r="J5" s="13" t="s">
        <v>111</v>
      </c>
    </row>
    <row r="6" spans="1:10">
      <c r="A6" s="20" t="s">
        <v>112</v>
      </c>
      <c r="B6" s="23">
        <v>126000</v>
      </c>
      <c r="C6" s="23">
        <v>147500</v>
      </c>
      <c r="D6" s="23">
        <v>107384.53</v>
      </c>
      <c r="E6" s="23">
        <v>136900</v>
      </c>
      <c r="F6" s="23">
        <v>148800</v>
      </c>
      <c r="G6" s="23">
        <v>74600</v>
      </c>
      <c r="H6" s="23">
        <v>100200</v>
      </c>
      <c r="I6" s="23">
        <v>119900</v>
      </c>
      <c r="J6" s="23">
        <v>142900</v>
      </c>
    </row>
    <row r="7" spans="1:10">
      <c r="A7" s="20" t="s">
        <v>113</v>
      </c>
      <c r="B7" s="28"/>
      <c r="C7" s="28"/>
      <c r="D7" s="28"/>
      <c r="E7" s="28"/>
      <c r="F7" s="28"/>
      <c r="G7" s="28"/>
      <c r="H7" s="28"/>
      <c r="I7" s="28"/>
      <c r="J7" s="28"/>
    </row>
    <row r="8" spans="1:10">
      <c r="A8" s="20" t="s">
        <v>118</v>
      </c>
      <c r="B8" s="28"/>
      <c r="C8" s="28"/>
      <c r="D8" s="22"/>
      <c r="E8" s="28"/>
      <c r="F8" s="28"/>
      <c r="G8" s="28"/>
      <c r="H8" s="28"/>
      <c r="I8" s="28"/>
      <c r="J8" s="28"/>
    </row>
    <row r="9" spans="1:10">
      <c r="A9" s="38" t="s">
        <v>119</v>
      </c>
      <c r="B9" s="22">
        <v>47550</v>
      </c>
      <c r="C9" s="22">
        <v>53300</v>
      </c>
      <c r="D9" s="22">
        <v>37700</v>
      </c>
      <c r="E9" s="22">
        <v>64700</v>
      </c>
      <c r="F9" s="28">
        <v>70450</v>
      </c>
      <c r="G9" s="22">
        <v>31650</v>
      </c>
      <c r="H9" s="22" t="s">
        <v>114</v>
      </c>
      <c r="I9" s="22">
        <v>55600</v>
      </c>
      <c r="J9" s="22">
        <v>63700</v>
      </c>
    </row>
    <row r="10" spans="1:10">
      <c r="A10" s="38" t="s">
        <v>120</v>
      </c>
      <c r="B10" s="34">
        <v>43900</v>
      </c>
      <c r="C10" s="34">
        <v>48750</v>
      </c>
      <c r="D10" s="34">
        <v>35250</v>
      </c>
      <c r="E10" s="34">
        <v>62150</v>
      </c>
      <c r="F10" s="28">
        <v>67700</v>
      </c>
      <c r="G10" s="22">
        <v>29900</v>
      </c>
      <c r="H10" s="22">
        <v>40800</v>
      </c>
      <c r="I10" s="34">
        <v>51900</v>
      </c>
      <c r="J10" s="34">
        <v>59800</v>
      </c>
    </row>
    <row r="11" spans="1:10">
      <c r="A11" s="20" t="s">
        <v>121</v>
      </c>
      <c r="B11" s="41"/>
      <c r="C11" s="41"/>
      <c r="D11" s="41"/>
      <c r="E11" s="41"/>
      <c r="F11" s="41"/>
      <c r="G11" s="41"/>
      <c r="H11" s="41"/>
      <c r="I11" s="41"/>
      <c r="J11" s="41"/>
    </row>
    <row r="12" spans="1:10">
      <c r="A12" s="5" t="s">
        <v>123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50" t="s">
        <v>124</v>
      </c>
      <c r="B13" s="51"/>
      <c r="C13" s="51"/>
      <c r="D13" s="51"/>
      <c r="E13" s="51"/>
      <c r="F13" s="51"/>
      <c r="G13" s="51"/>
      <c r="H13" s="51"/>
      <c r="I13" s="108"/>
      <c r="J13" s="108"/>
    </row>
    <row r="14" spans="1:10">
      <c r="A14" s="50" t="s">
        <v>125</v>
      </c>
      <c r="B14" s="54">
        <v>0.046</v>
      </c>
      <c r="C14" s="54">
        <v>0.046</v>
      </c>
      <c r="D14" s="56">
        <v>0.0499</v>
      </c>
      <c r="E14" s="54">
        <v>0.0722</v>
      </c>
      <c r="F14" s="54">
        <v>0.0722</v>
      </c>
      <c r="G14" s="56">
        <v>0.0499</v>
      </c>
      <c r="H14" s="56">
        <v>0.0499</v>
      </c>
      <c r="I14" s="108">
        <v>0</v>
      </c>
      <c r="J14" s="108">
        <v>0</v>
      </c>
    </row>
    <row r="15" spans="1:10">
      <c r="A15" s="50" t="s">
        <v>126</v>
      </c>
      <c r="B15" s="208">
        <v>2239.16</v>
      </c>
      <c r="C15" s="59">
        <v>2156.3</v>
      </c>
      <c r="D15" s="60">
        <v>2293.96</v>
      </c>
      <c r="E15" s="133">
        <v>2752.34</v>
      </c>
      <c r="F15" s="133">
        <v>2991.59</v>
      </c>
      <c r="G15" s="59">
        <v>1241.81</v>
      </c>
      <c r="H15" s="59">
        <v>1694.55</v>
      </c>
      <c r="I15" s="59">
        <v>1960</v>
      </c>
      <c r="J15" s="59">
        <v>2232</v>
      </c>
    </row>
    <row r="16" spans="1:10">
      <c r="A16" s="50" t="s">
        <v>127</v>
      </c>
      <c r="B16" s="105" t="s">
        <v>193</v>
      </c>
      <c r="C16" s="209" t="s">
        <v>194</v>
      </c>
      <c r="D16" s="209">
        <v>35536.53</v>
      </c>
      <c r="E16" s="133">
        <v>61604.81</v>
      </c>
      <c r="F16" s="133">
        <v>66959.63</v>
      </c>
      <c r="G16" s="59">
        <v>39538</v>
      </c>
      <c r="H16" s="59">
        <v>52104</v>
      </c>
      <c r="I16" s="59">
        <v>56730</v>
      </c>
      <c r="J16" s="59">
        <v>64782</v>
      </c>
    </row>
    <row r="17" spans="1:10">
      <c r="A17" s="5" t="s">
        <v>132</v>
      </c>
      <c r="B17" s="94">
        <v>12396.4069019982</v>
      </c>
      <c r="C17" s="210">
        <v>31958.0061739625</v>
      </c>
      <c r="D17" s="94">
        <v>9.08168097172809</v>
      </c>
      <c r="E17" s="94">
        <v>-7853.65914876953</v>
      </c>
      <c r="F17" s="94">
        <v>-8639.48591731102</v>
      </c>
      <c r="G17" s="94">
        <v>7278.7352527916</v>
      </c>
      <c r="H17" s="94" t="e">
        <v>#VALUE!</v>
      </c>
      <c r="I17" s="94">
        <v>9026.46024139815</v>
      </c>
      <c r="J17" s="94"/>
    </row>
    <row r="18" spans="1:10">
      <c r="A18" s="50" t="s">
        <v>133</v>
      </c>
      <c r="B18" s="54">
        <v>0.051</v>
      </c>
      <c r="C18" s="54">
        <v>0.051</v>
      </c>
      <c r="D18" s="56">
        <v>0.0499</v>
      </c>
      <c r="E18" s="54">
        <v>0.0722</v>
      </c>
      <c r="F18" s="54">
        <v>0.0722</v>
      </c>
      <c r="G18" s="54">
        <v>0.0599</v>
      </c>
      <c r="H18" s="54">
        <v>0.0599</v>
      </c>
      <c r="I18" s="108">
        <v>0</v>
      </c>
      <c r="J18" s="108">
        <v>0</v>
      </c>
    </row>
    <row r="19" spans="1:10">
      <c r="A19" s="50" t="s">
        <v>134</v>
      </c>
      <c r="B19" s="133">
        <v>1841.8</v>
      </c>
      <c r="C19" s="59">
        <v>1819.25</v>
      </c>
      <c r="D19" s="60">
        <v>1826.58</v>
      </c>
      <c r="E19" s="133">
        <v>2302.46</v>
      </c>
      <c r="F19" s="133">
        <v>2502.6</v>
      </c>
      <c r="G19" s="59">
        <v>1116.6</v>
      </c>
      <c r="H19" s="133">
        <v>1518.71</v>
      </c>
      <c r="I19" s="133">
        <v>1433</v>
      </c>
      <c r="J19" s="59">
        <v>1632</v>
      </c>
    </row>
    <row r="20" spans="1:10">
      <c r="A20" s="50" t="s">
        <v>135</v>
      </c>
      <c r="B20" s="51">
        <v>56125.44</v>
      </c>
      <c r="C20" s="51" t="s">
        <v>195</v>
      </c>
      <c r="D20" s="209" t="s">
        <v>196</v>
      </c>
      <c r="E20" s="51" t="s">
        <v>197</v>
      </c>
      <c r="F20" s="51" t="s">
        <v>198</v>
      </c>
      <c r="G20" s="59">
        <v>35062</v>
      </c>
      <c r="H20" s="59">
        <v>46092</v>
      </c>
      <c r="I20" s="133">
        <v>57970</v>
      </c>
      <c r="J20" s="59">
        <v>66198</v>
      </c>
    </row>
    <row r="21" spans="1:10">
      <c r="A21" s="5" t="s">
        <v>139</v>
      </c>
      <c r="B21" s="94">
        <v>11864.2429926397</v>
      </c>
      <c r="C21" s="94">
        <v>30569.560938557</v>
      </c>
      <c r="D21" s="94">
        <v>640.386463598486</v>
      </c>
      <c r="E21" s="94">
        <v>-11439.619645672</v>
      </c>
      <c r="F21" s="94">
        <v>-12548.8419838291</v>
      </c>
      <c r="G21" s="94">
        <v>2848.21516393758</v>
      </c>
      <c r="H21" s="94">
        <v>2505.92997147268</v>
      </c>
      <c r="I21" s="94">
        <v>17290.6076514363</v>
      </c>
      <c r="J21" s="94">
        <v>25502.3114377628</v>
      </c>
    </row>
    <row r="22" spans="1:10">
      <c r="A22" s="72" t="s">
        <v>140</v>
      </c>
      <c r="B22" s="73"/>
      <c r="C22" s="73"/>
      <c r="D22" s="73"/>
      <c r="E22" s="73"/>
      <c r="F22" s="73"/>
      <c r="G22" s="73"/>
      <c r="H22" s="73"/>
      <c r="I22" s="73"/>
      <c r="J22" s="73"/>
    </row>
    <row r="23" spans="1:10">
      <c r="A23" s="72" t="s">
        <v>141</v>
      </c>
      <c r="B23" s="208">
        <v>2133</v>
      </c>
      <c r="C23" s="208">
        <v>2419</v>
      </c>
      <c r="D23" s="211">
        <v>1573.3</v>
      </c>
      <c r="E23" s="208">
        <v>2497.39</v>
      </c>
      <c r="F23" s="77">
        <v>2714.49</v>
      </c>
      <c r="G23" s="77">
        <v>1257.79</v>
      </c>
      <c r="H23" s="212">
        <v>1715.08</v>
      </c>
      <c r="I23" s="77">
        <v>1985.09</v>
      </c>
      <c r="J23" s="212">
        <v>2357.78</v>
      </c>
    </row>
    <row r="24" spans="1:10">
      <c r="A24" s="72" t="s">
        <v>142</v>
      </c>
      <c r="B24" s="144">
        <v>2610.69143572736</v>
      </c>
      <c r="C24" s="144">
        <v>3114.1101147101</v>
      </c>
      <c r="D24" s="144">
        <v>2294.23218612594</v>
      </c>
      <c r="E24" s="143">
        <v>2516.95878975711</v>
      </c>
      <c r="F24" s="144">
        <v>2732.65685653506</v>
      </c>
      <c r="G24" s="144">
        <v>1459.96022531352</v>
      </c>
      <c r="H24" s="144" t="e">
        <v>#VALUE!</v>
      </c>
      <c r="I24" s="144">
        <v>2230.5311111143</v>
      </c>
      <c r="J24" s="144">
        <v>2721.29819130121</v>
      </c>
    </row>
    <row r="25" spans="1:10">
      <c r="A25" s="5" t="s">
        <v>143</v>
      </c>
      <c r="B25" s="94">
        <v>15527.2287718456</v>
      </c>
      <c r="C25" s="143">
        <v>23192.8364467238</v>
      </c>
      <c r="D25" s="94">
        <v>24054.4079681123</v>
      </c>
      <c r="E25" s="94">
        <v>652.926393520168</v>
      </c>
      <c r="F25" s="94">
        <v>606.14990841354</v>
      </c>
      <c r="G25" s="94">
        <v>6745.55134627743</v>
      </c>
      <c r="H25" s="94" t="e">
        <v>#VALUE!</v>
      </c>
      <c r="I25" s="94">
        <v>8189.3147961891</v>
      </c>
      <c r="J25" s="94">
        <v>12129.0393821617</v>
      </c>
    </row>
    <row r="26" spans="1:10">
      <c r="A26" s="213" t="s">
        <v>144</v>
      </c>
      <c r="B26" s="85">
        <v>0.0169285714285714</v>
      </c>
      <c r="C26" s="85">
        <v>0.0164</v>
      </c>
      <c r="D26" s="85">
        <v>0.0146510861480699</v>
      </c>
      <c r="E26" s="85">
        <v>0.0182424397370343</v>
      </c>
      <c r="F26" s="85">
        <v>0.0182425403225806</v>
      </c>
      <c r="G26" s="85">
        <v>0.0168604557640751</v>
      </c>
      <c r="H26" s="85">
        <v>0.0171165668662675</v>
      </c>
      <c r="I26" s="85">
        <v>0.0165562135112594</v>
      </c>
      <c r="J26" s="85">
        <v>0.0164995101469559</v>
      </c>
    </row>
    <row r="27" spans="1:10">
      <c r="A27" s="72" t="s">
        <v>140</v>
      </c>
      <c r="B27" s="212"/>
      <c r="C27" s="212"/>
      <c r="D27" s="77"/>
      <c r="E27" s="212"/>
      <c r="F27" s="212"/>
      <c r="G27" s="212"/>
      <c r="H27" s="212"/>
      <c r="I27" s="212"/>
      <c r="J27" s="212"/>
    </row>
    <row r="28" spans="1:10">
      <c r="A28" s="72" t="s">
        <v>145</v>
      </c>
      <c r="B28" s="212">
        <v>1757</v>
      </c>
      <c r="C28" s="212">
        <v>2000</v>
      </c>
      <c r="D28" s="77">
        <v>1313.99</v>
      </c>
      <c r="E28" s="212">
        <v>2124.35</v>
      </c>
      <c r="F28" s="212">
        <v>2309.02</v>
      </c>
      <c r="G28" s="212">
        <v>1084.05</v>
      </c>
      <c r="H28" s="212">
        <v>1474.61</v>
      </c>
      <c r="I28" s="212">
        <v>1548.82</v>
      </c>
      <c r="J28" s="212">
        <v>1844.54</v>
      </c>
    </row>
    <row r="29" spans="1:10">
      <c r="A29" s="72" t="s">
        <v>146</v>
      </c>
      <c r="B29" s="144">
        <v>2115.02513487099</v>
      </c>
      <c r="C29" s="144">
        <v>2523.2453931798</v>
      </c>
      <c r="D29" s="144">
        <v>1841.32764786888</v>
      </c>
      <c r="E29" s="144">
        <v>2039.01364084328</v>
      </c>
      <c r="F29" s="144">
        <v>2213.60903398274</v>
      </c>
      <c r="G29" s="144">
        <v>1182.19238316269</v>
      </c>
      <c r="H29" s="144">
        <v>1576.41979698053</v>
      </c>
      <c r="I29" s="144">
        <v>1831.1904796198</v>
      </c>
      <c r="J29" s="144">
        <v>2219.3002168303</v>
      </c>
    </row>
    <row r="30" spans="1:10">
      <c r="A30" s="5" t="s">
        <v>147</v>
      </c>
      <c r="B30" s="65">
        <v>15546.5096561768</v>
      </c>
      <c r="C30" s="65">
        <v>22720.861652775</v>
      </c>
      <c r="D30" s="65">
        <v>22898.5594478255</v>
      </c>
      <c r="E30" s="65">
        <v>-3705.55696356607</v>
      </c>
      <c r="F30" s="65">
        <v>-4143.02617336333</v>
      </c>
      <c r="G30" s="65">
        <v>4261.63237971742</v>
      </c>
      <c r="H30" s="65">
        <v>4420.8823283357</v>
      </c>
      <c r="I30" s="65">
        <v>12261.3608947045</v>
      </c>
      <c r="J30" s="65">
        <v>16273.1963827137</v>
      </c>
    </row>
    <row r="31" spans="1:10">
      <c r="A31" s="213" t="s">
        <v>148</v>
      </c>
      <c r="B31" s="84">
        <v>0.0139444444444444</v>
      </c>
      <c r="C31" s="84">
        <v>0.0135593220338983</v>
      </c>
      <c r="D31" s="84">
        <v>0.0122363062910458</v>
      </c>
      <c r="E31" s="84">
        <v>0.0155175310445581</v>
      </c>
      <c r="F31" s="84">
        <v>0.0155176075268817</v>
      </c>
      <c r="G31" s="84">
        <v>0.0145315013404826</v>
      </c>
      <c r="H31" s="84">
        <v>0.0147166666666667</v>
      </c>
      <c r="I31" s="84">
        <v>0.0129175979983319</v>
      </c>
      <c r="J31" s="84">
        <v>0.0129079076277117</v>
      </c>
    </row>
    <row r="32" spans="1:10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10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10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spans="1:10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spans="1:10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spans="1:10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spans="1:10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spans="1:10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spans="1:10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spans="1:10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spans="1:10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10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spans="1:10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spans="1:10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10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10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spans="1:10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spans="1:10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spans="1:10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10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spans="1:10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spans="1:10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10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spans="1:10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spans="1:10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spans="1:10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spans="1:10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spans="1:10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spans="1:10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spans="1:10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spans="1:10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spans="1:10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spans="1:10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spans="1:10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spans="1:10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spans="1:10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1:10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spans="1:10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0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1:10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7"/>
  <sheetViews>
    <sheetView workbookViewId="0">
      <selection activeCell="A1" sqref="A1"/>
    </sheetView>
  </sheetViews>
  <sheetFormatPr defaultColWidth="14" defaultRowHeight="15.2"/>
  <cols>
    <col min="1" max="1" width="21" customWidth="1"/>
    <col min="2" max="5" width="22" customWidth="1"/>
    <col min="7" max="10" width="22" customWidth="1"/>
  </cols>
  <sheetData>
    <row r="1" ht="19" customHeight="1" spans="1:10">
      <c r="A1" s="92"/>
      <c r="B1" s="92"/>
      <c r="C1" s="92"/>
      <c r="D1" s="92"/>
      <c r="E1" s="92"/>
      <c r="F1" s="92"/>
    </row>
    <row r="2" ht="19" customHeight="1" spans="1:10">
      <c r="A2" s="92" t="s">
        <v>83</v>
      </c>
      <c r="B2" s="92" t="s">
        <v>199</v>
      </c>
      <c r="C2" s="92" t="s">
        <v>200</v>
      </c>
      <c r="D2" s="92" t="s">
        <v>201</v>
      </c>
      <c r="E2" s="92" t="s">
        <v>202</v>
      </c>
      <c r="F2" s="92"/>
      <c r="G2" s="92" t="s">
        <v>203</v>
      </c>
      <c r="H2" s="92" t="s">
        <v>204</v>
      </c>
      <c r="I2" s="92" t="s">
        <v>205</v>
      </c>
      <c r="J2" s="92" t="s">
        <v>206</v>
      </c>
    </row>
    <row r="3" spans="1:10">
      <c r="A3" s="92" t="s">
        <v>112</v>
      </c>
      <c r="B3" s="62">
        <v>37970</v>
      </c>
      <c r="C3" s="62">
        <v>45970</v>
      </c>
      <c r="D3" s="62">
        <v>50970</v>
      </c>
      <c r="E3" s="62">
        <v>59470</v>
      </c>
      <c r="F3" s="92"/>
      <c r="G3" s="62">
        <v>40970</v>
      </c>
      <c r="H3" s="62">
        <v>50970</v>
      </c>
      <c r="I3" s="62">
        <v>53970</v>
      </c>
      <c r="J3" s="62">
        <v>64970</v>
      </c>
    </row>
    <row r="4" spans="1:10">
      <c r="A4" s="92" t="s">
        <v>207</v>
      </c>
    </row>
    <row r="5" spans="1:10">
      <c r="A5" t="s">
        <v>121</v>
      </c>
    </row>
    <row r="6" ht="19" customHeight="1" spans="1:10">
      <c r="A6" s="92" t="s">
        <v>123</v>
      </c>
      <c r="B6" s="92">
        <v>0</v>
      </c>
      <c r="C6" s="92">
        <v>0</v>
      </c>
      <c r="D6" s="92">
        <v>0</v>
      </c>
      <c r="E6" s="92">
        <v>0</v>
      </c>
      <c r="G6" s="92">
        <v>0</v>
      </c>
      <c r="H6" s="92">
        <v>0</v>
      </c>
      <c r="I6" s="92">
        <v>0</v>
      </c>
      <c r="J6" s="92">
        <v>0</v>
      </c>
    </row>
    <row r="7" ht="19" customHeight="1" spans="1:10">
      <c r="A7" s="92" t="s">
        <v>208</v>
      </c>
      <c r="B7" s="82">
        <v>0.0149</v>
      </c>
      <c r="C7" s="205">
        <v>0</v>
      </c>
      <c r="D7" s="205">
        <v>0</v>
      </c>
      <c r="E7" s="205">
        <v>0</v>
      </c>
      <c r="G7" s="82">
        <v>0.0299</v>
      </c>
      <c r="H7" s="82">
        <v>0.0099</v>
      </c>
      <c r="I7" s="82">
        <v>0.0099</v>
      </c>
      <c r="J7" s="82">
        <v>0.0549</v>
      </c>
    </row>
    <row r="8" spans="1:10">
      <c r="A8" s="92" t="s">
        <v>209</v>
      </c>
      <c r="B8" s="206" t="s">
        <v>210</v>
      </c>
      <c r="C8" s="206"/>
      <c r="D8" s="206"/>
      <c r="E8" s="206"/>
      <c r="G8" s="207" t="s">
        <v>211</v>
      </c>
      <c r="H8" s="207"/>
      <c r="I8" s="207"/>
      <c r="J8" s="92" t="s">
        <v>114</v>
      </c>
    </row>
    <row r="9" ht="19" customHeight="1" spans="1:10">
      <c r="A9" s="92" t="s">
        <v>212</v>
      </c>
      <c r="B9" s="207">
        <v>487</v>
      </c>
      <c r="C9" s="62">
        <v>543</v>
      </c>
      <c r="D9" s="62">
        <v>610</v>
      </c>
      <c r="E9" s="62">
        <v>711</v>
      </c>
      <c r="G9" s="62">
        <v>534</v>
      </c>
      <c r="H9" s="62">
        <v>605</v>
      </c>
      <c r="I9" s="62">
        <v>640</v>
      </c>
      <c r="J9" s="62">
        <v>919</v>
      </c>
    </row>
    <row r="10" spans="1:10">
      <c r="A10" s="92" t="s">
        <v>213</v>
      </c>
      <c r="B10" s="207">
        <v>11097</v>
      </c>
      <c r="C10" s="62">
        <v>13947</v>
      </c>
      <c r="D10" s="62">
        <v>14997</v>
      </c>
      <c r="E10" s="62">
        <v>17547</v>
      </c>
      <c r="G10" s="62">
        <v>13597</v>
      </c>
      <c r="H10" s="62">
        <v>16997</v>
      </c>
      <c r="I10" s="62">
        <v>18017</v>
      </c>
      <c r="J10" s="62">
        <v>20457</v>
      </c>
    </row>
    <row r="11" ht="19" customHeight="1" spans="1:10">
      <c r="A11" s="92" t="s">
        <v>126</v>
      </c>
      <c r="B11" s="62">
        <v>624</v>
      </c>
      <c r="C11" s="62">
        <v>710</v>
      </c>
      <c r="D11" s="62">
        <v>800</v>
      </c>
      <c r="E11" s="62">
        <v>948</v>
      </c>
      <c r="G11" s="62">
        <v>678</v>
      </c>
      <c r="H11" s="62">
        <v>789</v>
      </c>
      <c r="I11" s="62">
        <v>835</v>
      </c>
      <c r="J11" s="62">
        <v>1170</v>
      </c>
    </row>
    <row r="12" ht="19" customHeight="1" spans="1:10">
      <c r="A12" s="92" t="s">
        <v>127</v>
      </c>
      <c r="B12" s="62">
        <v>17385</v>
      </c>
      <c r="C12" s="62">
        <v>21145</v>
      </c>
      <c r="D12" s="62">
        <v>22995</v>
      </c>
      <c r="E12" s="62">
        <v>26321</v>
      </c>
      <c r="G12" s="62">
        <v>19995</v>
      </c>
      <c r="H12" s="62">
        <v>24495</v>
      </c>
      <c r="I12" s="62">
        <v>25965</v>
      </c>
      <c r="J12" s="62">
        <v>29755</v>
      </c>
    </row>
    <row r="13" ht="92" spans="1:10">
      <c r="A13" s="92" t="s">
        <v>214</v>
      </c>
      <c r="B13" s="207" t="s">
        <v>215</v>
      </c>
      <c r="C13" s="206" t="s">
        <v>216</v>
      </c>
      <c r="D13" s="206"/>
      <c r="E13" s="206"/>
      <c r="G13" s="207" t="s">
        <v>217</v>
      </c>
      <c r="H13" s="207"/>
      <c r="I13" s="207"/>
      <c r="J13" s="92" t="s">
        <v>114</v>
      </c>
    </row>
    <row r="14" spans="1:10">
      <c r="A14" s="92" t="s">
        <v>141</v>
      </c>
      <c r="B14" s="92">
        <v>472</v>
      </c>
      <c r="C14" s="92">
        <v>539</v>
      </c>
      <c r="D14" s="92">
        <v>573</v>
      </c>
      <c r="E14" s="92">
        <v>695</v>
      </c>
      <c r="G14" s="62">
        <v>551</v>
      </c>
      <c r="H14" s="62">
        <v>637</v>
      </c>
      <c r="I14" s="62">
        <v>660</v>
      </c>
      <c r="J14" s="62">
        <v>1182</v>
      </c>
    </row>
    <row r="15" spans="1:10">
      <c r="A15" t="s">
        <v>218</v>
      </c>
    </row>
    <row r="16" spans="1:10">
      <c r="A16" s="92" t="s">
        <v>219</v>
      </c>
    </row>
    <row r="17" spans="1:10">
      <c r="A17" s="92" t="s">
        <v>220</v>
      </c>
    </row>
    <row r="18" ht="19" customHeight="1" spans="1:10">
      <c r="A18" s="92"/>
    </row>
    <row r="19" spans="1:10">
      <c r="A19" s="92" t="s">
        <v>221</v>
      </c>
      <c r="B19" s="92"/>
    </row>
    <row r="20" spans="1:10">
      <c r="A20" s="92" t="s">
        <v>222</v>
      </c>
      <c r="B20" s="62">
        <v>6900</v>
      </c>
      <c r="C20" s="62">
        <v>6950</v>
      </c>
      <c r="D20" s="62">
        <v>6950</v>
      </c>
      <c r="E20" s="62">
        <v>6050</v>
      </c>
      <c r="G20" s="62">
        <v>7400</v>
      </c>
      <c r="H20" s="62">
        <v>8500</v>
      </c>
      <c r="I20" s="62">
        <v>7000</v>
      </c>
      <c r="J20" s="62">
        <v>8100</v>
      </c>
    </row>
    <row r="21" ht="19" customHeight="1" spans="1:10">
      <c r="A21" s="92" t="s">
        <v>223</v>
      </c>
      <c r="B21" s="62">
        <v>60</v>
      </c>
      <c r="C21" s="62">
        <v>60</v>
      </c>
      <c r="D21" s="62">
        <v>60</v>
      </c>
      <c r="E21" s="62">
        <v>60</v>
      </c>
      <c r="G21" s="62">
        <v>60</v>
      </c>
      <c r="H21" s="62">
        <v>60</v>
      </c>
      <c r="I21" s="62">
        <v>60</v>
      </c>
      <c r="J21" s="62">
        <v>60</v>
      </c>
    </row>
    <row r="22" ht="19" customHeight="1" spans="1:10">
      <c r="A22" s="92" t="s">
        <v>224</v>
      </c>
      <c r="B22" s="62">
        <v>10000</v>
      </c>
      <c r="C22" s="62">
        <v>10000</v>
      </c>
      <c r="D22" s="62">
        <v>10000</v>
      </c>
      <c r="E22" s="62">
        <v>10000</v>
      </c>
      <c r="G22" s="62">
        <v>10000</v>
      </c>
      <c r="H22" s="62">
        <v>10000</v>
      </c>
      <c r="I22" s="62">
        <v>10000</v>
      </c>
      <c r="J22" s="62">
        <v>10000</v>
      </c>
    </row>
    <row r="23" ht="19" customHeight="1" spans="1:10">
      <c r="A23" s="92" t="s">
        <v>225</v>
      </c>
      <c r="B23" s="62">
        <v>299</v>
      </c>
      <c r="C23" s="62">
        <v>349</v>
      </c>
      <c r="D23" s="62">
        <v>399</v>
      </c>
      <c r="E23" s="62">
        <v>499</v>
      </c>
      <c r="G23" s="62">
        <v>349</v>
      </c>
      <c r="H23" s="62">
        <v>399</v>
      </c>
      <c r="I23" s="62">
        <v>449</v>
      </c>
      <c r="J23" s="62">
        <v>699</v>
      </c>
    </row>
    <row r="24" ht="19" customHeight="1" spans="1:10">
      <c r="A24" s="92" t="s">
        <v>226</v>
      </c>
      <c r="B24" s="62">
        <v>15166</v>
      </c>
      <c r="C24" s="62">
        <v>18446</v>
      </c>
      <c r="D24" s="62">
        <v>20496</v>
      </c>
      <c r="E24" s="62">
        <v>23981</v>
      </c>
      <c r="G24" s="62">
        <v>33570</v>
      </c>
      <c r="H24" s="62">
        <v>20496</v>
      </c>
      <c r="I24" s="62">
        <v>22256</v>
      </c>
      <c r="J24" s="62">
        <v>24796</v>
      </c>
    </row>
    <row r="25" ht="54.25" customHeight="1" spans="1:10">
      <c r="A25" s="92" t="s">
        <v>227</v>
      </c>
    </row>
    <row r="26" spans="1:10">
      <c r="A26" s="92" t="s">
        <v>228</v>
      </c>
      <c r="B26" s="92"/>
    </row>
    <row r="27" spans="1:10">
      <c r="A27" s="92" t="s">
        <v>222</v>
      </c>
      <c r="B27" s="62">
        <v>2100</v>
      </c>
      <c r="C27" s="62">
        <v>2150</v>
      </c>
      <c r="D27" s="62">
        <v>2100</v>
      </c>
      <c r="E27" s="62">
        <v>2100</v>
      </c>
      <c r="G27" s="62">
        <v>3375</v>
      </c>
      <c r="H27" s="62">
        <v>4200</v>
      </c>
      <c r="I27" s="62">
        <v>4250</v>
      </c>
      <c r="J27" s="62">
        <v>5350</v>
      </c>
    </row>
    <row r="28" spans="1:10">
      <c r="A28" s="92" t="s">
        <v>223</v>
      </c>
      <c r="B28" s="62">
        <v>48</v>
      </c>
      <c r="C28" s="62">
        <v>48</v>
      </c>
      <c r="D28" s="62">
        <v>48</v>
      </c>
      <c r="E28" s="62">
        <v>48</v>
      </c>
      <c r="G28" s="62">
        <v>48</v>
      </c>
      <c r="H28" s="62">
        <v>48</v>
      </c>
      <c r="I28" s="62">
        <v>48</v>
      </c>
      <c r="J28" s="62">
        <v>48</v>
      </c>
    </row>
    <row r="29" spans="1:10">
      <c r="A29" s="92" t="s">
        <v>224</v>
      </c>
      <c r="B29" s="62">
        <v>10000</v>
      </c>
      <c r="C29" s="62">
        <v>10000</v>
      </c>
      <c r="D29" s="62">
        <v>10000</v>
      </c>
      <c r="E29" s="62">
        <v>10000</v>
      </c>
      <c r="G29" s="62">
        <v>10000</v>
      </c>
      <c r="H29" s="62">
        <v>10000</v>
      </c>
      <c r="I29" s="62">
        <v>10000</v>
      </c>
      <c r="J29" s="62">
        <v>10000</v>
      </c>
    </row>
    <row r="30" spans="1:10">
      <c r="A30" s="92" t="s">
        <v>229</v>
      </c>
      <c r="B30" s="62">
        <v>349</v>
      </c>
      <c r="C30" s="62">
        <v>399</v>
      </c>
      <c r="D30" s="62">
        <v>429</v>
      </c>
      <c r="E30" s="62">
        <v>529</v>
      </c>
      <c r="G30" s="62">
        <v>399</v>
      </c>
      <c r="H30" s="62">
        <v>449</v>
      </c>
      <c r="I30" s="62">
        <v>469</v>
      </c>
      <c r="J30" s="62">
        <v>849</v>
      </c>
    </row>
    <row r="31" ht="48.8" customHeight="1" spans="1:10">
      <c r="A31" s="92" t="s">
        <v>227</v>
      </c>
    </row>
    <row r="33" ht="213.55" customHeight="1"/>
    <row r="35" spans="2:2">
      <c r="B35" s="92" t="s">
        <v>230</v>
      </c>
    </row>
    <row r="36" spans="2:2">
      <c r="B36" s="92" t="s">
        <v>231</v>
      </c>
    </row>
    <row r="37" spans="2:2">
      <c r="B37" s="92" t="s">
        <v>232</v>
      </c>
    </row>
  </sheetData>
  <mergeCells count="4">
    <mergeCell ref="B8:E8"/>
    <mergeCell ref="G8:I8"/>
    <mergeCell ref="C13:E13"/>
    <mergeCell ref="G13:I13"/>
  </mergeCells>
  <pageMargins left="0.75" right="0.75" top="1" bottom="1" header="0.5" footer="0.5"/>
  <headerFooter/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31"/>
  <sheetViews>
    <sheetView workbookViewId="0">
      <selection activeCell="A1" sqref="A1"/>
    </sheetView>
  </sheetViews>
  <sheetFormatPr defaultColWidth="14" defaultRowHeight="15.2" outlineLevelCol="4"/>
  <cols>
    <col min="1" max="1" width="28" customWidth="1"/>
    <col min="2" max="3" width="29" customWidth="1"/>
  </cols>
  <sheetData>
    <row r="2" spans="1:5">
      <c r="A2" s="92" t="s">
        <v>83</v>
      </c>
      <c r="B2" s="92" t="s">
        <v>233</v>
      </c>
      <c r="C2" s="92" t="s">
        <v>234</v>
      </c>
      <c r="D2" s="92" t="s">
        <v>235</v>
      </c>
      <c r="E2" s="92" t="s">
        <v>235</v>
      </c>
    </row>
    <row r="3" spans="1:5">
      <c r="A3" s="92" t="s">
        <v>112</v>
      </c>
      <c r="B3" s="62">
        <v>69287.75</v>
      </c>
    </row>
    <row r="4" spans="1:5">
      <c r="A4" s="92" t="s">
        <v>207</v>
      </c>
    </row>
    <row r="5" spans="1:5">
      <c r="A5" t="s">
        <v>121</v>
      </c>
    </row>
    <row r="6" spans="1:5">
      <c r="A6" s="92" t="s">
        <v>123</v>
      </c>
      <c r="B6" s="92">
        <v>0</v>
      </c>
    </row>
    <row r="7" spans="1:5">
      <c r="A7" s="92" t="s">
        <v>208</v>
      </c>
      <c r="B7" s="82">
        <v>0.0299</v>
      </c>
    </row>
    <row r="8" spans="1:5">
      <c r="A8" s="92" t="s">
        <v>209</v>
      </c>
      <c r="B8" s="44" t="s">
        <v>114</v>
      </c>
    </row>
    <row r="9" spans="1:5">
      <c r="A9" s="92" t="s">
        <v>236</v>
      </c>
      <c r="B9" s="62">
        <v>912.15</v>
      </c>
    </row>
    <row r="10" spans="1:5">
      <c r="A10" s="92" t="s">
        <v>237</v>
      </c>
      <c r="B10" s="62">
        <v>27645.81</v>
      </c>
    </row>
    <row r="11" spans="1:5">
      <c r="A11" s="92" t="s">
        <v>126</v>
      </c>
      <c r="B11" s="62">
        <v>1079.68</v>
      </c>
    </row>
    <row r="12" spans="1:5">
      <c r="A12" s="92" t="s">
        <v>238</v>
      </c>
      <c r="B12" s="62">
        <v>31318.06</v>
      </c>
    </row>
    <row r="13" spans="1:5">
      <c r="A13" s="92" t="s">
        <v>214</v>
      </c>
      <c r="B13" s="44" t="s">
        <v>114</v>
      </c>
    </row>
    <row r="14" spans="1:5">
      <c r="A14" s="92" t="s">
        <v>141</v>
      </c>
      <c r="B14" s="92">
        <v>955.18</v>
      </c>
    </row>
    <row r="15" spans="1:5">
      <c r="A15" t="s">
        <v>218</v>
      </c>
    </row>
    <row r="16" spans="1:5">
      <c r="A16" s="92" t="s">
        <v>219</v>
      </c>
    </row>
    <row r="17" spans="1:2">
      <c r="A17" s="92" t="s">
        <v>220</v>
      </c>
    </row>
    <row r="18" spans="1:2">
      <c r="A18" s="92"/>
    </row>
    <row r="19" spans="1:2">
      <c r="A19" s="92" t="s">
        <v>221</v>
      </c>
    </row>
    <row r="20" spans="1:2">
      <c r="A20" s="92" t="s">
        <v>222</v>
      </c>
      <c r="B20" s="62">
        <v>13857.55</v>
      </c>
    </row>
    <row r="21" spans="1:2">
      <c r="A21" s="92" t="s">
        <v>223</v>
      </c>
      <c r="B21" s="62">
        <v>36</v>
      </c>
    </row>
    <row r="22" spans="1:2">
      <c r="A22" s="92" t="s">
        <v>224</v>
      </c>
      <c r="B22" s="62">
        <v>15000</v>
      </c>
    </row>
    <row r="23" spans="1:2">
      <c r="A23" s="92" t="s">
        <v>225</v>
      </c>
      <c r="B23" s="62">
        <v>641.97</v>
      </c>
    </row>
    <row r="24" spans="1:2">
      <c r="A24" s="92" t="s">
        <v>226</v>
      </c>
      <c r="B24" s="62">
        <v>32634.53</v>
      </c>
    </row>
    <row r="25" spans="1:2">
      <c r="A25" s="92"/>
    </row>
    <row r="26" spans="1:2">
      <c r="A26" s="92" t="s">
        <v>228</v>
      </c>
    </row>
    <row r="27" spans="1:2">
      <c r="A27" s="92" t="s">
        <v>222</v>
      </c>
      <c r="B27" s="62">
        <v>13857.55</v>
      </c>
    </row>
    <row r="28" spans="1:2">
      <c r="A28" s="92" t="s">
        <v>223</v>
      </c>
      <c r="B28" s="62">
        <v>36</v>
      </c>
    </row>
    <row r="29" spans="1:2">
      <c r="A29" s="92" t="s">
        <v>224</v>
      </c>
      <c r="B29" s="62">
        <v>15000</v>
      </c>
    </row>
    <row r="30" spans="1:2">
      <c r="A30" s="92" t="s">
        <v>229</v>
      </c>
      <c r="B30" s="62">
        <v>491.97</v>
      </c>
    </row>
    <row r="31" ht="56.95" customHeight="1" spans="1:2">
      <c r="A31" s="92"/>
    </row>
  </sheetData>
  <pageMargins left="0.75" right="0.75" top="1" bottom="1" header="0.5" footer="0.5"/>
  <headerFooter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workbookViewId="0">
      <selection activeCell="A1" sqref="A1"/>
    </sheetView>
  </sheetViews>
  <sheetFormatPr defaultColWidth="14" defaultRowHeight="15.2" outlineLevelCol="2"/>
  <cols>
    <col min="1" max="1" width="20" customWidth="1"/>
    <col min="2" max="2" width="41" customWidth="1"/>
  </cols>
  <sheetData>
    <row r="1" spans="1:3">
      <c r="A1" s="92" t="s">
        <v>239</v>
      </c>
      <c r="B1" s="92" t="s">
        <v>240</v>
      </c>
    </row>
    <row r="2" ht="19" customHeight="1" spans="1:3">
      <c r="A2" s="92"/>
      <c r="B2" s="92" t="s">
        <v>241</v>
      </c>
    </row>
    <row r="3" spans="1:3">
      <c r="A3" s="92" t="s">
        <v>242</v>
      </c>
      <c r="B3" s="92" t="s">
        <v>243</v>
      </c>
    </row>
    <row r="4" ht="19" customHeight="1" spans="1:3">
      <c r="A4" s="92" t="s">
        <v>244</v>
      </c>
      <c r="B4" s="92" t="s">
        <v>245</v>
      </c>
    </row>
    <row r="5" spans="1:3">
      <c r="A5" s="92" t="s">
        <v>246</v>
      </c>
      <c r="B5" s="92" t="s">
        <v>247</v>
      </c>
    </row>
    <row r="6" ht="17" customHeight="1" spans="1:3">
      <c r="B6" s="92" t="s">
        <v>248</v>
      </c>
    </row>
    <row r="7" spans="1:3">
      <c r="B7" s="92" t="s">
        <v>249</v>
      </c>
    </row>
    <row r="8" spans="1:3">
      <c r="A8" s="92" t="s">
        <v>250</v>
      </c>
      <c r="B8" s="92" t="s">
        <v>251</v>
      </c>
      <c r="C8" s="92" t="s">
        <v>252</v>
      </c>
    </row>
    <row r="9" spans="1:3">
      <c r="B9" s="92" t="s">
        <v>253</v>
      </c>
    </row>
    <row r="10" spans="1:3">
      <c r="A10" s="92" t="s">
        <v>254</v>
      </c>
      <c r="B10" s="92" t="s">
        <v>255</v>
      </c>
    </row>
  </sheetData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88"/>
  <sheetViews>
    <sheetView workbookViewId="0">
      <selection activeCell="A1" sqref="A1"/>
    </sheetView>
  </sheetViews>
  <sheetFormatPr defaultColWidth="14" defaultRowHeight="15.2"/>
  <cols>
    <col min="7" max="10" width="14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3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3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3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3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3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3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3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3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3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3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3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3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3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3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3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</sheetData>
  <pageMargins left="0.75" right="0.75" top="1" bottom="1" header="0.5" footer="0.5"/>
  <headerFooter/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88"/>
  <sheetViews>
    <sheetView workbookViewId="0">
      <selection activeCell="A1" sqref="A1"/>
    </sheetView>
  </sheetViews>
  <sheetFormatPr defaultColWidth="14" defaultRowHeight="15.2"/>
  <cols>
    <col min="7" max="10" width="14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3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3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3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3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3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3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3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3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3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3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3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3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3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3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3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</sheetData>
  <pageMargins left="0.75" right="0.75" top="1" bottom="1" header="0.5" footer="0.5"/>
  <headerFooter/>
  <drawing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88"/>
  <sheetViews>
    <sheetView workbookViewId="0">
      <selection activeCell="A1" sqref="A1"/>
    </sheetView>
  </sheetViews>
  <sheetFormatPr defaultColWidth="14" defaultRowHeight="15.2"/>
  <cols>
    <col min="7" max="10" width="14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3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3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3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3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3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3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3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3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3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3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3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3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3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3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3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</sheetData>
  <pageMargins left="0.75" right="0.75" top="1" bottom="1" header="0.5" footer="0.5"/>
  <headerFooter/>
  <drawing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104"/>
  <sheetViews>
    <sheetView workbookViewId="0">
      <selection activeCell="A1" sqref="A1"/>
    </sheetView>
  </sheetViews>
  <sheetFormatPr defaultColWidth="14" defaultRowHeight="15.2"/>
  <cols>
    <col min="7" max="11" width="17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2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2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2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2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2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2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2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2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2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2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2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2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2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2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2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  <row r="90" ht="16.8" spans="1:11">
      <c r="A90" s="204" t="s">
        <v>281</v>
      </c>
    </row>
    <row r="91" ht="16.8" spans="1:11">
      <c r="A91" s="204" t="s">
        <v>268</v>
      </c>
    </row>
    <row r="92" ht="16.8" spans="1:11">
      <c r="A92" s="204" t="s">
        <v>275</v>
      </c>
    </row>
    <row r="93" ht="16.8" spans="1:11">
      <c r="A93" s="204" t="s">
        <v>283</v>
      </c>
    </row>
    <row r="94" ht="16.8" spans="1:11">
      <c r="A94" s="204" t="s">
        <v>312</v>
      </c>
    </row>
    <row r="95" ht="16.8" spans="1:11">
      <c r="A95" s="204" t="s">
        <v>276</v>
      </c>
    </row>
    <row r="96" ht="16.8" spans="1:11">
      <c r="A96" s="204" t="s">
        <v>278</v>
      </c>
    </row>
    <row r="97" ht="16.8" spans="1:1">
      <c r="A97" s="204" t="s">
        <v>284</v>
      </c>
    </row>
    <row r="98" ht="16.8" spans="1:1">
      <c r="A98" s="204" t="s">
        <v>290</v>
      </c>
    </row>
    <row r="99" ht="16.8" spans="1:1">
      <c r="A99" s="204" t="s">
        <v>292</v>
      </c>
    </row>
    <row r="100" ht="16.8" spans="1:1">
      <c r="A100" s="204" t="s">
        <v>298</v>
      </c>
    </row>
    <row r="101" ht="16.8" spans="1:1">
      <c r="A101" s="204" t="s">
        <v>305</v>
      </c>
    </row>
    <row r="102" ht="16.8" spans="1:1">
      <c r="A102" s="204" t="s">
        <v>321</v>
      </c>
    </row>
    <row r="103" ht="16.8" spans="1:1">
      <c r="A103" s="204" t="s">
        <v>337</v>
      </c>
    </row>
    <row r="104" ht="16.8" spans="1:1">
      <c r="A104" s="204" t="s">
        <v>331</v>
      </c>
    </row>
  </sheetData>
  <pageMargins left="0.75" right="0.75" top="1" bottom="1" header="0.5" footer="0.5"/>
  <headerFooter/>
  <drawing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H32"/>
  <sheetViews>
    <sheetView workbookViewId="0">
      <selection activeCell="A1" sqref="A1"/>
    </sheetView>
  </sheetViews>
  <sheetFormatPr defaultColWidth="14" defaultRowHeight="15.2"/>
  <sheetData>
    <row r="1" ht="16" spans="1:48">
      <c r="A1" s="92"/>
      <c r="B1" s="6" t="s">
        <v>72</v>
      </c>
      <c r="C1" s="150" t="s">
        <v>73</v>
      </c>
      <c r="D1" s="151" t="s">
        <v>73</v>
      </c>
      <c r="E1" s="8" t="s">
        <v>73</v>
      </c>
      <c r="F1" s="151" t="s">
        <v>73</v>
      </c>
      <c r="G1" s="151" t="s">
        <v>73</v>
      </c>
      <c r="H1" s="7" t="s">
        <v>73</v>
      </c>
      <c r="I1" s="151" t="s">
        <v>74</v>
      </c>
      <c r="J1" s="151" t="s">
        <v>74</v>
      </c>
      <c r="K1" s="7" t="s">
        <v>74</v>
      </c>
      <c r="L1" s="151" t="s">
        <v>74</v>
      </c>
      <c r="M1" s="151" t="s">
        <v>74</v>
      </c>
      <c r="N1" s="151" t="s">
        <v>74</v>
      </c>
      <c r="O1" s="150" t="s">
        <v>75</v>
      </c>
      <c r="P1" s="151" t="s">
        <v>75</v>
      </c>
      <c r="Q1" s="7" t="s">
        <v>75</v>
      </c>
      <c r="R1" s="151" t="s">
        <v>75</v>
      </c>
      <c r="S1" s="151" t="s">
        <v>75</v>
      </c>
      <c r="T1" s="7" t="s">
        <v>75</v>
      </c>
      <c r="U1" s="151" t="s">
        <v>76</v>
      </c>
      <c r="V1" s="151" t="s">
        <v>76</v>
      </c>
      <c r="W1" s="7" t="s">
        <v>76</v>
      </c>
      <c r="X1" s="151" t="s">
        <v>76</v>
      </c>
      <c r="Y1" s="151" t="s">
        <v>76</v>
      </c>
      <c r="Z1" s="7" t="s">
        <v>76</v>
      </c>
      <c r="AA1" s="151" t="s">
        <v>77</v>
      </c>
      <c r="AB1" s="151" t="s">
        <v>77</v>
      </c>
      <c r="AC1" s="7" t="s">
        <v>77</v>
      </c>
      <c r="AD1" s="151" t="s">
        <v>77</v>
      </c>
      <c r="AE1" s="151" t="s">
        <v>77</v>
      </c>
      <c r="AF1" s="7" t="s">
        <v>77</v>
      </c>
      <c r="AG1" s="151" t="s">
        <v>78</v>
      </c>
      <c r="AH1" s="151" t="s">
        <v>78</v>
      </c>
      <c r="AI1" s="151" t="s">
        <v>78</v>
      </c>
      <c r="AJ1" s="150" t="s">
        <v>78</v>
      </c>
      <c r="AK1" s="151" t="s">
        <v>78</v>
      </c>
      <c r="AL1" s="7" t="s">
        <v>78</v>
      </c>
      <c r="AM1" s="151" t="s">
        <v>79</v>
      </c>
      <c r="AN1" s="151" t="s">
        <v>79</v>
      </c>
      <c r="AO1" s="7" t="s">
        <v>79</v>
      </c>
      <c r="AP1" s="151" t="s">
        <v>80</v>
      </c>
      <c r="AQ1" s="151" t="s">
        <v>80</v>
      </c>
      <c r="AR1" s="151" t="s">
        <v>80</v>
      </c>
      <c r="AS1" s="151" t="s">
        <v>80</v>
      </c>
      <c r="AT1" s="151" t="s">
        <v>80</v>
      </c>
      <c r="AU1" s="7" t="s">
        <v>80</v>
      </c>
      <c r="AV1" s="92"/>
    </row>
    <row r="2" ht="16" spans="1:48">
      <c r="A2" s="92"/>
      <c r="B2" s="6" t="s">
        <v>83</v>
      </c>
      <c r="C2" s="152" t="s">
        <v>84</v>
      </c>
      <c r="D2" s="153" t="s">
        <v>84</v>
      </c>
      <c r="E2" s="11" t="s">
        <v>84</v>
      </c>
      <c r="F2" s="153" t="s">
        <v>84</v>
      </c>
      <c r="G2" s="153" t="s">
        <v>84</v>
      </c>
      <c r="H2" s="10" t="s">
        <v>352</v>
      </c>
      <c r="I2" s="153" t="s">
        <v>85</v>
      </c>
      <c r="J2" s="153" t="s">
        <v>85</v>
      </c>
      <c r="K2" s="10" t="s">
        <v>85</v>
      </c>
      <c r="L2" s="153" t="s">
        <v>85</v>
      </c>
      <c r="M2" s="153" t="s">
        <v>85</v>
      </c>
      <c r="N2" s="153" t="s">
        <v>85</v>
      </c>
      <c r="O2" s="152" t="s">
        <v>86</v>
      </c>
      <c r="P2" s="153" t="s">
        <v>86</v>
      </c>
      <c r="Q2" s="10" t="s">
        <v>86</v>
      </c>
      <c r="R2" s="153" t="s">
        <v>86</v>
      </c>
      <c r="S2" s="153" t="s">
        <v>86</v>
      </c>
      <c r="T2" s="10" t="s">
        <v>86</v>
      </c>
      <c r="U2" s="153" t="s">
        <v>87</v>
      </c>
      <c r="V2" s="153" t="s">
        <v>87</v>
      </c>
      <c r="W2" s="10" t="s">
        <v>87</v>
      </c>
      <c r="X2" s="153" t="s">
        <v>87</v>
      </c>
      <c r="Y2" s="153" t="s">
        <v>87</v>
      </c>
      <c r="Z2" s="10" t="s">
        <v>87</v>
      </c>
      <c r="AA2" s="153" t="s">
        <v>88</v>
      </c>
      <c r="AB2" s="153" t="s">
        <v>88</v>
      </c>
      <c r="AC2" s="10" t="s">
        <v>88</v>
      </c>
      <c r="AD2" s="153" t="s">
        <v>88</v>
      </c>
      <c r="AE2" s="153" t="s">
        <v>88</v>
      </c>
      <c r="AF2" s="10" t="s">
        <v>88</v>
      </c>
      <c r="AG2" s="153" t="s">
        <v>89</v>
      </c>
      <c r="AH2" s="153" t="s">
        <v>89</v>
      </c>
      <c r="AI2" s="153" t="s">
        <v>89</v>
      </c>
      <c r="AJ2" s="152" t="s">
        <v>89</v>
      </c>
      <c r="AK2" s="153" t="s">
        <v>89</v>
      </c>
      <c r="AL2" s="10" t="s">
        <v>89</v>
      </c>
      <c r="AM2" s="153" t="s">
        <v>90</v>
      </c>
      <c r="AN2" s="153" t="s">
        <v>90</v>
      </c>
      <c r="AO2" s="10" t="s">
        <v>90</v>
      </c>
      <c r="AP2" s="154" t="s">
        <v>91</v>
      </c>
      <c r="AQ2" s="154" t="s">
        <v>91</v>
      </c>
      <c r="AR2" s="117" t="s">
        <v>91</v>
      </c>
      <c r="AS2" s="154" t="s">
        <v>91</v>
      </c>
      <c r="AT2" s="154" t="s">
        <v>91</v>
      </c>
      <c r="AU2" s="117" t="s">
        <v>91</v>
      </c>
      <c r="AV2" s="92"/>
    </row>
    <row r="3" ht="16" spans="1:48">
      <c r="A3" s="92"/>
      <c r="B3" s="6"/>
      <c r="C3" s="152" t="s">
        <v>108</v>
      </c>
      <c r="D3" s="153" t="s">
        <v>108</v>
      </c>
      <c r="E3" s="10" t="s">
        <v>108</v>
      </c>
      <c r="F3" s="153" t="s">
        <v>111</v>
      </c>
      <c r="G3" s="153" t="s">
        <v>111</v>
      </c>
      <c r="H3" s="10" t="s">
        <v>111</v>
      </c>
      <c r="I3" s="152" t="s">
        <v>108</v>
      </c>
      <c r="J3" s="153" t="s">
        <v>108</v>
      </c>
      <c r="K3" s="10" t="s">
        <v>108</v>
      </c>
      <c r="L3" s="153" t="s">
        <v>111</v>
      </c>
      <c r="M3" s="153" t="s">
        <v>111</v>
      </c>
      <c r="N3" s="10" t="s">
        <v>111</v>
      </c>
      <c r="O3" s="152" t="s">
        <v>108</v>
      </c>
      <c r="P3" s="153" t="s">
        <v>108</v>
      </c>
      <c r="Q3" s="10" t="s">
        <v>108</v>
      </c>
      <c r="R3" s="153" t="s">
        <v>111</v>
      </c>
      <c r="S3" s="153" t="s">
        <v>111</v>
      </c>
      <c r="T3" s="10" t="s">
        <v>111</v>
      </c>
      <c r="U3" s="152" t="s">
        <v>108</v>
      </c>
      <c r="V3" s="153" t="s">
        <v>108</v>
      </c>
      <c r="W3" s="10" t="s">
        <v>108</v>
      </c>
      <c r="X3" s="153" t="s">
        <v>111</v>
      </c>
      <c r="Y3" s="153" t="s">
        <v>111</v>
      </c>
      <c r="Z3" s="10" t="s">
        <v>111</v>
      </c>
      <c r="AA3" s="152" t="s">
        <v>108</v>
      </c>
      <c r="AB3" s="153" t="s">
        <v>108</v>
      </c>
      <c r="AC3" s="10" t="s">
        <v>108</v>
      </c>
      <c r="AD3" s="153" t="s">
        <v>111</v>
      </c>
      <c r="AE3" s="153" t="s">
        <v>111</v>
      </c>
      <c r="AF3" s="10" t="s">
        <v>111</v>
      </c>
      <c r="AG3" s="152" t="s">
        <v>108</v>
      </c>
      <c r="AH3" s="153" t="s">
        <v>108</v>
      </c>
      <c r="AI3" s="10" t="s">
        <v>108</v>
      </c>
      <c r="AJ3" s="153" t="s">
        <v>111</v>
      </c>
      <c r="AK3" s="153" t="s">
        <v>111</v>
      </c>
      <c r="AL3" s="10" t="s">
        <v>111</v>
      </c>
      <c r="AM3" s="152" t="s">
        <v>108</v>
      </c>
      <c r="AN3" s="153" t="s">
        <v>108</v>
      </c>
      <c r="AO3" s="10" t="s">
        <v>108</v>
      </c>
      <c r="AP3" s="152" t="s">
        <v>108</v>
      </c>
      <c r="AQ3" s="153" t="s">
        <v>108</v>
      </c>
      <c r="AR3" s="10" t="s">
        <v>108</v>
      </c>
      <c r="AS3" s="153" t="s">
        <v>111</v>
      </c>
      <c r="AT3" s="153" t="s">
        <v>111</v>
      </c>
      <c r="AU3" s="10" t="s">
        <v>111</v>
      </c>
      <c r="AV3" s="92"/>
    </row>
    <row r="4" spans="1:48">
      <c r="A4" s="92" t="s">
        <v>353</v>
      </c>
      <c r="B4" s="17" t="s">
        <v>112</v>
      </c>
      <c r="C4" s="155">
        <v>45970</v>
      </c>
      <c r="D4" s="156">
        <v>45970</v>
      </c>
      <c r="E4" s="86">
        <v>45970</v>
      </c>
      <c r="F4" s="156">
        <v>59470</v>
      </c>
      <c r="G4" s="156">
        <v>59470</v>
      </c>
      <c r="H4" s="86">
        <v>59470</v>
      </c>
      <c r="I4" s="157">
        <v>69287.75</v>
      </c>
      <c r="J4" s="157">
        <v>69287.75</v>
      </c>
      <c r="K4" s="121">
        <v>69287.75</v>
      </c>
      <c r="L4" s="157">
        <v>73809.75</v>
      </c>
      <c r="M4" s="157">
        <v>73809.75</v>
      </c>
      <c r="N4" s="157">
        <v>73809.75</v>
      </c>
      <c r="O4" s="155">
        <v>59095</v>
      </c>
      <c r="P4" s="156">
        <v>59095</v>
      </c>
      <c r="Q4" s="86">
        <v>59095</v>
      </c>
      <c r="R4" s="156">
        <v>63265</v>
      </c>
      <c r="S4" s="156">
        <v>63265</v>
      </c>
      <c r="T4" s="86">
        <v>63265</v>
      </c>
      <c r="U4" s="156">
        <v>60600</v>
      </c>
      <c r="V4" s="156">
        <v>60600</v>
      </c>
      <c r="W4" s="86">
        <v>61300</v>
      </c>
      <c r="X4" s="156">
        <v>72900</v>
      </c>
      <c r="Y4" s="156">
        <v>72900</v>
      </c>
      <c r="Z4" s="86">
        <v>73700</v>
      </c>
      <c r="AA4" s="156">
        <v>48990</v>
      </c>
      <c r="AB4" s="156">
        <v>48990</v>
      </c>
      <c r="AC4" s="86">
        <v>48990</v>
      </c>
      <c r="AD4" s="156">
        <v>52990</v>
      </c>
      <c r="AE4" s="156">
        <v>52990</v>
      </c>
      <c r="AF4" s="86">
        <v>52990</v>
      </c>
      <c r="AG4" s="158" t="s">
        <v>114</v>
      </c>
      <c r="AH4" s="158" t="s">
        <v>114</v>
      </c>
      <c r="AI4" s="158">
        <v>45550</v>
      </c>
      <c r="AJ4" s="159" t="s">
        <v>114</v>
      </c>
      <c r="AK4" s="158" t="s">
        <v>114</v>
      </c>
      <c r="AL4" s="87" t="s">
        <v>114</v>
      </c>
      <c r="AM4" s="156">
        <v>46900</v>
      </c>
      <c r="AN4" s="156">
        <v>46900</v>
      </c>
      <c r="AO4" s="86">
        <v>48500</v>
      </c>
      <c r="AP4" s="156">
        <v>59990</v>
      </c>
      <c r="AQ4" s="156">
        <v>59990</v>
      </c>
      <c r="AR4" s="86">
        <v>59990</v>
      </c>
      <c r="AS4" s="156">
        <v>65990</v>
      </c>
      <c r="AT4" s="156">
        <v>65990</v>
      </c>
      <c r="AU4" s="86">
        <v>65990</v>
      </c>
      <c r="AV4" s="92"/>
    </row>
    <row r="5" spans="1:48">
      <c r="B5" s="46" t="s">
        <v>208</v>
      </c>
      <c r="C5" s="160">
        <v>0</v>
      </c>
      <c r="D5" s="161">
        <v>0</v>
      </c>
      <c r="E5" s="128">
        <v>0</v>
      </c>
      <c r="F5" s="161">
        <v>0</v>
      </c>
      <c r="G5" s="161">
        <v>0</v>
      </c>
      <c r="H5" s="161">
        <v>0</v>
      </c>
      <c r="I5" s="162">
        <v>0.0299</v>
      </c>
      <c r="J5" s="163">
        <v>0.0299</v>
      </c>
      <c r="K5" s="129">
        <v>0.0299</v>
      </c>
      <c r="L5" s="163">
        <v>0.0299</v>
      </c>
      <c r="M5" s="163">
        <v>0.0299</v>
      </c>
      <c r="N5" s="163">
        <v>0.0299</v>
      </c>
      <c r="O5" s="164" t="s">
        <v>114</v>
      </c>
      <c r="P5" s="163">
        <v>0.0499</v>
      </c>
      <c r="Q5" s="129">
        <v>0.0499</v>
      </c>
      <c r="R5" s="165" t="s">
        <v>114</v>
      </c>
      <c r="S5" s="163">
        <v>0.0499</v>
      </c>
      <c r="T5" s="129">
        <v>0.0499</v>
      </c>
      <c r="U5" s="163">
        <v>0.0549</v>
      </c>
      <c r="V5" s="163">
        <v>0.0549</v>
      </c>
      <c r="W5" s="166">
        <v>0.0199</v>
      </c>
      <c r="X5" s="163">
        <v>0.0549</v>
      </c>
      <c r="Y5" s="163">
        <v>0.0549</v>
      </c>
      <c r="Z5" s="166">
        <v>0.0199</v>
      </c>
      <c r="AA5" s="167"/>
      <c r="AB5" s="167"/>
      <c r="AC5" s="126"/>
      <c r="AD5" s="167"/>
      <c r="AE5" s="167"/>
      <c r="AF5" s="126"/>
      <c r="AG5" s="167"/>
      <c r="AH5" s="167"/>
      <c r="AI5" s="167"/>
      <c r="AJ5" s="168"/>
      <c r="AK5" s="167"/>
      <c r="AL5" s="126"/>
      <c r="AM5" s="167"/>
      <c r="AN5" s="167"/>
      <c r="AO5" s="129">
        <v>0.0484</v>
      </c>
      <c r="AP5" s="167"/>
      <c r="AQ5" s="167"/>
      <c r="AR5" s="126"/>
      <c r="AS5" s="167"/>
      <c r="AT5" s="167"/>
      <c r="AU5" s="126"/>
      <c r="AV5" s="92"/>
    </row>
    <row r="6" spans="1:48">
      <c r="B6" s="46" t="s">
        <v>126</v>
      </c>
      <c r="C6" s="169">
        <v>710</v>
      </c>
      <c r="D6" s="170">
        <v>710</v>
      </c>
      <c r="E6" s="130">
        <v>710</v>
      </c>
      <c r="F6" s="170">
        <v>948</v>
      </c>
      <c r="G6" s="170">
        <v>948</v>
      </c>
      <c r="H6" s="170">
        <v>948</v>
      </c>
      <c r="I6" s="169">
        <v>1080</v>
      </c>
      <c r="J6" s="170">
        <v>1080</v>
      </c>
      <c r="K6" s="130">
        <v>1080</v>
      </c>
      <c r="L6" s="170">
        <v>1146.21</v>
      </c>
      <c r="M6" s="170">
        <v>968.77</v>
      </c>
      <c r="N6" s="170">
        <v>968.77</v>
      </c>
      <c r="O6" s="164" t="s">
        <v>114</v>
      </c>
      <c r="P6" s="167">
        <v>1047</v>
      </c>
      <c r="Q6" s="126">
        <v>1047</v>
      </c>
      <c r="R6" s="165" t="s">
        <v>114</v>
      </c>
      <c r="S6" s="170">
        <v>1106</v>
      </c>
      <c r="T6" s="130">
        <v>1106</v>
      </c>
      <c r="U6" s="170">
        <v>1075.84</v>
      </c>
      <c r="V6" s="170">
        <v>1092</v>
      </c>
      <c r="W6" s="171">
        <v>970.63</v>
      </c>
      <c r="X6" s="170">
        <v>1294.21</v>
      </c>
      <c r="Y6" s="167">
        <v>1313</v>
      </c>
      <c r="Z6" s="172">
        <v>1167</v>
      </c>
      <c r="AA6" s="167" t="s">
        <v>114</v>
      </c>
      <c r="AB6" s="167" t="s">
        <v>114</v>
      </c>
      <c r="AC6" s="126" t="s">
        <v>114</v>
      </c>
      <c r="AD6" s="167" t="s">
        <v>114</v>
      </c>
      <c r="AE6" s="167" t="s">
        <v>114</v>
      </c>
      <c r="AF6" s="126" t="s">
        <v>114</v>
      </c>
      <c r="AG6" s="167" t="s">
        <v>114</v>
      </c>
      <c r="AH6" s="167" t="s">
        <v>114</v>
      </c>
      <c r="AI6" s="167" t="s">
        <v>114</v>
      </c>
      <c r="AJ6" s="168" t="s">
        <v>114</v>
      </c>
      <c r="AK6" s="167" t="s">
        <v>114</v>
      </c>
      <c r="AL6" s="126" t="s">
        <v>114</v>
      </c>
      <c r="AM6" s="167"/>
      <c r="AN6" s="167"/>
      <c r="AO6" s="126">
        <v>721</v>
      </c>
      <c r="AP6" s="167"/>
      <c r="AQ6" s="167"/>
      <c r="AR6" s="126"/>
      <c r="AS6" s="167"/>
      <c r="AT6" s="167"/>
      <c r="AU6" s="126"/>
      <c r="AV6" s="92"/>
    </row>
    <row r="7" spans="1:48">
      <c r="B7" s="68" t="s">
        <v>141</v>
      </c>
      <c r="C7" s="173">
        <v>539</v>
      </c>
      <c r="D7" s="90">
        <v>539</v>
      </c>
      <c r="E7" s="88">
        <v>539</v>
      </c>
      <c r="F7" s="90">
        <v>695</v>
      </c>
      <c r="G7" s="90">
        <v>695</v>
      </c>
      <c r="H7" s="88">
        <v>695</v>
      </c>
      <c r="I7" s="90">
        <v>955.18</v>
      </c>
      <c r="J7" s="90">
        <v>955.18</v>
      </c>
      <c r="K7" s="90">
        <v>955.18</v>
      </c>
      <c r="L7" s="173">
        <v>1013.89</v>
      </c>
      <c r="M7" s="90">
        <v>1013.89</v>
      </c>
      <c r="N7" s="90">
        <v>1013.89</v>
      </c>
      <c r="O7" s="174" t="s">
        <v>114</v>
      </c>
      <c r="P7" s="90">
        <v>766</v>
      </c>
      <c r="Q7" s="88">
        <v>766</v>
      </c>
      <c r="R7" s="175" t="s">
        <v>114</v>
      </c>
      <c r="S7" s="81">
        <v>753</v>
      </c>
      <c r="T7" s="79">
        <v>753</v>
      </c>
      <c r="U7" s="81">
        <v>1076.42</v>
      </c>
      <c r="V7" s="81">
        <v>1076</v>
      </c>
      <c r="W7" s="176">
        <v>1088.86</v>
      </c>
      <c r="X7" s="81">
        <v>1294.9</v>
      </c>
      <c r="Y7" s="81">
        <v>1294.9</v>
      </c>
      <c r="Z7" s="176">
        <v>1309</v>
      </c>
      <c r="AA7" s="90"/>
      <c r="AB7" s="90"/>
      <c r="AC7" s="88"/>
      <c r="AD7" s="90"/>
      <c r="AE7" s="90"/>
      <c r="AF7" s="88"/>
      <c r="AG7" s="90"/>
      <c r="AH7" s="90"/>
      <c r="AI7" s="90"/>
      <c r="AJ7" s="173"/>
      <c r="AK7" s="90"/>
      <c r="AL7" s="88"/>
      <c r="AM7" s="90"/>
      <c r="AN7" s="90"/>
      <c r="AO7" s="88">
        <v>623.11</v>
      </c>
      <c r="AP7" s="90"/>
      <c r="AQ7" s="90"/>
      <c r="AR7" s="88"/>
      <c r="AS7" s="90"/>
      <c r="AT7" s="90"/>
      <c r="AU7" s="88"/>
      <c r="AV7" s="92"/>
    </row>
    <row r="9" ht="19" customHeight="1" spans="1:48">
      <c r="B9" s="6" t="s">
        <v>83</v>
      </c>
      <c r="C9" s="152" t="s">
        <v>84</v>
      </c>
      <c r="D9" s="153" t="s">
        <v>84</v>
      </c>
      <c r="E9" s="11" t="s">
        <v>84</v>
      </c>
      <c r="F9" s="153" t="s">
        <v>85</v>
      </c>
      <c r="G9" s="153" t="s">
        <v>85</v>
      </c>
      <c r="H9" s="10" t="s">
        <v>85</v>
      </c>
      <c r="I9" s="152" t="s">
        <v>86</v>
      </c>
      <c r="J9" s="153" t="s">
        <v>86</v>
      </c>
      <c r="K9" s="10" t="s">
        <v>86</v>
      </c>
      <c r="L9" s="153" t="s">
        <v>87</v>
      </c>
      <c r="M9" s="153" t="s">
        <v>87</v>
      </c>
      <c r="N9" s="10" t="s">
        <v>87</v>
      </c>
      <c r="O9" s="153" t="s">
        <v>88</v>
      </c>
      <c r="P9" s="153" t="s">
        <v>88</v>
      </c>
      <c r="Q9" s="10" t="s">
        <v>88</v>
      </c>
      <c r="R9" s="153" t="s">
        <v>89</v>
      </c>
      <c r="S9" s="153" t="s">
        <v>89</v>
      </c>
      <c r="T9" s="153" t="s">
        <v>89</v>
      </c>
      <c r="U9" s="153" t="s">
        <v>90</v>
      </c>
      <c r="V9" s="153" t="s">
        <v>90</v>
      </c>
      <c r="W9" s="10" t="s">
        <v>90</v>
      </c>
      <c r="X9" s="154" t="s">
        <v>91</v>
      </c>
      <c r="Y9" s="154" t="s">
        <v>91</v>
      </c>
      <c r="Z9" s="117" t="s">
        <v>91</v>
      </c>
    </row>
    <row r="10" ht="19" customHeight="1" spans="1:48">
      <c r="B10" s="6"/>
      <c r="C10" s="152" t="s">
        <v>108</v>
      </c>
      <c r="D10" s="153" t="s">
        <v>108</v>
      </c>
      <c r="E10" s="10" t="s">
        <v>108</v>
      </c>
      <c r="F10" s="152" t="s">
        <v>108</v>
      </c>
      <c r="G10" s="153" t="s">
        <v>108</v>
      </c>
      <c r="H10" s="10" t="s">
        <v>108</v>
      </c>
      <c r="I10" s="152" t="s">
        <v>108</v>
      </c>
      <c r="J10" s="153" t="s">
        <v>108</v>
      </c>
      <c r="K10" s="10" t="s">
        <v>108</v>
      </c>
      <c r="L10" s="152" t="s">
        <v>108</v>
      </c>
      <c r="M10" s="153" t="s">
        <v>108</v>
      </c>
      <c r="N10" s="10" t="s">
        <v>108</v>
      </c>
      <c r="O10" s="152" t="s">
        <v>108</v>
      </c>
      <c r="P10" s="153" t="s">
        <v>108</v>
      </c>
      <c r="Q10" s="10" t="s">
        <v>108</v>
      </c>
      <c r="R10" s="152" t="s">
        <v>108</v>
      </c>
      <c r="S10" s="153" t="s">
        <v>108</v>
      </c>
      <c r="T10" s="10" t="s">
        <v>108</v>
      </c>
      <c r="U10" s="152" t="s">
        <v>108</v>
      </c>
      <c r="V10" s="153" t="s">
        <v>108</v>
      </c>
      <c r="W10" s="10" t="s">
        <v>108</v>
      </c>
      <c r="X10" s="152" t="s">
        <v>108</v>
      </c>
      <c r="Y10" s="153" t="s">
        <v>108</v>
      </c>
      <c r="Z10" s="10" t="s">
        <v>108</v>
      </c>
    </row>
    <row r="11" ht="16" spans="1:48">
      <c r="A11" s="92" t="s">
        <v>108</v>
      </c>
      <c r="B11" s="6" t="s">
        <v>72</v>
      </c>
      <c r="C11" s="150" t="s">
        <v>73</v>
      </c>
      <c r="D11" s="151" t="s">
        <v>73</v>
      </c>
      <c r="E11" s="8" t="s">
        <v>73</v>
      </c>
      <c r="F11" s="151" t="s">
        <v>74</v>
      </c>
      <c r="G11" s="151" t="s">
        <v>74</v>
      </c>
      <c r="H11" s="7" t="s">
        <v>74</v>
      </c>
      <c r="I11" s="150" t="s">
        <v>75</v>
      </c>
      <c r="J11" s="151" t="s">
        <v>75</v>
      </c>
      <c r="K11" s="7" t="s">
        <v>75</v>
      </c>
      <c r="L11" s="151" t="s">
        <v>76</v>
      </c>
      <c r="M11" s="151" t="s">
        <v>76</v>
      </c>
      <c r="N11" s="7" t="s">
        <v>76</v>
      </c>
      <c r="O11" s="151" t="s">
        <v>77</v>
      </c>
      <c r="P11" s="151" t="s">
        <v>77</v>
      </c>
      <c r="Q11" s="7" t="s">
        <v>77</v>
      </c>
      <c r="R11" s="151" t="s">
        <v>78</v>
      </c>
      <c r="S11" s="151" t="s">
        <v>78</v>
      </c>
      <c r="T11" s="151" t="s">
        <v>78</v>
      </c>
      <c r="U11" s="151" t="s">
        <v>79</v>
      </c>
      <c r="V11" s="151" t="s">
        <v>79</v>
      </c>
      <c r="W11" s="7" t="s">
        <v>79</v>
      </c>
      <c r="X11" s="151" t="s">
        <v>80</v>
      </c>
      <c r="Y11" s="151" t="s">
        <v>80</v>
      </c>
      <c r="Z11" s="151" t="s">
        <v>80</v>
      </c>
    </row>
    <row r="12" ht="19" customHeight="1" spans="1:48">
      <c r="B12" s="17"/>
      <c r="C12" s="177">
        <v>45992</v>
      </c>
      <c r="D12" s="178">
        <v>46023</v>
      </c>
      <c r="E12" s="138" t="s">
        <v>354</v>
      </c>
      <c r="F12" s="177">
        <v>45992</v>
      </c>
      <c r="G12" s="178">
        <v>46023</v>
      </c>
      <c r="H12" s="138" t="s">
        <v>354</v>
      </c>
      <c r="I12" s="177">
        <v>45992</v>
      </c>
      <c r="J12" s="178">
        <v>46023</v>
      </c>
      <c r="K12" s="138" t="s">
        <v>354</v>
      </c>
      <c r="L12" s="177">
        <v>45992</v>
      </c>
      <c r="M12" s="178">
        <v>46023</v>
      </c>
      <c r="N12" s="138" t="s">
        <v>354</v>
      </c>
      <c r="O12" s="177">
        <v>45992</v>
      </c>
      <c r="P12" s="178">
        <v>46023</v>
      </c>
      <c r="Q12" s="138" t="s">
        <v>354</v>
      </c>
      <c r="R12" s="177">
        <v>45992</v>
      </c>
      <c r="S12" s="178">
        <v>46023</v>
      </c>
      <c r="T12" s="138" t="s">
        <v>354</v>
      </c>
      <c r="U12" s="177">
        <v>45992</v>
      </c>
      <c r="V12" s="178">
        <v>46023</v>
      </c>
      <c r="W12" s="138" t="s">
        <v>354</v>
      </c>
      <c r="X12" s="177">
        <v>45992</v>
      </c>
      <c r="Y12" s="178">
        <v>46023</v>
      </c>
      <c r="Z12" s="138" t="s">
        <v>354</v>
      </c>
    </row>
    <row r="13" ht="19" customHeight="1" spans="1:48">
      <c r="B13" s="17" t="s">
        <v>112</v>
      </c>
      <c r="C13" s="155">
        <v>45970</v>
      </c>
      <c r="D13" s="156">
        <v>45970</v>
      </c>
      <c r="E13" s="86">
        <v>45970</v>
      </c>
      <c r="F13" s="157">
        <v>69287.75</v>
      </c>
      <c r="G13" s="157">
        <v>69287.75</v>
      </c>
      <c r="H13" s="121">
        <v>69287.75</v>
      </c>
      <c r="I13" s="155">
        <v>59095</v>
      </c>
      <c r="J13" s="156">
        <v>59095</v>
      </c>
      <c r="K13" s="86">
        <v>59095</v>
      </c>
      <c r="L13" s="156">
        <v>60600</v>
      </c>
      <c r="M13" s="156">
        <v>60600</v>
      </c>
      <c r="N13" s="86">
        <v>61300</v>
      </c>
      <c r="O13" s="156">
        <v>48990</v>
      </c>
      <c r="P13" s="156">
        <v>48990</v>
      </c>
      <c r="Q13" s="86">
        <v>48990</v>
      </c>
      <c r="R13" s="158" t="s">
        <v>114</v>
      </c>
      <c r="S13" s="158" t="s">
        <v>114</v>
      </c>
      <c r="T13" s="158">
        <v>45550</v>
      </c>
      <c r="U13" s="156">
        <v>46900</v>
      </c>
      <c r="V13" s="156">
        <v>46900</v>
      </c>
      <c r="W13" s="86">
        <v>48500</v>
      </c>
      <c r="X13" s="156">
        <v>59990</v>
      </c>
      <c r="Y13" s="156">
        <v>59990</v>
      </c>
      <c r="Z13" s="86">
        <v>59990</v>
      </c>
    </row>
    <row r="14" ht="19" customHeight="1" spans="1:48">
      <c r="B14" s="46" t="s">
        <v>208</v>
      </c>
      <c r="C14" s="160">
        <v>0</v>
      </c>
      <c r="D14" s="161">
        <v>0</v>
      </c>
      <c r="E14" s="128">
        <v>0</v>
      </c>
      <c r="F14" s="162">
        <v>0.0299</v>
      </c>
      <c r="G14" s="163">
        <v>0.0299</v>
      </c>
      <c r="H14" s="129">
        <v>0.0299</v>
      </c>
      <c r="I14" s="164" t="s">
        <v>114</v>
      </c>
      <c r="J14" s="163">
        <v>0.0499</v>
      </c>
      <c r="K14" s="129">
        <v>0.0499</v>
      </c>
      <c r="L14" s="163">
        <v>0.0549</v>
      </c>
      <c r="M14" s="163">
        <v>0.0549</v>
      </c>
      <c r="N14" s="166">
        <v>0.0199</v>
      </c>
      <c r="O14" s="167"/>
      <c r="P14" s="167"/>
      <c r="Q14" s="126"/>
      <c r="R14" s="167"/>
      <c r="S14" s="167"/>
      <c r="T14" s="167"/>
      <c r="U14" s="167"/>
      <c r="V14" s="167"/>
      <c r="W14" s="129">
        <v>0.0484</v>
      </c>
      <c r="X14" s="167"/>
      <c r="Y14" s="167"/>
      <c r="Z14" s="126"/>
    </row>
    <row r="15" ht="19" customHeight="1" spans="1:48">
      <c r="B15" s="46" t="s">
        <v>126</v>
      </c>
      <c r="C15" s="169">
        <v>710</v>
      </c>
      <c r="D15" s="170">
        <v>710</v>
      </c>
      <c r="E15" s="130">
        <v>710</v>
      </c>
      <c r="F15" s="169">
        <v>1080</v>
      </c>
      <c r="G15" s="170">
        <v>1080</v>
      </c>
      <c r="H15" s="130">
        <v>1080</v>
      </c>
      <c r="I15" s="164" t="s">
        <v>114</v>
      </c>
      <c r="J15" s="167">
        <v>1047</v>
      </c>
      <c r="K15" s="126">
        <v>1047</v>
      </c>
      <c r="L15" s="170">
        <v>1075.84</v>
      </c>
      <c r="M15" s="170">
        <v>1092</v>
      </c>
      <c r="N15" s="171">
        <v>970.63</v>
      </c>
      <c r="O15" s="167" t="s">
        <v>114</v>
      </c>
      <c r="P15" s="167" t="s">
        <v>114</v>
      </c>
      <c r="Q15" s="126" t="s">
        <v>114</v>
      </c>
      <c r="R15" s="167" t="s">
        <v>114</v>
      </c>
      <c r="S15" s="167" t="s">
        <v>114</v>
      </c>
      <c r="T15" s="167" t="s">
        <v>114</v>
      </c>
      <c r="U15" s="167"/>
      <c r="V15" s="167"/>
      <c r="W15" s="126">
        <v>721</v>
      </c>
      <c r="X15" s="167"/>
      <c r="Y15" s="167"/>
      <c r="Z15" s="126"/>
    </row>
    <row r="16" ht="19" customHeight="1" spans="1:48">
      <c r="B16" s="68" t="s">
        <v>141</v>
      </c>
      <c r="C16" s="173">
        <v>539</v>
      </c>
      <c r="D16" s="90">
        <v>539</v>
      </c>
      <c r="E16" s="88">
        <v>539</v>
      </c>
      <c r="F16" s="90">
        <v>955.18</v>
      </c>
      <c r="G16" s="90">
        <v>955.18</v>
      </c>
      <c r="H16" s="90">
        <v>955.18</v>
      </c>
      <c r="I16" s="174" t="s">
        <v>114</v>
      </c>
      <c r="J16" s="90">
        <v>766</v>
      </c>
      <c r="K16" s="88">
        <v>766</v>
      </c>
      <c r="L16" s="81">
        <v>1076.42</v>
      </c>
      <c r="M16" s="81">
        <v>1076</v>
      </c>
      <c r="N16" s="176">
        <v>1088.86</v>
      </c>
      <c r="O16" s="90"/>
      <c r="P16" s="90"/>
      <c r="Q16" s="88"/>
      <c r="R16" s="90"/>
      <c r="S16" s="90"/>
      <c r="T16" s="90"/>
      <c r="U16" s="90"/>
      <c r="V16" s="90"/>
      <c r="W16" s="88">
        <v>623.11</v>
      </c>
      <c r="X16" s="90"/>
      <c r="Y16" s="90"/>
      <c r="Z16" s="88"/>
    </row>
    <row r="18" ht="19" customHeight="1" spans="1:60">
      <c r="A18" s="92" t="s">
        <v>111</v>
      </c>
      <c r="B18" s="6" t="s">
        <v>72</v>
      </c>
      <c r="C18" s="151" t="s">
        <v>73</v>
      </c>
      <c r="D18" s="151" t="s">
        <v>73</v>
      </c>
      <c r="E18" s="7" t="s">
        <v>73</v>
      </c>
      <c r="F18" s="151" t="s">
        <v>74</v>
      </c>
      <c r="G18" s="151" t="s">
        <v>74</v>
      </c>
      <c r="H18" s="151" t="s">
        <v>74</v>
      </c>
      <c r="I18" s="151" t="s">
        <v>75</v>
      </c>
      <c r="J18" s="151" t="s">
        <v>75</v>
      </c>
      <c r="K18" s="7" t="s">
        <v>75</v>
      </c>
      <c r="L18" s="151" t="s">
        <v>76</v>
      </c>
      <c r="M18" s="151" t="s">
        <v>76</v>
      </c>
      <c r="N18" s="7" t="s">
        <v>76</v>
      </c>
      <c r="O18" s="151" t="s">
        <v>77</v>
      </c>
      <c r="P18" s="151" t="s">
        <v>77</v>
      </c>
      <c r="Q18" s="7" t="s">
        <v>77</v>
      </c>
      <c r="R18" s="150" t="s">
        <v>78</v>
      </c>
      <c r="S18" s="151" t="s">
        <v>78</v>
      </c>
      <c r="T18" s="7" t="s">
        <v>78</v>
      </c>
      <c r="U18" s="151" t="s">
        <v>80</v>
      </c>
      <c r="V18" s="151" t="s">
        <v>80</v>
      </c>
      <c r="W18" s="7" t="s">
        <v>80</v>
      </c>
    </row>
    <row r="19" ht="19" customHeight="1" spans="1:60">
      <c r="B19" s="6" t="s">
        <v>83</v>
      </c>
      <c r="C19" s="153" t="s">
        <v>84</v>
      </c>
      <c r="D19" s="153" t="s">
        <v>84</v>
      </c>
      <c r="E19" s="10" t="s">
        <v>352</v>
      </c>
      <c r="F19" s="153" t="s">
        <v>85</v>
      </c>
      <c r="G19" s="153" t="s">
        <v>85</v>
      </c>
      <c r="H19" s="153" t="s">
        <v>85</v>
      </c>
      <c r="I19" s="153" t="s">
        <v>86</v>
      </c>
      <c r="J19" s="153" t="s">
        <v>86</v>
      </c>
      <c r="K19" s="10" t="s">
        <v>86</v>
      </c>
      <c r="L19" s="153" t="s">
        <v>87</v>
      </c>
      <c r="M19" s="153" t="s">
        <v>87</v>
      </c>
      <c r="N19" s="10" t="s">
        <v>87</v>
      </c>
      <c r="O19" s="153" t="s">
        <v>88</v>
      </c>
      <c r="P19" s="153" t="s">
        <v>88</v>
      </c>
      <c r="Q19" s="10" t="s">
        <v>88</v>
      </c>
      <c r="R19" s="152" t="s">
        <v>89</v>
      </c>
      <c r="S19" s="153" t="s">
        <v>89</v>
      </c>
      <c r="T19" s="10" t="s">
        <v>89</v>
      </c>
      <c r="U19" s="154" t="s">
        <v>91</v>
      </c>
      <c r="V19" s="154" t="s">
        <v>91</v>
      </c>
      <c r="W19" s="117" t="s">
        <v>91</v>
      </c>
    </row>
    <row r="20" ht="19" customHeight="1" spans="1:60">
      <c r="B20" s="6"/>
      <c r="C20" s="153" t="s">
        <v>111</v>
      </c>
      <c r="D20" s="153" t="s">
        <v>111</v>
      </c>
      <c r="E20" s="10" t="s">
        <v>111</v>
      </c>
      <c r="F20" s="153" t="s">
        <v>111</v>
      </c>
      <c r="G20" s="153" t="s">
        <v>111</v>
      </c>
      <c r="H20" s="10" t="s">
        <v>111</v>
      </c>
      <c r="I20" s="153" t="s">
        <v>111</v>
      </c>
      <c r="J20" s="153" t="s">
        <v>111</v>
      </c>
      <c r="K20" s="10" t="s">
        <v>111</v>
      </c>
      <c r="L20" s="153" t="s">
        <v>111</v>
      </c>
      <c r="M20" s="153" t="s">
        <v>111</v>
      </c>
      <c r="N20" s="10" t="s">
        <v>111</v>
      </c>
      <c r="O20" s="153" t="s">
        <v>111</v>
      </c>
      <c r="P20" s="153" t="s">
        <v>111</v>
      </c>
      <c r="Q20" s="10" t="s">
        <v>111</v>
      </c>
      <c r="R20" s="153" t="s">
        <v>111</v>
      </c>
      <c r="S20" s="153" t="s">
        <v>111</v>
      </c>
      <c r="T20" s="10" t="s">
        <v>111</v>
      </c>
      <c r="U20" s="153" t="s">
        <v>111</v>
      </c>
      <c r="V20" s="153" t="s">
        <v>111</v>
      </c>
      <c r="W20" s="10" t="s">
        <v>111</v>
      </c>
    </row>
    <row r="21" ht="19" customHeight="1" spans="1:60">
      <c r="B21" s="17" t="s">
        <v>112</v>
      </c>
      <c r="C21" s="156">
        <v>59470</v>
      </c>
      <c r="D21" s="156">
        <v>59470</v>
      </c>
      <c r="E21" s="86">
        <v>59470</v>
      </c>
      <c r="F21" s="157">
        <v>73809.75</v>
      </c>
      <c r="G21" s="157">
        <v>73809.75</v>
      </c>
      <c r="H21" s="157">
        <v>73809.75</v>
      </c>
      <c r="I21" s="156">
        <v>63265</v>
      </c>
      <c r="J21" s="156">
        <v>63265</v>
      </c>
      <c r="K21" s="86">
        <v>63265</v>
      </c>
      <c r="L21" s="156">
        <v>72900</v>
      </c>
      <c r="M21" s="156">
        <v>72900</v>
      </c>
      <c r="N21" s="86">
        <v>73700</v>
      </c>
      <c r="O21" s="156">
        <v>52990</v>
      </c>
      <c r="P21" s="156">
        <v>52990</v>
      </c>
      <c r="Q21" s="86">
        <v>52990</v>
      </c>
      <c r="R21" s="159" t="s">
        <v>114</v>
      </c>
      <c r="S21" s="158" t="s">
        <v>114</v>
      </c>
      <c r="T21" s="87" t="s">
        <v>114</v>
      </c>
      <c r="U21" s="156">
        <v>65990</v>
      </c>
      <c r="V21" s="156">
        <v>65990</v>
      </c>
      <c r="W21" s="86">
        <v>65990</v>
      </c>
    </row>
    <row r="22" ht="19" customHeight="1" spans="1:60">
      <c r="B22" s="46" t="s">
        <v>208</v>
      </c>
      <c r="C22" s="161">
        <v>0</v>
      </c>
      <c r="D22" s="161">
        <v>0</v>
      </c>
      <c r="E22" s="161">
        <v>0</v>
      </c>
      <c r="F22" s="163">
        <v>0.0299</v>
      </c>
      <c r="G22" s="163">
        <v>0.0299</v>
      </c>
      <c r="H22" s="163">
        <v>0.0299</v>
      </c>
      <c r="I22" s="165" t="s">
        <v>114</v>
      </c>
      <c r="J22" s="163">
        <v>0.0499</v>
      </c>
      <c r="K22" s="129">
        <v>0.0499</v>
      </c>
      <c r="L22" s="163">
        <v>0.0549</v>
      </c>
      <c r="M22" s="163">
        <v>0.0549</v>
      </c>
      <c r="N22" s="166">
        <v>0.0199</v>
      </c>
      <c r="O22" s="167"/>
      <c r="P22" s="167"/>
      <c r="Q22" s="126"/>
      <c r="R22" s="168"/>
      <c r="S22" s="167"/>
      <c r="T22" s="126"/>
      <c r="U22" s="167"/>
      <c r="V22" s="167"/>
      <c r="W22" s="126"/>
    </row>
    <row r="23" ht="19" customHeight="1" spans="1:60">
      <c r="B23" s="46" t="s">
        <v>126</v>
      </c>
      <c r="C23" s="170">
        <v>948</v>
      </c>
      <c r="D23" s="170">
        <v>948</v>
      </c>
      <c r="E23" s="170">
        <v>948</v>
      </c>
      <c r="F23" s="170">
        <v>1146.21</v>
      </c>
      <c r="G23" s="170">
        <v>968.77</v>
      </c>
      <c r="H23" s="170">
        <v>968.77</v>
      </c>
      <c r="I23" s="165" t="s">
        <v>114</v>
      </c>
      <c r="J23" s="170">
        <v>1106</v>
      </c>
      <c r="K23" s="130">
        <v>1106</v>
      </c>
      <c r="L23" s="170">
        <v>1294.21</v>
      </c>
      <c r="M23" s="167">
        <v>1313</v>
      </c>
      <c r="N23" s="172">
        <v>1167</v>
      </c>
      <c r="O23" s="167" t="s">
        <v>114</v>
      </c>
      <c r="P23" s="167" t="s">
        <v>114</v>
      </c>
      <c r="Q23" s="126" t="s">
        <v>114</v>
      </c>
      <c r="R23" s="168" t="s">
        <v>114</v>
      </c>
      <c r="S23" s="167" t="s">
        <v>114</v>
      </c>
      <c r="T23" s="126" t="s">
        <v>114</v>
      </c>
      <c r="U23" s="167"/>
      <c r="V23" s="167"/>
      <c r="W23" s="126"/>
    </row>
    <row r="24" ht="19" customHeight="1" spans="1:60">
      <c r="B24" s="68" t="s">
        <v>141</v>
      </c>
      <c r="C24" s="90">
        <v>695</v>
      </c>
      <c r="D24" s="90">
        <v>695</v>
      </c>
      <c r="E24" s="88">
        <v>695</v>
      </c>
      <c r="F24" s="173">
        <v>1013.89</v>
      </c>
      <c r="G24" s="90">
        <v>1013.89</v>
      </c>
      <c r="H24" s="90">
        <v>1013.89</v>
      </c>
      <c r="I24" s="175" t="s">
        <v>114</v>
      </c>
      <c r="J24" s="81">
        <v>753</v>
      </c>
      <c r="K24" s="79">
        <v>753</v>
      </c>
      <c r="L24" s="81">
        <v>1294.9</v>
      </c>
      <c r="M24" s="81">
        <v>1294.9</v>
      </c>
      <c r="N24" s="176">
        <v>1309</v>
      </c>
      <c r="O24" s="90"/>
      <c r="P24" s="90"/>
      <c r="Q24" s="88"/>
      <c r="R24" s="173"/>
      <c r="S24" s="90"/>
      <c r="T24" s="88"/>
      <c r="U24" s="90"/>
      <c r="V24" s="90"/>
      <c r="W24" s="88"/>
    </row>
    <row r="25" ht="20" customHeight="1"/>
    <row r="26" ht="16" spans="1:60">
      <c r="B26" s="6" t="s">
        <v>72</v>
      </c>
      <c r="C26" s="150" t="s">
        <v>73</v>
      </c>
      <c r="D26" s="151" t="s">
        <v>73</v>
      </c>
      <c r="E26" s="7" t="s">
        <v>73</v>
      </c>
      <c r="F26" s="151" t="s">
        <v>73</v>
      </c>
      <c r="G26" s="151" t="s">
        <v>73</v>
      </c>
      <c r="H26" s="7" t="s">
        <v>73</v>
      </c>
      <c r="I26" s="43" t="s">
        <v>74</v>
      </c>
      <c r="J26" s="43" t="s">
        <v>74</v>
      </c>
      <c r="K26" s="8" t="s">
        <v>74</v>
      </c>
      <c r="L26" s="43" t="s">
        <v>74</v>
      </c>
      <c r="M26" s="43" t="s">
        <v>74</v>
      </c>
      <c r="N26" s="8" t="s">
        <v>74</v>
      </c>
      <c r="O26" s="43" t="s">
        <v>75</v>
      </c>
      <c r="P26" s="43" t="s">
        <v>75</v>
      </c>
      <c r="Q26" s="8" t="s">
        <v>75</v>
      </c>
      <c r="R26" s="43" t="s">
        <v>75</v>
      </c>
      <c r="S26" s="43" t="s">
        <v>75</v>
      </c>
      <c r="T26" s="43" t="s">
        <v>75</v>
      </c>
      <c r="U26" s="179" t="s">
        <v>75</v>
      </c>
      <c r="V26" s="43" t="s">
        <v>75</v>
      </c>
      <c r="W26" s="8" t="s">
        <v>75</v>
      </c>
      <c r="X26" s="43" t="s">
        <v>76</v>
      </c>
      <c r="Y26" s="43" t="s">
        <v>76</v>
      </c>
      <c r="Z26" s="8" t="s">
        <v>76</v>
      </c>
      <c r="AA26" s="43" t="s">
        <v>76</v>
      </c>
      <c r="AB26" s="43" t="s">
        <v>76</v>
      </c>
      <c r="AC26" s="8" t="s">
        <v>76</v>
      </c>
      <c r="AD26" s="43" t="s">
        <v>76</v>
      </c>
      <c r="AE26" s="43" t="s">
        <v>76</v>
      </c>
      <c r="AF26" s="8" t="s">
        <v>76</v>
      </c>
      <c r="AG26" s="43" t="s">
        <v>149</v>
      </c>
      <c r="AH26" s="43" t="s">
        <v>149</v>
      </c>
      <c r="AI26" s="8" t="s">
        <v>149</v>
      </c>
      <c r="AJ26" s="43" t="s">
        <v>149</v>
      </c>
      <c r="AK26" s="43" t="s">
        <v>149</v>
      </c>
      <c r="AL26" s="43" t="s">
        <v>149</v>
      </c>
      <c r="AM26" s="179" t="s">
        <v>150</v>
      </c>
      <c r="AN26" s="43" t="s">
        <v>150</v>
      </c>
      <c r="AO26" s="8" t="s">
        <v>150</v>
      </c>
      <c r="AP26" s="43" t="s">
        <v>77</v>
      </c>
      <c r="AQ26" s="43" t="s">
        <v>77</v>
      </c>
      <c r="AR26" s="8" t="s">
        <v>77</v>
      </c>
      <c r="AS26" s="43" t="s">
        <v>77</v>
      </c>
      <c r="AT26" s="43" t="s">
        <v>77</v>
      </c>
      <c r="AU26" s="8" t="s">
        <v>77</v>
      </c>
      <c r="AV26" s="43" t="s">
        <v>151</v>
      </c>
      <c r="AW26" s="43" t="s">
        <v>151</v>
      </c>
      <c r="AX26" s="8" t="s">
        <v>151</v>
      </c>
      <c r="AY26" s="43" t="s">
        <v>151</v>
      </c>
      <c r="AZ26" s="43" t="s">
        <v>151</v>
      </c>
      <c r="BA26" s="8" t="s">
        <v>151</v>
      </c>
      <c r="BB26" s="43" t="s">
        <v>152</v>
      </c>
      <c r="BC26" s="43" t="s">
        <v>152</v>
      </c>
      <c r="BD26" s="43" t="s">
        <v>152</v>
      </c>
      <c r="BE26" s="179" t="s">
        <v>152</v>
      </c>
      <c r="BF26" s="43" t="s">
        <v>152</v>
      </c>
      <c r="BG26" s="8" t="s">
        <v>152</v>
      </c>
      <c r="BH26" s="92"/>
    </row>
    <row r="27" ht="16" spans="1:60">
      <c r="B27" s="6" t="s">
        <v>83</v>
      </c>
      <c r="C27" s="152" t="s">
        <v>153</v>
      </c>
      <c r="D27" s="153" t="s">
        <v>153</v>
      </c>
      <c r="E27" s="10" t="s">
        <v>153</v>
      </c>
      <c r="F27" s="153" t="s">
        <v>153</v>
      </c>
      <c r="G27" s="153" t="s">
        <v>153</v>
      </c>
      <c r="H27" s="10" t="s">
        <v>153</v>
      </c>
      <c r="I27" s="92" t="s">
        <v>355</v>
      </c>
      <c r="J27" s="92" t="s">
        <v>355</v>
      </c>
      <c r="K27" s="11" t="s">
        <v>355</v>
      </c>
      <c r="L27" s="92" t="s">
        <v>355</v>
      </c>
      <c r="M27" s="92" t="s">
        <v>355</v>
      </c>
      <c r="N27" s="11" t="s">
        <v>355</v>
      </c>
      <c r="O27" s="92" t="s">
        <v>154</v>
      </c>
      <c r="P27" s="92" t="s">
        <v>154</v>
      </c>
      <c r="Q27" s="11" t="s">
        <v>154</v>
      </c>
      <c r="R27" s="92" t="s">
        <v>155</v>
      </c>
      <c r="S27" s="92" t="s">
        <v>155</v>
      </c>
      <c r="T27" s="92" t="s">
        <v>155</v>
      </c>
      <c r="U27" s="180" t="s">
        <v>155</v>
      </c>
      <c r="V27" s="92" t="s">
        <v>155</v>
      </c>
      <c r="W27" s="11" t="s">
        <v>155</v>
      </c>
      <c r="X27" s="92" t="s">
        <v>156</v>
      </c>
      <c r="Y27" s="92" t="s">
        <v>156</v>
      </c>
      <c r="Z27" s="11" t="s">
        <v>156</v>
      </c>
      <c r="AA27" s="92" t="s">
        <v>156</v>
      </c>
      <c r="AB27" s="92" t="s">
        <v>156</v>
      </c>
      <c r="AC27" s="11" t="s">
        <v>156</v>
      </c>
      <c r="AD27" s="92" t="s">
        <v>157</v>
      </c>
      <c r="AE27" s="92" t="s">
        <v>157</v>
      </c>
      <c r="AF27" s="11" t="s">
        <v>157</v>
      </c>
      <c r="AG27" s="92" t="s">
        <v>158</v>
      </c>
      <c r="AH27" s="92" t="s">
        <v>158</v>
      </c>
      <c r="AI27" s="11" t="s">
        <v>158</v>
      </c>
      <c r="AJ27" s="92" t="s">
        <v>158</v>
      </c>
      <c r="AK27" s="92" t="s">
        <v>158</v>
      </c>
      <c r="AL27" s="92" t="s">
        <v>158</v>
      </c>
      <c r="AM27" s="180" t="s">
        <v>159</v>
      </c>
      <c r="AN27" s="92" t="s">
        <v>159</v>
      </c>
      <c r="AO27" s="11" t="s">
        <v>159</v>
      </c>
      <c r="AP27" s="92" t="s">
        <v>160</v>
      </c>
      <c r="AQ27" s="92" t="s">
        <v>160</v>
      </c>
      <c r="AR27" s="11" t="s">
        <v>160</v>
      </c>
      <c r="AS27" s="92" t="s">
        <v>160</v>
      </c>
      <c r="AT27" s="92" t="s">
        <v>160</v>
      </c>
      <c r="AU27" s="11" t="s">
        <v>160</v>
      </c>
      <c r="AV27" s="92" t="s">
        <v>161</v>
      </c>
      <c r="AW27" s="92" t="s">
        <v>161</v>
      </c>
      <c r="AX27" s="11" t="s">
        <v>161</v>
      </c>
      <c r="AY27" s="92" t="s">
        <v>161</v>
      </c>
      <c r="AZ27" s="92" t="s">
        <v>161</v>
      </c>
      <c r="BA27" s="11" t="s">
        <v>161</v>
      </c>
      <c r="BB27" s="92" t="s">
        <v>162</v>
      </c>
      <c r="BC27" s="92" t="s">
        <v>162</v>
      </c>
      <c r="BD27" s="92" t="s">
        <v>162</v>
      </c>
      <c r="BE27" s="180" t="s">
        <v>162</v>
      </c>
      <c r="BF27" s="92" t="s">
        <v>162</v>
      </c>
      <c r="BG27" s="11" t="s">
        <v>162</v>
      </c>
      <c r="BH27" s="92"/>
    </row>
    <row r="28" ht="16" spans="1:60">
      <c r="B28" s="6"/>
      <c r="C28" s="152" t="s">
        <v>108</v>
      </c>
      <c r="D28" s="153" t="s">
        <v>108</v>
      </c>
      <c r="E28" s="10" t="s">
        <v>108</v>
      </c>
      <c r="F28" s="153" t="s">
        <v>111</v>
      </c>
      <c r="G28" s="181" t="s">
        <v>111</v>
      </c>
      <c r="H28" s="181" t="s">
        <v>111</v>
      </c>
      <c r="I28" s="152" t="s">
        <v>108</v>
      </c>
      <c r="J28" s="153" t="s">
        <v>108</v>
      </c>
      <c r="K28" s="10" t="s">
        <v>108</v>
      </c>
      <c r="L28" s="153" t="s">
        <v>111</v>
      </c>
      <c r="M28" s="181" t="s">
        <v>111</v>
      </c>
      <c r="N28" s="181" t="s">
        <v>111</v>
      </c>
      <c r="O28" s="152" t="s">
        <v>108</v>
      </c>
      <c r="P28" s="153" t="s">
        <v>108</v>
      </c>
      <c r="Q28" s="10" t="s">
        <v>108</v>
      </c>
      <c r="R28" s="152" t="s">
        <v>108</v>
      </c>
      <c r="S28" s="153" t="s">
        <v>108</v>
      </c>
      <c r="T28" s="10" t="s">
        <v>108</v>
      </c>
      <c r="U28" s="153" t="s">
        <v>111</v>
      </c>
      <c r="V28" s="181" t="s">
        <v>111</v>
      </c>
      <c r="W28" s="181" t="s">
        <v>111</v>
      </c>
      <c r="X28" s="152" t="s">
        <v>108</v>
      </c>
      <c r="Y28" s="153" t="s">
        <v>108</v>
      </c>
      <c r="Z28" s="10" t="s">
        <v>108</v>
      </c>
      <c r="AA28" s="153" t="s">
        <v>111</v>
      </c>
      <c r="AB28" s="181" t="s">
        <v>111</v>
      </c>
      <c r="AC28" s="181" t="s">
        <v>111</v>
      </c>
      <c r="AD28" s="152" t="s">
        <v>108</v>
      </c>
      <c r="AE28" s="153" t="s">
        <v>108</v>
      </c>
      <c r="AF28" s="10" t="s">
        <v>108</v>
      </c>
      <c r="AG28" s="152" t="s">
        <v>108</v>
      </c>
      <c r="AH28" s="153" t="s">
        <v>108</v>
      </c>
      <c r="AI28" s="10" t="s">
        <v>108</v>
      </c>
      <c r="AJ28" s="153" t="s">
        <v>111</v>
      </c>
      <c r="AK28" s="181" t="s">
        <v>111</v>
      </c>
      <c r="AL28" s="181" t="s">
        <v>111</v>
      </c>
      <c r="AM28" s="152" t="s">
        <v>108</v>
      </c>
      <c r="AN28" s="153" t="s">
        <v>108</v>
      </c>
      <c r="AO28" s="10" t="s">
        <v>108</v>
      </c>
      <c r="AP28" s="152" t="s">
        <v>108</v>
      </c>
      <c r="AQ28" s="153" t="s">
        <v>108</v>
      </c>
      <c r="AR28" s="10" t="s">
        <v>108</v>
      </c>
      <c r="AS28" s="153" t="s">
        <v>111</v>
      </c>
      <c r="AT28" s="181" t="s">
        <v>111</v>
      </c>
      <c r="AU28" s="181" t="s">
        <v>111</v>
      </c>
      <c r="AV28" s="152" t="s">
        <v>108</v>
      </c>
      <c r="AW28" s="153" t="s">
        <v>108</v>
      </c>
      <c r="AX28" s="10" t="s">
        <v>108</v>
      </c>
      <c r="AY28" s="153" t="s">
        <v>111</v>
      </c>
      <c r="AZ28" s="181" t="s">
        <v>111</v>
      </c>
      <c r="BA28" s="181" t="s">
        <v>111</v>
      </c>
      <c r="BB28" s="152" t="s">
        <v>108</v>
      </c>
      <c r="BC28" s="153" t="s">
        <v>108</v>
      </c>
      <c r="BD28" s="10" t="s">
        <v>108</v>
      </c>
      <c r="BE28" s="153" t="s">
        <v>111</v>
      </c>
      <c r="BF28" s="181" t="s">
        <v>111</v>
      </c>
      <c r="BG28" s="181" t="s">
        <v>111</v>
      </c>
      <c r="BH28" s="92"/>
    </row>
    <row r="29" spans="1:60">
      <c r="B29" s="17" t="s">
        <v>112</v>
      </c>
      <c r="C29" s="182">
        <v>53970</v>
      </c>
      <c r="D29" s="33">
        <v>53970</v>
      </c>
      <c r="E29" s="18">
        <v>53970</v>
      </c>
      <c r="F29" s="33">
        <v>62970</v>
      </c>
      <c r="G29" s="33">
        <v>62970</v>
      </c>
      <c r="H29" s="18">
        <v>62970</v>
      </c>
      <c r="I29" s="37">
        <v>58155</v>
      </c>
      <c r="J29" s="37">
        <v>58155</v>
      </c>
      <c r="K29" s="19">
        <v>58155</v>
      </c>
      <c r="L29" s="37">
        <v>62475</v>
      </c>
      <c r="M29" s="33">
        <v>66920</v>
      </c>
      <c r="N29" s="18">
        <v>66920</v>
      </c>
      <c r="O29" s="33">
        <v>48635</v>
      </c>
      <c r="P29" s="33">
        <v>48635</v>
      </c>
      <c r="Q29" s="18">
        <v>48635</v>
      </c>
      <c r="R29" s="33">
        <v>51270</v>
      </c>
      <c r="S29" s="33">
        <v>51270</v>
      </c>
      <c r="T29" s="33">
        <v>51270</v>
      </c>
      <c r="U29" s="182">
        <v>58755</v>
      </c>
      <c r="V29" s="33">
        <v>58755</v>
      </c>
      <c r="W29" s="18">
        <v>58755</v>
      </c>
      <c r="X29" s="37">
        <v>51550</v>
      </c>
      <c r="Y29" s="37">
        <v>51550</v>
      </c>
      <c r="Z29" s="19">
        <v>52150</v>
      </c>
      <c r="AA29" s="37">
        <v>58650</v>
      </c>
      <c r="AB29" s="37">
        <v>58650</v>
      </c>
      <c r="AC29" s="19">
        <v>59350</v>
      </c>
      <c r="AD29" s="33">
        <v>68900</v>
      </c>
      <c r="AE29" s="33">
        <v>68900</v>
      </c>
      <c r="AF29" s="18">
        <v>70900</v>
      </c>
      <c r="AG29" s="37">
        <v>68800</v>
      </c>
      <c r="AH29" s="37">
        <v>68800</v>
      </c>
      <c r="AI29" s="19">
        <v>68800</v>
      </c>
      <c r="AJ29" s="37">
        <v>74700</v>
      </c>
      <c r="AK29" s="37">
        <v>74700</v>
      </c>
      <c r="AL29" s="37">
        <v>74700</v>
      </c>
      <c r="AM29" s="182">
        <v>51150</v>
      </c>
      <c r="AN29" s="33">
        <v>57150</v>
      </c>
      <c r="AO29" s="18">
        <v>57150</v>
      </c>
      <c r="AP29" s="33">
        <v>55990</v>
      </c>
      <c r="AQ29" s="33">
        <v>55990</v>
      </c>
      <c r="AR29" s="18">
        <v>55990</v>
      </c>
      <c r="AS29" s="33">
        <v>60990</v>
      </c>
      <c r="AT29" s="33">
        <v>60990</v>
      </c>
      <c r="AU29" s="18">
        <v>60990</v>
      </c>
      <c r="AV29" s="33">
        <v>84600</v>
      </c>
      <c r="AW29" s="33">
        <v>84600</v>
      </c>
      <c r="AX29" s="18">
        <v>84600</v>
      </c>
      <c r="AY29" s="33">
        <v>91200</v>
      </c>
      <c r="AZ29" s="33">
        <v>91200</v>
      </c>
      <c r="BA29" s="18">
        <v>91200</v>
      </c>
      <c r="BB29" s="33">
        <v>63600</v>
      </c>
      <c r="BC29" s="33">
        <v>63600</v>
      </c>
      <c r="BD29" s="33">
        <v>63600</v>
      </c>
      <c r="BE29" s="182">
        <v>72600</v>
      </c>
      <c r="BF29" s="33">
        <v>72600</v>
      </c>
      <c r="BG29" s="18">
        <v>72600</v>
      </c>
      <c r="BH29" s="92"/>
    </row>
    <row r="30" spans="1:60">
      <c r="B30" s="46" t="s">
        <v>208</v>
      </c>
      <c r="C30" s="183">
        <v>0.0099</v>
      </c>
      <c r="D30" s="184">
        <v>0.0099</v>
      </c>
      <c r="E30" s="52">
        <v>0.0099</v>
      </c>
      <c r="F30" s="184">
        <v>0.0564</v>
      </c>
      <c r="G30" s="184">
        <v>0.0564</v>
      </c>
      <c r="H30" s="52">
        <v>0.0564</v>
      </c>
      <c r="I30" s="185">
        <v>0.0199</v>
      </c>
      <c r="J30" s="186" t="s">
        <v>356</v>
      </c>
      <c r="K30" s="53">
        <v>0.0399</v>
      </c>
      <c r="L30" s="185">
        <v>0.0199</v>
      </c>
      <c r="M30" s="186" t="s">
        <v>356</v>
      </c>
      <c r="N30" s="53">
        <v>0.0399</v>
      </c>
      <c r="O30" s="165" t="s">
        <v>114</v>
      </c>
      <c r="P30" s="165" t="s">
        <v>357</v>
      </c>
      <c r="Q30" s="52">
        <v>0.0499</v>
      </c>
      <c r="R30" s="165" t="s">
        <v>114</v>
      </c>
      <c r="S30" s="165" t="s">
        <v>357</v>
      </c>
      <c r="T30" s="184">
        <v>0.0499</v>
      </c>
      <c r="U30" s="164" t="s">
        <v>114</v>
      </c>
      <c r="V30" s="165" t="s">
        <v>357</v>
      </c>
      <c r="W30" s="52">
        <v>0.0499</v>
      </c>
      <c r="X30" s="184">
        <v>0.0599</v>
      </c>
      <c r="Y30" s="184">
        <v>0.0599</v>
      </c>
      <c r="Z30" s="187">
        <v>0.0349</v>
      </c>
      <c r="AA30" s="184">
        <v>0.0599</v>
      </c>
      <c r="AB30" s="184">
        <v>0.0599</v>
      </c>
      <c r="AC30" s="187">
        <v>0.0349</v>
      </c>
      <c r="AD30" s="184">
        <v>0.0599</v>
      </c>
      <c r="AE30" s="184">
        <v>0.0599</v>
      </c>
      <c r="AF30" s="52">
        <v>0.0599</v>
      </c>
      <c r="AG30" s="185">
        <v>0.027</v>
      </c>
      <c r="AH30" s="185">
        <v>0.033</v>
      </c>
      <c r="AI30" s="53">
        <v>0.033</v>
      </c>
      <c r="AJ30" s="185">
        <v>0.033</v>
      </c>
      <c r="AK30" s="184">
        <v>0.038</v>
      </c>
      <c r="AL30" s="185">
        <v>0.038</v>
      </c>
      <c r="AM30" s="183">
        <v>0.0599</v>
      </c>
      <c r="AN30" s="184">
        <v>0.0599</v>
      </c>
      <c r="AO30" s="52">
        <v>0.0599</v>
      </c>
      <c r="AP30" s="165"/>
      <c r="AQ30" s="165"/>
      <c r="AR30" s="49"/>
      <c r="AS30" s="165"/>
      <c r="AT30" s="184"/>
      <c r="AU30" s="52"/>
      <c r="AV30" s="184">
        <v>0.0722</v>
      </c>
      <c r="AW30" s="184">
        <v>0.0722</v>
      </c>
      <c r="AX30" s="52">
        <v>0.0722</v>
      </c>
      <c r="AY30" s="184">
        <v>0.0722</v>
      </c>
      <c r="AZ30" s="184">
        <v>0.0722</v>
      </c>
      <c r="BA30" s="52">
        <v>0.0722</v>
      </c>
      <c r="BB30" s="165"/>
      <c r="BC30" s="165"/>
      <c r="BD30" s="165"/>
      <c r="BE30" s="164"/>
      <c r="BF30" s="165"/>
      <c r="BG30" s="49"/>
      <c r="BH30" s="92"/>
    </row>
    <row r="31" spans="1:60">
      <c r="B31" s="46" t="s">
        <v>126</v>
      </c>
      <c r="C31" s="188">
        <v>835</v>
      </c>
      <c r="D31" s="189">
        <v>835</v>
      </c>
      <c r="E31" s="57">
        <v>835</v>
      </c>
      <c r="F31" s="189">
        <v>1170</v>
      </c>
      <c r="G31" s="189">
        <v>1170</v>
      </c>
      <c r="H31" s="57">
        <v>1170</v>
      </c>
      <c r="I31" s="190">
        <v>865.07</v>
      </c>
      <c r="J31" s="190">
        <v>831</v>
      </c>
      <c r="K31" s="191">
        <v>928</v>
      </c>
      <c r="L31" s="190">
        <v>924.27</v>
      </c>
      <c r="M31" s="189">
        <v>951</v>
      </c>
      <c r="N31" s="192">
        <v>1066</v>
      </c>
      <c r="O31" s="165" t="s">
        <v>114</v>
      </c>
      <c r="P31" s="189">
        <v>908</v>
      </c>
      <c r="Q31" s="57">
        <v>908</v>
      </c>
      <c r="R31" s="165" t="s">
        <v>114</v>
      </c>
      <c r="S31" s="189">
        <v>945</v>
      </c>
      <c r="T31" s="189">
        <v>945</v>
      </c>
      <c r="U31" s="164" t="s">
        <v>114</v>
      </c>
      <c r="V31" s="189">
        <v>1069</v>
      </c>
      <c r="W31" s="57">
        <v>1069</v>
      </c>
      <c r="X31" s="189">
        <v>827.96</v>
      </c>
      <c r="Y31" s="189">
        <v>842</v>
      </c>
      <c r="Z31" s="193">
        <v>768</v>
      </c>
      <c r="AA31" s="189">
        <v>942</v>
      </c>
      <c r="AB31" s="189">
        <v>958</v>
      </c>
      <c r="AC31" s="193">
        <v>873</v>
      </c>
      <c r="AD31" s="189">
        <v>1051</v>
      </c>
      <c r="AE31" s="189">
        <v>1070</v>
      </c>
      <c r="AF31" s="192">
        <v>1101</v>
      </c>
      <c r="AG31" s="194">
        <v>1175</v>
      </c>
      <c r="AH31" s="190">
        <v>1060</v>
      </c>
      <c r="AI31" s="58">
        <v>1060</v>
      </c>
      <c r="AJ31" s="194">
        <v>1258</v>
      </c>
      <c r="AK31" s="189">
        <v>1155</v>
      </c>
      <c r="AL31" s="189">
        <v>1155</v>
      </c>
      <c r="AM31" s="188">
        <v>806</v>
      </c>
      <c r="AN31" s="189">
        <v>901</v>
      </c>
      <c r="AO31" s="57">
        <v>901</v>
      </c>
      <c r="AP31" s="189" t="s">
        <v>114</v>
      </c>
      <c r="AQ31" s="189" t="s">
        <v>114</v>
      </c>
      <c r="AR31" s="57" t="s">
        <v>114</v>
      </c>
      <c r="AS31" s="189" t="s">
        <v>114</v>
      </c>
      <c r="AT31" s="189" t="s">
        <v>114</v>
      </c>
      <c r="AU31" s="57" t="s">
        <v>114</v>
      </c>
      <c r="AV31" s="189">
        <v>1657.39</v>
      </c>
      <c r="AW31" s="189">
        <v>1657.39</v>
      </c>
      <c r="AX31" s="57">
        <v>1657.39</v>
      </c>
      <c r="AY31" s="189">
        <v>1786.69</v>
      </c>
      <c r="AZ31" s="189">
        <v>1786.69</v>
      </c>
      <c r="BA31" s="57">
        <v>1786.69</v>
      </c>
      <c r="BB31" s="165"/>
      <c r="BC31" s="165"/>
      <c r="BD31" s="165"/>
      <c r="BE31" s="164"/>
      <c r="BF31" s="165"/>
      <c r="BG31" s="49"/>
      <c r="BH31" s="92"/>
    </row>
    <row r="32" spans="1:60">
      <c r="B32" s="68" t="s">
        <v>141</v>
      </c>
      <c r="C32" s="195">
        <v>660</v>
      </c>
      <c r="D32" s="196">
        <v>660</v>
      </c>
      <c r="E32" s="75">
        <v>647</v>
      </c>
      <c r="F32" s="197">
        <v>1182</v>
      </c>
      <c r="G32" s="197">
        <v>1182</v>
      </c>
      <c r="H32" s="198">
        <v>1182</v>
      </c>
      <c r="I32" s="197">
        <v>705.06</v>
      </c>
      <c r="J32" s="197">
        <v>615</v>
      </c>
      <c r="K32" s="191">
        <v>706</v>
      </c>
      <c r="L32" s="197">
        <v>752.84</v>
      </c>
      <c r="M32" s="196">
        <v>703</v>
      </c>
      <c r="N32" s="192">
        <v>811</v>
      </c>
      <c r="O32" s="196" t="s">
        <v>114</v>
      </c>
      <c r="P32" s="196">
        <v>534</v>
      </c>
      <c r="Q32" s="75">
        <v>534</v>
      </c>
      <c r="R32" s="196">
        <v>613</v>
      </c>
      <c r="S32" s="196">
        <v>528</v>
      </c>
      <c r="T32" s="196">
        <v>528</v>
      </c>
      <c r="U32" s="195">
        <v>686</v>
      </c>
      <c r="V32" s="196">
        <v>607</v>
      </c>
      <c r="W32" s="75">
        <v>607</v>
      </c>
      <c r="X32" s="196">
        <v>814.14</v>
      </c>
      <c r="Y32" s="196">
        <v>828</v>
      </c>
      <c r="Z32" s="192">
        <v>837</v>
      </c>
      <c r="AA32" s="196">
        <v>926.27</v>
      </c>
      <c r="AB32" s="196">
        <v>942</v>
      </c>
      <c r="AC32" s="192">
        <v>953</v>
      </c>
      <c r="AD32" s="196">
        <v>1078</v>
      </c>
      <c r="AE32" s="196">
        <v>1078</v>
      </c>
      <c r="AF32" s="192">
        <v>1109</v>
      </c>
      <c r="AG32" s="196">
        <v>1041</v>
      </c>
      <c r="AH32" s="196">
        <v>1022</v>
      </c>
      <c r="AI32" s="75">
        <v>1022</v>
      </c>
      <c r="AJ32" s="196">
        <v>1113</v>
      </c>
      <c r="AK32" s="196">
        <v>1113</v>
      </c>
      <c r="AL32" s="196">
        <v>1113</v>
      </c>
      <c r="AM32" s="195">
        <v>627</v>
      </c>
      <c r="AN32" s="196">
        <v>701</v>
      </c>
      <c r="AO32" s="75">
        <v>701</v>
      </c>
      <c r="AP32" s="196"/>
      <c r="AQ32" s="196"/>
      <c r="AR32" s="75"/>
      <c r="AS32" s="196"/>
      <c r="AT32" s="196"/>
      <c r="AU32" s="75"/>
      <c r="AV32" s="77" t="s">
        <v>358</v>
      </c>
      <c r="AW32" s="196">
        <v>1501</v>
      </c>
      <c r="AX32" s="193">
        <v>1313.7</v>
      </c>
      <c r="AY32" s="196" t="s">
        <v>359</v>
      </c>
      <c r="AZ32" s="196">
        <v>1618</v>
      </c>
      <c r="BA32" s="193">
        <v>1424</v>
      </c>
      <c r="BB32" s="196"/>
      <c r="BC32" s="196"/>
      <c r="BD32" s="196"/>
      <c r="BE32" s="195"/>
      <c r="BF32" s="196"/>
      <c r="BG32" s="75"/>
      <c r="BH32" s="92"/>
    </row>
  </sheetData>
  <pageMargins left="0.75" right="0.75" top="1" bottom="1" header="0.5" footer="0.5"/>
  <headerFooter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6"/>
  <sheetViews>
    <sheetView workbookViewId="0">
      <selection activeCell="A1" sqref="A1"/>
    </sheetView>
  </sheetViews>
  <sheetFormatPr defaultColWidth="14" defaultRowHeight="15.2"/>
  <cols>
    <col min="1" max="1" width="21" customWidth="1"/>
    <col min="2" max="5" width="14" customWidth="1"/>
    <col min="6" max="6" width="15" customWidth="1"/>
    <col min="7" max="7" width="5" customWidth="1"/>
    <col min="8" max="8" width="21" customWidth="1"/>
    <col min="9" max="13" width="15" customWidth="1"/>
    <col min="14" max="18" width="14" customWidth="1"/>
  </cols>
  <sheetData>
    <row r="1" ht="16" spans="1:18">
      <c r="A1" s="1" t="s">
        <v>81</v>
      </c>
      <c r="B1" s="2">
        <v>46083</v>
      </c>
      <c r="C1" s="2">
        <v>46083</v>
      </c>
      <c r="D1" s="2">
        <v>46083</v>
      </c>
      <c r="E1" s="2">
        <v>46083</v>
      </c>
      <c r="F1" s="138" t="s">
        <v>360</v>
      </c>
      <c r="H1" s="4" t="s">
        <v>72</v>
      </c>
      <c r="I1" s="4" t="s">
        <v>74</v>
      </c>
      <c r="J1" s="4" t="s">
        <v>76</v>
      </c>
      <c r="K1" s="4" t="s">
        <v>75</v>
      </c>
      <c r="L1" s="4" t="s">
        <v>79</v>
      </c>
      <c r="M1" s="4" t="s">
        <v>73</v>
      </c>
    </row>
    <row r="2" ht="16" spans="1:18">
      <c r="A2" s="6" t="s">
        <v>72</v>
      </c>
      <c r="B2" s="7" t="s">
        <v>361</v>
      </c>
      <c r="C2" s="7" t="s">
        <v>362</v>
      </c>
      <c r="D2" s="7" t="s">
        <v>363</v>
      </c>
      <c r="E2" s="7" t="s">
        <v>364</v>
      </c>
      <c r="F2" s="8" t="s">
        <v>365</v>
      </c>
      <c r="H2" s="5" t="s">
        <v>81</v>
      </c>
      <c r="I2" s="139" t="s">
        <v>366</v>
      </c>
      <c r="J2" s="139" t="s">
        <v>366</v>
      </c>
      <c r="K2" s="139" t="s">
        <v>366</v>
      </c>
      <c r="L2" s="139" t="s">
        <v>366</v>
      </c>
      <c r="M2" s="139" t="s">
        <v>366</v>
      </c>
    </row>
    <row r="3" ht="16" spans="1:18">
      <c r="A3" s="6" t="s">
        <v>83</v>
      </c>
      <c r="B3" s="10" t="s">
        <v>85</v>
      </c>
      <c r="C3" s="10" t="s">
        <v>87</v>
      </c>
      <c r="D3" s="10" t="s">
        <v>86</v>
      </c>
      <c r="E3" s="10" t="s">
        <v>90</v>
      </c>
      <c r="F3" s="10" t="s">
        <v>84</v>
      </c>
      <c r="H3" s="4" t="s">
        <v>83</v>
      </c>
      <c r="I3" s="12" t="s">
        <v>85</v>
      </c>
      <c r="J3" s="12" t="s">
        <v>87</v>
      </c>
      <c r="K3" s="12" t="s">
        <v>86</v>
      </c>
      <c r="L3" s="12" t="s">
        <v>90</v>
      </c>
      <c r="M3" s="12" t="s">
        <v>84</v>
      </c>
    </row>
    <row r="4" ht="46" spans="1:18">
      <c r="A4" s="6" t="s">
        <v>92</v>
      </c>
      <c r="B4" s="16" t="s">
        <v>367</v>
      </c>
      <c r="C4" s="16" t="s">
        <v>368</v>
      </c>
      <c r="D4" s="10" t="s">
        <v>99</v>
      </c>
      <c r="E4" s="10" t="s">
        <v>106</v>
      </c>
      <c r="F4" s="11" t="s">
        <v>94</v>
      </c>
      <c r="H4" s="4" t="s">
        <v>92</v>
      </c>
      <c r="I4" s="12" t="s">
        <v>97</v>
      </c>
      <c r="J4" s="12" t="s">
        <v>101</v>
      </c>
      <c r="K4" s="12" t="s">
        <v>99</v>
      </c>
      <c r="L4" s="12" t="s">
        <v>106</v>
      </c>
      <c r="M4" s="12" t="s">
        <v>94</v>
      </c>
    </row>
    <row r="5" ht="16" spans="1:18">
      <c r="A5" s="6"/>
      <c r="B5" s="10" t="s">
        <v>108</v>
      </c>
      <c r="C5" s="10" t="s">
        <v>108</v>
      </c>
      <c r="D5" s="10" t="s">
        <v>108</v>
      </c>
      <c r="E5" s="10" t="s">
        <v>108</v>
      </c>
      <c r="F5" s="10" t="s">
        <v>108</v>
      </c>
      <c r="H5" s="4"/>
      <c r="I5" s="12" t="s">
        <v>108</v>
      </c>
      <c r="J5" s="12" t="s">
        <v>108</v>
      </c>
      <c r="K5" s="12" t="s">
        <v>108</v>
      </c>
      <c r="L5" s="12" t="s">
        <v>108</v>
      </c>
      <c r="M5" s="12" t="s">
        <v>108</v>
      </c>
    </row>
    <row r="6" ht="19" customHeight="1" spans="1:18">
      <c r="A6" s="6"/>
      <c r="B6" s="7"/>
      <c r="C6" s="7"/>
      <c r="D6" s="7"/>
      <c r="E6" s="7"/>
      <c r="F6" s="8"/>
      <c r="H6" s="4" t="s">
        <v>72</v>
      </c>
      <c r="I6" s="140" t="s">
        <v>369</v>
      </c>
      <c r="J6" s="140" t="s">
        <v>242</v>
      </c>
      <c r="K6" s="140" t="s">
        <v>370</v>
      </c>
      <c r="L6" s="140" t="s">
        <v>371</v>
      </c>
      <c r="M6" s="140" t="s">
        <v>372</v>
      </c>
    </row>
    <row r="7" ht="19" customHeight="1" spans="1:18">
      <c r="A7" s="6"/>
      <c r="B7" s="7"/>
      <c r="C7" s="7"/>
      <c r="D7" s="7"/>
      <c r="E7" s="7"/>
      <c r="F7" s="8"/>
      <c r="H7" s="20" t="s">
        <v>112</v>
      </c>
      <c r="I7" s="28">
        <v>65766.84</v>
      </c>
      <c r="J7" s="22">
        <v>61300</v>
      </c>
      <c r="K7" s="22">
        <v>59495</v>
      </c>
      <c r="L7" s="22">
        <v>48500</v>
      </c>
      <c r="M7" s="22">
        <v>45970</v>
      </c>
    </row>
    <row r="8" ht="19" customHeight="1" spans="1:18">
      <c r="A8" s="6" t="s">
        <v>72</v>
      </c>
      <c r="B8" s="7" t="s">
        <v>361</v>
      </c>
      <c r="C8" s="7" t="s">
        <v>362</v>
      </c>
      <c r="D8" s="7" t="s">
        <v>363</v>
      </c>
      <c r="E8" s="7" t="s">
        <v>364</v>
      </c>
      <c r="F8" s="8" t="s">
        <v>365</v>
      </c>
      <c r="H8" s="20" t="s">
        <v>113</v>
      </c>
      <c r="I8" s="22"/>
      <c r="J8" s="22"/>
      <c r="K8" s="141" t="s">
        <v>116</v>
      </c>
      <c r="L8" s="28"/>
      <c r="M8" s="22"/>
    </row>
    <row r="9" spans="1:18">
      <c r="A9" s="36" t="s">
        <v>112</v>
      </c>
      <c r="B9" s="89">
        <v>69228.25</v>
      </c>
      <c r="C9" s="86">
        <v>61300</v>
      </c>
      <c r="D9" s="86">
        <v>59095</v>
      </c>
      <c r="E9" s="86">
        <v>48500</v>
      </c>
      <c r="F9" s="86">
        <v>45970</v>
      </c>
      <c r="G9" s="62"/>
      <c r="H9" s="20" t="s">
        <v>118</v>
      </c>
      <c r="I9" s="31">
        <v>0</v>
      </c>
      <c r="J9" s="22"/>
      <c r="K9" s="21">
        <v>5000</v>
      </c>
      <c r="L9" s="28" t="s">
        <v>373</v>
      </c>
      <c r="M9" s="22">
        <v>0</v>
      </c>
      <c r="N9" s="62"/>
      <c r="O9" s="62"/>
      <c r="P9" s="62"/>
      <c r="Q9" s="62"/>
      <c r="R9" s="62"/>
    </row>
    <row r="10" spans="1:18">
      <c r="A10" s="17" t="s">
        <v>113</v>
      </c>
      <c r="B10" s="30"/>
      <c r="C10" s="87"/>
      <c r="D10" s="119"/>
      <c r="E10" s="87"/>
      <c r="F10" s="30" t="s">
        <v>114</v>
      </c>
      <c r="H10" s="20" t="s">
        <v>374</v>
      </c>
      <c r="I10" s="31">
        <v>30300</v>
      </c>
      <c r="J10" s="28">
        <v>30250</v>
      </c>
      <c r="K10" s="22">
        <v>26550</v>
      </c>
      <c r="L10" s="28">
        <v>22800</v>
      </c>
      <c r="M10" s="28">
        <v>21100</v>
      </c>
    </row>
    <row r="11" spans="1:18">
      <c r="A11" s="17" t="s">
        <v>118</v>
      </c>
      <c r="B11" s="121">
        <f>B9-65766.84</f>
        <v>3461.41</v>
      </c>
      <c r="C11" s="87"/>
      <c r="D11" s="86">
        <v>5000</v>
      </c>
      <c r="E11" s="87"/>
      <c r="F11" s="87">
        <v>0</v>
      </c>
      <c r="H11" s="20" t="s">
        <v>375</v>
      </c>
      <c r="I11" s="31">
        <v>20650</v>
      </c>
      <c r="J11" s="28">
        <v>22750</v>
      </c>
      <c r="K11" s="22">
        <v>18350</v>
      </c>
      <c r="L11" s="28">
        <v>16400</v>
      </c>
      <c r="M11" s="28">
        <v>13950</v>
      </c>
    </row>
    <row r="12" spans="1:18">
      <c r="A12" s="17" t="s">
        <v>374</v>
      </c>
      <c r="B12" s="121">
        <v>30450</v>
      </c>
      <c r="C12" s="87">
        <v>29950</v>
      </c>
      <c r="D12" s="86">
        <v>26750</v>
      </c>
      <c r="E12" s="87">
        <v>22900</v>
      </c>
      <c r="F12" s="87">
        <v>21200</v>
      </c>
      <c r="H12" s="20" t="s">
        <v>121</v>
      </c>
      <c r="I12" s="41">
        <f>I10/I7</f>
        <v>0.460718501907648</v>
      </c>
      <c r="J12" s="41">
        <f>J10/J7</f>
        <v>0.49347471451876</v>
      </c>
      <c r="K12" s="41">
        <f>K10/K7</f>
        <v>0.446255987898143</v>
      </c>
      <c r="L12" s="41">
        <v>0.47</v>
      </c>
      <c r="M12" s="41">
        <f>M10/M7</f>
        <v>0.458994996737002</v>
      </c>
    </row>
    <row r="13" spans="1:18">
      <c r="A13" s="17" t="s">
        <v>375</v>
      </c>
      <c r="B13" s="121">
        <v>20800</v>
      </c>
      <c r="C13" s="87">
        <v>22550</v>
      </c>
      <c r="D13" s="86">
        <v>18400</v>
      </c>
      <c r="E13" s="87">
        <v>16400</v>
      </c>
      <c r="F13" s="87">
        <v>14050</v>
      </c>
      <c r="H13" s="5" t="s">
        <v>123</v>
      </c>
      <c r="I13" s="85">
        <v>0</v>
      </c>
      <c r="J13" s="85">
        <v>0</v>
      </c>
      <c r="K13" s="85">
        <v>0</v>
      </c>
      <c r="L13" s="13">
        <v>0</v>
      </c>
      <c r="M13" s="85">
        <v>0</v>
      </c>
    </row>
    <row r="14" spans="1:18">
      <c r="A14" s="17" t="s">
        <v>121</v>
      </c>
      <c r="B14" s="124">
        <f>B12/B9</f>
        <v>0.439849338962057</v>
      </c>
      <c r="C14" s="124">
        <f>C12/C9</f>
        <v>0.48858075040783</v>
      </c>
      <c r="D14" s="124">
        <f>D12/D9</f>
        <v>0.45266096962518</v>
      </c>
      <c r="E14" s="124">
        <f>E12/E9</f>
        <v>0.472164948453608</v>
      </c>
      <c r="F14" s="123">
        <f>F12/F9</f>
        <v>0.461170328475092</v>
      </c>
      <c r="H14" s="50" t="s">
        <v>124</v>
      </c>
      <c r="I14" s="51"/>
      <c r="J14" s="51"/>
      <c r="K14" s="51"/>
      <c r="L14" s="51"/>
      <c r="M14" s="51"/>
    </row>
    <row r="15" ht="19" customHeight="1" spans="1:18">
      <c r="A15" s="43"/>
      <c r="B15" s="11"/>
      <c r="C15" s="11"/>
      <c r="D15" s="11"/>
      <c r="E15" s="11"/>
      <c r="F15" s="92"/>
      <c r="H15" s="4" t="s">
        <v>72</v>
      </c>
      <c r="I15" s="140" t="s">
        <v>369</v>
      </c>
      <c r="J15" s="140" t="s">
        <v>242</v>
      </c>
      <c r="K15" s="140" t="s">
        <v>370</v>
      </c>
      <c r="L15" s="140" t="s">
        <v>371</v>
      </c>
      <c r="M15" s="140" t="s">
        <v>372</v>
      </c>
    </row>
    <row r="16" spans="1:18">
      <c r="A16" s="43" t="s">
        <v>123</v>
      </c>
      <c r="B16" s="11">
        <v>0</v>
      </c>
      <c r="C16" s="11"/>
      <c r="D16" s="11"/>
      <c r="E16" s="11">
        <v>0</v>
      </c>
      <c r="F16" s="92">
        <v>0</v>
      </c>
      <c r="H16" s="50" t="s">
        <v>208</v>
      </c>
      <c r="I16" s="54">
        <v>0.0299</v>
      </c>
      <c r="J16" s="54">
        <v>0.0349</v>
      </c>
      <c r="K16" s="55">
        <v>0.0199</v>
      </c>
      <c r="L16" s="54">
        <v>0.0484</v>
      </c>
      <c r="M16" s="108">
        <v>0</v>
      </c>
    </row>
    <row r="17" spans="1:13">
      <c r="A17" s="46" t="s">
        <v>124</v>
      </c>
      <c r="B17" s="48"/>
      <c r="C17" s="126"/>
      <c r="D17" s="49"/>
      <c r="E17" s="126"/>
      <c r="F17" s="126"/>
      <c r="H17" s="50" t="s">
        <v>126</v>
      </c>
      <c r="I17" s="59">
        <v>908.64</v>
      </c>
      <c r="J17" s="59">
        <v>768.74</v>
      </c>
      <c r="K17" s="59">
        <v>793</v>
      </c>
      <c r="L17" s="51">
        <v>601</v>
      </c>
      <c r="M17" s="59">
        <v>543</v>
      </c>
    </row>
    <row r="18" spans="1:13">
      <c r="A18" s="46" t="s">
        <v>208</v>
      </c>
      <c r="B18" s="129">
        <v>0.0299</v>
      </c>
      <c r="C18" s="129">
        <v>0.0349</v>
      </c>
      <c r="D18" s="129">
        <v>0.0499</v>
      </c>
      <c r="E18" s="129">
        <v>0.0484</v>
      </c>
      <c r="F18" s="128">
        <v>0</v>
      </c>
      <c r="H18" s="50" t="s">
        <v>127</v>
      </c>
      <c r="I18" s="51" t="s">
        <v>376</v>
      </c>
      <c r="J18" s="59">
        <v>23294</v>
      </c>
      <c r="K18" s="105">
        <v>24820</v>
      </c>
      <c r="L18" s="51">
        <v>16393</v>
      </c>
      <c r="M18" s="59">
        <v>13947</v>
      </c>
    </row>
    <row r="19" spans="1:13">
      <c r="A19" s="46" t="s">
        <v>212</v>
      </c>
      <c r="B19" s="130">
        <v>911.36</v>
      </c>
      <c r="C19" s="126">
        <v>768.74</v>
      </c>
      <c r="D19" s="126">
        <v>892</v>
      </c>
      <c r="E19" s="122">
        <v>539</v>
      </c>
      <c r="F19" s="130">
        <v>543</v>
      </c>
      <c r="H19" s="5" t="s">
        <v>132</v>
      </c>
      <c r="I19" s="94">
        <v>1910.37388338788</v>
      </c>
      <c r="J19" s="94">
        <v>3723.34792231872</v>
      </c>
      <c r="K19" s="94">
        <v>10782.1404386664</v>
      </c>
      <c r="L19" s="94">
        <v>4513</v>
      </c>
      <c r="M19" s="94">
        <v>6869.62703093191</v>
      </c>
    </row>
    <row r="20" ht="19" hidden="1" customHeight="1" spans="1:13">
      <c r="A20" s="46" t="s">
        <v>213</v>
      </c>
      <c r="B20" s="126" t="s">
        <v>377</v>
      </c>
      <c r="C20" s="126">
        <v>23294</v>
      </c>
      <c r="D20" s="49" t="s">
        <v>378</v>
      </c>
      <c r="E20" s="126">
        <v>16393</v>
      </c>
      <c r="F20" s="130">
        <v>13947</v>
      </c>
      <c r="H20" s="50" t="s">
        <v>208</v>
      </c>
      <c r="I20" s="142">
        <v>0.0299</v>
      </c>
      <c r="J20" s="142">
        <v>0.0199</v>
      </c>
      <c r="K20" s="143">
        <v>0.0199</v>
      </c>
      <c r="L20" s="54">
        <v>0.0484</v>
      </c>
      <c r="M20" s="142">
        <v>0</v>
      </c>
    </row>
    <row r="21" spans="1:13">
      <c r="A21" s="43" t="s">
        <v>379</v>
      </c>
      <c r="B21" s="93">
        <f>PV(5%/12,48,-(B32-B19))</f>
        <v>4537.70918865167</v>
      </c>
      <c r="C21" s="93">
        <f>PV(5%/12,60,-(C32-C19))</f>
        <v>3871.39694647895</v>
      </c>
      <c r="D21" s="93">
        <f>PV(5%/12,48,-(D32-D19))</f>
        <v>6044.3619275067</v>
      </c>
      <c r="E21" s="93">
        <f>PV(5%/12,60,-(E32-E19))</f>
        <v>7797.98931026487</v>
      </c>
      <c r="F21" s="135">
        <f>PV(5%/12,60,-(F32-F19))</f>
        <v>6795.6025188518</v>
      </c>
      <c r="H21" s="50" t="s">
        <v>126</v>
      </c>
      <c r="I21" s="59">
        <v>1075.07</v>
      </c>
      <c r="J21" s="54">
        <v>971</v>
      </c>
      <c r="K21" s="55">
        <v>946</v>
      </c>
      <c r="L21" s="51">
        <v>783</v>
      </c>
      <c r="M21" s="59">
        <v>710</v>
      </c>
    </row>
    <row r="22" ht="19" customHeight="1" spans="1:13">
      <c r="A22" s="6" t="s">
        <v>72</v>
      </c>
      <c r="B22" s="7" t="s">
        <v>361</v>
      </c>
      <c r="C22" s="7" t="s">
        <v>362</v>
      </c>
      <c r="D22" s="7" t="s">
        <v>363</v>
      </c>
      <c r="E22" s="7" t="s">
        <v>364</v>
      </c>
      <c r="F22" s="8" t="s">
        <v>365</v>
      </c>
      <c r="H22" s="50" t="s">
        <v>127</v>
      </c>
      <c r="I22" s="51" t="s">
        <v>380</v>
      </c>
      <c r="J22" s="59">
        <v>30037</v>
      </c>
      <c r="K22" s="105">
        <v>28067</v>
      </c>
      <c r="L22" s="51">
        <v>21825</v>
      </c>
      <c r="M22" s="59">
        <v>21145</v>
      </c>
    </row>
    <row r="23" spans="1:13">
      <c r="A23" s="46" t="s">
        <v>208</v>
      </c>
      <c r="B23" s="129">
        <v>0.0299</v>
      </c>
      <c r="C23" s="129">
        <v>0.0199</v>
      </c>
      <c r="D23" s="129">
        <v>0.0499</v>
      </c>
      <c r="E23" s="129">
        <v>0.0484</v>
      </c>
      <c r="F23" s="128">
        <v>0</v>
      </c>
      <c r="H23" s="5" t="s">
        <v>132</v>
      </c>
      <c r="I23" s="94">
        <v>5113.17431860752</v>
      </c>
      <c r="J23" s="94">
        <v>10852.0346283162</v>
      </c>
      <c r="K23" s="94">
        <v>6215.07325486941</v>
      </c>
      <c r="L23" s="94">
        <v>3726</v>
      </c>
      <c r="M23" s="94">
        <v>5022.08326451318</v>
      </c>
    </row>
    <row r="24" spans="1:13">
      <c r="A24" s="46" t="s">
        <v>126</v>
      </c>
      <c r="B24" s="130">
        <v>1078.75</v>
      </c>
      <c r="C24" s="126">
        <v>971</v>
      </c>
      <c r="D24" s="126">
        <v>1047</v>
      </c>
      <c r="E24" s="122">
        <v>683</v>
      </c>
      <c r="F24" s="130">
        <v>710</v>
      </c>
      <c r="H24" s="72" t="s">
        <v>140</v>
      </c>
      <c r="I24" s="144"/>
      <c r="J24" s="144"/>
      <c r="K24" s="144"/>
      <c r="L24" s="73"/>
      <c r="M24" s="144"/>
    </row>
    <row r="25" ht="19" customHeight="1" spans="1:13">
      <c r="A25" s="46"/>
      <c r="B25" s="130"/>
      <c r="C25" s="126"/>
      <c r="D25" s="126"/>
      <c r="E25" s="122"/>
      <c r="F25" s="130"/>
      <c r="H25" s="4" t="s">
        <v>72</v>
      </c>
      <c r="I25" s="140" t="s">
        <v>369</v>
      </c>
      <c r="J25" s="140" t="s">
        <v>242</v>
      </c>
      <c r="K25" s="140" t="s">
        <v>370</v>
      </c>
      <c r="L25" s="140" t="s">
        <v>371</v>
      </c>
      <c r="M25" s="140" t="s">
        <v>372</v>
      </c>
    </row>
    <row r="26" spans="1:13">
      <c r="A26" s="46" t="s">
        <v>127</v>
      </c>
      <c r="B26" s="49" t="s">
        <v>381</v>
      </c>
      <c r="C26" s="126">
        <v>30037</v>
      </c>
      <c r="D26" s="49" t="s">
        <v>382</v>
      </c>
      <c r="E26" s="126">
        <v>21825</v>
      </c>
      <c r="F26" s="130">
        <v>21145</v>
      </c>
      <c r="H26" s="72" t="s">
        <v>141</v>
      </c>
      <c r="I26" s="73">
        <v>950.96</v>
      </c>
      <c r="J26" s="73">
        <v>1107.63</v>
      </c>
      <c r="K26" s="105">
        <v>772</v>
      </c>
      <c r="L26" s="105">
        <v>539.33</v>
      </c>
      <c r="M26" s="73">
        <v>536</v>
      </c>
    </row>
    <row r="27" ht="19" hidden="1" customHeight="1" spans="1:13">
      <c r="A27" s="43" t="s">
        <v>132</v>
      </c>
      <c r="B27" s="93">
        <f>PV(5%/12,36,-(B31-B24))</f>
        <v>8329.10942302059</v>
      </c>
      <c r="C27" s="93">
        <f>PV(5%/12,36,-(C31-C24))</f>
        <v>4404.97745255291</v>
      </c>
      <c r="D27" s="135">
        <f>PV(5%/12,36,-(D31-D24))</f>
        <v>2281.5519387279</v>
      </c>
      <c r="E27" s="93">
        <f>PV(5%/12,36,-(E31-E24))</f>
        <v>6980.68782082085</v>
      </c>
      <c r="F27" s="135">
        <f>PV(5%/12,36,-(F31-F24))</f>
        <v>4940.29052127134</v>
      </c>
      <c r="H27" s="72" t="s">
        <v>142</v>
      </c>
      <c r="I27" s="77">
        <v>1228.3164213812</v>
      </c>
      <c r="J27" s="77">
        <v>1095.666920304</v>
      </c>
      <c r="K27" s="77">
        <v>1132</v>
      </c>
      <c r="L27" s="77">
        <v>895</v>
      </c>
      <c r="M27" s="77">
        <v>861</v>
      </c>
    </row>
    <row r="28" ht="19" hidden="1" customHeight="1" spans="1:13">
      <c r="A28" s="68" t="s">
        <v>140</v>
      </c>
      <c r="B28" s="70"/>
      <c r="C28" s="88"/>
      <c r="D28" s="88"/>
      <c r="E28" s="88"/>
      <c r="F28" s="88"/>
      <c r="H28" s="72" t="s">
        <v>383</v>
      </c>
      <c r="I28" s="77">
        <v>952.634560990236</v>
      </c>
      <c r="J28" s="77">
        <v>839.004168580019</v>
      </c>
      <c r="K28" s="77">
        <v>1041</v>
      </c>
      <c r="L28" s="77">
        <v>686</v>
      </c>
      <c r="M28" s="77">
        <v>673</v>
      </c>
    </row>
    <row r="29" ht="19" customHeight="1" spans="1:13">
      <c r="A29" s="6" t="s">
        <v>72</v>
      </c>
      <c r="B29" s="7" t="s">
        <v>361</v>
      </c>
      <c r="C29" s="7" t="s">
        <v>362</v>
      </c>
      <c r="D29" s="7" t="s">
        <v>363</v>
      </c>
      <c r="E29" s="7" t="s">
        <v>364</v>
      </c>
      <c r="F29" s="8" t="s">
        <v>365</v>
      </c>
      <c r="H29" s="72" t="s">
        <v>220</v>
      </c>
      <c r="I29" s="77">
        <v>9254.19150493257</v>
      </c>
      <c r="J29" s="77">
        <v>6293.27886191868</v>
      </c>
      <c r="K29" s="77">
        <v>12021</v>
      </c>
      <c r="L29" s="77">
        <v>11856</v>
      </c>
      <c r="M29" s="77">
        <v>10828</v>
      </c>
    </row>
    <row r="30" spans="1:13">
      <c r="A30" s="68" t="s">
        <v>141</v>
      </c>
      <c r="B30" s="88">
        <v>954.36</v>
      </c>
      <c r="C30" s="88">
        <v>1089</v>
      </c>
      <c r="D30" s="88">
        <v>766</v>
      </c>
      <c r="E30" s="122">
        <v>562.87</v>
      </c>
      <c r="F30" s="88">
        <v>539</v>
      </c>
      <c r="H30" s="5" t="s">
        <v>384</v>
      </c>
      <c r="I30" s="85">
        <v>0.0144595665536006</v>
      </c>
      <c r="J30" s="85">
        <v>0.0180690048939641</v>
      </c>
      <c r="K30" s="85">
        <v>0.01</v>
      </c>
      <c r="L30" s="85">
        <v>0.01</v>
      </c>
      <c r="M30" s="85">
        <v>0.01</v>
      </c>
    </row>
    <row r="31" ht="19" hidden="1" customHeight="1" spans="1:13">
      <c r="A31" s="68" t="s">
        <v>142</v>
      </c>
      <c r="B31" s="79">
        <f>-PMT(5%/12,36,B9,-(B12*95%))</f>
        <v>1328.38088149085</v>
      </c>
      <c r="C31" s="79">
        <f>-PMT(5%/12,36,C9,-(C12*95%))</f>
        <v>1103.02112597884</v>
      </c>
      <c r="D31" s="79">
        <f>-PMT(5%/12,36,D9,-(D12*95%))</f>
        <v>1115.38015839456</v>
      </c>
      <c r="E31" s="79">
        <f>-PMT(5%/12,36,E9,-(E12*95%))</f>
        <v>892.217476397614</v>
      </c>
      <c r="F31" s="81">
        <f>-PMT(5%/12,36,F9,-(F12*95%))</f>
        <v>858.064938880178</v>
      </c>
      <c r="H31" s="20" t="s">
        <v>385</v>
      </c>
      <c r="I31" s="22">
        <v>65682.05</v>
      </c>
      <c r="J31" s="31">
        <v>75390</v>
      </c>
      <c r="K31" s="31">
        <v>72340</v>
      </c>
      <c r="L31" s="31"/>
      <c r="M31" s="31"/>
    </row>
    <row r="32" ht="19" hidden="1" customHeight="1" spans="1:13">
      <c r="A32" s="68" t="s">
        <v>383</v>
      </c>
      <c r="B32" s="79">
        <f>-PMT(5%/12,60,B9,-(B13*95%))</f>
        <v>1015.86023704368</v>
      </c>
      <c r="C32" s="79">
        <f>-PMT(5%/12,60,C9,-(C13*95%))</f>
        <v>841.798036305715</v>
      </c>
      <c r="D32" s="79">
        <f>-PMT(5%/12,48,D9,-(D13*95%))</f>
        <v>1031.19738527579</v>
      </c>
      <c r="E32" s="79">
        <f>-PMT(5%/12,60,E9,-(E13*95%))</f>
        <v>686.157678227509</v>
      </c>
      <c r="F32" s="81">
        <f>-PMT(5%/12,60,F9,-(F13*95%))</f>
        <v>671.241402885082</v>
      </c>
      <c r="H32" s="20" t="s">
        <v>386</v>
      </c>
      <c r="I32" s="145">
        <v>61141.49</v>
      </c>
      <c r="J32" s="31">
        <v>46970</v>
      </c>
      <c r="K32" s="31">
        <v>66990</v>
      </c>
      <c r="L32" s="28"/>
      <c r="M32" s="31"/>
    </row>
    <row r="33" ht="28" spans="1:18">
      <c r="A33" s="68" t="s">
        <v>220</v>
      </c>
      <c r="B33" s="79">
        <f>PV(5%/12,36,-(B31-B30))</f>
        <v>12479.4690057051</v>
      </c>
      <c r="C33" s="79">
        <f>PV(5%/12,36,-(C31-C30))</f>
        <v>467.824701071513</v>
      </c>
      <c r="D33" s="79">
        <f>PV(5%/12,36,-(D31-D30))</f>
        <v>11657.313999459</v>
      </c>
      <c r="E33" s="79">
        <f>PV(5%/12,36,-(E31-E30))</f>
        <v>10988.9095160366</v>
      </c>
      <c r="F33" s="81">
        <f>PV(5%/12,36,-(F31-F30))</f>
        <v>10645.825440791</v>
      </c>
      <c r="H33" s="72" t="s">
        <v>387</v>
      </c>
      <c r="I33" s="77" t="s">
        <v>388</v>
      </c>
      <c r="J33" s="73" t="s">
        <v>389</v>
      </c>
      <c r="K33" s="146" t="s">
        <v>390</v>
      </c>
      <c r="L33" s="73"/>
      <c r="M33" s="73"/>
    </row>
    <row r="34" spans="1:18">
      <c r="A34" s="114" t="s">
        <v>384</v>
      </c>
      <c r="B34" s="115">
        <f>B30/B9</f>
        <v>0.0137857016463655</v>
      </c>
      <c r="C34" s="115">
        <f>C30/C9</f>
        <v>0.0177650897226754</v>
      </c>
      <c r="D34" s="115">
        <f>D30/D9</f>
        <v>0.0129621795414164</v>
      </c>
      <c r="E34" s="115">
        <f>E30/E9</f>
        <v>0.0116055670103093</v>
      </c>
      <c r="F34" s="82">
        <f>F30/F9</f>
        <v>0.0117250380683054</v>
      </c>
      <c r="G34" s="82"/>
      <c r="H34" s="72" t="s">
        <v>391</v>
      </c>
      <c r="I34" s="77"/>
      <c r="J34" s="147"/>
      <c r="K34" s="147">
        <v>766.36</v>
      </c>
      <c r="L34" s="73"/>
      <c r="M34" s="147"/>
      <c r="N34" s="82"/>
      <c r="O34" s="82"/>
      <c r="P34" s="82"/>
      <c r="Q34" s="82"/>
      <c r="R34" s="82"/>
    </row>
    <row r="35" spans="1:18">
      <c r="A35" s="17" t="s">
        <v>385</v>
      </c>
      <c r="B35" s="18">
        <v>72607</v>
      </c>
      <c r="C35" s="29">
        <v>73630</v>
      </c>
      <c r="D35" s="29">
        <v>73755</v>
      </c>
      <c r="E35" s="29">
        <v>47900</v>
      </c>
      <c r="F35" s="29"/>
      <c r="H35" s="72" t="s">
        <v>392</v>
      </c>
      <c r="I35" s="77">
        <v>844.2</v>
      </c>
      <c r="J35" s="73">
        <v>579</v>
      </c>
      <c r="K35" s="73"/>
      <c r="L35" s="73"/>
      <c r="M35" s="73"/>
    </row>
    <row r="36" ht="16" spans="1:18">
      <c r="A36" s="17" t="s">
        <v>386</v>
      </c>
      <c r="B36" s="148">
        <v>61490</v>
      </c>
      <c r="C36" s="87">
        <v>69150</v>
      </c>
      <c r="D36" s="87">
        <v>63900</v>
      </c>
      <c r="E36" s="87">
        <v>43850</v>
      </c>
      <c r="F36" s="87"/>
      <c r="H36" s="73" t="s">
        <v>393</v>
      </c>
      <c r="I36" s="73" t="s">
        <v>394</v>
      </c>
      <c r="J36" s="73" t="s">
        <v>395</v>
      </c>
      <c r="K36" s="73" t="s">
        <v>396</v>
      </c>
      <c r="L36" s="73" t="s">
        <v>397</v>
      </c>
      <c r="M36" s="73"/>
    </row>
    <row r="37" ht="28" spans="1:18">
      <c r="A37" s="68" t="s">
        <v>387</v>
      </c>
      <c r="B37" s="79"/>
      <c r="C37" s="88" t="s">
        <v>398</v>
      </c>
      <c r="D37" s="149" t="s">
        <v>399</v>
      </c>
      <c r="E37" s="88" t="s">
        <v>400</v>
      </c>
      <c r="F37" s="88"/>
      <c r="H37" s="13" t="s">
        <v>220</v>
      </c>
      <c r="I37" s="13"/>
      <c r="J37" s="13"/>
      <c r="K37" s="13"/>
      <c r="L37" s="94"/>
      <c r="M37" s="13"/>
    </row>
    <row r="38" spans="1:18">
      <c r="A38" s="68" t="s">
        <v>391</v>
      </c>
      <c r="B38" s="79">
        <v>768</v>
      </c>
      <c r="C38" s="88"/>
      <c r="D38" s="88">
        <v>615</v>
      </c>
      <c r="E38" s="88">
        <v>594</v>
      </c>
      <c r="F38" s="88"/>
      <c r="H38" s="13" t="s">
        <v>401</v>
      </c>
      <c r="I38" s="94"/>
      <c r="J38" s="13"/>
      <c r="K38" s="13"/>
      <c r="L38" s="13"/>
      <c r="M38" s="13"/>
    </row>
    <row r="39" spans="1:18">
      <c r="A39" s="68" t="s">
        <v>392</v>
      </c>
      <c r="B39" s="79"/>
      <c r="C39" s="88">
        <v>843</v>
      </c>
      <c r="D39" s="88"/>
      <c r="E39" s="88">
        <v>461</v>
      </c>
      <c r="F39" s="88"/>
      <c r="H39" s="13" t="s">
        <v>402</v>
      </c>
      <c r="I39" s="13"/>
      <c r="J39" s="13"/>
      <c r="K39" s="13"/>
      <c r="L39" s="13"/>
      <c r="M39" s="13"/>
    </row>
    <row r="40" ht="16" spans="1:18">
      <c r="A40" s="90" t="s">
        <v>393</v>
      </c>
      <c r="B40" s="88" t="s">
        <v>403</v>
      </c>
      <c r="C40" s="88" t="s">
        <v>404</v>
      </c>
      <c r="D40" s="88" t="s">
        <v>405</v>
      </c>
      <c r="E40" s="88" t="s">
        <v>406</v>
      </c>
      <c r="F40" s="88"/>
      <c r="H40" s="13" t="s">
        <v>407</v>
      </c>
      <c r="I40" s="13"/>
      <c r="J40" s="13"/>
      <c r="K40" s="13"/>
      <c r="L40" s="13"/>
      <c r="M40" s="13"/>
    </row>
    <row r="41" spans="1:18">
      <c r="A41" s="92" t="s">
        <v>220</v>
      </c>
      <c r="B41" s="11"/>
      <c r="C41" s="11"/>
      <c r="D41" s="11"/>
      <c r="E41" s="93"/>
      <c r="F41" s="11"/>
      <c r="H41" s="13" t="s">
        <v>408</v>
      </c>
      <c r="I41" s="13"/>
      <c r="J41" s="13"/>
      <c r="K41" s="13"/>
      <c r="L41" s="13"/>
      <c r="M41" s="13"/>
    </row>
    <row r="42" spans="1:18">
      <c r="A42" s="92" t="s">
        <v>401</v>
      </c>
      <c r="B42" s="11"/>
      <c r="C42" s="11"/>
      <c r="D42" s="11"/>
      <c r="E42" s="11"/>
      <c r="F42" s="11"/>
      <c r="H42" s="13" t="s">
        <v>409</v>
      </c>
      <c r="I42" s="13"/>
      <c r="J42" s="13"/>
      <c r="K42" s="13"/>
      <c r="L42" s="13"/>
      <c r="M42" s="13"/>
    </row>
    <row r="43" spans="1:18">
      <c r="A43" s="92" t="s">
        <v>402</v>
      </c>
      <c r="B43" s="122" t="s">
        <v>410</v>
      </c>
      <c r="C43" s="11"/>
      <c r="D43" s="11"/>
      <c r="E43" s="11"/>
      <c r="F43" s="11"/>
      <c r="H43" s="13" t="s">
        <v>411</v>
      </c>
      <c r="I43" s="13"/>
      <c r="J43" s="13"/>
      <c r="K43" s="13"/>
      <c r="L43" s="13"/>
      <c r="M43" s="13"/>
    </row>
    <row r="44" spans="1:18">
      <c r="A44" s="92" t="s">
        <v>407</v>
      </c>
      <c r="B44" s="11"/>
      <c r="C44" s="11"/>
      <c r="D44" s="11"/>
      <c r="E44" s="11"/>
      <c r="F44" s="11"/>
      <c r="H44" s="13"/>
      <c r="I44" s="13"/>
      <c r="J44" s="13"/>
      <c r="K44" s="13"/>
      <c r="L44" s="13"/>
      <c r="M44" s="13"/>
    </row>
    <row r="45" spans="1:18">
      <c r="A45" s="92" t="s">
        <v>408</v>
      </c>
      <c r="B45" s="11"/>
      <c r="C45" s="11"/>
      <c r="D45" s="11"/>
      <c r="E45" s="11"/>
      <c r="F45" s="11"/>
      <c r="H45" s="13"/>
      <c r="I45" s="13"/>
      <c r="J45" s="13"/>
      <c r="K45" s="13"/>
      <c r="L45" s="13"/>
      <c r="M45" s="13"/>
    </row>
    <row r="46" spans="1:18">
      <c r="A46" s="92" t="s">
        <v>409</v>
      </c>
      <c r="B46" s="11"/>
      <c r="C46" s="11"/>
      <c r="D46" s="11"/>
      <c r="E46" s="11"/>
      <c r="F46" s="11"/>
      <c r="H46" s="13"/>
      <c r="I46" s="13"/>
      <c r="J46" s="13"/>
      <c r="K46" s="13"/>
      <c r="L46" s="13"/>
      <c r="M46" s="13"/>
    </row>
    <row r="47" spans="1:18">
      <c r="A47" s="92" t="s">
        <v>411</v>
      </c>
      <c r="B47" s="11"/>
      <c r="C47" s="11"/>
      <c r="D47" s="11"/>
      <c r="E47" s="11"/>
      <c r="F47" s="11"/>
      <c r="H47" s="13"/>
      <c r="I47" s="13"/>
      <c r="J47" s="13"/>
      <c r="K47" s="13"/>
      <c r="L47" s="13"/>
      <c r="M47" s="13"/>
    </row>
    <row r="48" spans="1:18">
      <c r="A48" s="92"/>
      <c r="B48" s="11"/>
      <c r="C48" s="11"/>
      <c r="D48" s="11"/>
      <c r="E48" s="11"/>
      <c r="F48" s="11"/>
      <c r="H48" s="13"/>
      <c r="I48" s="13"/>
      <c r="J48" s="13"/>
      <c r="K48" s="13"/>
      <c r="L48" s="13"/>
      <c r="M48" s="13"/>
    </row>
    <row r="49" spans="1:13">
      <c r="A49" s="92"/>
      <c r="B49" s="11"/>
      <c r="C49" s="11"/>
      <c r="D49" s="11"/>
      <c r="E49" s="11"/>
      <c r="F49" s="11"/>
      <c r="H49" s="13"/>
      <c r="I49" s="13"/>
      <c r="J49" s="13"/>
      <c r="K49" s="13"/>
      <c r="L49" s="13"/>
      <c r="M49" s="13"/>
    </row>
    <row r="50" spans="1:13">
      <c r="A50" s="92"/>
      <c r="B50" s="11"/>
      <c r="C50" s="11"/>
      <c r="D50" s="11"/>
      <c r="E50" s="11"/>
      <c r="F50" s="11"/>
      <c r="H50" s="13"/>
      <c r="I50" s="13"/>
      <c r="J50" s="13"/>
      <c r="K50" s="13"/>
      <c r="L50" s="13"/>
      <c r="M50" s="13"/>
    </row>
    <row r="51" spans="1:13">
      <c r="A51" s="92"/>
      <c r="B51" s="11"/>
      <c r="C51" s="11"/>
      <c r="D51" s="11"/>
      <c r="E51" s="11"/>
      <c r="F51" s="11"/>
      <c r="H51" s="13"/>
      <c r="I51" s="13"/>
      <c r="J51" s="13"/>
      <c r="K51" s="13"/>
      <c r="L51" s="13"/>
      <c r="M51" s="13"/>
    </row>
    <row r="52" spans="1:13">
      <c r="A52" s="92"/>
      <c r="B52" s="11"/>
      <c r="C52" s="11"/>
      <c r="D52" s="11"/>
      <c r="E52" s="11"/>
      <c r="F52" s="11"/>
      <c r="H52" s="13"/>
      <c r="I52" s="13"/>
      <c r="J52" s="13"/>
      <c r="K52" s="13"/>
      <c r="L52" s="13"/>
      <c r="M52" s="13"/>
    </row>
    <row r="53" spans="1:13">
      <c r="A53" s="92"/>
      <c r="B53" s="11"/>
      <c r="C53" s="11"/>
      <c r="D53" s="11"/>
      <c r="E53" s="11"/>
      <c r="F53" s="11"/>
      <c r="H53" s="13"/>
      <c r="I53" s="13"/>
      <c r="J53" s="13"/>
      <c r="K53" s="13"/>
      <c r="L53" s="13"/>
      <c r="M53" s="13"/>
    </row>
    <row r="54" spans="1:13">
      <c r="A54" s="92"/>
      <c r="B54" s="11"/>
      <c r="C54" s="11"/>
      <c r="D54" s="11"/>
      <c r="E54" s="11"/>
      <c r="F54" s="11"/>
      <c r="H54" s="13"/>
      <c r="I54" s="13"/>
      <c r="J54" s="13"/>
      <c r="K54" s="13"/>
      <c r="L54" s="13"/>
      <c r="M54" s="13"/>
    </row>
    <row r="55" spans="1:13">
      <c r="A55" s="92"/>
      <c r="B55" s="11"/>
      <c r="C55" s="11"/>
      <c r="D55" s="11"/>
      <c r="E55" s="11"/>
      <c r="F55" s="11"/>
      <c r="H55" s="13"/>
      <c r="I55" s="13"/>
      <c r="J55" s="13"/>
      <c r="K55" s="13"/>
      <c r="L55" s="13"/>
      <c r="M55" s="13"/>
    </row>
    <row r="56" spans="1:13">
      <c r="A56" s="92"/>
      <c r="B56" s="11"/>
      <c r="C56" s="11"/>
      <c r="D56" s="11"/>
      <c r="E56" s="11"/>
      <c r="F56" s="11"/>
      <c r="H56" s="13"/>
      <c r="I56" s="13"/>
      <c r="J56" s="13"/>
      <c r="K56" s="13"/>
      <c r="L56" s="13"/>
      <c r="M56" s="13"/>
    </row>
    <row r="57" spans="1:13">
      <c r="A57" s="92"/>
      <c r="B57" s="11"/>
      <c r="C57" s="11"/>
      <c r="D57" s="11"/>
      <c r="E57" s="11"/>
      <c r="F57" s="11"/>
      <c r="H57" s="13"/>
      <c r="I57" s="13"/>
      <c r="J57" s="13"/>
      <c r="K57" s="13"/>
      <c r="L57" s="13"/>
      <c r="M57" s="13"/>
    </row>
    <row r="58" spans="1:13">
      <c r="A58" s="92"/>
      <c r="B58" s="11"/>
      <c r="C58" s="11"/>
      <c r="D58" s="11"/>
      <c r="E58" s="11"/>
      <c r="F58" s="11"/>
      <c r="H58" s="13"/>
      <c r="I58" s="13"/>
      <c r="J58" s="13"/>
      <c r="K58" s="13"/>
      <c r="L58" s="13"/>
      <c r="M58" s="13"/>
    </row>
    <row r="59" spans="1:13">
      <c r="A59" s="92"/>
      <c r="B59" s="11"/>
      <c r="C59" s="11"/>
      <c r="D59" s="11"/>
      <c r="E59" s="11"/>
      <c r="F59" s="11"/>
      <c r="H59" s="13"/>
      <c r="I59" s="13"/>
      <c r="J59" s="13"/>
      <c r="K59" s="13"/>
      <c r="L59" s="13"/>
      <c r="M59" s="13"/>
    </row>
    <row r="60" spans="1:13">
      <c r="A60" s="92"/>
      <c r="B60" s="11"/>
      <c r="C60" s="11"/>
      <c r="D60" s="11"/>
      <c r="E60" s="11"/>
      <c r="F60" s="11"/>
      <c r="H60" s="13"/>
      <c r="I60" s="13"/>
      <c r="J60" s="13"/>
      <c r="K60" s="13"/>
      <c r="L60" s="13"/>
      <c r="M60" s="13"/>
    </row>
    <row r="61" spans="1:13">
      <c r="A61" s="92"/>
      <c r="B61" s="11"/>
      <c r="C61" s="11"/>
      <c r="D61" s="11"/>
      <c r="E61" s="11"/>
      <c r="F61" s="11"/>
      <c r="H61" s="13"/>
      <c r="I61" s="13"/>
      <c r="J61" s="13"/>
      <c r="K61" s="13"/>
      <c r="L61" s="13"/>
      <c r="M61" s="13"/>
    </row>
    <row r="62" spans="1:13">
      <c r="A62" s="92"/>
      <c r="B62" s="11"/>
      <c r="C62" s="11"/>
      <c r="D62" s="11"/>
      <c r="E62" s="11"/>
      <c r="F62" s="11"/>
      <c r="H62" s="13"/>
      <c r="I62" s="13"/>
      <c r="J62" s="13"/>
      <c r="K62" s="13"/>
      <c r="L62" s="13"/>
      <c r="M62" s="13"/>
    </row>
    <row r="63" spans="1:13">
      <c r="A63" s="92"/>
      <c r="B63" s="11"/>
      <c r="C63" s="11"/>
      <c r="D63" s="11"/>
      <c r="E63" s="11"/>
      <c r="F63" s="11"/>
      <c r="H63" s="13"/>
      <c r="I63" s="13"/>
      <c r="J63" s="13"/>
      <c r="K63" s="13"/>
      <c r="L63" s="13"/>
      <c r="M63" s="13"/>
    </row>
    <row r="64" spans="1:13">
      <c r="A64" s="92"/>
      <c r="B64" s="11"/>
      <c r="C64" s="11"/>
      <c r="D64" s="11"/>
      <c r="E64" s="11"/>
      <c r="F64" s="11"/>
      <c r="H64" s="13"/>
      <c r="I64" s="13"/>
      <c r="J64" s="13"/>
      <c r="K64" s="13"/>
      <c r="L64" s="13"/>
      <c r="M64" s="13"/>
    </row>
    <row r="65" spans="1:13">
      <c r="A65" s="92"/>
      <c r="B65" s="11"/>
      <c r="C65" s="11"/>
      <c r="D65" s="11"/>
      <c r="E65" s="11"/>
      <c r="F65" s="11"/>
      <c r="H65" s="13"/>
      <c r="I65" s="13"/>
      <c r="J65" s="13"/>
      <c r="K65" s="13"/>
      <c r="L65" s="13"/>
      <c r="M65" s="13"/>
    </row>
    <row r="66" spans="1:13">
      <c r="A66" s="92"/>
      <c r="B66" s="11"/>
      <c r="C66" s="11"/>
      <c r="D66" s="11"/>
      <c r="E66" s="11"/>
      <c r="F66" s="11"/>
      <c r="H66" s="13"/>
      <c r="I66" s="13"/>
      <c r="J66" s="13"/>
      <c r="K66" s="13"/>
      <c r="L66" s="13"/>
      <c r="M66" s="13"/>
    </row>
    <row r="67" spans="1:13">
      <c r="A67" s="92"/>
      <c r="B67" s="11"/>
      <c r="C67" s="11"/>
      <c r="D67" s="11"/>
      <c r="E67" s="11"/>
      <c r="F67" s="11"/>
      <c r="H67" s="13"/>
      <c r="I67" s="13"/>
      <c r="J67" s="13"/>
      <c r="K67" s="13"/>
      <c r="L67" s="13"/>
      <c r="M67" s="13"/>
    </row>
    <row r="68" spans="1:13">
      <c r="A68" s="92"/>
      <c r="B68" s="11"/>
      <c r="C68" s="11"/>
      <c r="D68" s="11"/>
      <c r="E68" s="11"/>
      <c r="F68" s="11"/>
      <c r="H68" s="13"/>
      <c r="I68" s="13"/>
      <c r="J68" s="13"/>
      <c r="K68" s="13"/>
      <c r="L68" s="13"/>
      <c r="M68" s="13"/>
    </row>
    <row r="69" spans="1:13">
      <c r="A69" s="92"/>
      <c r="B69" s="11"/>
      <c r="C69" s="11"/>
      <c r="D69" s="11"/>
      <c r="E69" s="11"/>
      <c r="F69" s="11"/>
      <c r="H69" s="13"/>
      <c r="I69" s="13"/>
      <c r="J69" s="13"/>
      <c r="K69" s="13"/>
      <c r="L69" s="13"/>
      <c r="M69" s="13"/>
    </row>
    <row r="70" spans="1:13">
      <c r="A70" s="92"/>
      <c r="B70" s="11"/>
      <c r="C70" s="11"/>
      <c r="D70" s="11"/>
      <c r="E70" s="11"/>
      <c r="F70" s="11"/>
      <c r="H70" s="13"/>
      <c r="I70" s="13"/>
      <c r="J70" s="13"/>
      <c r="K70" s="13"/>
      <c r="L70" s="13"/>
      <c r="M70" s="13"/>
    </row>
    <row r="71" spans="1:13">
      <c r="A71" s="92"/>
      <c r="B71" s="11"/>
      <c r="C71" s="11"/>
      <c r="D71" s="11"/>
      <c r="E71" s="11"/>
      <c r="F71" s="11"/>
      <c r="H71" s="13"/>
      <c r="I71" s="13"/>
      <c r="J71" s="13"/>
      <c r="K71" s="13"/>
      <c r="L71" s="13"/>
      <c r="M71" s="13"/>
    </row>
    <row r="72" spans="1:13">
      <c r="A72" s="92"/>
      <c r="B72" s="11"/>
      <c r="C72" s="11"/>
      <c r="D72" s="11"/>
      <c r="E72" s="11"/>
      <c r="F72" s="11"/>
      <c r="H72" s="13"/>
      <c r="I72" s="13"/>
      <c r="J72" s="13"/>
      <c r="K72" s="13"/>
      <c r="L72" s="13"/>
      <c r="M72" s="13"/>
    </row>
    <row r="73" spans="1:13">
      <c r="A73" s="92"/>
      <c r="B73" s="11"/>
      <c r="C73" s="11"/>
      <c r="D73" s="11"/>
      <c r="E73" s="11"/>
      <c r="F73" s="11"/>
      <c r="H73" s="13"/>
      <c r="I73" s="13"/>
      <c r="J73" s="13"/>
      <c r="K73" s="13"/>
      <c r="L73" s="13"/>
      <c r="M73" s="13"/>
    </row>
    <row r="74" spans="1:13">
      <c r="A74" s="92"/>
      <c r="B74" s="11"/>
      <c r="C74" s="11"/>
      <c r="D74" s="11"/>
      <c r="E74" s="11"/>
      <c r="F74" s="11"/>
      <c r="H74" s="13"/>
      <c r="I74" s="13"/>
      <c r="J74" s="13"/>
      <c r="K74" s="13"/>
      <c r="L74" s="13"/>
      <c r="M74" s="13"/>
    </row>
    <row r="75" spans="1:13">
      <c r="A75" s="92"/>
      <c r="B75" s="11"/>
      <c r="C75" s="11"/>
      <c r="D75" s="11"/>
      <c r="E75" s="11"/>
      <c r="F75" s="11"/>
      <c r="H75" s="13"/>
      <c r="I75" s="13"/>
      <c r="J75" s="13"/>
      <c r="K75" s="13"/>
      <c r="L75" s="13"/>
      <c r="M75" s="13"/>
    </row>
    <row r="76" spans="1:13">
      <c r="A76" s="92"/>
      <c r="B76" s="11"/>
      <c r="C76" s="11"/>
      <c r="D76" s="11"/>
      <c r="E76" s="11"/>
      <c r="F76" s="11"/>
      <c r="H76" s="13"/>
      <c r="I76" s="13"/>
      <c r="J76" s="13"/>
      <c r="K76" s="13"/>
      <c r="L76" s="13"/>
      <c r="M76" s="13"/>
    </row>
    <row r="77" spans="1:13">
      <c r="A77" s="92"/>
      <c r="B77" s="11"/>
      <c r="C77" s="11"/>
      <c r="D77" s="11"/>
      <c r="E77" s="11"/>
      <c r="F77" s="11"/>
      <c r="H77" s="13"/>
      <c r="I77" s="13"/>
      <c r="J77" s="13"/>
      <c r="K77" s="13"/>
      <c r="L77" s="13"/>
      <c r="M77" s="13"/>
    </row>
    <row r="78" spans="1:13">
      <c r="A78" s="92"/>
      <c r="B78" s="11"/>
      <c r="C78" s="11"/>
      <c r="D78" s="11"/>
      <c r="E78" s="11"/>
      <c r="F78" s="11"/>
      <c r="H78" s="13"/>
      <c r="I78" s="13"/>
      <c r="J78" s="13"/>
      <c r="K78" s="13"/>
      <c r="L78" s="13"/>
      <c r="M78" s="13"/>
    </row>
    <row r="79" spans="1:13">
      <c r="A79" s="92"/>
      <c r="B79" s="11"/>
      <c r="C79" s="11"/>
      <c r="D79" s="11"/>
      <c r="E79" s="11"/>
      <c r="F79" s="11"/>
      <c r="H79" s="13"/>
      <c r="I79" s="13"/>
      <c r="J79" s="13"/>
      <c r="K79" s="13"/>
      <c r="L79" s="13"/>
      <c r="M79" s="13"/>
    </row>
    <row r="80" spans="1:13">
      <c r="A80" s="92"/>
      <c r="B80" s="11"/>
      <c r="C80" s="11"/>
      <c r="D80" s="11"/>
      <c r="E80" s="11"/>
      <c r="F80" s="11"/>
      <c r="H80" s="13"/>
      <c r="I80" s="13"/>
      <c r="J80" s="13"/>
      <c r="K80" s="13"/>
      <c r="L80" s="13"/>
      <c r="M80" s="13"/>
    </row>
    <row r="81" spans="1:13">
      <c r="A81" s="92"/>
      <c r="B81" s="11"/>
      <c r="C81" s="11"/>
      <c r="D81" s="11"/>
      <c r="E81" s="11"/>
      <c r="F81" s="11"/>
      <c r="H81" s="13"/>
      <c r="I81" s="13"/>
      <c r="J81" s="13"/>
      <c r="K81" s="13"/>
      <c r="L81" s="13"/>
      <c r="M81" s="13"/>
    </row>
    <row r="82" spans="1:13">
      <c r="A82" s="92"/>
      <c r="B82" s="11"/>
      <c r="C82" s="11"/>
      <c r="D82" s="11"/>
      <c r="E82" s="11"/>
      <c r="F82" s="11"/>
      <c r="H82" s="13"/>
      <c r="I82" s="13"/>
      <c r="J82" s="13"/>
      <c r="K82" s="13"/>
      <c r="L82" s="13"/>
      <c r="M82" s="13"/>
    </row>
    <row r="83" spans="1:13">
      <c r="A83" s="92"/>
      <c r="B83" s="11"/>
      <c r="C83" s="11"/>
      <c r="D83" s="11"/>
      <c r="E83" s="11"/>
      <c r="F83" s="11"/>
      <c r="H83" s="13"/>
      <c r="I83" s="13"/>
      <c r="J83" s="13"/>
      <c r="K83" s="13"/>
      <c r="L83" s="13"/>
      <c r="M83" s="13"/>
    </row>
    <row r="84" spans="1:13">
      <c r="A84" s="92"/>
      <c r="B84" s="11"/>
      <c r="C84" s="11"/>
      <c r="D84" s="11"/>
      <c r="E84" s="11"/>
      <c r="F84" s="11"/>
      <c r="H84" s="13"/>
      <c r="I84" s="13"/>
      <c r="J84" s="13"/>
      <c r="K84" s="13"/>
      <c r="L84" s="13"/>
      <c r="M84" s="13"/>
    </row>
    <row r="85" spans="1:13">
      <c r="A85" s="92"/>
      <c r="B85" s="11"/>
      <c r="C85" s="11"/>
      <c r="D85" s="11"/>
      <c r="E85" s="11"/>
      <c r="F85" s="11"/>
      <c r="H85" s="13"/>
      <c r="I85" s="13"/>
      <c r="J85" s="13"/>
      <c r="K85" s="13"/>
      <c r="L85" s="13"/>
      <c r="M85" s="13"/>
    </row>
    <row r="86" spans="1:13">
      <c r="A86" s="92"/>
      <c r="B86" s="11"/>
      <c r="C86" s="11"/>
      <c r="D86" s="11"/>
      <c r="E86" s="11"/>
      <c r="F86" s="11"/>
      <c r="H86" s="13"/>
      <c r="I86" s="13"/>
      <c r="J86" s="13"/>
      <c r="K86" s="13"/>
      <c r="L86" s="13"/>
      <c r="M86" s="13"/>
    </row>
    <row r="87" spans="1:13">
      <c r="A87" s="92"/>
      <c r="B87" s="11"/>
      <c r="C87" s="11"/>
      <c r="D87" s="11"/>
      <c r="E87" s="11"/>
      <c r="F87" s="11"/>
      <c r="H87" s="13"/>
      <c r="I87" s="13"/>
      <c r="J87" s="13"/>
      <c r="K87" s="13"/>
      <c r="L87" s="13"/>
      <c r="M87" s="13"/>
    </row>
    <row r="88" spans="1:13">
      <c r="A88" s="92"/>
      <c r="B88" s="11"/>
      <c r="C88" s="11"/>
      <c r="D88" s="11"/>
      <c r="E88" s="11"/>
      <c r="F88" s="11"/>
      <c r="H88" s="13"/>
      <c r="I88" s="13"/>
      <c r="J88" s="13"/>
      <c r="K88" s="13"/>
      <c r="L88" s="13"/>
      <c r="M88" s="13"/>
    </row>
    <row r="89" spans="1:13">
      <c r="A89" s="92"/>
      <c r="B89" s="11"/>
      <c r="C89" s="11"/>
      <c r="D89" s="11"/>
      <c r="E89" s="11"/>
      <c r="F89" s="11"/>
      <c r="H89" s="13"/>
      <c r="I89" s="13"/>
      <c r="J89" s="13"/>
      <c r="K89" s="13"/>
      <c r="L89" s="13"/>
      <c r="M89" s="13"/>
    </row>
    <row r="90" spans="1:13">
      <c r="A90" s="92"/>
      <c r="B90" s="11"/>
      <c r="C90" s="11"/>
      <c r="D90" s="11"/>
      <c r="E90" s="11"/>
      <c r="F90" s="11"/>
      <c r="H90" s="13"/>
      <c r="I90" s="13"/>
      <c r="J90" s="13"/>
      <c r="K90" s="13"/>
      <c r="L90" s="13"/>
      <c r="M90" s="13"/>
    </row>
    <row r="91" spans="1:13">
      <c r="A91" s="92"/>
      <c r="B91" s="11"/>
      <c r="C91" s="11"/>
      <c r="D91" s="11"/>
      <c r="E91" s="11"/>
      <c r="F91" s="11"/>
      <c r="H91" s="13"/>
      <c r="I91" s="13"/>
      <c r="J91" s="13"/>
      <c r="K91" s="13"/>
      <c r="L91" s="13"/>
      <c r="M91" s="13"/>
    </row>
    <row r="92" spans="1:13">
      <c r="A92" s="92"/>
      <c r="B92" s="11"/>
      <c r="C92" s="11"/>
      <c r="D92" s="11"/>
      <c r="E92" s="11"/>
      <c r="F92" s="11"/>
      <c r="H92" s="13"/>
      <c r="I92" s="13"/>
      <c r="J92" s="13"/>
      <c r="K92" s="13"/>
      <c r="L92" s="13"/>
      <c r="M92" s="13"/>
    </row>
    <row r="93" spans="1:13">
      <c r="A93" s="92"/>
      <c r="B93" s="11"/>
      <c r="C93" s="11"/>
      <c r="D93" s="11"/>
      <c r="E93" s="11"/>
      <c r="F93" s="11"/>
      <c r="H93" s="13"/>
      <c r="I93" s="13"/>
      <c r="J93" s="13"/>
      <c r="K93" s="13"/>
      <c r="L93" s="13"/>
      <c r="M93" s="13"/>
    </row>
    <row r="94" spans="1:13">
      <c r="A94" s="92"/>
      <c r="B94" s="11"/>
      <c r="C94" s="11"/>
      <c r="D94" s="11"/>
      <c r="E94" s="11"/>
      <c r="F94" s="11"/>
      <c r="H94" s="13"/>
      <c r="I94" s="13"/>
      <c r="J94" s="13"/>
      <c r="K94" s="13"/>
      <c r="L94" s="13"/>
      <c r="M94" s="13"/>
    </row>
    <row r="95" spans="1:13">
      <c r="A95" s="92"/>
      <c r="B95" s="11"/>
      <c r="C95" s="11"/>
      <c r="D95" s="11"/>
      <c r="E95" s="11"/>
      <c r="F95" s="11"/>
      <c r="H95" s="13"/>
      <c r="I95" s="13"/>
      <c r="J95" s="13"/>
      <c r="K95" s="13"/>
      <c r="L95" s="13"/>
      <c r="M95" s="13"/>
    </row>
    <row r="96" spans="1:13">
      <c r="A96" s="92"/>
      <c r="B96" s="11"/>
      <c r="C96" s="11"/>
      <c r="D96" s="11"/>
      <c r="E96" s="11"/>
      <c r="F96" s="11"/>
      <c r="H96" s="13"/>
      <c r="I96" s="13"/>
      <c r="J96" s="13"/>
      <c r="K96" s="13"/>
      <c r="L96" s="13"/>
      <c r="M96" s="13"/>
    </row>
    <row r="97" spans="1:13">
      <c r="A97" s="92"/>
      <c r="B97" s="11"/>
      <c r="C97" s="11"/>
      <c r="D97" s="11"/>
      <c r="E97" s="11"/>
      <c r="F97" s="11"/>
      <c r="H97" s="13"/>
      <c r="I97" s="13"/>
      <c r="J97" s="13"/>
      <c r="K97" s="13"/>
      <c r="L97" s="13"/>
      <c r="M97" s="13"/>
    </row>
    <row r="98" spans="1:13">
      <c r="A98" s="92"/>
      <c r="B98" s="11"/>
      <c r="C98" s="11"/>
      <c r="D98" s="11"/>
      <c r="E98" s="11"/>
      <c r="F98" s="11"/>
      <c r="H98" s="13"/>
      <c r="I98" s="13"/>
      <c r="J98" s="13"/>
      <c r="K98" s="13"/>
      <c r="L98" s="13"/>
      <c r="M98" s="13"/>
    </row>
    <row r="99" spans="1:13">
      <c r="A99" s="92"/>
      <c r="B99" s="11"/>
      <c r="C99" s="11"/>
      <c r="D99" s="11"/>
      <c r="E99" s="11"/>
      <c r="F99" s="11"/>
      <c r="H99" s="13"/>
      <c r="I99" s="13"/>
      <c r="J99" s="13"/>
      <c r="K99" s="13"/>
      <c r="L99" s="13"/>
      <c r="M99" s="13"/>
    </row>
    <row r="100" spans="1:13">
      <c r="A100" s="92"/>
      <c r="B100" s="11"/>
      <c r="C100" s="11"/>
      <c r="D100" s="11"/>
      <c r="E100" s="11"/>
      <c r="F100" s="11"/>
      <c r="H100" s="13"/>
      <c r="I100" s="13"/>
      <c r="J100" s="13"/>
      <c r="K100" s="13"/>
      <c r="L100" s="13"/>
      <c r="M100" s="13"/>
    </row>
    <row r="101" spans="1:13">
      <c r="A101" s="92"/>
      <c r="B101" s="11"/>
      <c r="C101" s="11"/>
      <c r="D101" s="11"/>
      <c r="E101" s="11"/>
      <c r="F101" s="11"/>
      <c r="H101" s="13"/>
      <c r="I101" s="13"/>
      <c r="J101" s="13"/>
      <c r="K101" s="13"/>
      <c r="L101" s="13"/>
      <c r="M101" s="13"/>
    </row>
    <row r="102" spans="1:13">
      <c r="A102" s="92"/>
      <c r="B102" s="11"/>
      <c r="C102" s="11"/>
      <c r="D102" s="11"/>
      <c r="E102" s="11"/>
      <c r="F102" s="11"/>
      <c r="H102" s="13"/>
      <c r="I102" s="13"/>
      <c r="J102" s="13"/>
      <c r="K102" s="13"/>
      <c r="L102" s="13"/>
      <c r="M102" s="13"/>
    </row>
    <row r="103" spans="1:13">
      <c r="A103" s="92"/>
      <c r="B103" s="11"/>
      <c r="C103" s="11"/>
      <c r="D103" s="11"/>
      <c r="E103" s="11"/>
      <c r="F103" s="11"/>
      <c r="H103" s="13"/>
      <c r="I103" s="13"/>
      <c r="J103" s="13"/>
      <c r="K103" s="13"/>
      <c r="L103" s="13"/>
      <c r="M103" s="13"/>
    </row>
    <row r="104" spans="1:13">
      <c r="A104" s="92"/>
      <c r="B104" s="11"/>
      <c r="C104" s="11"/>
      <c r="D104" s="11"/>
      <c r="E104" s="11"/>
      <c r="F104" s="11"/>
      <c r="H104" s="13"/>
      <c r="I104" s="13"/>
      <c r="J104" s="13"/>
      <c r="K104" s="13"/>
      <c r="L104" s="13"/>
      <c r="M104" s="13"/>
    </row>
    <row r="105" spans="1:13">
      <c r="A105" s="92"/>
      <c r="B105" s="11"/>
      <c r="C105" s="11"/>
      <c r="D105" s="11"/>
      <c r="E105" s="11"/>
      <c r="F105" s="11"/>
      <c r="H105" s="13"/>
      <c r="I105" s="13"/>
      <c r="J105" s="13"/>
      <c r="K105" s="13"/>
      <c r="L105" s="13"/>
      <c r="M105" s="13"/>
    </row>
    <row r="106" spans="1:13">
      <c r="A106" s="92"/>
      <c r="B106" s="11"/>
      <c r="C106" s="11"/>
      <c r="D106" s="11"/>
      <c r="E106" s="11"/>
      <c r="F106" s="11"/>
      <c r="H106" s="13"/>
      <c r="I106" s="13"/>
      <c r="J106" s="13"/>
      <c r="K106" s="13"/>
      <c r="L106" s="13"/>
      <c r="M106" s="13"/>
    </row>
    <row r="107" spans="1:13">
      <c r="A107" s="92"/>
      <c r="B107" s="11"/>
      <c r="C107" s="11"/>
      <c r="D107" s="11"/>
      <c r="E107" s="11"/>
      <c r="F107" s="11"/>
      <c r="H107" s="13"/>
      <c r="I107" s="13"/>
      <c r="J107" s="13"/>
      <c r="K107" s="13"/>
      <c r="L107" s="13"/>
      <c r="M107" s="13"/>
    </row>
    <row r="108" spans="1:13">
      <c r="A108" s="92"/>
      <c r="B108" s="11"/>
      <c r="C108" s="11"/>
      <c r="D108" s="11"/>
      <c r="E108" s="11"/>
      <c r="F108" s="11"/>
      <c r="H108" s="13"/>
      <c r="I108" s="13"/>
      <c r="J108" s="13"/>
      <c r="K108" s="13"/>
      <c r="L108" s="13"/>
      <c r="M108" s="13"/>
    </row>
    <row r="109" spans="1:13">
      <c r="A109" s="92"/>
      <c r="B109" s="11"/>
      <c r="C109" s="11"/>
      <c r="D109" s="11"/>
      <c r="E109" s="11"/>
      <c r="F109" s="11"/>
      <c r="H109" s="13"/>
      <c r="I109" s="13"/>
      <c r="J109" s="13"/>
      <c r="K109" s="13"/>
      <c r="L109" s="13"/>
      <c r="M109" s="13"/>
    </row>
    <row r="110" spans="1:13">
      <c r="A110" s="92"/>
      <c r="B110" s="11"/>
      <c r="C110" s="11"/>
      <c r="D110" s="11"/>
      <c r="E110" s="11"/>
      <c r="F110" s="11"/>
      <c r="H110" s="13"/>
      <c r="I110" s="13"/>
      <c r="J110" s="13"/>
      <c r="K110" s="13"/>
      <c r="L110" s="13"/>
      <c r="M110" s="13"/>
    </row>
    <row r="111" spans="1:13">
      <c r="A111" s="92"/>
      <c r="B111" s="11"/>
      <c r="C111" s="11"/>
      <c r="D111" s="11"/>
      <c r="E111" s="11"/>
      <c r="F111" s="11"/>
      <c r="H111" s="13"/>
      <c r="I111" s="13"/>
      <c r="J111" s="13"/>
      <c r="K111" s="13"/>
      <c r="L111" s="13"/>
      <c r="M111" s="13"/>
    </row>
    <row r="112" spans="1:13">
      <c r="A112" s="92"/>
      <c r="B112" s="11"/>
      <c r="C112" s="11"/>
      <c r="D112" s="11"/>
      <c r="E112" s="11"/>
      <c r="F112" s="11"/>
      <c r="H112" s="13"/>
      <c r="I112" s="13"/>
      <c r="J112" s="13"/>
      <c r="K112" s="13"/>
      <c r="L112" s="13"/>
      <c r="M112" s="13"/>
    </row>
    <row r="113" spans="1:13">
      <c r="A113" s="92"/>
      <c r="B113" s="11"/>
      <c r="C113" s="11"/>
      <c r="D113" s="11"/>
      <c r="E113" s="11"/>
      <c r="F113" s="11"/>
      <c r="H113" s="13"/>
      <c r="I113" s="13"/>
      <c r="J113" s="13"/>
      <c r="K113" s="13"/>
      <c r="L113" s="13"/>
      <c r="M113" s="13"/>
    </row>
    <row r="114" spans="1:13">
      <c r="A114" s="92"/>
      <c r="B114" s="11"/>
      <c r="C114" s="11"/>
      <c r="D114" s="11"/>
      <c r="E114" s="11"/>
      <c r="F114" s="11"/>
      <c r="H114" s="13"/>
      <c r="I114" s="13"/>
      <c r="J114" s="13"/>
      <c r="K114" s="13"/>
      <c r="L114" s="13"/>
      <c r="M114" s="13"/>
    </row>
    <row r="115" spans="1:13">
      <c r="A115" s="92"/>
      <c r="B115" s="11"/>
      <c r="C115" s="11"/>
      <c r="D115" s="11"/>
      <c r="E115" s="11"/>
      <c r="F115" s="11"/>
      <c r="H115" s="13"/>
      <c r="I115" s="13"/>
      <c r="J115" s="13"/>
      <c r="K115" s="13"/>
      <c r="L115" s="13"/>
      <c r="M115" s="13"/>
    </row>
    <row r="116" spans="1:13">
      <c r="A116" s="92"/>
      <c r="B116" s="11"/>
      <c r="C116" s="11"/>
      <c r="D116" s="11"/>
      <c r="E116" s="11"/>
      <c r="F116" s="11"/>
      <c r="H116" s="13"/>
      <c r="I116" s="13"/>
      <c r="J116" s="13"/>
      <c r="K116" s="13"/>
      <c r="L116" s="13"/>
      <c r="M116" s="13"/>
    </row>
    <row r="117" spans="1:13">
      <c r="A117" s="92"/>
      <c r="B117" s="11"/>
      <c r="C117" s="11"/>
      <c r="D117" s="11"/>
      <c r="E117" s="11"/>
      <c r="F117" s="11"/>
      <c r="H117" s="13"/>
      <c r="I117" s="13"/>
      <c r="J117" s="13"/>
      <c r="K117" s="13"/>
      <c r="L117" s="13"/>
      <c r="M117" s="13"/>
    </row>
    <row r="118" spans="1:13">
      <c r="A118" s="92"/>
      <c r="B118" s="11"/>
      <c r="C118" s="11"/>
      <c r="D118" s="11"/>
      <c r="E118" s="11"/>
      <c r="F118" s="11"/>
      <c r="H118" s="13"/>
      <c r="I118" s="13"/>
      <c r="J118" s="13"/>
      <c r="K118" s="13"/>
      <c r="L118" s="13"/>
      <c r="M118" s="13"/>
    </row>
    <row r="119" spans="1:13">
      <c r="A119" s="92"/>
      <c r="B119" s="11"/>
      <c r="C119" s="11"/>
      <c r="D119" s="11"/>
      <c r="E119" s="11"/>
      <c r="F119" s="11"/>
      <c r="H119" s="13"/>
      <c r="I119" s="13"/>
      <c r="J119" s="13"/>
      <c r="K119" s="13"/>
      <c r="L119" s="13"/>
      <c r="M119" s="13"/>
    </row>
    <row r="120" spans="1:13">
      <c r="A120" s="92"/>
      <c r="B120" s="11"/>
      <c r="C120" s="11"/>
      <c r="D120" s="11"/>
      <c r="E120" s="11"/>
      <c r="F120" s="11"/>
      <c r="H120" s="13"/>
      <c r="I120" s="13"/>
      <c r="J120" s="13"/>
      <c r="K120" s="13"/>
      <c r="L120" s="13"/>
      <c r="M120" s="13"/>
    </row>
    <row r="121" spans="1:13">
      <c r="A121" s="92"/>
      <c r="B121" s="11"/>
      <c r="C121" s="11"/>
      <c r="D121" s="11"/>
      <c r="E121" s="11"/>
      <c r="F121" s="11"/>
      <c r="H121" s="13"/>
      <c r="I121" s="13"/>
      <c r="J121" s="13"/>
      <c r="K121" s="13"/>
      <c r="L121" s="13"/>
      <c r="M121" s="13"/>
    </row>
    <row r="122" spans="1:13">
      <c r="A122" s="92"/>
      <c r="B122" s="11"/>
      <c r="C122" s="11"/>
      <c r="D122" s="11"/>
      <c r="E122" s="11"/>
      <c r="F122" s="11"/>
      <c r="H122" s="13"/>
      <c r="I122" s="13"/>
      <c r="J122" s="13"/>
      <c r="K122" s="13"/>
      <c r="L122" s="13"/>
      <c r="M122" s="13"/>
    </row>
    <row r="123" spans="1:13">
      <c r="A123" s="92"/>
      <c r="B123" s="11"/>
      <c r="C123" s="11"/>
      <c r="D123" s="11"/>
      <c r="E123" s="11"/>
      <c r="F123" s="11"/>
      <c r="H123" s="13"/>
      <c r="I123" s="13"/>
      <c r="J123" s="13"/>
      <c r="K123" s="13"/>
      <c r="L123" s="13"/>
      <c r="M123" s="13"/>
    </row>
    <row r="124" spans="1:13">
      <c r="A124" s="92"/>
      <c r="B124" s="11"/>
      <c r="C124" s="11"/>
      <c r="D124" s="11"/>
      <c r="E124" s="11"/>
      <c r="F124" s="11"/>
      <c r="H124" s="13"/>
      <c r="I124" s="13"/>
      <c r="J124" s="13"/>
      <c r="K124" s="13"/>
      <c r="L124" s="13"/>
      <c r="M124" s="13"/>
    </row>
    <row r="125" spans="1:13">
      <c r="A125" s="92"/>
      <c r="B125" s="11"/>
      <c r="C125" s="11"/>
      <c r="D125" s="11"/>
      <c r="E125" s="11"/>
      <c r="F125" s="11"/>
      <c r="H125" s="13"/>
      <c r="I125" s="13"/>
      <c r="J125" s="13"/>
      <c r="K125" s="13"/>
      <c r="L125" s="13"/>
      <c r="M125" s="13"/>
    </row>
    <row r="126" spans="1:13">
      <c r="A126" s="92"/>
      <c r="B126" s="11"/>
      <c r="C126" s="11"/>
      <c r="D126" s="11"/>
      <c r="E126" s="11"/>
      <c r="F126" s="11"/>
      <c r="H126" s="13"/>
      <c r="I126" s="13"/>
      <c r="J126" s="13"/>
      <c r="K126" s="13"/>
      <c r="L126" s="13"/>
      <c r="M126" s="13"/>
    </row>
    <row r="127" spans="1:13">
      <c r="A127" s="92"/>
      <c r="B127" s="11"/>
      <c r="C127" s="11"/>
      <c r="D127" s="11"/>
      <c r="E127" s="11"/>
      <c r="F127" s="11"/>
      <c r="H127" s="13"/>
      <c r="I127" s="13"/>
      <c r="J127" s="13"/>
      <c r="K127" s="13"/>
      <c r="L127" s="13"/>
      <c r="M127" s="13"/>
    </row>
    <row r="128" spans="1:13">
      <c r="A128" s="92"/>
      <c r="B128" s="11"/>
      <c r="C128" s="11"/>
      <c r="D128" s="11"/>
      <c r="E128" s="11"/>
      <c r="F128" s="11"/>
      <c r="H128" s="13"/>
      <c r="I128" s="13"/>
      <c r="J128" s="13"/>
      <c r="K128" s="13"/>
      <c r="L128" s="13"/>
      <c r="M128" s="13"/>
    </row>
    <row r="129" spans="1:13">
      <c r="A129" s="92"/>
      <c r="B129" s="11"/>
      <c r="C129" s="11"/>
      <c r="D129" s="11"/>
      <c r="E129" s="11"/>
      <c r="F129" s="11"/>
      <c r="H129" s="13"/>
      <c r="I129" s="13"/>
      <c r="J129" s="13"/>
      <c r="K129" s="13"/>
      <c r="L129" s="13"/>
      <c r="M129" s="13"/>
    </row>
    <row r="130" spans="1:13">
      <c r="A130" s="92"/>
      <c r="B130" s="11"/>
      <c r="C130" s="11"/>
      <c r="D130" s="11"/>
      <c r="E130" s="11"/>
      <c r="F130" s="11"/>
      <c r="H130" s="13"/>
      <c r="I130" s="13"/>
      <c r="J130" s="13"/>
      <c r="K130" s="13"/>
      <c r="L130" s="13"/>
      <c r="M130" s="13"/>
    </row>
    <row r="131" spans="1:13">
      <c r="A131" s="92"/>
      <c r="B131" s="11"/>
      <c r="C131" s="11"/>
      <c r="D131" s="11"/>
      <c r="E131" s="11"/>
      <c r="F131" s="11"/>
      <c r="H131" s="13"/>
      <c r="I131" s="13"/>
      <c r="J131" s="13"/>
      <c r="K131" s="13"/>
      <c r="L131" s="13"/>
      <c r="M131" s="13"/>
    </row>
    <row r="132" spans="1:13">
      <c r="A132" s="92"/>
      <c r="B132" s="11"/>
      <c r="C132" s="11"/>
      <c r="D132" s="11"/>
      <c r="E132" s="11"/>
      <c r="F132" s="11"/>
      <c r="H132" s="13"/>
      <c r="I132" s="13"/>
      <c r="J132" s="13"/>
      <c r="K132" s="13"/>
      <c r="L132" s="13"/>
      <c r="M132" s="13"/>
    </row>
    <row r="133" spans="1:13">
      <c r="A133" s="92"/>
      <c r="B133" s="11"/>
      <c r="C133" s="11"/>
      <c r="D133" s="11"/>
      <c r="E133" s="11"/>
      <c r="F133" s="11"/>
      <c r="H133" s="13"/>
      <c r="I133" s="13"/>
      <c r="J133" s="13"/>
      <c r="K133" s="13"/>
      <c r="L133" s="13"/>
      <c r="M133" s="13"/>
    </row>
    <row r="134" spans="1:13">
      <c r="A134" s="92"/>
      <c r="B134" s="11"/>
      <c r="C134" s="11"/>
      <c r="D134" s="11"/>
      <c r="E134" s="11"/>
      <c r="F134" s="11"/>
      <c r="H134" s="13"/>
      <c r="I134" s="13"/>
      <c r="J134" s="13"/>
      <c r="K134" s="13"/>
      <c r="L134" s="13"/>
      <c r="M134" s="13"/>
    </row>
    <row r="135" spans="1:13">
      <c r="A135" s="92"/>
      <c r="B135" s="11"/>
      <c r="C135" s="11"/>
      <c r="D135" s="11"/>
      <c r="E135" s="11"/>
      <c r="F135" s="11"/>
      <c r="H135" s="13"/>
      <c r="I135" s="13"/>
      <c r="J135" s="13"/>
      <c r="K135" s="13"/>
      <c r="L135" s="13"/>
      <c r="M135" s="13"/>
    </row>
    <row r="136" spans="1:13">
      <c r="A136" s="92"/>
      <c r="B136" s="11"/>
      <c r="C136" s="11"/>
      <c r="D136" s="11"/>
      <c r="E136" s="11"/>
      <c r="F136" s="11"/>
      <c r="H136" s="13"/>
      <c r="I136" s="13"/>
      <c r="J136" s="13"/>
      <c r="K136" s="13"/>
      <c r="L136" s="13"/>
      <c r="M136" s="13"/>
    </row>
    <row r="137" spans="1:13">
      <c r="A137" s="92"/>
      <c r="B137" s="11"/>
      <c r="C137" s="11"/>
      <c r="D137" s="11"/>
      <c r="E137" s="11"/>
      <c r="F137" s="11"/>
      <c r="H137" s="13"/>
      <c r="I137" s="13"/>
      <c r="J137" s="13"/>
      <c r="K137" s="13"/>
      <c r="L137" s="13"/>
      <c r="M137" s="13"/>
    </row>
    <row r="138" spans="1:13">
      <c r="A138" s="92"/>
      <c r="B138" s="11"/>
      <c r="C138" s="11"/>
      <c r="D138" s="11"/>
      <c r="E138" s="11"/>
      <c r="F138" s="11"/>
      <c r="H138" s="13"/>
      <c r="I138" s="13"/>
      <c r="J138" s="13"/>
      <c r="K138" s="13"/>
      <c r="L138" s="13"/>
      <c r="M138" s="13"/>
    </row>
    <row r="139" spans="1:13">
      <c r="A139" s="92"/>
      <c r="B139" s="11"/>
      <c r="C139" s="11"/>
      <c r="D139" s="11"/>
      <c r="E139" s="11"/>
      <c r="F139" s="11"/>
      <c r="H139" s="13"/>
      <c r="I139" s="13"/>
      <c r="J139" s="13"/>
      <c r="K139" s="13"/>
      <c r="L139" s="13"/>
      <c r="M139" s="13"/>
    </row>
    <row r="140" spans="1:13">
      <c r="A140" s="92"/>
      <c r="B140" s="11"/>
      <c r="C140" s="11"/>
      <c r="D140" s="11"/>
      <c r="E140" s="11"/>
      <c r="F140" s="11"/>
      <c r="H140" s="13"/>
      <c r="I140" s="13"/>
      <c r="J140" s="13"/>
      <c r="K140" s="13"/>
      <c r="L140" s="13"/>
      <c r="M140" s="13"/>
    </row>
    <row r="141" spans="1:13">
      <c r="A141" s="92"/>
      <c r="B141" s="11"/>
      <c r="C141" s="11"/>
      <c r="D141" s="11"/>
      <c r="E141" s="11"/>
      <c r="F141" s="11"/>
      <c r="H141" s="13"/>
      <c r="I141" s="13"/>
      <c r="J141" s="13"/>
      <c r="K141" s="13"/>
      <c r="L141" s="13"/>
      <c r="M141" s="13"/>
    </row>
    <row r="142" spans="1:13">
      <c r="A142" s="92"/>
      <c r="B142" s="11"/>
      <c r="C142" s="11"/>
      <c r="D142" s="11"/>
      <c r="E142" s="11"/>
      <c r="F142" s="11"/>
      <c r="H142" s="13"/>
      <c r="I142" s="13"/>
      <c r="J142" s="13"/>
      <c r="K142" s="13"/>
      <c r="L142" s="13"/>
      <c r="M142" s="13"/>
    </row>
    <row r="143" spans="1:13">
      <c r="A143" s="92"/>
      <c r="B143" s="11"/>
      <c r="C143" s="11"/>
      <c r="D143" s="11"/>
      <c r="E143" s="11"/>
      <c r="F143" s="11"/>
      <c r="H143" s="13"/>
      <c r="I143" s="13"/>
      <c r="J143" s="13"/>
      <c r="K143" s="13"/>
      <c r="L143" s="13"/>
      <c r="M143" s="13"/>
    </row>
    <row r="144" spans="1:13">
      <c r="A144" s="92"/>
      <c r="B144" s="11"/>
      <c r="C144" s="11"/>
      <c r="D144" s="11"/>
      <c r="E144" s="11"/>
      <c r="F144" s="11"/>
      <c r="H144" s="13"/>
      <c r="I144" s="13"/>
      <c r="J144" s="13"/>
      <c r="K144" s="13"/>
      <c r="L144" s="13"/>
      <c r="M144" s="13"/>
    </row>
    <row r="145" spans="1:13">
      <c r="A145" s="92"/>
      <c r="B145" s="11"/>
      <c r="C145" s="11"/>
      <c r="D145" s="11"/>
      <c r="E145" s="11"/>
      <c r="F145" s="11"/>
      <c r="H145" s="13"/>
      <c r="I145" s="13"/>
      <c r="J145" s="13"/>
      <c r="K145" s="13"/>
      <c r="L145" s="13"/>
      <c r="M145" s="13"/>
    </row>
    <row r="146" spans="1:13">
      <c r="A146" s="92"/>
      <c r="B146" s="11"/>
      <c r="C146" s="11"/>
      <c r="D146" s="11"/>
      <c r="E146" s="11"/>
      <c r="F146" s="11"/>
      <c r="H146" s="13"/>
      <c r="I146" s="13"/>
      <c r="J146" s="13"/>
      <c r="K146" s="13"/>
      <c r="L146" s="13"/>
      <c r="M146" s="13"/>
    </row>
    <row r="147" spans="1:13">
      <c r="A147" s="92"/>
      <c r="B147" s="11"/>
      <c r="C147" s="11"/>
      <c r="D147" s="11"/>
      <c r="E147" s="11"/>
      <c r="F147" s="11"/>
      <c r="H147" s="13"/>
      <c r="I147" s="13"/>
      <c r="J147" s="13"/>
      <c r="K147" s="13"/>
      <c r="L147" s="13"/>
      <c r="M147" s="13"/>
    </row>
    <row r="148" spans="1:13">
      <c r="A148" s="92"/>
      <c r="B148" s="11"/>
      <c r="C148" s="11"/>
      <c r="D148" s="11"/>
      <c r="E148" s="11"/>
      <c r="F148" s="11"/>
      <c r="H148" s="13"/>
      <c r="I148" s="13"/>
      <c r="J148" s="13"/>
      <c r="K148" s="13"/>
      <c r="L148" s="13"/>
      <c r="M148" s="13"/>
    </row>
    <row r="149" spans="1:13">
      <c r="A149" s="92"/>
      <c r="B149" s="11"/>
      <c r="C149" s="11"/>
      <c r="D149" s="11"/>
      <c r="E149" s="11"/>
      <c r="F149" s="11"/>
      <c r="H149" s="13"/>
      <c r="I149" s="13"/>
      <c r="J149" s="13"/>
      <c r="K149" s="13"/>
      <c r="L149" s="13"/>
      <c r="M149" s="13"/>
    </row>
    <row r="150" spans="1:13">
      <c r="A150" s="92"/>
      <c r="B150" s="11"/>
      <c r="C150" s="11"/>
      <c r="D150" s="11"/>
      <c r="E150" s="11"/>
      <c r="F150" s="11"/>
      <c r="H150" s="13"/>
      <c r="I150" s="13"/>
      <c r="J150" s="13"/>
      <c r="K150" s="13"/>
      <c r="L150" s="13"/>
      <c r="M150" s="13"/>
    </row>
    <row r="151" spans="1:13">
      <c r="A151" s="92"/>
      <c r="B151" s="11"/>
      <c r="C151" s="11"/>
      <c r="D151" s="11"/>
      <c r="E151" s="11"/>
      <c r="F151" s="11"/>
      <c r="H151" s="13"/>
      <c r="I151" s="13"/>
      <c r="J151" s="13"/>
      <c r="K151" s="13"/>
      <c r="L151" s="13"/>
      <c r="M151" s="13"/>
    </row>
    <row r="152" spans="1:13">
      <c r="A152" s="92"/>
      <c r="B152" s="11"/>
      <c r="C152" s="11"/>
      <c r="D152" s="11"/>
      <c r="E152" s="11"/>
      <c r="F152" s="11"/>
      <c r="H152" s="13"/>
      <c r="I152" s="13"/>
      <c r="J152" s="13"/>
      <c r="K152" s="13"/>
      <c r="L152" s="13"/>
      <c r="M152" s="13"/>
    </row>
    <row r="153" spans="1:13">
      <c r="A153" s="92"/>
      <c r="B153" s="11"/>
      <c r="C153" s="11"/>
      <c r="D153" s="11"/>
      <c r="E153" s="11"/>
      <c r="F153" s="11"/>
      <c r="H153" s="13"/>
      <c r="I153" s="13"/>
      <c r="J153" s="13"/>
      <c r="K153" s="13"/>
      <c r="L153" s="13"/>
      <c r="M153" s="13"/>
    </row>
    <row r="154" spans="1:13">
      <c r="A154" s="92"/>
      <c r="B154" s="11"/>
      <c r="C154" s="11"/>
      <c r="D154" s="11"/>
      <c r="E154" s="11"/>
      <c r="F154" s="11"/>
      <c r="H154" s="13"/>
      <c r="I154" s="13"/>
      <c r="J154" s="13"/>
      <c r="K154" s="13"/>
      <c r="L154" s="13"/>
      <c r="M154" s="13"/>
    </row>
    <row r="155" spans="1:13">
      <c r="A155" s="92"/>
      <c r="B155" s="11"/>
      <c r="C155" s="11"/>
      <c r="D155" s="11"/>
      <c r="E155" s="11"/>
      <c r="F155" s="11"/>
      <c r="H155" s="13"/>
      <c r="I155" s="13"/>
      <c r="J155" s="13"/>
      <c r="K155" s="13"/>
      <c r="L155" s="13"/>
      <c r="M155" s="13"/>
    </row>
    <row r="156" spans="1:13">
      <c r="A156" s="92"/>
      <c r="B156" s="11"/>
      <c r="C156" s="11"/>
      <c r="D156" s="11"/>
      <c r="E156" s="11"/>
      <c r="F156" s="11"/>
      <c r="H156" s="13"/>
      <c r="I156" s="13"/>
      <c r="J156" s="13"/>
      <c r="K156" s="13"/>
      <c r="L156" s="13"/>
      <c r="M156" s="13"/>
    </row>
    <row r="157" spans="1:13">
      <c r="A157" s="92"/>
      <c r="B157" s="11"/>
      <c r="C157" s="11"/>
      <c r="D157" s="11"/>
      <c r="E157" s="11"/>
      <c r="F157" s="11"/>
      <c r="H157" s="13"/>
      <c r="I157" s="13"/>
      <c r="J157" s="13"/>
      <c r="K157" s="13"/>
      <c r="L157" s="13"/>
      <c r="M157" s="13"/>
    </row>
    <row r="158" spans="1:13">
      <c r="A158" s="92"/>
      <c r="B158" s="11"/>
      <c r="C158" s="11"/>
      <c r="D158" s="11"/>
      <c r="E158" s="11"/>
      <c r="F158" s="11"/>
      <c r="H158" s="13"/>
      <c r="I158" s="13"/>
      <c r="J158" s="13"/>
      <c r="K158" s="13"/>
      <c r="L158" s="13"/>
      <c r="M158" s="13"/>
    </row>
    <row r="159" spans="1:13">
      <c r="A159" s="92"/>
      <c r="B159" s="11"/>
      <c r="C159" s="11"/>
      <c r="D159" s="11"/>
      <c r="E159" s="11"/>
      <c r="F159" s="11"/>
      <c r="H159" s="13"/>
      <c r="I159" s="13"/>
      <c r="J159" s="13"/>
      <c r="K159" s="13"/>
      <c r="L159" s="13"/>
      <c r="M159" s="13"/>
    </row>
    <row r="160" spans="1:13">
      <c r="A160" s="92"/>
      <c r="B160" s="11"/>
      <c r="C160" s="11"/>
      <c r="D160" s="11"/>
      <c r="E160" s="11"/>
      <c r="F160" s="11"/>
      <c r="H160" s="13"/>
      <c r="I160" s="13"/>
      <c r="J160" s="13"/>
      <c r="K160" s="13"/>
      <c r="L160" s="13"/>
      <c r="M160" s="13"/>
    </row>
    <row r="161" spans="1:13">
      <c r="A161" s="92"/>
      <c r="B161" s="11"/>
      <c r="C161" s="11"/>
      <c r="D161" s="11"/>
      <c r="E161" s="11"/>
      <c r="F161" s="11"/>
      <c r="H161" s="13"/>
      <c r="I161" s="13"/>
      <c r="J161" s="13"/>
      <c r="K161" s="13"/>
      <c r="L161" s="13"/>
      <c r="M161" s="13"/>
    </row>
    <row r="162" spans="1:13">
      <c r="A162" s="92"/>
      <c r="B162" s="11"/>
      <c r="C162" s="11"/>
      <c r="D162" s="11"/>
      <c r="E162" s="11"/>
      <c r="F162" s="11"/>
      <c r="H162" s="13"/>
      <c r="I162" s="13"/>
      <c r="J162" s="13"/>
      <c r="K162" s="13"/>
      <c r="L162" s="13"/>
      <c r="M162" s="13"/>
    </row>
    <row r="163" spans="1:13">
      <c r="A163" s="92"/>
      <c r="B163" s="11"/>
      <c r="C163" s="11"/>
      <c r="D163" s="11"/>
      <c r="E163" s="11"/>
      <c r="F163" s="11"/>
      <c r="H163" s="13"/>
      <c r="I163" s="13"/>
      <c r="J163" s="13"/>
      <c r="K163" s="13"/>
      <c r="L163" s="13"/>
      <c r="M163" s="13"/>
    </row>
    <row r="164" spans="1:13">
      <c r="A164" s="92"/>
      <c r="B164" s="11"/>
      <c r="C164" s="11"/>
      <c r="D164" s="11"/>
      <c r="E164" s="11"/>
      <c r="F164" s="11"/>
      <c r="H164" s="13"/>
      <c r="I164" s="13"/>
      <c r="J164" s="13"/>
      <c r="K164" s="13"/>
      <c r="L164" s="13"/>
      <c r="M164" s="13"/>
    </row>
    <row r="165" spans="1:13">
      <c r="A165" s="92"/>
      <c r="B165" s="11"/>
      <c r="C165" s="11"/>
      <c r="D165" s="11"/>
      <c r="E165" s="11"/>
      <c r="F165" s="11"/>
      <c r="H165" s="13"/>
      <c r="I165" s="13"/>
      <c r="J165" s="13"/>
      <c r="K165" s="13"/>
      <c r="L165" s="13"/>
      <c r="M165" s="13"/>
    </row>
    <row r="166" spans="1:13">
      <c r="A166" s="92"/>
      <c r="B166" s="11"/>
      <c r="C166" s="11"/>
      <c r="D166" s="11"/>
      <c r="E166" s="11"/>
      <c r="F166" s="11"/>
      <c r="H166" s="13"/>
      <c r="I166" s="13"/>
      <c r="J166" s="13"/>
      <c r="K166" s="13"/>
      <c r="L166" s="13"/>
      <c r="M166" s="13"/>
    </row>
    <row r="167" spans="1:13">
      <c r="A167" s="92"/>
      <c r="B167" s="11"/>
      <c r="C167" s="11"/>
      <c r="D167" s="11"/>
      <c r="E167" s="11"/>
      <c r="F167" s="11"/>
      <c r="H167" s="13"/>
      <c r="I167" s="13"/>
      <c r="J167" s="13"/>
      <c r="K167" s="13"/>
      <c r="L167" s="13"/>
      <c r="M167" s="13"/>
    </row>
    <row r="168" spans="1:13">
      <c r="A168" s="92"/>
      <c r="B168" s="11"/>
      <c r="C168" s="11"/>
      <c r="D168" s="11"/>
      <c r="E168" s="11"/>
      <c r="F168" s="11"/>
      <c r="H168" s="13"/>
      <c r="I168" s="13"/>
      <c r="J168" s="13"/>
      <c r="K168" s="13"/>
      <c r="L168" s="13"/>
      <c r="M168" s="13"/>
    </row>
    <row r="169" spans="1:13">
      <c r="A169" s="92"/>
      <c r="B169" s="11"/>
      <c r="C169" s="11"/>
      <c r="D169" s="11"/>
      <c r="E169" s="11"/>
      <c r="F169" s="11"/>
      <c r="H169" s="13"/>
      <c r="I169" s="13"/>
      <c r="J169" s="13"/>
      <c r="K169" s="13"/>
      <c r="L169" s="13"/>
      <c r="M169" s="13"/>
    </row>
    <row r="170" spans="1:13">
      <c r="A170" s="92"/>
      <c r="B170" s="11"/>
      <c r="C170" s="11"/>
      <c r="D170" s="11"/>
      <c r="E170" s="11"/>
      <c r="F170" s="11"/>
      <c r="H170" s="13"/>
      <c r="I170" s="13"/>
      <c r="J170" s="13"/>
      <c r="K170" s="13"/>
      <c r="L170" s="13"/>
      <c r="M170" s="13"/>
    </row>
    <row r="171" spans="1:13">
      <c r="A171" s="92"/>
      <c r="B171" s="11"/>
      <c r="C171" s="11"/>
      <c r="D171" s="11"/>
      <c r="E171" s="11"/>
      <c r="F171" s="11"/>
      <c r="H171" s="13"/>
      <c r="I171" s="13"/>
      <c r="J171" s="13"/>
      <c r="K171" s="13"/>
      <c r="L171" s="13"/>
      <c r="M171" s="13"/>
    </row>
    <row r="172" spans="1:13">
      <c r="A172" s="92"/>
      <c r="B172" s="11"/>
      <c r="C172" s="11"/>
      <c r="D172" s="11"/>
      <c r="E172" s="11"/>
      <c r="F172" s="11"/>
      <c r="H172" s="13"/>
      <c r="I172" s="13"/>
      <c r="J172" s="13"/>
      <c r="K172" s="13"/>
      <c r="L172" s="13"/>
      <c r="M172" s="13"/>
    </row>
    <row r="173" spans="1:13">
      <c r="A173" s="92"/>
      <c r="B173" s="11"/>
      <c r="C173" s="11"/>
      <c r="D173" s="11"/>
      <c r="E173" s="11"/>
      <c r="F173" s="11"/>
      <c r="H173" s="13"/>
      <c r="I173" s="13"/>
      <c r="J173" s="13"/>
      <c r="K173" s="13"/>
      <c r="L173" s="13"/>
      <c r="M173" s="13"/>
    </row>
    <row r="174" spans="1:13">
      <c r="A174" s="92"/>
      <c r="B174" s="11"/>
      <c r="C174" s="11"/>
      <c r="D174" s="11"/>
      <c r="E174" s="11"/>
      <c r="F174" s="11"/>
      <c r="H174" s="13"/>
      <c r="I174" s="13"/>
      <c r="J174" s="13"/>
      <c r="K174" s="13"/>
      <c r="L174" s="13"/>
      <c r="M174" s="13"/>
    </row>
    <row r="175" spans="1:13">
      <c r="A175" s="92"/>
      <c r="B175" s="11"/>
      <c r="C175" s="11"/>
      <c r="D175" s="11"/>
      <c r="E175" s="11"/>
      <c r="F175" s="11"/>
      <c r="H175" s="13"/>
      <c r="I175" s="13"/>
      <c r="J175" s="13"/>
      <c r="K175" s="13"/>
      <c r="L175" s="13"/>
      <c r="M175" s="13"/>
    </row>
    <row r="176" spans="1:13">
      <c r="A176" s="92"/>
      <c r="B176" s="11"/>
      <c r="C176" s="11"/>
      <c r="D176" s="11"/>
      <c r="E176" s="11"/>
      <c r="F176" s="11"/>
      <c r="H176" s="13"/>
      <c r="I176" s="13"/>
      <c r="J176" s="13"/>
      <c r="K176" s="13"/>
      <c r="L176" s="13"/>
      <c r="M176" s="13"/>
    </row>
    <row r="177" spans="1:13">
      <c r="A177" s="92"/>
      <c r="B177" s="11"/>
      <c r="C177" s="11"/>
      <c r="D177" s="11"/>
      <c r="E177" s="11"/>
      <c r="F177" s="11"/>
      <c r="H177" s="13"/>
      <c r="I177" s="13"/>
      <c r="J177" s="13"/>
      <c r="K177" s="13"/>
      <c r="L177" s="13"/>
      <c r="M177" s="13"/>
    </row>
    <row r="178" spans="1:13">
      <c r="A178" s="92"/>
      <c r="B178" s="11"/>
      <c r="C178" s="11"/>
      <c r="D178" s="11"/>
      <c r="E178" s="11"/>
      <c r="F178" s="11"/>
      <c r="H178" s="13"/>
      <c r="I178" s="13"/>
      <c r="J178" s="13"/>
      <c r="K178" s="13"/>
      <c r="L178" s="13"/>
      <c r="M178" s="13"/>
    </row>
    <row r="179" spans="1:13">
      <c r="A179" s="92"/>
      <c r="B179" s="11"/>
      <c r="C179" s="11"/>
      <c r="D179" s="11"/>
      <c r="E179" s="11"/>
      <c r="F179" s="11"/>
      <c r="H179" s="13"/>
      <c r="I179" s="13"/>
      <c r="J179" s="13"/>
      <c r="K179" s="13"/>
      <c r="L179" s="13"/>
      <c r="M179" s="13"/>
    </row>
    <row r="180" spans="1:13">
      <c r="A180" s="92"/>
      <c r="B180" s="11"/>
      <c r="C180" s="11"/>
      <c r="D180" s="11"/>
      <c r="E180" s="11"/>
      <c r="F180" s="11"/>
      <c r="H180" s="13"/>
      <c r="I180" s="13"/>
      <c r="J180" s="13"/>
      <c r="K180" s="13"/>
      <c r="L180" s="13"/>
      <c r="M180" s="13"/>
    </row>
    <row r="181" spans="1:13">
      <c r="A181" s="92"/>
      <c r="B181" s="11"/>
      <c r="C181" s="11"/>
      <c r="D181" s="11"/>
      <c r="E181" s="11"/>
      <c r="F181" s="11"/>
      <c r="H181" s="13"/>
      <c r="I181" s="13"/>
      <c r="J181" s="13"/>
      <c r="K181" s="13"/>
      <c r="L181" s="13"/>
      <c r="M181" s="13"/>
    </row>
    <row r="182" spans="1:13">
      <c r="A182" s="92"/>
      <c r="B182" s="11"/>
      <c r="C182" s="11"/>
      <c r="D182" s="11"/>
      <c r="E182" s="11"/>
      <c r="F182" s="11"/>
      <c r="H182" s="13"/>
      <c r="I182" s="13"/>
      <c r="J182" s="13"/>
      <c r="K182" s="13"/>
      <c r="L182" s="13"/>
      <c r="M182" s="13"/>
    </row>
    <row r="183" spans="1:13">
      <c r="A183" s="92"/>
      <c r="B183" s="11"/>
      <c r="C183" s="11"/>
      <c r="D183" s="11"/>
      <c r="E183" s="11"/>
      <c r="F183" s="11"/>
      <c r="H183" s="13"/>
      <c r="I183" s="13"/>
      <c r="J183" s="13"/>
      <c r="K183" s="13"/>
      <c r="L183" s="13"/>
      <c r="M183" s="13"/>
    </row>
    <row r="184" spans="1:13">
      <c r="A184" s="92"/>
      <c r="B184" s="11"/>
      <c r="C184" s="11"/>
      <c r="D184" s="11"/>
      <c r="E184" s="11"/>
      <c r="F184" s="11"/>
      <c r="H184" s="13"/>
      <c r="I184" s="13"/>
      <c r="J184" s="13"/>
      <c r="K184" s="13"/>
      <c r="L184" s="13"/>
      <c r="M184" s="13"/>
    </row>
    <row r="185" spans="1:13">
      <c r="A185" s="92"/>
      <c r="B185" s="11"/>
      <c r="C185" s="11"/>
      <c r="D185" s="11"/>
      <c r="E185" s="11"/>
      <c r="F185" s="11"/>
      <c r="H185" s="13"/>
      <c r="I185" s="13"/>
      <c r="J185" s="13"/>
      <c r="K185" s="13"/>
      <c r="L185" s="13"/>
      <c r="M185" s="13"/>
    </row>
    <row r="186" spans="1:13">
      <c r="A186" s="92"/>
      <c r="B186" s="11"/>
      <c r="C186" s="11"/>
      <c r="D186" s="11"/>
      <c r="E186" s="11"/>
      <c r="F186" s="11"/>
      <c r="H186" s="13"/>
      <c r="I186" s="13"/>
      <c r="J186" s="13"/>
      <c r="K186" s="13"/>
      <c r="L186" s="13"/>
      <c r="M186" s="13"/>
    </row>
    <row r="187" spans="1:13">
      <c r="A187" s="92"/>
      <c r="B187" s="11"/>
      <c r="C187" s="11"/>
      <c r="D187" s="11"/>
      <c r="E187" s="11"/>
      <c r="F187" s="11"/>
      <c r="H187" s="13"/>
      <c r="I187" s="13"/>
      <c r="J187" s="13"/>
      <c r="K187" s="13"/>
      <c r="L187" s="13"/>
      <c r="M187" s="13"/>
    </row>
    <row r="188" spans="1:13">
      <c r="A188" s="92"/>
      <c r="B188" s="11"/>
      <c r="C188" s="11"/>
      <c r="D188" s="11"/>
      <c r="E188" s="11"/>
      <c r="F188" s="11"/>
      <c r="H188" s="13"/>
      <c r="I188" s="13"/>
      <c r="J188" s="13"/>
      <c r="K188" s="13"/>
      <c r="L188" s="13"/>
      <c r="M188" s="13"/>
    </row>
    <row r="189" spans="1:13">
      <c r="A189" s="92"/>
      <c r="B189" s="11"/>
      <c r="C189" s="11"/>
      <c r="D189" s="11"/>
      <c r="E189" s="11"/>
      <c r="F189" s="11"/>
      <c r="H189" s="13"/>
      <c r="I189" s="13"/>
      <c r="J189" s="13"/>
      <c r="K189" s="13"/>
      <c r="L189" s="13"/>
      <c r="M189" s="13"/>
    </row>
    <row r="190" spans="1:13">
      <c r="A190" s="92"/>
      <c r="B190" s="11"/>
      <c r="C190" s="11"/>
      <c r="D190" s="11"/>
      <c r="E190" s="11"/>
      <c r="F190" s="11"/>
      <c r="H190" s="13"/>
      <c r="I190" s="13"/>
      <c r="J190" s="13"/>
      <c r="K190" s="13"/>
      <c r="L190" s="13"/>
      <c r="M190" s="13"/>
    </row>
    <row r="191" spans="1:13">
      <c r="A191" s="92"/>
      <c r="B191" s="11"/>
      <c r="C191" s="11"/>
      <c r="D191" s="11"/>
      <c r="E191" s="11"/>
      <c r="F191" s="11"/>
      <c r="H191" s="13"/>
      <c r="I191" s="13"/>
      <c r="J191" s="13"/>
      <c r="K191" s="13"/>
      <c r="L191" s="13"/>
      <c r="M191" s="13"/>
    </row>
    <row r="192" spans="1:13">
      <c r="A192" s="92"/>
      <c r="B192" s="11"/>
      <c r="C192" s="11"/>
      <c r="D192" s="11"/>
      <c r="E192" s="11"/>
      <c r="F192" s="11"/>
      <c r="H192" s="13"/>
      <c r="I192" s="13"/>
      <c r="J192" s="13"/>
      <c r="K192" s="13"/>
      <c r="L192" s="13"/>
      <c r="M192" s="13"/>
    </row>
    <row r="193" spans="1:13">
      <c r="A193" s="92"/>
      <c r="B193" s="11"/>
      <c r="C193" s="11"/>
      <c r="D193" s="11"/>
      <c r="E193" s="11"/>
      <c r="F193" s="11"/>
      <c r="H193" s="13"/>
      <c r="I193" s="13"/>
      <c r="J193" s="13"/>
      <c r="K193" s="13"/>
      <c r="L193" s="13"/>
      <c r="M193" s="13"/>
    </row>
    <row r="194" spans="1:13">
      <c r="A194" s="92"/>
      <c r="B194" s="11"/>
      <c r="C194" s="11"/>
      <c r="D194" s="11"/>
      <c r="E194" s="11"/>
      <c r="F194" s="11"/>
      <c r="H194" s="13"/>
      <c r="I194" s="13"/>
      <c r="J194" s="13"/>
      <c r="K194" s="13"/>
      <c r="L194" s="13"/>
      <c r="M194" s="13"/>
    </row>
    <row r="195" spans="1:13">
      <c r="A195" s="92"/>
      <c r="B195" s="11"/>
      <c r="C195" s="11"/>
      <c r="D195" s="11"/>
      <c r="E195" s="11"/>
      <c r="F195" s="11"/>
      <c r="H195" s="13"/>
      <c r="I195" s="13"/>
      <c r="J195" s="13"/>
      <c r="K195" s="13"/>
      <c r="L195" s="13"/>
      <c r="M195" s="13"/>
    </row>
    <row r="196" spans="1:13">
      <c r="A196" s="92"/>
      <c r="B196" s="11"/>
      <c r="C196" s="11"/>
      <c r="D196" s="11"/>
      <c r="E196" s="11"/>
      <c r="F196" s="11"/>
      <c r="H196" s="13"/>
      <c r="I196" s="13"/>
      <c r="J196" s="13"/>
      <c r="K196" s="13"/>
      <c r="L196" s="13"/>
      <c r="M196" s="13"/>
    </row>
    <row r="197" spans="1:13">
      <c r="A197" s="92"/>
      <c r="B197" s="11"/>
      <c r="C197" s="11"/>
      <c r="D197" s="11"/>
      <c r="E197" s="11"/>
      <c r="F197" s="11"/>
      <c r="H197" s="13"/>
      <c r="I197" s="13"/>
      <c r="J197" s="13"/>
      <c r="K197" s="13"/>
      <c r="L197" s="13"/>
      <c r="M197" s="13"/>
    </row>
    <row r="198" spans="1:13">
      <c r="A198" s="92"/>
      <c r="B198" s="11"/>
      <c r="C198" s="11"/>
      <c r="D198" s="11"/>
      <c r="E198" s="11"/>
      <c r="F198" s="11"/>
      <c r="H198" s="13"/>
      <c r="I198" s="13"/>
      <c r="J198" s="13"/>
      <c r="K198" s="13"/>
      <c r="L198" s="13"/>
      <c r="M198" s="13"/>
    </row>
    <row r="199" spans="1:13">
      <c r="A199" s="92"/>
      <c r="B199" s="11"/>
      <c r="C199" s="11"/>
      <c r="D199" s="11"/>
      <c r="E199" s="11"/>
      <c r="F199" s="11"/>
      <c r="H199" s="13"/>
      <c r="I199" s="13"/>
      <c r="J199" s="13"/>
      <c r="K199" s="13"/>
      <c r="L199" s="13"/>
      <c r="M199" s="13"/>
    </row>
    <row r="200" spans="1:13">
      <c r="A200" s="92"/>
      <c r="B200" s="11"/>
      <c r="C200" s="11"/>
      <c r="D200" s="11"/>
      <c r="E200" s="11"/>
      <c r="F200" s="11"/>
      <c r="H200" s="13"/>
      <c r="I200" s="13"/>
      <c r="J200" s="13"/>
      <c r="K200" s="13"/>
      <c r="L200" s="13"/>
      <c r="M200" s="13"/>
    </row>
    <row r="201" spans="1:13">
      <c r="A201" s="92"/>
      <c r="B201" s="11"/>
      <c r="C201" s="11"/>
      <c r="D201" s="11"/>
      <c r="E201" s="11"/>
      <c r="F201" s="11"/>
      <c r="H201" s="13"/>
      <c r="I201" s="13"/>
      <c r="J201" s="13"/>
      <c r="K201" s="13"/>
      <c r="L201" s="13"/>
      <c r="M201" s="13"/>
    </row>
    <row r="202" spans="1:13">
      <c r="A202" s="92"/>
      <c r="B202" s="11"/>
      <c r="C202" s="11"/>
      <c r="D202" s="11"/>
      <c r="E202" s="11"/>
      <c r="F202" s="11"/>
      <c r="H202" s="13"/>
      <c r="I202" s="13"/>
      <c r="J202" s="13"/>
      <c r="K202" s="13"/>
      <c r="L202" s="13"/>
      <c r="M202" s="13"/>
    </row>
    <row r="203" spans="1:13">
      <c r="A203" s="92"/>
      <c r="B203" s="11"/>
      <c r="C203" s="11"/>
      <c r="D203" s="11"/>
      <c r="E203" s="11"/>
      <c r="F203" s="11"/>
      <c r="H203" s="13"/>
      <c r="I203" s="13"/>
      <c r="J203" s="13"/>
      <c r="K203" s="13"/>
      <c r="L203" s="13"/>
      <c r="M203" s="13"/>
    </row>
    <row r="204" spans="1:13">
      <c r="A204" s="92"/>
      <c r="B204" s="11"/>
      <c r="C204" s="11"/>
      <c r="D204" s="11"/>
      <c r="E204" s="11"/>
      <c r="F204" s="11"/>
      <c r="H204" s="13"/>
      <c r="I204" s="13"/>
      <c r="J204" s="13"/>
      <c r="K204" s="13"/>
      <c r="L204" s="13"/>
      <c r="M204" s="13"/>
    </row>
    <row r="205" spans="1:13">
      <c r="A205" s="92"/>
      <c r="B205" s="11"/>
      <c r="C205" s="11"/>
      <c r="D205" s="11"/>
      <c r="E205" s="11"/>
      <c r="F205" s="11"/>
      <c r="H205" s="13"/>
      <c r="I205" s="13"/>
      <c r="J205" s="13"/>
      <c r="K205" s="13"/>
      <c r="L205" s="13"/>
      <c r="M205" s="13"/>
    </row>
    <row r="206" spans="1:13">
      <c r="A206" s="92"/>
      <c r="B206" s="11"/>
      <c r="C206" s="11"/>
      <c r="D206" s="11"/>
      <c r="E206" s="11"/>
      <c r="F206" s="11"/>
      <c r="H206" s="13"/>
      <c r="I206" s="13"/>
      <c r="J206" s="13"/>
      <c r="K206" s="13"/>
      <c r="L206" s="13"/>
      <c r="M206" s="13"/>
    </row>
    <row r="207" spans="1:13">
      <c r="A207" s="92"/>
      <c r="B207" s="11"/>
      <c r="C207" s="11"/>
      <c r="D207" s="11"/>
      <c r="E207" s="11"/>
      <c r="F207" s="11"/>
      <c r="H207" s="13"/>
      <c r="I207" s="13"/>
      <c r="J207" s="13"/>
      <c r="K207" s="13"/>
      <c r="L207" s="13"/>
      <c r="M207" s="13"/>
    </row>
    <row r="208" spans="1:13">
      <c r="A208" s="92"/>
      <c r="B208" s="11"/>
      <c r="C208" s="11"/>
      <c r="D208" s="11"/>
      <c r="E208" s="11"/>
      <c r="F208" s="11"/>
      <c r="H208" s="13"/>
      <c r="I208" s="13"/>
      <c r="J208" s="13"/>
      <c r="K208" s="13"/>
      <c r="L208" s="13"/>
      <c r="M208" s="13"/>
    </row>
    <row r="209" spans="1:13">
      <c r="A209" s="92"/>
      <c r="B209" s="11"/>
      <c r="C209" s="11"/>
      <c r="D209" s="11"/>
      <c r="E209" s="11"/>
      <c r="F209" s="11"/>
      <c r="H209" s="13"/>
      <c r="I209" s="13"/>
      <c r="J209" s="13"/>
      <c r="K209" s="13"/>
      <c r="L209" s="13"/>
      <c r="M209" s="13"/>
    </row>
    <row r="210" spans="1:13">
      <c r="A210" s="92"/>
      <c r="B210" s="11"/>
      <c r="C210" s="11"/>
      <c r="D210" s="11"/>
      <c r="E210" s="11"/>
      <c r="F210" s="11"/>
      <c r="H210" s="13"/>
      <c r="I210" s="13"/>
      <c r="J210" s="13"/>
      <c r="K210" s="13"/>
      <c r="L210" s="13"/>
      <c r="M210" s="13"/>
    </row>
    <row r="211" spans="1:13">
      <c r="A211" s="92"/>
      <c r="B211" s="11"/>
      <c r="C211" s="11"/>
      <c r="D211" s="11"/>
      <c r="E211" s="11"/>
      <c r="F211" s="11"/>
      <c r="H211" s="13"/>
      <c r="I211" s="13"/>
      <c r="J211" s="13"/>
      <c r="K211" s="13"/>
      <c r="L211" s="13"/>
      <c r="M211" s="13"/>
    </row>
    <row r="212" spans="1:13">
      <c r="A212" s="92"/>
      <c r="B212" s="11"/>
      <c r="C212" s="11"/>
      <c r="D212" s="11"/>
      <c r="E212" s="11"/>
      <c r="F212" s="11"/>
      <c r="H212" s="13"/>
      <c r="I212" s="13"/>
      <c r="J212" s="13"/>
      <c r="K212" s="13"/>
      <c r="L212" s="13"/>
      <c r="M212" s="13"/>
    </row>
    <row r="213" spans="1:13">
      <c r="A213" s="92"/>
      <c r="B213" s="11"/>
      <c r="C213" s="11"/>
      <c r="D213" s="11"/>
      <c r="E213" s="11"/>
      <c r="F213" s="11"/>
      <c r="H213" s="13"/>
      <c r="I213" s="13"/>
      <c r="J213" s="13"/>
      <c r="K213" s="13"/>
      <c r="L213" s="13"/>
      <c r="M213" s="13"/>
    </row>
    <row r="214" spans="1:13">
      <c r="A214" s="92"/>
      <c r="B214" s="11"/>
      <c r="C214" s="11"/>
      <c r="D214" s="11"/>
      <c r="E214" s="11"/>
      <c r="F214" s="11"/>
    </row>
    <row r="215" spans="1:13">
      <c r="A215" s="92"/>
      <c r="B215" s="11"/>
      <c r="C215" s="11"/>
      <c r="D215" s="11"/>
      <c r="E215" s="11"/>
      <c r="F215" s="11"/>
    </row>
    <row r="216" spans="1:13">
      <c r="A216" s="92"/>
      <c r="B216" s="11"/>
      <c r="C216" s="11"/>
      <c r="D216" s="11"/>
      <c r="E216" s="11"/>
      <c r="F216" s="11"/>
    </row>
  </sheetData>
  <hyperlinks>
    <hyperlink ref="I36" r:id="rId2" display="https://www.leasingmarkt.de/leasing/pkw/mercedes_benz-cla_250/12647566?adVariant=34019161"/>
    <hyperlink ref="J36" r:id="rId3" display="https://www.leasingmarkt.de/leasing/pkw/bmw-i4/12612202?adVariant=33912700"/>
    <hyperlink ref="K36" r:id="rId4" display="https://www.leasingmarkt.de/leasing/pkw/volkswagen-id.7/12699175?adVariant=34174642"/>
    <hyperlink ref="B40" r:id="rId5" display="https://www.leasingmarkt.de/leasing/pkw/mercedes_benz-cla_250/12538675?adVariant=33577216&amp;lcn=listing&amp;lcs=Listing&amp;lcsu=https%3A%2F%2Fwww.leasingmarkt.de%2Flisting&amp;ga4pp=%257B%2522resultsCount%2522%253A3%252C%2522sort%2522%253A%2522popularity%2522%252C%2522position%2522%253A2%257D&amp;deposit=2"/>
    <hyperlink ref="C40" r:id="rId6" display="https://www.leasingmarkt.de/leasing/pkw/bmw-i4/12555573?adVariant=33654176&amp;lcn=listing&amp;lcs=Listing&amp;lcsu=https%3A%2F%2Fwww.leasingmarkt.de%2Flisting&amp;ga4pp=%257B%2522resultsCount%2522%253A43%252C%2522sort%2522%253A%2522popularity%2522%252C%2522position%2522%253A3%257D&amp;deposit=2"/>
    <hyperlink ref="D40" r:id="rId7" display="https://www.leasingmarkt.de/leasing/pkw/volkswagen-id_7/12557858?lcn=recommender&amp;lcs=Recommender&amp;lcsu=https%3A%2F%2Fwww.leasingmarkt.de%2Fleasing%2Fpkw%2Fvolkswagen-id_7%2F12527979&amp;ga4pp=%257B%2522position%2522%253A2%257D"/>
    <hyperlink ref="E40" r:id="rId8" display="https://www.leasingmarkt.de/leasing/pkw/mazda-6e/12528121?adVariant=33576491&amp;lcn=listing&amp;lcs=Listing&amp;lcsu=https%3A%2F%2Fwww.leasingmarkt.de%2Flisting&amp;ga4pp=%257B%2522resultsCount%2522%253A57%252C%2522sort%2522%253A%2522popularity%2522%252C%2522position%2522%253A9%257D&amp;deposit=2"/>
  </hyperlinks>
  <pageMargins left="0.75" right="0.75" top="1" bottom="1" header="0.5" footer="0.5"/>
  <headerFooter/>
  <drawing r:id="rId1"/>
  <picture r:id="rId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12"/>
  <sheetViews>
    <sheetView workbookViewId="0">
      <selection activeCell="A1" sqref="A1"/>
    </sheetView>
  </sheetViews>
  <sheetFormatPr defaultColWidth="14" defaultRowHeight="15.2"/>
  <cols>
    <col min="1" max="1" width="21" customWidth="1"/>
    <col min="6" max="8" width="14" hidden="1" customWidth="1"/>
    <col min="10" max="10" width="21" customWidth="1"/>
    <col min="11" max="11" width="14" customWidth="1"/>
    <col min="12" max="14" width="15" customWidth="1"/>
  </cols>
  <sheetData>
    <row r="1" ht="16" spans="1:14">
      <c r="A1" s="1" t="s">
        <v>81</v>
      </c>
      <c r="B1" s="2">
        <v>46083</v>
      </c>
      <c r="C1" s="2">
        <v>46055</v>
      </c>
      <c r="D1" s="2">
        <v>46083</v>
      </c>
      <c r="E1" s="2">
        <v>46083</v>
      </c>
      <c r="F1" s="2">
        <v>46083</v>
      </c>
      <c r="G1" s="2">
        <v>46083</v>
      </c>
      <c r="H1" s="2">
        <v>46056</v>
      </c>
      <c r="J1" s="1" t="s">
        <v>81</v>
      </c>
      <c r="K1" s="4" t="s">
        <v>73</v>
      </c>
      <c r="L1" s="4" t="s">
        <v>74</v>
      </c>
      <c r="M1" s="4" t="s">
        <v>75</v>
      </c>
      <c r="N1" s="4" t="s">
        <v>76</v>
      </c>
    </row>
    <row r="2" ht="16" spans="1:14">
      <c r="A2" s="6" t="s">
        <v>72</v>
      </c>
      <c r="B2" s="7" t="s">
        <v>412</v>
      </c>
      <c r="C2" s="7" t="s">
        <v>361</v>
      </c>
      <c r="D2" s="7" t="s">
        <v>363</v>
      </c>
      <c r="E2" s="7" t="s">
        <v>362</v>
      </c>
      <c r="F2" s="7" t="s">
        <v>77</v>
      </c>
      <c r="G2" s="7" t="s">
        <v>78</v>
      </c>
      <c r="H2" s="7" t="s">
        <v>80</v>
      </c>
      <c r="J2" s="6" t="s">
        <v>72</v>
      </c>
      <c r="K2" s="9">
        <v>46143</v>
      </c>
      <c r="L2" s="9">
        <v>46143</v>
      </c>
      <c r="M2" s="9">
        <v>46143</v>
      </c>
      <c r="N2" s="9">
        <v>46143</v>
      </c>
    </row>
    <row r="3" ht="16" spans="1:14">
      <c r="A3" s="6" t="s">
        <v>83</v>
      </c>
      <c r="B3" s="10" t="s">
        <v>352</v>
      </c>
      <c r="C3" s="10" t="s">
        <v>85</v>
      </c>
      <c r="D3" s="10" t="s">
        <v>86</v>
      </c>
      <c r="E3" s="10" t="s">
        <v>87</v>
      </c>
      <c r="F3" s="10" t="s">
        <v>88</v>
      </c>
      <c r="G3" s="10" t="s">
        <v>89</v>
      </c>
      <c r="H3" s="117" t="s">
        <v>413</v>
      </c>
      <c r="J3" s="6" t="s">
        <v>83</v>
      </c>
      <c r="K3" s="12" t="s">
        <v>84</v>
      </c>
      <c r="L3" s="12" t="s">
        <v>85</v>
      </c>
      <c r="M3" s="12" t="s">
        <v>86</v>
      </c>
      <c r="N3" s="12" t="s">
        <v>87</v>
      </c>
    </row>
    <row r="4" ht="46" spans="1:14">
      <c r="A4" s="6" t="s">
        <v>92</v>
      </c>
      <c r="B4" s="10" t="s">
        <v>96</v>
      </c>
      <c r="C4" s="16" t="s">
        <v>414</v>
      </c>
      <c r="D4" s="10" t="s">
        <v>100</v>
      </c>
      <c r="E4" s="10" t="s">
        <v>102</v>
      </c>
      <c r="F4" s="10" t="s">
        <v>104</v>
      </c>
      <c r="G4" s="10" t="s">
        <v>415</v>
      </c>
      <c r="H4" s="10" t="s">
        <v>96</v>
      </c>
      <c r="J4" s="6" t="s">
        <v>92</v>
      </c>
      <c r="K4" s="12" t="s">
        <v>96</v>
      </c>
      <c r="L4" s="12" t="s">
        <v>98</v>
      </c>
      <c r="M4" s="12" t="s">
        <v>100</v>
      </c>
      <c r="N4" s="12" t="s">
        <v>102</v>
      </c>
    </row>
    <row r="5" ht="16" spans="1:14">
      <c r="A5" s="6"/>
      <c r="B5" s="10" t="s">
        <v>111</v>
      </c>
      <c r="C5" s="10" t="s">
        <v>111</v>
      </c>
      <c r="D5" s="10" t="s">
        <v>111</v>
      </c>
      <c r="E5" s="10" t="s">
        <v>111</v>
      </c>
      <c r="F5" s="10" t="s">
        <v>111</v>
      </c>
      <c r="G5" s="10" t="s">
        <v>111</v>
      </c>
      <c r="H5" s="10" t="s">
        <v>111</v>
      </c>
      <c r="J5" s="6"/>
      <c r="K5" s="12" t="s">
        <v>111</v>
      </c>
      <c r="L5" s="12" t="s">
        <v>111</v>
      </c>
      <c r="M5" s="12" t="s">
        <v>111</v>
      </c>
      <c r="N5" s="12" t="s">
        <v>111</v>
      </c>
    </row>
    <row r="6" ht="19" customHeight="1" spans="1:14">
      <c r="A6" s="17"/>
      <c r="B6" s="86"/>
      <c r="C6" s="118"/>
      <c r="D6" s="86"/>
      <c r="E6" s="86"/>
      <c r="F6" s="86"/>
      <c r="G6" s="87"/>
      <c r="H6" s="86"/>
      <c r="J6" s="6" t="s">
        <v>72</v>
      </c>
      <c r="K6" s="7" t="s">
        <v>412</v>
      </c>
      <c r="L6" s="7" t="s">
        <v>361</v>
      </c>
      <c r="M6" s="7" t="s">
        <v>363</v>
      </c>
      <c r="N6" s="7" t="s">
        <v>362</v>
      </c>
    </row>
    <row r="7" spans="1:14">
      <c r="A7" s="17" t="s">
        <v>112</v>
      </c>
      <c r="B7" s="86">
        <v>59470</v>
      </c>
      <c r="C7" s="118">
        <v>73785.95</v>
      </c>
      <c r="D7" s="86">
        <v>64220</v>
      </c>
      <c r="E7" s="86">
        <v>73700</v>
      </c>
      <c r="F7" s="86">
        <v>52990</v>
      </c>
      <c r="G7" s="87"/>
      <c r="H7" s="86">
        <v>65990</v>
      </c>
      <c r="J7" s="17" t="s">
        <v>112</v>
      </c>
      <c r="K7" s="22">
        <v>59470</v>
      </c>
      <c r="L7" s="31">
        <v>70096.65</v>
      </c>
      <c r="M7" s="22">
        <v>63835</v>
      </c>
      <c r="N7" s="22">
        <v>73700</v>
      </c>
    </row>
    <row r="8" ht="28" spans="1:14">
      <c r="A8" s="17" t="s">
        <v>113</v>
      </c>
      <c r="B8" s="30"/>
      <c r="C8" s="30"/>
      <c r="D8" s="119"/>
      <c r="E8" s="87"/>
      <c r="F8" s="87"/>
      <c r="G8" s="87"/>
      <c r="H8" s="87"/>
      <c r="J8" s="17" t="s">
        <v>113</v>
      </c>
      <c r="K8" s="28"/>
      <c r="L8" s="28"/>
      <c r="M8" s="120" t="s">
        <v>116</v>
      </c>
      <c r="N8" s="28"/>
    </row>
    <row r="9" spans="1:14">
      <c r="A9" s="17" t="s">
        <v>118</v>
      </c>
      <c r="B9" s="87"/>
      <c r="C9" s="121">
        <f>C7-70096.65</f>
        <v>3689.3</v>
      </c>
      <c r="D9" s="86">
        <v>5000</v>
      </c>
      <c r="E9" s="87"/>
      <c r="F9" s="122">
        <v>11500</v>
      </c>
      <c r="G9" s="87"/>
      <c r="H9" s="87"/>
      <c r="J9" s="17" t="s">
        <v>118</v>
      </c>
      <c r="K9" s="28">
        <v>0</v>
      </c>
      <c r="L9" s="31">
        <v>0</v>
      </c>
      <c r="M9" s="21">
        <v>5000</v>
      </c>
      <c r="N9" s="28"/>
    </row>
    <row r="10" spans="1:14">
      <c r="A10" s="17" t="s">
        <v>374</v>
      </c>
      <c r="B10" s="87">
        <v>26250</v>
      </c>
      <c r="C10" s="121">
        <v>32800</v>
      </c>
      <c r="D10" s="86">
        <v>30600</v>
      </c>
      <c r="E10" s="87">
        <v>36100</v>
      </c>
      <c r="F10" s="87">
        <v>24300</v>
      </c>
      <c r="G10" s="87">
        <v>23650</v>
      </c>
      <c r="H10" s="87">
        <v>30200</v>
      </c>
      <c r="J10" s="17" t="s">
        <v>374</v>
      </c>
      <c r="K10" s="28">
        <v>26000</v>
      </c>
      <c r="L10" s="31">
        <v>32600</v>
      </c>
      <c r="M10" s="22">
        <v>30250</v>
      </c>
      <c r="N10" s="28">
        <v>36450</v>
      </c>
    </row>
    <row r="11" spans="1:14">
      <c r="A11" s="17" t="s">
        <v>375</v>
      </c>
      <c r="B11" s="87">
        <v>17450</v>
      </c>
      <c r="C11" s="121">
        <v>22400</v>
      </c>
      <c r="D11" s="86">
        <v>23200</v>
      </c>
      <c r="E11" s="87">
        <v>27300</v>
      </c>
      <c r="F11" s="87">
        <v>16400</v>
      </c>
      <c r="G11" s="87">
        <v>15600</v>
      </c>
      <c r="H11" s="87">
        <v>22600</v>
      </c>
      <c r="J11" s="17" t="s">
        <v>375</v>
      </c>
      <c r="K11" s="28">
        <v>17250</v>
      </c>
      <c r="L11" s="31">
        <v>22150</v>
      </c>
      <c r="M11" s="22">
        <v>22850</v>
      </c>
      <c r="N11" s="28">
        <v>27500</v>
      </c>
    </row>
    <row r="12" spans="1:14">
      <c r="A12" s="17" t="s">
        <v>121</v>
      </c>
      <c r="B12" s="123">
        <f>B10/B7</f>
        <v>0.441399024718345</v>
      </c>
      <c r="C12" s="124">
        <f>C10/C7</f>
        <v>0.44452907362445</v>
      </c>
      <c r="D12" s="124">
        <f>D10/D7</f>
        <v>0.476487075677359</v>
      </c>
      <c r="E12" s="124">
        <f>E10/E7</f>
        <v>0.489823609226594</v>
      </c>
      <c r="F12" s="124">
        <f>F10/F7</f>
        <v>0.458577090016984</v>
      </c>
      <c r="G12" s="124"/>
      <c r="H12" s="124">
        <f>H10/H7</f>
        <v>0.457645097742082</v>
      </c>
      <c r="J12" s="17" t="s">
        <v>121</v>
      </c>
      <c r="K12" s="41">
        <f>K10/K7</f>
        <v>0.437195224482933</v>
      </c>
      <c r="L12" s="41">
        <f>L10/L7</f>
        <v>0.465072153947443</v>
      </c>
      <c r="M12" s="41">
        <f>M10/M7</f>
        <v>0.473877966632725</v>
      </c>
      <c r="N12" s="41">
        <f>N10/N7</f>
        <v>0.494572591587517</v>
      </c>
    </row>
    <row r="13" spans="1:14">
      <c r="A13" s="43" t="s">
        <v>123</v>
      </c>
      <c r="B13" s="92">
        <v>0</v>
      </c>
      <c r="C13" s="11">
        <v>0</v>
      </c>
      <c r="D13" s="11">
        <v>0</v>
      </c>
      <c r="E13" s="11">
        <v>0</v>
      </c>
      <c r="F13" s="11"/>
      <c r="G13" s="11"/>
      <c r="H13" s="11"/>
      <c r="J13" s="43" t="s">
        <v>123</v>
      </c>
      <c r="K13" s="13">
        <v>0</v>
      </c>
      <c r="L13" s="13">
        <v>0</v>
      </c>
      <c r="M13" s="13">
        <v>0</v>
      </c>
      <c r="N13" s="13">
        <v>0</v>
      </c>
    </row>
    <row r="14" spans="1:14">
      <c r="A14" s="46" t="s">
        <v>124</v>
      </c>
      <c r="B14" s="125"/>
      <c r="C14" s="48"/>
      <c r="D14" s="49"/>
      <c r="E14" s="126"/>
      <c r="F14" s="126"/>
      <c r="G14" s="126"/>
      <c r="H14" s="126"/>
      <c r="J14" s="46" t="s">
        <v>124</v>
      </c>
      <c r="K14" s="127"/>
      <c r="L14" s="51"/>
      <c r="M14" s="51"/>
      <c r="N14" s="51"/>
    </row>
    <row r="15" spans="1:14">
      <c r="A15" s="46" t="s">
        <v>208</v>
      </c>
      <c r="B15" s="128">
        <v>0</v>
      </c>
      <c r="C15" s="129">
        <v>0.0299</v>
      </c>
      <c r="D15" s="129">
        <v>0.0499</v>
      </c>
      <c r="E15" s="129">
        <v>0.0349</v>
      </c>
      <c r="F15" s="126"/>
      <c r="G15" s="126"/>
      <c r="H15" s="126"/>
      <c r="J15" s="46" t="s">
        <v>208</v>
      </c>
      <c r="K15" s="54">
        <v>0.0585</v>
      </c>
      <c r="L15" s="54">
        <v>0.0299</v>
      </c>
      <c r="M15" s="55">
        <v>0.0199</v>
      </c>
      <c r="N15" s="54">
        <v>0.0349</v>
      </c>
    </row>
    <row r="16" spans="1:14">
      <c r="A16" s="46" t="s">
        <v>212</v>
      </c>
      <c r="B16" s="130">
        <v>711</v>
      </c>
      <c r="C16" s="130">
        <v>968.46</v>
      </c>
      <c r="D16" s="131">
        <v>958</v>
      </c>
      <c r="E16" s="132">
        <v>924</v>
      </c>
      <c r="F16" s="126"/>
      <c r="G16" s="126"/>
      <c r="H16" s="126"/>
      <c r="J16" s="46" t="s">
        <v>212</v>
      </c>
      <c r="K16" s="59">
        <v>901</v>
      </c>
      <c r="L16" s="59">
        <v>967</v>
      </c>
      <c r="M16" s="105">
        <v>839</v>
      </c>
      <c r="N16" s="133">
        <v>924</v>
      </c>
    </row>
    <row r="17" spans="1:14">
      <c r="A17" s="46" t="s">
        <v>213</v>
      </c>
      <c r="B17" s="130">
        <v>17547</v>
      </c>
      <c r="C17" s="126" t="s">
        <v>416</v>
      </c>
      <c r="D17" s="134">
        <v>27385</v>
      </c>
      <c r="E17" s="130">
        <v>28006</v>
      </c>
      <c r="F17" s="126"/>
      <c r="G17" s="126"/>
      <c r="H17" s="126"/>
      <c r="J17" s="46" t="s">
        <v>213</v>
      </c>
      <c r="K17" s="59">
        <v>17547</v>
      </c>
      <c r="L17" s="51" t="s">
        <v>417</v>
      </c>
      <c r="M17" s="105" t="s">
        <v>418</v>
      </c>
      <c r="N17" s="59">
        <v>28006</v>
      </c>
    </row>
    <row r="18" spans="1:14">
      <c r="A18" s="43" t="s">
        <v>379</v>
      </c>
      <c r="B18" s="135">
        <f>PV(5%/12,60,-(B28-B16))</f>
        <v>8876.33044570822</v>
      </c>
      <c r="C18" s="93">
        <f>PV(5%/12,48,-(C28-C16))</f>
        <v>14302.722852176</v>
      </c>
      <c r="D18" s="93">
        <f>PV(5%/12,48,-(D28-D16))</f>
        <v>4568.48299842366</v>
      </c>
      <c r="E18" s="93">
        <f>PV(5%/12,60,-(E28-E16))</f>
        <v>4527.8955588207</v>
      </c>
      <c r="F18" s="93">
        <f>PV(5%/12,60,-(F28-F16))</f>
        <v>40849.9800188616</v>
      </c>
      <c r="G18" s="93"/>
      <c r="H18" s="93"/>
      <c r="J18" s="43" t="s">
        <v>379</v>
      </c>
      <c r="K18" s="94">
        <v>-1044</v>
      </c>
      <c r="L18" s="94">
        <v>10871</v>
      </c>
      <c r="M18" s="94">
        <v>9623</v>
      </c>
      <c r="N18" s="94">
        <v>4380</v>
      </c>
    </row>
    <row r="19" ht="19" customHeight="1" spans="1:14">
      <c r="A19" s="46"/>
      <c r="B19" s="128"/>
      <c r="C19" s="129"/>
      <c r="D19" s="129"/>
      <c r="E19" s="129"/>
      <c r="F19" s="126"/>
      <c r="G19" s="126"/>
      <c r="H19" s="126"/>
      <c r="J19" s="6" t="s">
        <v>72</v>
      </c>
      <c r="K19" s="7" t="s">
        <v>412</v>
      </c>
      <c r="L19" s="7" t="s">
        <v>361</v>
      </c>
      <c r="M19" s="7" t="s">
        <v>363</v>
      </c>
      <c r="N19" s="7" t="s">
        <v>362</v>
      </c>
    </row>
    <row r="20" spans="1:14">
      <c r="A20" s="46" t="s">
        <v>208</v>
      </c>
      <c r="B20" s="128">
        <v>0</v>
      </c>
      <c r="C20" s="129">
        <v>0.0299</v>
      </c>
      <c r="D20" s="129">
        <v>0.0499</v>
      </c>
      <c r="E20" s="129">
        <v>0.0199</v>
      </c>
      <c r="F20" s="126"/>
      <c r="G20" s="126"/>
      <c r="H20" s="126"/>
      <c r="J20" s="46" t="s">
        <v>208</v>
      </c>
      <c r="K20" s="54">
        <v>0.0585</v>
      </c>
      <c r="L20" s="54">
        <v>0.0299</v>
      </c>
      <c r="M20" s="55">
        <v>0.0199</v>
      </c>
      <c r="N20" s="54">
        <v>0.0199</v>
      </c>
    </row>
    <row r="21" spans="1:14">
      <c r="A21" s="46" t="s">
        <v>126</v>
      </c>
      <c r="B21" s="130">
        <v>948</v>
      </c>
      <c r="C21" s="130">
        <v>1145.84</v>
      </c>
      <c r="D21" s="131">
        <v>1123</v>
      </c>
      <c r="E21" s="126">
        <v>1167</v>
      </c>
      <c r="F21" s="126" t="s">
        <v>114</v>
      </c>
      <c r="G21" s="126" t="s">
        <v>114</v>
      </c>
      <c r="H21" s="126" t="s">
        <v>114</v>
      </c>
      <c r="J21" s="46" t="s">
        <v>126</v>
      </c>
      <c r="K21" s="59">
        <v>1159</v>
      </c>
      <c r="L21" s="59">
        <v>1144</v>
      </c>
      <c r="M21" s="105">
        <v>999</v>
      </c>
      <c r="N21" s="51">
        <v>1167</v>
      </c>
    </row>
    <row r="22" spans="1:14">
      <c r="A22" s="46" t="s">
        <v>127</v>
      </c>
      <c r="B22" s="130">
        <v>26321</v>
      </c>
      <c r="C22" s="126" t="s">
        <v>419</v>
      </c>
      <c r="D22" s="134">
        <v>30890</v>
      </c>
      <c r="E22" s="126">
        <v>36113</v>
      </c>
      <c r="F22" s="126"/>
      <c r="G22" s="126"/>
      <c r="H22" s="126"/>
      <c r="J22" s="46" t="s">
        <v>127</v>
      </c>
      <c r="K22" s="59">
        <v>26321</v>
      </c>
      <c r="L22" s="51" t="s">
        <v>420</v>
      </c>
      <c r="M22" s="105">
        <v>30705</v>
      </c>
      <c r="N22" s="51">
        <v>36113</v>
      </c>
    </row>
    <row r="23" spans="1:14">
      <c r="A23" s="43" t="s">
        <v>132</v>
      </c>
      <c r="B23" s="135">
        <f>PV(5%/12,36,-(B27-B21))</f>
        <v>6368.72008202749</v>
      </c>
      <c r="C23" s="93">
        <f>PV(5%/12,36,-(C27-C21))</f>
        <v>8726.17505771088</v>
      </c>
      <c r="D23" s="93">
        <f>PV(5%/12,36,-(D27-D21))</f>
        <v>1721.73802635228</v>
      </c>
      <c r="E23" s="93"/>
      <c r="F23" s="93" t="e">
        <f>PV(5%/12,36,-(F27-F21))</f>
        <v>#VALUE!</v>
      </c>
      <c r="G23" s="93"/>
      <c r="H23" s="93"/>
      <c r="J23" s="43" t="s">
        <v>132</v>
      </c>
      <c r="K23" s="94">
        <v>-467</v>
      </c>
      <c r="L23" s="94">
        <v>5266</v>
      </c>
      <c r="M23" s="94">
        <v>5760</v>
      </c>
      <c r="N23" s="94">
        <v>4949</v>
      </c>
    </row>
    <row r="24" spans="1:14">
      <c r="A24" s="68" t="s">
        <v>140</v>
      </c>
      <c r="B24" s="88"/>
      <c r="C24" s="70"/>
      <c r="D24" s="88"/>
      <c r="E24" s="88"/>
      <c r="F24" s="88"/>
      <c r="G24" s="88"/>
      <c r="H24" s="88"/>
      <c r="J24" s="68" t="s">
        <v>140</v>
      </c>
      <c r="K24" s="73"/>
      <c r="L24" s="73"/>
      <c r="M24" s="73"/>
      <c r="N24" s="73"/>
    </row>
    <row r="25" ht="19" customHeight="1" spans="1:14">
      <c r="A25" s="68"/>
      <c r="B25" s="88"/>
      <c r="C25" s="88"/>
      <c r="D25" s="131"/>
      <c r="E25" s="79"/>
      <c r="F25" s="88"/>
      <c r="G25" s="88"/>
      <c r="H25" s="88"/>
      <c r="J25" s="6" t="s">
        <v>72</v>
      </c>
      <c r="K25" s="7" t="s">
        <v>412</v>
      </c>
      <c r="L25" s="7" t="s">
        <v>361</v>
      </c>
      <c r="M25" s="7" t="s">
        <v>363</v>
      </c>
      <c r="N25" s="7" t="s">
        <v>362</v>
      </c>
    </row>
    <row r="26" spans="1:14">
      <c r="A26" s="68" t="s">
        <v>141</v>
      </c>
      <c r="B26" s="88">
        <v>695</v>
      </c>
      <c r="C26" s="88">
        <v>1013.57</v>
      </c>
      <c r="D26" s="131">
        <v>832</v>
      </c>
      <c r="E26" s="79">
        <v>1309</v>
      </c>
      <c r="F26" s="88" t="s">
        <v>114</v>
      </c>
      <c r="G26" s="88" t="s">
        <v>114</v>
      </c>
      <c r="H26" s="88"/>
      <c r="J26" s="68" t="s">
        <v>141</v>
      </c>
      <c r="K26" s="77">
        <v>1168</v>
      </c>
      <c r="L26" s="73">
        <v>1011.76</v>
      </c>
      <c r="M26" s="21">
        <v>828</v>
      </c>
      <c r="N26" s="77">
        <v>1332</v>
      </c>
    </row>
    <row r="27" ht="19" hidden="1" customHeight="1" spans="1:14">
      <c r="A27" s="68" t="s">
        <v>142</v>
      </c>
      <c r="B27" s="79">
        <f>-PMT(5%/12,36,B7,-(B10*95%))</f>
        <v>1138.87625426686</v>
      </c>
      <c r="C27" s="79">
        <f>-PMT(5%/12,36,C7,-(C10*95%))</f>
        <v>1407.37129477195</v>
      </c>
      <c r="D27" s="79">
        <f>-PMT(5%/12,36,D7,-(D10*95%))</f>
        <v>1174.60203322899</v>
      </c>
      <c r="E27" s="79">
        <f>-PMT(5%/12,36,E7,-(E10*95%))</f>
        <v>1323.89903374268</v>
      </c>
      <c r="F27" s="79">
        <f>-PMT(5%/12,36,F7,-(F10*95%))</f>
        <v>992.467177915023</v>
      </c>
      <c r="G27" s="79"/>
      <c r="H27" s="79">
        <f>-PMT(5%/12,36,H7,-(H10*95%))</f>
        <v>1237.45612867069</v>
      </c>
      <c r="J27" s="68" t="s">
        <v>142</v>
      </c>
      <c r="K27" s="77">
        <v>1145</v>
      </c>
      <c r="L27" s="77">
        <v>1302</v>
      </c>
      <c r="M27" s="77">
        <v>1172</v>
      </c>
      <c r="N27" s="77">
        <v>1315</v>
      </c>
    </row>
    <row r="28" ht="19" hidden="1" customHeight="1" spans="1:14">
      <c r="A28" s="68" t="s">
        <v>383</v>
      </c>
      <c r="B28" s="79">
        <f>-PMT(5%/12,60,B7,-(B11*95%))</f>
        <v>878.507305742408</v>
      </c>
      <c r="C28" s="79">
        <f>-PMT(5%/12,48,C7,-(C11*95%))</f>
        <v>1297.84160342236</v>
      </c>
      <c r="D28" s="79">
        <f>-PMT(5%/12,48,D7,-(D11*95%))</f>
        <v>1063.20893614321</v>
      </c>
      <c r="E28" s="79">
        <f>-PMT(5%/12,60,E7,-(E11*95%))</f>
        <v>1009.44697500619</v>
      </c>
      <c r="F28" s="79">
        <f>-PMT(5%/12,60,F7,-(F11*95%))</f>
        <v>770.889517289118</v>
      </c>
      <c r="G28" s="79"/>
      <c r="H28" s="79">
        <f>-PMT(5%/12,60,H7,-(H11*95%))</f>
        <v>929.605655164703</v>
      </c>
      <c r="J28" s="68" t="s">
        <v>383</v>
      </c>
      <c r="K28" s="77">
        <v>881</v>
      </c>
      <c r="L28" s="77">
        <v>1217</v>
      </c>
      <c r="M28" s="77">
        <v>1061</v>
      </c>
      <c r="N28" s="77">
        <v>1007</v>
      </c>
    </row>
    <row r="29" spans="1:14">
      <c r="A29" s="68" t="s">
        <v>220</v>
      </c>
      <c r="B29" s="79">
        <f t="shared" ref="B29:H29" si="0">PV(5%/12,36,-(B27-B26))</f>
        <v>14810.2425068139</v>
      </c>
      <c r="C29" s="79">
        <f t="shared" si="0"/>
        <v>13139.4563665113</v>
      </c>
      <c r="D29" s="79">
        <f t="shared" si="0"/>
        <v>11431.1570999208</v>
      </c>
      <c r="E29" s="79">
        <f t="shared" si="0"/>
        <v>497.116709274622</v>
      </c>
      <c r="F29" s="79" t="e">
        <f t="shared" si="0"/>
        <v>#VALUE!</v>
      </c>
      <c r="G29" s="79" t="e">
        <f t="shared" si="0"/>
        <v>#VALUE!</v>
      </c>
      <c r="H29" s="79">
        <f t="shared" si="0"/>
        <v>41288.5915409605</v>
      </c>
      <c r="J29" s="68" t="s">
        <v>220</v>
      </c>
      <c r="K29" s="77">
        <v>-767</v>
      </c>
      <c r="L29" s="77">
        <v>9674</v>
      </c>
      <c r="M29" s="77">
        <v>11466</v>
      </c>
      <c r="N29" s="77">
        <v>-546</v>
      </c>
    </row>
    <row r="30" spans="1:14">
      <c r="A30" s="43" t="s">
        <v>384</v>
      </c>
      <c r="B30" s="83">
        <f>B26/B7</f>
        <v>0.0116865646544476</v>
      </c>
      <c r="C30" s="83">
        <f>C26/C7</f>
        <v>0.0137366260107785</v>
      </c>
      <c r="D30" s="83">
        <f>D26/D7</f>
        <v>0.0129554655870445</v>
      </c>
      <c r="E30" s="83">
        <f>E26/E7</f>
        <v>0.0177611940298507</v>
      </c>
      <c r="F30" s="83" t="e">
        <f>F26/F7</f>
        <v>#VALUE!</v>
      </c>
      <c r="G30" s="83"/>
      <c r="H30" s="83">
        <f>H26/H7</f>
        <v>0</v>
      </c>
      <c r="J30" s="43" t="s">
        <v>384</v>
      </c>
      <c r="K30" s="85">
        <v>0.02</v>
      </c>
      <c r="L30" s="85">
        <v>0.01</v>
      </c>
      <c r="M30" s="84">
        <v>0.013</v>
      </c>
      <c r="N30" s="85">
        <v>0.02</v>
      </c>
    </row>
    <row r="31" spans="1:14">
      <c r="A31" s="17" t="s">
        <v>385</v>
      </c>
      <c r="B31" s="29"/>
      <c r="C31" s="29"/>
      <c r="D31" s="29"/>
      <c r="E31" s="29">
        <v>83868</v>
      </c>
      <c r="F31" s="86"/>
      <c r="G31" s="29"/>
      <c r="H31" s="29"/>
      <c r="J31" s="17" t="s">
        <v>385</v>
      </c>
      <c r="K31" s="31"/>
      <c r="L31" s="31"/>
      <c r="M31" s="31">
        <v>73585</v>
      </c>
      <c r="N31" s="31">
        <v>94689</v>
      </c>
    </row>
    <row r="32" spans="1:14">
      <c r="A32" s="17" t="s">
        <v>386</v>
      </c>
      <c r="B32" s="87"/>
      <c r="C32" s="87"/>
      <c r="D32" s="87"/>
      <c r="E32" s="87">
        <v>56470</v>
      </c>
      <c r="F32" s="86"/>
      <c r="G32" s="87"/>
      <c r="H32" s="87"/>
      <c r="J32" s="17" t="s">
        <v>386</v>
      </c>
      <c r="K32" s="28"/>
      <c r="L32" s="28"/>
      <c r="M32" s="28">
        <v>47940</v>
      </c>
      <c r="N32" s="28">
        <v>69980</v>
      </c>
    </row>
    <row r="33" spans="1:14">
      <c r="A33" s="68" t="s">
        <v>387</v>
      </c>
      <c r="B33" s="88"/>
      <c r="C33" s="88"/>
      <c r="D33" s="88"/>
      <c r="E33" s="88" t="s">
        <v>421</v>
      </c>
      <c r="F33" s="75"/>
      <c r="G33" s="88"/>
      <c r="H33" s="88"/>
      <c r="J33" s="68" t="s">
        <v>387</v>
      </c>
      <c r="K33" s="73"/>
      <c r="L33" s="73"/>
      <c r="M33" s="73" t="s">
        <v>422</v>
      </c>
      <c r="N33" s="73" t="s">
        <v>423</v>
      </c>
    </row>
    <row r="34" spans="1:14">
      <c r="A34" s="68" t="s">
        <v>391</v>
      </c>
      <c r="B34" s="88"/>
      <c r="C34" s="88"/>
      <c r="D34" s="88"/>
      <c r="E34" s="88">
        <v>769</v>
      </c>
      <c r="F34" s="75"/>
      <c r="G34" s="88"/>
      <c r="H34" s="88"/>
      <c r="J34" s="68" t="s">
        <v>391</v>
      </c>
      <c r="K34" s="73"/>
      <c r="L34" s="73"/>
      <c r="M34" s="73">
        <v>503</v>
      </c>
      <c r="N34" s="73">
        <v>945</v>
      </c>
    </row>
    <row r="35" spans="1:14">
      <c r="A35" s="68" t="s">
        <v>392</v>
      </c>
      <c r="B35" s="88"/>
      <c r="C35" s="88"/>
      <c r="D35" s="88"/>
      <c r="E35" s="88">
        <v>678</v>
      </c>
      <c r="F35" s="75"/>
      <c r="G35" s="88"/>
      <c r="H35" s="88"/>
      <c r="J35" s="68" t="s">
        <v>392</v>
      </c>
      <c r="K35" s="73"/>
      <c r="L35" s="73"/>
      <c r="M35" s="73">
        <v>503</v>
      </c>
      <c r="N35" s="73">
        <v>945</v>
      </c>
    </row>
    <row r="36" ht="16" spans="1:14">
      <c r="A36" s="90" t="s">
        <v>393</v>
      </c>
      <c r="B36" s="88"/>
      <c r="C36" s="88"/>
      <c r="D36" s="88"/>
      <c r="E36" s="88" t="s">
        <v>424</v>
      </c>
      <c r="F36" s="88" t="s">
        <v>425</v>
      </c>
      <c r="G36" s="88"/>
      <c r="H36" s="88"/>
      <c r="J36" s="90" t="s">
        <v>393</v>
      </c>
      <c r="K36" s="73"/>
      <c r="L36" s="73"/>
      <c r="M36" s="73" t="s">
        <v>426</v>
      </c>
      <c r="N36" s="73" t="s">
        <v>427</v>
      </c>
    </row>
    <row r="37" spans="1:14">
      <c r="A37" s="92" t="s">
        <v>220</v>
      </c>
      <c r="B37" s="11"/>
      <c r="C37" s="11"/>
      <c r="D37" s="11"/>
      <c r="E37" s="11"/>
      <c r="F37" s="93"/>
      <c r="G37" s="11"/>
      <c r="H37" s="11"/>
      <c r="J37" s="92" t="s">
        <v>220</v>
      </c>
      <c r="K37" s="13"/>
      <c r="L37" s="13"/>
      <c r="M37" s="13"/>
      <c r="N37" s="13"/>
    </row>
    <row r="38" spans="1:14">
      <c r="A38" s="92" t="s">
        <v>401</v>
      </c>
      <c r="B38" s="11"/>
      <c r="C38" s="136"/>
      <c r="D38" s="11"/>
      <c r="E38" s="11"/>
      <c r="F38" s="11"/>
      <c r="G38" s="11"/>
      <c r="H38" s="11"/>
      <c r="J38" s="92" t="s">
        <v>401</v>
      </c>
      <c r="K38" s="13"/>
      <c r="L38" s="137"/>
      <c r="M38" s="13"/>
      <c r="N38" s="13"/>
    </row>
    <row r="39" spans="1:14">
      <c r="A39" s="92" t="s">
        <v>402</v>
      </c>
      <c r="B39" s="11"/>
      <c r="C39" s="118" t="s">
        <v>428</v>
      </c>
      <c r="D39" s="11"/>
      <c r="E39" s="11"/>
      <c r="F39" s="11"/>
      <c r="G39" s="11"/>
      <c r="H39" s="11"/>
      <c r="J39" s="92" t="s">
        <v>402</v>
      </c>
      <c r="K39" s="13"/>
      <c r="L39" s="13"/>
      <c r="M39" s="13"/>
      <c r="N39" s="13"/>
    </row>
    <row r="40" spans="1:14">
      <c r="A40" s="92" t="s">
        <v>407</v>
      </c>
      <c r="B40" s="11"/>
      <c r="C40" s="136"/>
      <c r="D40" s="11"/>
      <c r="E40" s="11"/>
      <c r="F40" s="11"/>
      <c r="G40" s="11"/>
      <c r="H40" s="11"/>
      <c r="J40" s="92" t="s">
        <v>407</v>
      </c>
      <c r="K40" s="13"/>
      <c r="L40" s="137"/>
      <c r="M40" s="13"/>
      <c r="N40" s="13"/>
    </row>
    <row r="41" spans="1:14">
      <c r="A41" s="92" t="s">
        <v>408</v>
      </c>
      <c r="B41" s="11"/>
      <c r="C41" s="136"/>
      <c r="D41" s="11"/>
      <c r="E41" s="11"/>
      <c r="F41" s="11"/>
      <c r="G41" s="11"/>
      <c r="H41" s="11"/>
      <c r="J41" s="92" t="s">
        <v>408</v>
      </c>
      <c r="K41" s="13"/>
      <c r="L41" s="137"/>
      <c r="M41" s="13"/>
      <c r="N41" s="13"/>
    </row>
    <row r="42" spans="1:14">
      <c r="A42" s="92" t="s">
        <v>409</v>
      </c>
      <c r="B42" s="11"/>
      <c r="C42" s="136"/>
      <c r="D42" s="11"/>
      <c r="E42" s="11"/>
      <c r="F42" s="11"/>
      <c r="G42" s="11"/>
      <c r="H42" s="11"/>
      <c r="J42" s="92" t="s">
        <v>409</v>
      </c>
      <c r="K42" s="13"/>
      <c r="L42" s="137"/>
      <c r="M42" s="13"/>
      <c r="N42" s="13"/>
    </row>
    <row r="43" spans="1:14">
      <c r="A43" s="92" t="s">
        <v>411</v>
      </c>
      <c r="B43" s="11"/>
      <c r="C43" s="115"/>
      <c r="D43" s="11"/>
      <c r="E43" s="11"/>
      <c r="F43" s="11"/>
      <c r="G43" s="11"/>
      <c r="H43" s="11"/>
      <c r="J43" s="92" t="s">
        <v>411</v>
      </c>
      <c r="K43" s="13"/>
      <c r="L43" s="84"/>
      <c r="M43" s="13"/>
      <c r="N43" s="13"/>
    </row>
    <row r="44" spans="1:14">
      <c r="A44" s="92"/>
      <c r="B44" s="11"/>
      <c r="C44" s="11"/>
      <c r="D44" s="11"/>
      <c r="E44" s="11"/>
      <c r="F44" s="11"/>
      <c r="G44" s="11"/>
      <c r="H44" s="11"/>
      <c r="J44" s="92"/>
      <c r="K44" s="13"/>
      <c r="L44" s="13"/>
      <c r="M44" s="13"/>
      <c r="N44" s="13"/>
    </row>
    <row r="45" spans="1:14">
      <c r="A45" s="92"/>
      <c r="B45" s="11"/>
      <c r="C45" s="11"/>
      <c r="D45" s="11"/>
      <c r="E45" s="11"/>
      <c r="F45" s="11"/>
      <c r="G45" s="11"/>
      <c r="H45" s="11"/>
      <c r="J45" s="92"/>
      <c r="K45" s="13"/>
      <c r="L45" s="13"/>
      <c r="M45" s="13"/>
      <c r="N45" s="13"/>
    </row>
    <row r="46" spans="1:14">
      <c r="A46" s="92"/>
      <c r="B46" s="11"/>
      <c r="C46" s="11"/>
      <c r="D46" s="11"/>
      <c r="E46" s="11"/>
      <c r="F46" s="11"/>
      <c r="G46" s="11"/>
      <c r="H46" s="11"/>
      <c r="J46" s="92"/>
      <c r="K46" s="13"/>
      <c r="L46" s="13"/>
      <c r="M46" s="13"/>
      <c r="N46" s="13"/>
    </row>
    <row r="47" spans="1:14">
      <c r="A47" s="92"/>
      <c r="B47" s="11"/>
      <c r="C47" s="11"/>
      <c r="D47" s="11"/>
      <c r="E47" s="11"/>
      <c r="F47" s="11"/>
      <c r="G47" s="11"/>
      <c r="H47" s="11"/>
      <c r="J47" s="92"/>
      <c r="K47" s="13"/>
      <c r="L47" s="13"/>
      <c r="M47" s="13"/>
      <c r="N47" s="13"/>
    </row>
    <row r="48" spans="1:14">
      <c r="A48" s="92"/>
      <c r="B48" s="11"/>
      <c r="C48" s="11"/>
      <c r="D48" s="11"/>
      <c r="E48" s="11"/>
      <c r="F48" s="11"/>
      <c r="G48" s="11"/>
      <c r="H48" s="11"/>
      <c r="J48" s="92"/>
      <c r="K48" s="13"/>
      <c r="L48" s="13"/>
      <c r="M48" s="13"/>
      <c r="N48" s="13"/>
    </row>
    <row r="49" spans="1:14">
      <c r="A49" s="92"/>
      <c r="B49" s="11"/>
      <c r="C49" s="11"/>
      <c r="D49" s="11"/>
      <c r="E49" s="11"/>
      <c r="F49" s="11"/>
      <c r="G49" s="11"/>
      <c r="H49" s="11"/>
      <c r="J49" s="92"/>
      <c r="K49" s="13"/>
      <c r="L49" s="13"/>
      <c r="M49" s="13"/>
      <c r="N49" s="13"/>
    </row>
    <row r="50" spans="1:14">
      <c r="A50" s="92"/>
      <c r="B50" s="11"/>
      <c r="C50" s="11"/>
      <c r="D50" s="11"/>
      <c r="E50" s="11"/>
      <c r="F50" s="11"/>
      <c r="G50" s="11"/>
      <c r="H50" s="11"/>
      <c r="J50" s="92"/>
      <c r="K50" s="13"/>
      <c r="L50" s="13"/>
      <c r="M50" s="13"/>
      <c r="N50" s="13"/>
    </row>
    <row r="51" spans="1:14">
      <c r="A51" s="92"/>
      <c r="B51" s="11"/>
      <c r="C51" s="11"/>
      <c r="D51" s="11"/>
      <c r="E51" s="11"/>
      <c r="F51" s="11"/>
      <c r="G51" s="11"/>
      <c r="H51" s="11"/>
      <c r="J51" s="92"/>
      <c r="K51" s="13"/>
      <c r="L51" s="13"/>
      <c r="M51" s="13"/>
      <c r="N51" s="13"/>
    </row>
    <row r="52" spans="1:14">
      <c r="A52" s="92"/>
      <c r="B52" s="11"/>
      <c r="C52" s="11"/>
      <c r="D52" s="11"/>
      <c r="E52" s="11"/>
      <c r="F52" s="11"/>
      <c r="G52" s="11"/>
      <c r="H52" s="11"/>
      <c r="J52" s="92"/>
      <c r="K52" s="13"/>
      <c r="L52" s="13"/>
      <c r="M52" s="13"/>
      <c r="N52" s="13"/>
    </row>
    <row r="53" spans="1:14">
      <c r="A53" s="92"/>
      <c r="B53" s="11"/>
      <c r="C53" s="11"/>
      <c r="D53" s="11"/>
      <c r="E53" s="11"/>
      <c r="F53" s="11"/>
      <c r="G53" s="11"/>
      <c r="H53" s="11"/>
      <c r="J53" s="92"/>
      <c r="K53" s="13"/>
      <c r="L53" s="13"/>
      <c r="M53" s="13"/>
      <c r="N53" s="13"/>
    </row>
    <row r="54" spans="1:14">
      <c r="A54" s="92"/>
      <c r="B54" s="11"/>
      <c r="C54" s="11"/>
      <c r="D54" s="11"/>
      <c r="E54" s="11"/>
      <c r="F54" s="11"/>
      <c r="G54" s="11"/>
      <c r="H54" s="11"/>
      <c r="J54" s="92"/>
      <c r="K54" s="13"/>
      <c r="L54" s="13"/>
      <c r="M54" s="13"/>
      <c r="N54" s="13"/>
    </row>
    <row r="55" spans="1:14">
      <c r="A55" s="92"/>
      <c r="B55" s="11"/>
      <c r="C55" s="11"/>
      <c r="D55" s="11"/>
      <c r="E55" s="11"/>
      <c r="F55" s="11"/>
      <c r="G55" s="11"/>
      <c r="H55" s="11"/>
      <c r="J55" s="92"/>
      <c r="K55" s="13"/>
      <c r="L55" s="13"/>
      <c r="M55" s="13"/>
      <c r="N55" s="13"/>
    </row>
    <row r="56" spans="1:14">
      <c r="A56" s="92"/>
      <c r="B56" s="11"/>
      <c r="C56" s="11"/>
      <c r="D56" s="11"/>
      <c r="E56" s="11"/>
      <c r="F56" s="11"/>
      <c r="G56" s="11"/>
      <c r="H56" s="11"/>
      <c r="J56" s="92"/>
      <c r="K56" s="13"/>
      <c r="L56" s="13"/>
      <c r="M56" s="13"/>
      <c r="N56" s="13"/>
    </row>
    <row r="57" spans="1:14">
      <c r="A57" s="92"/>
      <c r="B57" s="11"/>
      <c r="C57" s="11"/>
      <c r="D57" s="11"/>
      <c r="E57" s="11"/>
      <c r="F57" s="11"/>
      <c r="G57" s="11"/>
      <c r="H57" s="11"/>
      <c r="J57" s="92"/>
      <c r="K57" s="13"/>
      <c r="L57" s="13"/>
      <c r="M57" s="13"/>
      <c r="N57" s="13"/>
    </row>
    <row r="58" spans="1:14">
      <c r="A58" s="92"/>
      <c r="B58" s="11"/>
      <c r="C58" s="11"/>
      <c r="D58" s="11"/>
      <c r="E58" s="11"/>
      <c r="F58" s="11"/>
      <c r="G58" s="11"/>
      <c r="H58" s="11"/>
      <c r="J58" s="92"/>
      <c r="K58" s="13"/>
      <c r="L58" s="13"/>
      <c r="M58" s="13"/>
      <c r="N58" s="13"/>
    </row>
    <row r="59" spans="1:14">
      <c r="A59" s="92"/>
      <c r="B59" s="11"/>
      <c r="C59" s="11"/>
      <c r="D59" s="11"/>
      <c r="E59" s="11"/>
      <c r="F59" s="11"/>
      <c r="G59" s="11"/>
      <c r="H59" s="11"/>
      <c r="J59" s="92"/>
      <c r="K59" s="13"/>
      <c r="L59" s="13"/>
      <c r="M59" s="13"/>
      <c r="N59" s="13"/>
    </row>
    <row r="60" spans="1:14">
      <c r="A60" s="92"/>
      <c r="B60" s="11"/>
      <c r="C60" s="11"/>
      <c r="D60" s="11"/>
      <c r="E60" s="11"/>
      <c r="F60" s="11"/>
      <c r="G60" s="11"/>
      <c r="H60" s="11"/>
      <c r="J60" s="92"/>
      <c r="K60" s="13"/>
      <c r="L60" s="13"/>
      <c r="M60" s="13"/>
      <c r="N60" s="13"/>
    </row>
    <row r="61" spans="1:14">
      <c r="A61" s="92"/>
      <c r="B61" s="11"/>
      <c r="C61" s="11"/>
      <c r="D61" s="11"/>
      <c r="E61" s="11"/>
      <c r="F61" s="11"/>
      <c r="G61" s="11"/>
      <c r="H61" s="11"/>
      <c r="J61" s="92"/>
      <c r="K61" s="13"/>
      <c r="L61" s="13"/>
      <c r="M61" s="13"/>
      <c r="N61" s="13"/>
    </row>
    <row r="62" spans="1:14">
      <c r="A62" s="92"/>
      <c r="B62" s="11"/>
      <c r="C62" s="11"/>
      <c r="D62" s="11"/>
      <c r="E62" s="11"/>
      <c r="F62" s="11"/>
      <c r="G62" s="11"/>
      <c r="H62" s="11"/>
      <c r="J62" s="92"/>
      <c r="K62" s="13"/>
      <c r="L62" s="13"/>
      <c r="M62" s="13"/>
      <c r="N62" s="13"/>
    </row>
    <row r="63" spans="1:14">
      <c r="A63" s="92"/>
      <c r="B63" s="11"/>
      <c r="C63" s="11"/>
      <c r="D63" s="11"/>
      <c r="E63" s="11"/>
      <c r="F63" s="11"/>
      <c r="G63" s="11"/>
      <c r="H63" s="11"/>
      <c r="J63" s="92"/>
      <c r="K63" s="13"/>
      <c r="L63" s="13"/>
      <c r="M63" s="13"/>
      <c r="N63" s="13"/>
    </row>
    <row r="64" spans="1:14">
      <c r="A64" s="92"/>
      <c r="B64" s="11"/>
      <c r="C64" s="11"/>
      <c r="D64" s="11"/>
      <c r="E64" s="11"/>
      <c r="F64" s="11"/>
      <c r="G64" s="11"/>
      <c r="H64" s="11"/>
      <c r="J64" s="92"/>
      <c r="K64" s="13"/>
      <c r="L64" s="13"/>
      <c r="M64" s="13"/>
      <c r="N64" s="13"/>
    </row>
    <row r="65" spans="1:14">
      <c r="A65" s="92"/>
      <c r="B65" s="11"/>
      <c r="C65" s="11"/>
      <c r="D65" s="11"/>
      <c r="E65" s="11"/>
      <c r="F65" s="11"/>
      <c r="G65" s="11"/>
      <c r="H65" s="11"/>
      <c r="J65" s="92"/>
      <c r="K65" s="13"/>
      <c r="L65" s="13"/>
      <c r="M65" s="13"/>
      <c r="N65" s="13"/>
    </row>
    <row r="66" spans="1:14">
      <c r="A66" s="92"/>
      <c r="B66" s="11"/>
      <c r="C66" s="11"/>
      <c r="D66" s="11"/>
      <c r="E66" s="11"/>
      <c r="F66" s="11"/>
      <c r="G66" s="11"/>
      <c r="H66" s="11"/>
      <c r="J66" s="92"/>
      <c r="K66" s="13"/>
      <c r="L66" s="13"/>
      <c r="M66" s="13"/>
      <c r="N66" s="13"/>
    </row>
    <row r="67" spans="1:14">
      <c r="A67" s="92"/>
      <c r="B67" s="11"/>
      <c r="C67" s="11"/>
      <c r="D67" s="11"/>
      <c r="E67" s="11"/>
      <c r="F67" s="11"/>
      <c r="G67" s="11"/>
      <c r="H67" s="11"/>
      <c r="J67" s="92"/>
      <c r="K67" s="13"/>
      <c r="L67" s="13"/>
      <c r="M67" s="13"/>
      <c r="N67" s="13"/>
    </row>
    <row r="68" spans="1:14">
      <c r="A68" s="92"/>
      <c r="B68" s="11"/>
      <c r="C68" s="11"/>
      <c r="D68" s="11"/>
      <c r="E68" s="11"/>
      <c r="F68" s="11"/>
      <c r="G68" s="11"/>
      <c r="H68" s="11"/>
      <c r="J68" s="92"/>
      <c r="K68" s="13"/>
      <c r="L68" s="13"/>
      <c r="M68" s="13"/>
      <c r="N68" s="13"/>
    </row>
    <row r="69" spans="1:14">
      <c r="A69" s="92"/>
      <c r="B69" s="11"/>
      <c r="C69" s="11"/>
      <c r="D69" s="11"/>
      <c r="E69" s="11"/>
      <c r="F69" s="11"/>
      <c r="G69" s="11"/>
      <c r="H69" s="11"/>
      <c r="J69" s="92"/>
      <c r="K69" s="13"/>
      <c r="L69" s="13"/>
      <c r="M69" s="13"/>
      <c r="N69" s="13"/>
    </row>
    <row r="70" spans="1:14">
      <c r="A70" s="92"/>
      <c r="B70" s="11"/>
      <c r="C70" s="11"/>
      <c r="D70" s="11"/>
      <c r="E70" s="11"/>
      <c r="F70" s="11"/>
      <c r="G70" s="11"/>
      <c r="H70" s="11"/>
      <c r="J70" s="92"/>
      <c r="K70" s="13"/>
      <c r="L70" s="13"/>
      <c r="M70" s="13"/>
      <c r="N70" s="13"/>
    </row>
    <row r="71" spans="1:14">
      <c r="A71" s="92"/>
      <c r="B71" s="11"/>
      <c r="C71" s="11"/>
      <c r="D71" s="11"/>
      <c r="E71" s="11"/>
      <c r="F71" s="11"/>
      <c r="G71" s="11"/>
      <c r="H71" s="11"/>
      <c r="J71" s="92"/>
      <c r="K71" s="13"/>
      <c r="L71" s="13"/>
      <c r="M71" s="13"/>
      <c r="N71" s="13"/>
    </row>
    <row r="72" spans="1:14">
      <c r="A72" s="92"/>
      <c r="B72" s="11"/>
      <c r="C72" s="11"/>
      <c r="D72" s="11"/>
      <c r="E72" s="11"/>
      <c r="F72" s="11"/>
      <c r="G72" s="11"/>
      <c r="H72" s="11"/>
      <c r="J72" s="92"/>
      <c r="K72" s="13"/>
      <c r="L72" s="13"/>
      <c r="M72" s="13"/>
      <c r="N72" s="13"/>
    </row>
    <row r="73" spans="1:14">
      <c r="A73" s="92"/>
      <c r="B73" s="11"/>
      <c r="C73" s="11"/>
      <c r="D73" s="11"/>
      <c r="E73" s="11"/>
      <c r="F73" s="11"/>
      <c r="G73" s="11"/>
      <c r="H73" s="11"/>
      <c r="J73" s="92"/>
      <c r="K73" s="13"/>
      <c r="L73" s="13"/>
      <c r="M73" s="13"/>
      <c r="N73" s="13"/>
    </row>
    <row r="74" spans="1:14">
      <c r="A74" s="92"/>
      <c r="B74" s="11"/>
      <c r="C74" s="11"/>
      <c r="D74" s="11"/>
      <c r="E74" s="11"/>
      <c r="F74" s="11"/>
      <c r="G74" s="11"/>
      <c r="H74" s="11"/>
      <c r="J74" s="92"/>
      <c r="K74" s="13"/>
      <c r="L74" s="13"/>
      <c r="M74" s="13"/>
      <c r="N74" s="13"/>
    </row>
    <row r="75" spans="1:14">
      <c r="A75" s="92"/>
      <c r="B75" s="11"/>
      <c r="C75" s="11"/>
      <c r="D75" s="11"/>
      <c r="E75" s="11"/>
      <c r="F75" s="11"/>
      <c r="G75" s="11"/>
      <c r="H75" s="11"/>
      <c r="J75" s="92"/>
      <c r="K75" s="13"/>
      <c r="L75" s="13"/>
      <c r="M75" s="13"/>
      <c r="N75" s="13"/>
    </row>
    <row r="76" spans="1:14">
      <c r="A76" s="92"/>
      <c r="B76" s="11"/>
      <c r="C76" s="11"/>
      <c r="D76" s="11"/>
      <c r="E76" s="11"/>
      <c r="F76" s="11"/>
      <c r="G76" s="11"/>
      <c r="H76" s="11"/>
      <c r="J76" s="92"/>
      <c r="K76" s="13"/>
      <c r="L76" s="13"/>
      <c r="M76" s="13"/>
      <c r="N76" s="13"/>
    </row>
    <row r="77" spans="1:14">
      <c r="A77" s="92"/>
      <c r="B77" s="11"/>
      <c r="C77" s="11"/>
      <c r="D77" s="11"/>
      <c r="E77" s="11"/>
      <c r="F77" s="11"/>
      <c r="G77" s="11"/>
      <c r="H77" s="11"/>
      <c r="J77" s="92"/>
      <c r="K77" s="13"/>
      <c r="L77" s="13"/>
      <c r="M77" s="13"/>
      <c r="N77" s="13"/>
    </row>
    <row r="78" spans="1:14">
      <c r="A78" s="92"/>
      <c r="B78" s="11"/>
      <c r="C78" s="11"/>
      <c r="D78" s="11"/>
      <c r="E78" s="11"/>
      <c r="F78" s="11"/>
      <c r="G78" s="11"/>
      <c r="H78" s="11"/>
      <c r="J78" s="92"/>
      <c r="K78" s="13"/>
      <c r="L78" s="13"/>
      <c r="M78" s="13"/>
      <c r="N78" s="13"/>
    </row>
    <row r="79" spans="1:14">
      <c r="A79" s="92"/>
      <c r="B79" s="11"/>
      <c r="C79" s="11"/>
      <c r="D79" s="11"/>
      <c r="E79" s="11"/>
      <c r="F79" s="11"/>
      <c r="G79" s="11"/>
      <c r="H79" s="11"/>
      <c r="J79" s="92"/>
      <c r="K79" s="13"/>
      <c r="L79" s="13"/>
      <c r="M79" s="13"/>
      <c r="N79" s="13"/>
    </row>
    <row r="80" spans="1:14">
      <c r="A80" s="92"/>
      <c r="B80" s="11"/>
      <c r="C80" s="11"/>
      <c r="D80" s="11"/>
      <c r="E80" s="11"/>
      <c r="F80" s="11"/>
      <c r="G80" s="11"/>
      <c r="H80" s="11"/>
      <c r="J80" s="92"/>
      <c r="K80" s="13"/>
      <c r="L80" s="13"/>
      <c r="M80" s="13"/>
      <c r="N80" s="13"/>
    </row>
    <row r="81" spans="1:14">
      <c r="A81" s="92"/>
      <c r="B81" s="11"/>
      <c r="C81" s="11"/>
      <c r="D81" s="11"/>
      <c r="E81" s="11"/>
      <c r="F81" s="11"/>
      <c r="G81" s="11"/>
      <c r="H81" s="11"/>
      <c r="J81" s="92"/>
      <c r="K81" s="13"/>
      <c r="L81" s="13"/>
      <c r="M81" s="13"/>
      <c r="N81" s="13"/>
    </row>
    <row r="82" spans="1:14">
      <c r="A82" s="92"/>
      <c r="B82" s="11"/>
      <c r="C82" s="11"/>
      <c r="D82" s="11"/>
      <c r="E82" s="11"/>
      <c r="F82" s="11"/>
      <c r="G82" s="11"/>
      <c r="H82" s="11"/>
      <c r="J82" s="92"/>
      <c r="K82" s="13"/>
      <c r="L82" s="13"/>
      <c r="M82" s="13"/>
      <c r="N82" s="13"/>
    </row>
    <row r="83" spans="1:14">
      <c r="A83" s="92"/>
      <c r="B83" s="11"/>
      <c r="C83" s="11"/>
      <c r="D83" s="11"/>
      <c r="E83" s="11"/>
      <c r="F83" s="11"/>
      <c r="G83" s="11"/>
      <c r="H83" s="11"/>
      <c r="J83" s="92"/>
      <c r="K83" s="13"/>
      <c r="L83" s="13"/>
      <c r="M83" s="13"/>
      <c r="N83" s="13"/>
    </row>
    <row r="84" spans="1:14">
      <c r="A84" s="92"/>
      <c r="B84" s="11"/>
      <c r="C84" s="11"/>
      <c r="D84" s="11"/>
      <c r="E84" s="11"/>
      <c r="F84" s="11"/>
      <c r="G84" s="11"/>
      <c r="H84" s="11"/>
      <c r="J84" s="92"/>
      <c r="K84" s="13"/>
      <c r="L84" s="13"/>
      <c r="M84" s="13"/>
      <c r="N84" s="13"/>
    </row>
    <row r="85" spans="1:14">
      <c r="A85" s="92"/>
      <c r="B85" s="11"/>
      <c r="C85" s="11"/>
      <c r="D85" s="11"/>
      <c r="E85" s="11"/>
      <c r="F85" s="11"/>
      <c r="G85" s="11"/>
      <c r="H85" s="11"/>
      <c r="J85" s="92"/>
      <c r="K85" s="13"/>
      <c r="L85" s="13"/>
      <c r="M85" s="13"/>
      <c r="N85" s="13"/>
    </row>
    <row r="86" spans="1:14">
      <c r="A86" s="92"/>
      <c r="B86" s="11"/>
      <c r="C86" s="11"/>
      <c r="D86" s="11"/>
      <c r="E86" s="11"/>
      <c r="F86" s="11"/>
      <c r="G86" s="11"/>
      <c r="H86" s="11"/>
      <c r="J86" s="92"/>
      <c r="K86" s="13"/>
      <c r="L86" s="13"/>
      <c r="M86" s="13"/>
      <c r="N86" s="13"/>
    </row>
    <row r="87" spans="1:14">
      <c r="A87" s="92"/>
      <c r="B87" s="11"/>
      <c r="C87" s="11"/>
      <c r="D87" s="11"/>
      <c r="E87" s="11"/>
      <c r="F87" s="11"/>
      <c r="G87" s="11"/>
      <c r="H87" s="11"/>
      <c r="J87" s="92"/>
      <c r="K87" s="13"/>
      <c r="L87" s="13"/>
      <c r="M87" s="13"/>
      <c r="N87" s="13"/>
    </row>
    <row r="88" spans="1:14">
      <c r="A88" s="92"/>
      <c r="B88" s="11"/>
      <c r="C88" s="11"/>
      <c r="D88" s="11"/>
      <c r="E88" s="11"/>
      <c r="F88" s="11"/>
      <c r="G88" s="11"/>
      <c r="H88" s="11"/>
      <c r="J88" s="92"/>
      <c r="K88" s="13"/>
      <c r="L88" s="13"/>
      <c r="M88" s="13"/>
      <c r="N88" s="13"/>
    </row>
    <row r="89" spans="1:14">
      <c r="A89" s="92"/>
      <c r="B89" s="11"/>
      <c r="C89" s="11"/>
      <c r="D89" s="11"/>
      <c r="E89" s="11"/>
      <c r="F89" s="11"/>
      <c r="G89" s="11"/>
      <c r="H89" s="11"/>
      <c r="J89" s="92"/>
      <c r="K89" s="13"/>
      <c r="L89" s="13"/>
      <c r="M89" s="13"/>
      <c r="N89" s="13"/>
    </row>
    <row r="90" spans="1:14">
      <c r="A90" s="92"/>
      <c r="B90" s="11"/>
      <c r="C90" s="11"/>
      <c r="D90" s="11"/>
      <c r="E90" s="11"/>
      <c r="F90" s="11"/>
      <c r="G90" s="11"/>
      <c r="H90" s="11"/>
      <c r="J90" s="92"/>
      <c r="K90" s="13"/>
      <c r="L90" s="13"/>
      <c r="M90" s="13"/>
      <c r="N90" s="13"/>
    </row>
    <row r="91" spans="1:14">
      <c r="A91" s="92"/>
      <c r="B91" s="11"/>
      <c r="C91" s="11"/>
      <c r="D91" s="11"/>
      <c r="E91" s="11"/>
      <c r="F91" s="11"/>
      <c r="G91" s="11"/>
      <c r="H91" s="11"/>
      <c r="J91" s="92"/>
      <c r="K91" s="13"/>
      <c r="L91" s="13"/>
      <c r="M91" s="13"/>
      <c r="N91" s="13"/>
    </row>
    <row r="92" spans="1:14">
      <c r="A92" s="92"/>
      <c r="B92" s="11"/>
      <c r="C92" s="11"/>
      <c r="D92" s="11"/>
      <c r="E92" s="11"/>
      <c r="F92" s="11"/>
      <c r="G92" s="11"/>
      <c r="H92" s="11"/>
      <c r="J92" s="92"/>
      <c r="K92" s="13"/>
      <c r="L92" s="13"/>
      <c r="M92" s="13"/>
      <c r="N92" s="13"/>
    </row>
    <row r="93" spans="1:14">
      <c r="A93" s="92"/>
      <c r="B93" s="11"/>
      <c r="C93" s="11"/>
      <c r="D93" s="11"/>
      <c r="E93" s="11"/>
      <c r="F93" s="11"/>
      <c r="G93" s="11"/>
      <c r="H93" s="11"/>
      <c r="J93" s="92"/>
      <c r="K93" s="13"/>
      <c r="L93" s="13"/>
      <c r="M93" s="13"/>
      <c r="N93" s="13"/>
    </row>
    <row r="94" spans="1:14">
      <c r="A94" s="92"/>
      <c r="B94" s="11"/>
      <c r="C94" s="11"/>
      <c r="D94" s="11"/>
      <c r="E94" s="11"/>
      <c r="F94" s="11"/>
      <c r="G94" s="11"/>
      <c r="H94" s="11"/>
      <c r="J94" s="92"/>
      <c r="K94" s="13"/>
      <c r="L94" s="13"/>
      <c r="M94" s="13"/>
      <c r="N94" s="13"/>
    </row>
    <row r="95" spans="1:14">
      <c r="A95" s="92"/>
      <c r="B95" s="11"/>
      <c r="C95" s="11"/>
      <c r="D95" s="11"/>
      <c r="E95" s="11"/>
      <c r="F95" s="11"/>
      <c r="G95" s="11"/>
      <c r="H95" s="11"/>
      <c r="J95" s="92"/>
      <c r="K95" s="13"/>
      <c r="L95" s="13"/>
      <c r="M95" s="13"/>
      <c r="N95" s="13"/>
    </row>
    <row r="96" spans="1:14">
      <c r="A96" s="92"/>
      <c r="B96" s="11"/>
      <c r="C96" s="11"/>
      <c r="D96" s="11"/>
      <c r="E96" s="11"/>
      <c r="F96" s="11"/>
      <c r="G96" s="11"/>
      <c r="H96" s="11"/>
      <c r="J96" s="92"/>
      <c r="K96" s="13"/>
      <c r="L96" s="13"/>
      <c r="M96" s="13"/>
      <c r="N96" s="13"/>
    </row>
    <row r="97" spans="1:14">
      <c r="A97" s="92"/>
      <c r="B97" s="11"/>
      <c r="C97" s="11"/>
      <c r="D97" s="11"/>
      <c r="E97" s="11"/>
      <c r="F97" s="11"/>
      <c r="G97" s="11"/>
      <c r="H97" s="11"/>
      <c r="J97" s="92"/>
      <c r="K97" s="13"/>
      <c r="L97" s="13"/>
      <c r="M97" s="13"/>
      <c r="N97" s="13"/>
    </row>
    <row r="98" spans="1:14">
      <c r="A98" s="92"/>
      <c r="B98" s="11"/>
      <c r="C98" s="11"/>
      <c r="D98" s="11"/>
      <c r="E98" s="11"/>
      <c r="F98" s="11"/>
      <c r="G98" s="11"/>
      <c r="H98" s="11"/>
      <c r="J98" s="92"/>
      <c r="K98" s="13"/>
      <c r="L98" s="13"/>
      <c r="M98" s="13"/>
      <c r="N98" s="13"/>
    </row>
    <row r="99" spans="1:14">
      <c r="A99" s="92"/>
      <c r="B99" s="11"/>
      <c r="C99" s="11"/>
      <c r="D99" s="11"/>
      <c r="E99" s="11"/>
      <c r="F99" s="11"/>
      <c r="G99" s="11"/>
      <c r="H99" s="11"/>
      <c r="J99" s="92"/>
      <c r="K99" s="13"/>
      <c r="L99" s="13"/>
      <c r="M99" s="13"/>
      <c r="N99" s="13"/>
    </row>
    <row r="100" spans="1:14">
      <c r="A100" s="92"/>
      <c r="B100" s="11"/>
      <c r="C100" s="11"/>
      <c r="D100" s="11"/>
      <c r="E100" s="11"/>
      <c r="F100" s="11"/>
      <c r="G100" s="11"/>
      <c r="H100" s="11"/>
      <c r="J100" s="92"/>
      <c r="K100" s="13"/>
      <c r="L100" s="13"/>
      <c r="M100" s="13"/>
      <c r="N100" s="13"/>
    </row>
    <row r="101" spans="1:14">
      <c r="A101" s="92"/>
      <c r="B101" s="11"/>
      <c r="C101" s="11"/>
      <c r="D101" s="11"/>
      <c r="E101" s="11"/>
      <c r="F101" s="11"/>
      <c r="G101" s="11"/>
      <c r="H101" s="11"/>
      <c r="J101" s="92"/>
      <c r="K101" s="13"/>
      <c r="L101" s="13"/>
      <c r="M101" s="13"/>
      <c r="N101" s="13"/>
    </row>
    <row r="102" spans="1:14">
      <c r="A102" s="92"/>
      <c r="B102" s="11"/>
      <c r="C102" s="11"/>
      <c r="D102" s="11"/>
      <c r="E102" s="11"/>
      <c r="F102" s="11"/>
      <c r="G102" s="11"/>
      <c r="H102" s="11"/>
      <c r="J102" s="92"/>
      <c r="K102" s="13"/>
      <c r="L102" s="13"/>
      <c r="M102" s="13"/>
      <c r="N102" s="13"/>
    </row>
    <row r="103" spans="1:14">
      <c r="A103" s="92"/>
      <c r="B103" s="11"/>
      <c r="C103" s="11"/>
      <c r="D103" s="11"/>
      <c r="E103" s="11"/>
      <c r="F103" s="11"/>
      <c r="G103" s="11"/>
      <c r="H103" s="11"/>
      <c r="J103" s="92"/>
      <c r="K103" s="13"/>
      <c r="L103" s="13"/>
      <c r="M103" s="13"/>
      <c r="N103" s="13"/>
    </row>
    <row r="104" spans="1:14">
      <c r="A104" s="92"/>
      <c r="B104" s="11"/>
      <c r="C104" s="11"/>
      <c r="D104" s="11"/>
      <c r="E104" s="11"/>
      <c r="F104" s="11"/>
      <c r="G104" s="11"/>
      <c r="H104" s="11"/>
      <c r="J104" s="92"/>
      <c r="K104" s="13"/>
      <c r="L104" s="13"/>
      <c r="M104" s="13"/>
      <c r="N104" s="13"/>
    </row>
    <row r="105" spans="1:14">
      <c r="A105" s="92"/>
      <c r="B105" s="11"/>
      <c r="C105" s="11"/>
      <c r="D105" s="11"/>
      <c r="E105" s="11"/>
      <c r="F105" s="11"/>
      <c r="G105" s="11"/>
      <c r="H105" s="11"/>
      <c r="J105" s="92"/>
      <c r="K105" s="13"/>
      <c r="L105" s="13"/>
      <c r="M105" s="13"/>
      <c r="N105" s="13"/>
    </row>
    <row r="106" spans="1:14">
      <c r="A106" s="92"/>
      <c r="B106" s="11"/>
      <c r="C106" s="11"/>
      <c r="D106" s="11"/>
      <c r="E106" s="11"/>
      <c r="F106" s="11"/>
      <c r="G106" s="11"/>
      <c r="H106" s="11"/>
      <c r="J106" s="92"/>
      <c r="K106" s="13"/>
      <c r="L106" s="13"/>
      <c r="M106" s="13"/>
      <c r="N106" s="13"/>
    </row>
    <row r="107" spans="1:14">
      <c r="A107" s="92"/>
      <c r="B107" s="11"/>
      <c r="C107" s="11"/>
      <c r="D107" s="11"/>
      <c r="E107" s="11"/>
      <c r="F107" s="11"/>
      <c r="G107" s="11"/>
      <c r="H107" s="11"/>
      <c r="J107" s="92"/>
      <c r="K107" s="13"/>
      <c r="L107" s="13"/>
      <c r="M107" s="13"/>
      <c r="N107" s="13"/>
    </row>
    <row r="108" spans="1:14">
      <c r="A108" s="92"/>
      <c r="B108" s="11"/>
      <c r="C108" s="11"/>
      <c r="D108" s="11"/>
      <c r="E108" s="11"/>
      <c r="F108" s="11"/>
      <c r="G108" s="11"/>
      <c r="H108" s="11"/>
      <c r="J108" s="92"/>
      <c r="K108" s="13"/>
      <c r="L108" s="13"/>
      <c r="M108" s="13"/>
      <c r="N108" s="13"/>
    </row>
    <row r="109" spans="1:14">
      <c r="A109" s="92"/>
      <c r="B109" s="11"/>
      <c r="C109" s="11"/>
      <c r="D109" s="11"/>
      <c r="E109" s="11"/>
      <c r="F109" s="11"/>
      <c r="G109" s="11"/>
      <c r="H109" s="11"/>
      <c r="J109" s="92"/>
      <c r="K109" s="13"/>
      <c r="L109" s="13"/>
      <c r="M109" s="13"/>
      <c r="N109" s="13"/>
    </row>
    <row r="110" spans="1:14">
      <c r="A110" s="92"/>
      <c r="B110" s="11"/>
      <c r="C110" s="11"/>
      <c r="D110" s="11"/>
      <c r="E110" s="11"/>
      <c r="F110" s="11"/>
      <c r="G110" s="11"/>
      <c r="H110" s="11"/>
      <c r="J110" s="92"/>
      <c r="K110" s="13"/>
      <c r="L110" s="13"/>
      <c r="M110" s="13"/>
      <c r="N110" s="13"/>
    </row>
    <row r="111" spans="1:14">
      <c r="A111" s="92"/>
      <c r="B111" s="11"/>
      <c r="C111" s="11"/>
      <c r="D111" s="11"/>
      <c r="E111" s="11"/>
      <c r="F111" s="11"/>
      <c r="G111" s="11"/>
      <c r="H111" s="11"/>
      <c r="J111" s="92"/>
      <c r="K111" s="13"/>
      <c r="L111" s="13"/>
      <c r="M111" s="13"/>
      <c r="N111" s="13"/>
    </row>
    <row r="112" spans="1:14">
      <c r="A112" s="92"/>
      <c r="B112" s="11"/>
      <c r="C112" s="11"/>
      <c r="D112" s="11"/>
      <c r="E112" s="11"/>
      <c r="F112" s="11"/>
      <c r="G112" s="11"/>
      <c r="H112" s="11"/>
      <c r="J112" s="92"/>
      <c r="K112" s="13"/>
      <c r="L112" s="13"/>
      <c r="M112" s="13"/>
      <c r="N112" s="13"/>
    </row>
    <row r="113" spans="1:14">
      <c r="A113" s="92"/>
      <c r="B113" s="11"/>
      <c r="C113" s="11"/>
      <c r="D113" s="11"/>
      <c r="E113" s="11"/>
      <c r="F113" s="11"/>
      <c r="G113" s="11"/>
      <c r="H113" s="11"/>
      <c r="J113" s="92"/>
      <c r="K113" s="13"/>
      <c r="L113" s="13"/>
      <c r="M113" s="13"/>
      <c r="N113" s="13"/>
    </row>
    <row r="114" spans="1:14">
      <c r="A114" s="92"/>
      <c r="B114" s="11"/>
      <c r="C114" s="11"/>
      <c r="D114" s="11"/>
      <c r="E114" s="11"/>
      <c r="F114" s="11"/>
      <c r="G114" s="11"/>
      <c r="H114" s="11"/>
      <c r="J114" s="92"/>
      <c r="K114" s="13"/>
      <c r="L114" s="13"/>
      <c r="M114" s="13"/>
      <c r="N114" s="13"/>
    </row>
    <row r="115" spans="1:14">
      <c r="A115" s="92"/>
      <c r="B115" s="11"/>
      <c r="C115" s="11"/>
      <c r="D115" s="11"/>
      <c r="E115" s="11"/>
      <c r="F115" s="11"/>
      <c r="G115" s="11"/>
      <c r="H115" s="11"/>
      <c r="J115" s="92"/>
      <c r="K115" s="13"/>
      <c r="L115" s="13"/>
      <c r="M115" s="13"/>
      <c r="N115" s="13"/>
    </row>
    <row r="116" spans="1:14">
      <c r="A116" s="92"/>
      <c r="B116" s="11"/>
      <c r="C116" s="11"/>
      <c r="D116" s="11"/>
      <c r="E116" s="11"/>
      <c r="F116" s="11"/>
      <c r="G116" s="11"/>
      <c r="H116" s="11"/>
      <c r="J116" s="92"/>
      <c r="K116" s="13"/>
      <c r="L116" s="13"/>
      <c r="M116" s="13"/>
      <c r="N116" s="13"/>
    </row>
    <row r="117" spans="1:14">
      <c r="A117" s="92"/>
      <c r="B117" s="11"/>
      <c r="C117" s="11"/>
      <c r="D117" s="11"/>
      <c r="E117" s="11"/>
      <c r="F117" s="11"/>
      <c r="G117" s="11"/>
      <c r="H117" s="11"/>
      <c r="J117" s="92"/>
      <c r="K117" s="13"/>
      <c r="L117" s="13"/>
      <c r="M117" s="13"/>
      <c r="N117" s="13"/>
    </row>
    <row r="118" spans="1:14">
      <c r="A118" s="92"/>
      <c r="B118" s="11"/>
      <c r="C118" s="11"/>
      <c r="D118" s="11"/>
      <c r="E118" s="11"/>
      <c r="F118" s="11"/>
      <c r="G118" s="11"/>
      <c r="H118" s="11"/>
      <c r="J118" s="92"/>
      <c r="K118" s="13"/>
      <c r="L118" s="13"/>
      <c r="M118" s="13"/>
      <c r="N118" s="13"/>
    </row>
    <row r="119" spans="1:14">
      <c r="A119" s="92"/>
      <c r="B119" s="11"/>
      <c r="C119" s="11"/>
      <c r="D119" s="11"/>
      <c r="E119" s="11"/>
      <c r="F119" s="11"/>
      <c r="G119" s="11"/>
      <c r="H119" s="11"/>
      <c r="J119" s="92"/>
      <c r="K119" s="13"/>
      <c r="L119" s="13"/>
      <c r="M119" s="13"/>
      <c r="N119" s="13"/>
    </row>
    <row r="120" spans="1:14">
      <c r="A120" s="92"/>
      <c r="B120" s="11"/>
      <c r="C120" s="11"/>
      <c r="D120" s="11"/>
      <c r="E120" s="11"/>
      <c r="F120" s="11"/>
      <c r="G120" s="11"/>
      <c r="H120" s="11"/>
      <c r="J120" s="92"/>
      <c r="K120" s="13"/>
      <c r="L120" s="13"/>
      <c r="M120" s="13"/>
      <c r="N120" s="13"/>
    </row>
    <row r="121" spans="1:14">
      <c r="A121" s="92"/>
      <c r="B121" s="11"/>
      <c r="C121" s="11"/>
      <c r="D121" s="11"/>
      <c r="E121" s="11"/>
      <c r="F121" s="11"/>
      <c r="G121" s="11"/>
      <c r="H121" s="11"/>
      <c r="J121" s="92"/>
      <c r="K121" s="13"/>
      <c r="L121" s="13"/>
      <c r="M121" s="13"/>
      <c r="N121" s="13"/>
    </row>
    <row r="122" spans="1:14">
      <c r="A122" s="92"/>
      <c r="B122" s="11"/>
      <c r="C122" s="11"/>
      <c r="D122" s="11"/>
      <c r="E122" s="11"/>
      <c r="F122" s="11"/>
      <c r="G122" s="11"/>
      <c r="H122" s="11"/>
      <c r="J122" s="92"/>
      <c r="K122" s="13"/>
      <c r="L122" s="13"/>
      <c r="M122" s="13"/>
      <c r="N122" s="13"/>
    </row>
    <row r="123" spans="1:14">
      <c r="A123" s="92"/>
      <c r="B123" s="11"/>
      <c r="C123" s="11"/>
      <c r="D123" s="11"/>
      <c r="E123" s="11"/>
      <c r="F123" s="11"/>
      <c r="G123" s="11"/>
      <c r="H123" s="11"/>
      <c r="J123" s="92"/>
      <c r="K123" s="13"/>
      <c r="L123" s="13"/>
      <c r="M123" s="13"/>
      <c r="N123" s="13"/>
    </row>
    <row r="124" spans="1:14">
      <c r="A124" s="92"/>
      <c r="B124" s="11"/>
      <c r="C124" s="11"/>
      <c r="D124" s="11"/>
      <c r="E124" s="11"/>
      <c r="F124" s="11"/>
      <c r="G124" s="11"/>
      <c r="H124" s="11"/>
      <c r="J124" s="92"/>
      <c r="K124" s="13"/>
      <c r="L124" s="13"/>
      <c r="M124" s="13"/>
      <c r="N124" s="13"/>
    </row>
    <row r="125" spans="1:14">
      <c r="A125" s="92"/>
      <c r="B125" s="11"/>
      <c r="C125" s="11"/>
      <c r="D125" s="11"/>
      <c r="E125" s="11"/>
      <c r="F125" s="11"/>
      <c r="G125" s="11"/>
      <c r="H125" s="11"/>
      <c r="J125" s="92"/>
      <c r="K125" s="13"/>
      <c r="L125" s="13"/>
      <c r="M125" s="13"/>
      <c r="N125" s="13"/>
    </row>
    <row r="126" spans="1:14">
      <c r="A126" s="92"/>
      <c r="B126" s="11"/>
      <c r="C126" s="11"/>
      <c r="D126" s="11"/>
      <c r="E126" s="11"/>
      <c r="F126" s="11"/>
      <c r="G126" s="11"/>
      <c r="H126" s="11"/>
      <c r="J126" s="92"/>
      <c r="K126" s="13"/>
      <c r="L126" s="13"/>
      <c r="M126" s="13"/>
      <c r="N126" s="13"/>
    </row>
    <row r="127" spans="1:14">
      <c r="A127" s="92"/>
      <c r="B127" s="11"/>
      <c r="C127" s="11"/>
      <c r="D127" s="11"/>
      <c r="E127" s="11"/>
      <c r="F127" s="11"/>
      <c r="G127" s="11"/>
      <c r="H127" s="11"/>
      <c r="J127" s="92"/>
      <c r="K127" s="13"/>
      <c r="L127" s="13"/>
      <c r="M127" s="13"/>
      <c r="N127" s="13"/>
    </row>
    <row r="128" spans="1:14">
      <c r="A128" s="92"/>
      <c r="B128" s="11"/>
      <c r="C128" s="11"/>
      <c r="D128" s="11"/>
      <c r="E128" s="11"/>
      <c r="F128" s="11"/>
      <c r="G128" s="11"/>
      <c r="H128" s="11"/>
      <c r="J128" s="92"/>
      <c r="K128" s="13"/>
      <c r="L128" s="13"/>
      <c r="M128" s="13"/>
      <c r="N128" s="13"/>
    </row>
    <row r="129" spans="1:14">
      <c r="A129" s="92"/>
      <c r="B129" s="11"/>
      <c r="C129" s="11"/>
      <c r="D129" s="11"/>
      <c r="E129" s="11"/>
      <c r="F129" s="11"/>
      <c r="G129" s="11"/>
      <c r="H129" s="11"/>
      <c r="J129" s="92"/>
      <c r="K129" s="13"/>
      <c r="L129" s="13"/>
      <c r="M129" s="13"/>
      <c r="N129" s="13"/>
    </row>
    <row r="130" spans="1:14">
      <c r="A130" s="92"/>
      <c r="B130" s="11"/>
      <c r="C130" s="11"/>
      <c r="D130" s="11"/>
      <c r="E130" s="11"/>
      <c r="F130" s="11"/>
      <c r="G130" s="11"/>
      <c r="H130" s="11"/>
      <c r="J130" s="92"/>
      <c r="K130" s="13"/>
      <c r="L130" s="13"/>
      <c r="M130" s="13"/>
      <c r="N130" s="13"/>
    </row>
    <row r="131" spans="1:14">
      <c r="A131" s="92"/>
      <c r="B131" s="11"/>
      <c r="C131" s="11"/>
      <c r="D131" s="11"/>
      <c r="E131" s="11"/>
      <c r="F131" s="11"/>
      <c r="G131" s="11"/>
      <c r="H131" s="11"/>
      <c r="J131" s="92"/>
      <c r="K131" s="13"/>
      <c r="L131" s="13"/>
      <c r="M131" s="13"/>
      <c r="N131" s="13"/>
    </row>
    <row r="132" spans="1:14">
      <c r="A132" s="92"/>
      <c r="B132" s="11"/>
      <c r="C132" s="11"/>
      <c r="D132" s="11"/>
      <c r="E132" s="11"/>
      <c r="F132" s="11"/>
      <c r="G132" s="11"/>
      <c r="H132" s="11"/>
      <c r="J132" s="92"/>
      <c r="K132" s="13"/>
      <c r="L132" s="13"/>
      <c r="M132" s="13"/>
      <c r="N132" s="13"/>
    </row>
    <row r="133" spans="1:14">
      <c r="A133" s="92"/>
      <c r="B133" s="11"/>
      <c r="C133" s="11"/>
      <c r="D133" s="11"/>
      <c r="E133" s="11"/>
      <c r="F133" s="11"/>
      <c r="G133" s="11"/>
      <c r="H133" s="11"/>
      <c r="J133" s="92"/>
      <c r="K133" s="13"/>
      <c r="L133" s="13"/>
      <c r="M133" s="13"/>
      <c r="N133" s="13"/>
    </row>
    <row r="134" spans="1:14">
      <c r="A134" s="92"/>
      <c r="B134" s="11"/>
      <c r="C134" s="11"/>
      <c r="D134" s="11"/>
      <c r="E134" s="11"/>
      <c r="F134" s="11"/>
      <c r="G134" s="11"/>
      <c r="H134" s="11"/>
      <c r="J134" s="92"/>
      <c r="K134" s="13"/>
      <c r="L134" s="13"/>
      <c r="M134" s="13"/>
      <c r="N134" s="13"/>
    </row>
    <row r="135" spans="1:14">
      <c r="A135" s="92"/>
      <c r="B135" s="11"/>
      <c r="C135" s="11"/>
      <c r="D135" s="11"/>
      <c r="E135" s="11"/>
      <c r="F135" s="11"/>
      <c r="G135" s="11"/>
      <c r="H135" s="11"/>
      <c r="J135" s="92"/>
      <c r="K135" s="13"/>
      <c r="L135" s="13"/>
      <c r="M135" s="13"/>
      <c r="N135" s="13"/>
    </row>
    <row r="136" spans="1:14">
      <c r="A136" s="92"/>
      <c r="B136" s="11"/>
      <c r="C136" s="11"/>
      <c r="D136" s="11"/>
      <c r="E136" s="11"/>
      <c r="F136" s="11"/>
      <c r="G136" s="11"/>
      <c r="H136" s="11"/>
      <c r="J136" s="92"/>
      <c r="K136" s="13"/>
      <c r="L136" s="13"/>
      <c r="M136" s="13"/>
      <c r="N136" s="13"/>
    </row>
    <row r="137" spans="1:14">
      <c r="A137" s="92"/>
      <c r="B137" s="11"/>
      <c r="C137" s="11"/>
      <c r="D137" s="11"/>
      <c r="E137" s="11"/>
      <c r="F137" s="11"/>
      <c r="G137" s="11"/>
      <c r="H137" s="11"/>
      <c r="J137" s="92"/>
      <c r="K137" s="13"/>
      <c r="L137" s="13"/>
      <c r="M137" s="13"/>
      <c r="N137" s="13"/>
    </row>
    <row r="138" spans="1:14">
      <c r="A138" s="92"/>
      <c r="B138" s="11"/>
      <c r="C138" s="11"/>
      <c r="D138" s="11"/>
      <c r="E138" s="11"/>
      <c r="F138" s="11"/>
      <c r="G138" s="11"/>
      <c r="H138" s="11"/>
      <c r="J138" s="92"/>
      <c r="K138" s="13"/>
      <c r="L138" s="13"/>
      <c r="M138" s="13"/>
      <c r="N138" s="13"/>
    </row>
    <row r="139" spans="1:14">
      <c r="A139" s="92"/>
      <c r="B139" s="11"/>
      <c r="C139" s="11"/>
      <c r="D139" s="11"/>
      <c r="E139" s="11"/>
      <c r="F139" s="11"/>
      <c r="G139" s="11"/>
      <c r="H139" s="11"/>
      <c r="J139" s="92"/>
      <c r="K139" s="13"/>
      <c r="L139" s="13"/>
      <c r="M139" s="13"/>
      <c r="N139" s="13"/>
    </row>
    <row r="140" spans="1:14">
      <c r="A140" s="92"/>
      <c r="B140" s="11"/>
      <c r="C140" s="11"/>
      <c r="D140" s="11"/>
      <c r="E140" s="11"/>
      <c r="F140" s="11"/>
      <c r="G140" s="11"/>
      <c r="H140" s="11"/>
      <c r="J140" s="92"/>
      <c r="K140" s="13"/>
      <c r="L140" s="13"/>
      <c r="M140" s="13"/>
      <c r="N140" s="13"/>
    </row>
    <row r="141" spans="1:14">
      <c r="A141" s="92"/>
      <c r="B141" s="11"/>
      <c r="C141" s="11"/>
      <c r="D141" s="11"/>
      <c r="E141" s="11"/>
      <c r="F141" s="11"/>
      <c r="G141" s="11"/>
      <c r="H141" s="11"/>
      <c r="J141" s="92"/>
      <c r="K141" s="13"/>
      <c r="L141" s="13"/>
      <c r="M141" s="13"/>
      <c r="N141" s="13"/>
    </row>
    <row r="142" spans="1:14">
      <c r="A142" s="92"/>
      <c r="B142" s="11"/>
      <c r="C142" s="11"/>
      <c r="D142" s="11"/>
      <c r="E142" s="11"/>
      <c r="F142" s="11"/>
      <c r="G142" s="11"/>
      <c r="H142" s="11"/>
      <c r="J142" s="92"/>
      <c r="K142" s="13"/>
      <c r="L142" s="13"/>
      <c r="M142" s="13"/>
      <c r="N142" s="13"/>
    </row>
    <row r="143" spans="1:14">
      <c r="A143" s="92"/>
      <c r="B143" s="11"/>
      <c r="C143" s="11"/>
      <c r="D143" s="11"/>
      <c r="E143" s="11"/>
      <c r="F143" s="11"/>
      <c r="G143" s="11"/>
      <c r="H143" s="11"/>
      <c r="J143" s="92"/>
      <c r="K143" s="13"/>
      <c r="L143" s="13"/>
      <c r="M143" s="13"/>
      <c r="N143" s="13"/>
    </row>
    <row r="144" spans="1:14">
      <c r="A144" s="92"/>
      <c r="B144" s="11"/>
      <c r="C144" s="11"/>
      <c r="D144" s="11"/>
      <c r="E144" s="11"/>
      <c r="F144" s="11"/>
      <c r="G144" s="11"/>
      <c r="H144" s="11"/>
      <c r="J144" s="92"/>
      <c r="K144" s="13"/>
      <c r="L144" s="13"/>
      <c r="M144" s="13"/>
      <c r="N144" s="13"/>
    </row>
    <row r="145" spans="1:14">
      <c r="A145" s="92"/>
      <c r="B145" s="11"/>
      <c r="C145" s="11"/>
      <c r="D145" s="11"/>
      <c r="E145" s="11"/>
      <c r="F145" s="11"/>
      <c r="G145" s="11"/>
      <c r="H145" s="11"/>
      <c r="J145" s="92"/>
      <c r="K145" s="13"/>
      <c r="L145" s="13"/>
      <c r="M145" s="13"/>
      <c r="N145" s="13"/>
    </row>
    <row r="146" spans="1:14">
      <c r="A146" s="92"/>
      <c r="B146" s="11"/>
      <c r="C146" s="11"/>
      <c r="D146" s="11"/>
      <c r="E146" s="11"/>
      <c r="F146" s="11"/>
      <c r="G146" s="11"/>
      <c r="H146" s="11"/>
      <c r="J146" s="92"/>
      <c r="K146" s="13"/>
      <c r="L146" s="13"/>
      <c r="M146" s="13"/>
      <c r="N146" s="13"/>
    </row>
    <row r="147" spans="1:14">
      <c r="A147" s="92"/>
      <c r="B147" s="11"/>
      <c r="C147" s="11"/>
      <c r="D147" s="11"/>
      <c r="E147" s="11"/>
      <c r="F147" s="11"/>
      <c r="G147" s="11"/>
      <c r="H147" s="11"/>
      <c r="J147" s="92"/>
      <c r="K147" s="13"/>
      <c r="L147" s="13"/>
      <c r="M147" s="13"/>
      <c r="N147" s="13"/>
    </row>
    <row r="148" spans="1:14">
      <c r="A148" s="92"/>
      <c r="B148" s="11"/>
      <c r="C148" s="11"/>
      <c r="D148" s="11"/>
      <c r="E148" s="11"/>
      <c r="F148" s="11"/>
      <c r="G148" s="11"/>
      <c r="H148" s="11"/>
      <c r="J148" s="92"/>
      <c r="K148" s="13"/>
      <c r="L148" s="13"/>
      <c r="M148" s="13"/>
      <c r="N148" s="13"/>
    </row>
    <row r="149" spans="1:14">
      <c r="A149" s="92"/>
      <c r="B149" s="11"/>
      <c r="C149" s="11"/>
      <c r="D149" s="11"/>
      <c r="E149" s="11"/>
      <c r="F149" s="11"/>
      <c r="G149" s="11"/>
      <c r="H149" s="11"/>
      <c r="J149" s="92"/>
      <c r="K149" s="13"/>
      <c r="L149" s="13"/>
      <c r="M149" s="13"/>
      <c r="N149" s="13"/>
    </row>
    <row r="150" spans="1:14">
      <c r="A150" s="92"/>
      <c r="B150" s="11"/>
      <c r="C150" s="11"/>
      <c r="D150" s="11"/>
      <c r="E150" s="11"/>
      <c r="F150" s="11"/>
      <c r="G150" s="11"/>
      <c r="H150" s="11"/>
      <c r="J150" s="92"/>
      <c r="K150" s="13"/>
      <c r="L150" s="13"/>
      <c r="M150" s="13"/>
      <c r="N150" s="13"/>
    </row>
    <row r="151" spans="1:14">
      <c r="A151" s="92"/>
      <c r="B151" s="11"/>
      <c r="C151" s="11"/>
      <c r="D151" s="11"/>
      <c r="E151" s="11"/>
      <c r="F151" s="11"/>
      <c r="G151" s="11"/>
      <c r="H151" s="11"/>
      <c r="J151" s="92"/>
      <c r="K151" s="13"/>
      <c r="L151" s="13"/>
      <c r="M151" s="13"/>
      <c r="N151" s="13"/>
    </row>
    <row r="152" spans="1:14">
      <c r="A152" s="92"/>
      <c r="B152" s="11"/>
      <c r="C152" s="11"/>
      <c r="D152" s="11"/>
      <c r="E152" s="11"/>
      <c r="F152" s="11"/>
      <c r="G152" s="11"/>
      <c r="H152" s="11"/>
      <c r="J152" s="92"/>
      <c r="K152" s="13"/>
      <c r="L152" s="13"/>
      <c r="M152" s="13"/>
      <c r="N152" s="13"/>
    </row>
    <row r="153" spans="1:14">
      <c r="A153" s="92"/>
      <c r="B153" s="11"/>
      <c r="C153" s="11"/>
      <c r="D153" s="11"/>
      <c r="E153" s="11"/>
      <c r="F153" s="11"/>
      <c r="G153" s="11"/>
      <c r="H153" s="11"/>
      <c r="J153" s="92"/>
      <c r="K153" s="13"/>
      <c r="L153" s="13"/>
      <c r="M153" s="13"/>
      <c r="N153" s="13"/>
    </row>
    <row r="154" spans="1:14">
      <c r="A154" s="92"/>
      <c r="B154" s="11"/>
      <c r="C154" s="11"/>
      <c r="D154" s="11"/>
      <c r="E154" s="11"/>
      <c r="F154" s="11"/>
      <c r="G154" s="11"/>
      <c r="H154" s="11"/>
      <c r="J154" s="92"/>
      <c r="K154" s="13"/>
      <c r="L154" s="13"/>
      <c r="M154" s="13"/>
      <c r="N154" s="13"/>
    </row>
    <row r="155" spans="1:14">
      <c r="A155" s="92"/>
      <c r="B155" s="11"/>
      <c r="C155" s="11"/>
      <c r="D155" s="11"/>
      <c r="E155" s="11"/>
      <c r="F155" s="11"/>
      <c r="G155" s="11"/>
      <c r="H155" s="11"/>
      <c r="J155" s="92"/>
      <c r="K155" s="13"/>
      <c r="L155" s="13"/>
      <c r="M155" s="13"/>
      <c r="N155" s="13"/>
    </row>
    <row r="156" spans="1:14">
      <c r="A156" s="92"/>
      <c r="B156" s="11"/>
      <c r="C156" s="11"/>
      <c r="D156" s="11"/>
      <c r="E156" s="11"/>
      <c r="F156" s="11"/>
      <c r="G156" s="11"/>
      <c r="H156" s="11"/>
      <c r="J156" s="92"/>
      <c r="K156" s="13"/>
      <c r="L156" s="13"/>
      <c r="M156" s="13"/>
      <c r="N156" s="13"/>
    </row>
    <row r="157" spans="1:14">
      <c r="A157" s="92"/>
      <c r="B157" s="11"/>
      <c r="C157" s="11"/>
      <c r="D157" s="11"/>
      <c r="E157" s="11"/>
      <c r="F157" s="11"/>
      <c r="G157" s="11"/>
      <c r="H157" s="11"/>
      <c r="J157" s="92"/>
      <c r="K157" s="13"/>
      <c r="L157" s="13"/>
      <c r="M157" s="13"/>
      <c r="N157" s="13"/>
    </row>
    <row r="158" spans="1:14">
      <c r="A158" s="92"/>
      <c r="B158" s="11"/>
      <c r="C158" s="11"/>
      <c r="D158" s="11"/>
      <c r="E158" s="11"/>
      <c r="F158" s="11"/>
      <c r="G158" s="11"/>
      <c r="H158" s="11"/>
      <c r="J158" s="92"/>
      <c r="K158" s="13"/>
      <c r="L158" s="13"/>
      <c r="M158" s="13"/>
      <c r="N158" s="13"/>
    </row>
    <row r="159" spans="1:14">
      <c r="A159" s="92"/>
      <c r="B159" s="11"/>
      <c r="C159" s="11"/>
      <c r="D159" s="11"/>
      <c r="E159" s="11"/>
      <c r="F159" s="11"/>
      <c r="G159" s="11"/>
      <c r="H159" s="11"/>
      <c r="J159" s="92"/>
      <c r="K159" s="13"/>
      <c r="L159" s="13"/>
      <c r="M159" s="13"/>
      <c r="N159" s="13"/>
    </row>
    <row r="160" spans="1:14">
      <c r="A160" s="92"/>
      <c r="B160" s="11"/>
      <c r="C160" s="11"/>
      <c r="D160" s="11"/>
      <c r="E160" s="11"/>
      <c r="F160" s="11"/>
      <c r="G160" s="11"/>
      <c r="H160" s="11"/>
      <c r="J160" s="92"/>
      <c r="K160" s="13"/>
      <c r="L160" s="13"/>
      <c r="M160" s="13"/>
      <c r="N160" s="13"/>
    </row>
    <row r="161" spans="1:14">
      <c r="A161" s="92"/>
      <c r="B161" s="11"/>
      <c r="C161" s="11"/>
      <c r="D161" s="11"/>
      <c r="E161" s="11"/>
      <c r="F161" s="11"/>
      <c r="G161" s="11"/>
      <c r="H161" s="11"/>
      <c r="J161" s="92"/>
      <c r="K161" s="13"/>
      <c r="L161" s="13"/>
      <c r="M161" s="13"/>
      <c r="N161" s="13"/>
    </row>
    <row r="162" spans="1:14">
      <c r="A162" s="92"/>
      <c r="B162" s="11"/>
      <c r="C162" s="11"/>
      <c r="D162" s="11"/>
      <c r="E162" s="11"/>
      <c r="F162" s="11"/>
      <c r="G162" s="11"/>
      <c r="H162" s="11"/>
      <c r="J162" s="92"/>
      <c r="K162" s="13"/>
      <c r="L162" s="13"/>
      <c r="M162" s="13"/>
      <c r="N162" s="13"/>
    </row>
    <row r="163" spans="1:14">
      <c r="A163" s="92"/>
      <c r="B163" s="11"/>
      <c r="C163" s="11"/>
      <c r="D163" s="11"/>
      <c r="E163" s="11"/>
      <c r="F163" s="11"/>
      <c r="G163" s="11"/>
      <c r="H163" s="11"/>
      <c r="J163" s="92"/>
      <c r="K163" s="13"/>
      <c r="L163" s="13"/>
      <c r="M163" s="13"/>
      <c r="N163" s="13"/>
    </row>
    <row r="164" spans="1:14">
      <c r="A164" s="92"/>
      <c r="B164" s="11"/>
      <c r="C164" s="11"/>
      <c r="D164" s="11"/>
      <c r="E164" s="11"/>
      <c r="F164" s="11"/>
      <c r="G164" s="11"/>
      <c r="H164" s="11"/>
      <c r="J164" s="92"/>
      <c r="K164" s="13"/>
      <c r="L164" s="13"/>
      <c r="M164" s="13"/>
      <c r="N164" s="13"/>
    </row>
    <row r="165" spans="1:14">
      <c r="A165" s="92"/>
      <c r="B165" s="11"/>
      <c r="C165" s="11"/>
      <c r="D165" s="11"/>
      <c r="E165" s="11"/>
      <c r="F165" s="11"/>
      <c r="G165" s="11"/>
      <c r="H165" s="11"/>
      <c r="J165" s="92"/>
      <c r="K165" s="13"/>
      <c r="L165" s="13"/>
      <c r="M165" s="13"/>
      <c r="N165" s="13"/>
    </row>
    <row r="166" spans="1:14">
      <c r="A166" s="92"/>
      <c r="B166" s="11"/>
      <c r="C166" s="11"/>
      <c r="D166" s="11"/>
      <c r="E166" s="11"/>
      <c r="F166" s="11"/>
      <c r="G166" s="11"/>
      <c r="H166" s="11"/>
      <c r="J166" s="92"/>
      <c r="K166" s="13"/>
      <c r="L166" s="13"/>
      <c r="M166" s="13"/>
      <c r="N166" s="13"/>
    </row>
    <row r="167" spans="1:14">
      <c r="A167" s="92"/>
      <c r="B167" s="11"/>
      <c r="C167" s="11"/>
      <c r="D167" s="11"/>
      <c r="E167" s="11"/>
      <c r="F167" s="11"/>
      <c r="G167" s="11"/>
      <c r="H167" s="11"/>
      <c r="J167" s="92"/>
      <c r="K167" s="13"/>
      <c r="L167" s="13"/>
      <c r="M167" s="13"/>
      <c r="N167" s="13"/>
    </row>
    <row r="168" spans="1:14">
      <c r="A168" s="92"/>
      <c r="B168" s="11"/>
      <c r="C168" s="11"/>
      <c r="D168" s="11"/>
      <c r="E168" s="11"/>
      <c r="F168" s="11"/>
      <c r="G168" s="11"/>
      <c r="H168" s="11"/>
      <c r="J168" s="92"/>
      <c r="K168" s="13"/>
      <c r="L168" s="13"/>
      <c r="M168" s="13"/>
      <c r="N168" s="13"/>
    </row>
    <row r="169" spans="1:14">
      <c r="A169" s="92"/>
      <c r="B169" s="11"/>
      <c r="C169" s="11"/>
      <c r="D169" s="11"/>
      <c r="E169" s="11"/>
      <c r="F169" s="11"/>
      <c r="G169" s="11"/>
      <c r="H169" s="11"/>
      <c r="J169" s="92"/>
      <c r="K169" s="13"/>
      <c r="L169" s="13"/>
      <c r="M169" s="13"/>
      <c r="N169" s="13"/>
    </row>
    <row r="170" spans="1:14">
      <c r="A170" s="92"/>
      <c r="B170" s="11"/>
      <c r="C170" s="11"/>
      <c r="D170" s="11"/>
      <c r="E170" s="11"/>
      <c r="F170" s="11"/>
      <c r="G170" s="11"/>
      <c r="H170" s="11"/>
      <c r="J170" s="92"/>
      <c r="K170" s="13"/>
      <c r="L170" s="13"/>
      <c r="M170" s="13"/>
      <c r="N170" s="13"/>
    </row>
    <row r="171" spans="1:14">
      <c r="A171" s="92"/>
      <c r="B171" s="11"/>
      <c r="C171" s="11"/>
      <c r="D171" s="11"/>
      <c r="E171" s="11"/>
      <c r="F171" s="11"/>
      <c r="G171" s="11"/>
      <c r="H171" s="11"/>
      <c r="J171" s="92"/>
      <c r="K171" s="13"/>
      <c r="L171" s="13"/>
      <c r="M171" s="13"/>
      <c r="N171" s="13"/>
    </row>
    <row r="172" spans="1:14">
      <c r="A172" s="92"/>
      <c r="B172" s="11"/>
      <c r="C172" s="11"/>
      <c r="D172" s="11"/>
      <c r="E172" s="11"/>
      <c r="F172" s="11"/>
      <c r="G172" s="11"/>
      <c r="H172" s="11"/>
      <c r="J172" s="92"/>
      <c r="K172" s="13"/>
      <c r="L172" s="13"/>
      <c r="M172" s="13"/>
      <c r="N172" s="13"/>
    </row>
    <row r="173" spans="1:14">
      <c r="A173" s="92"/>
      <c r="B173" s="11"/>
      <c r="C173" s="11"/>
      <c r="D173" s="11"/>
      <c r="E173" s="11"/>
      <c r="F173" s="11"/>
      <c r="G173" s="11"/>
      <c r="H173" s="11"/>
      <c r="J173" s="92"/>
      <c r="K173" s="13"/>
      <c r="L173" s="13"/>
      <c r="M173" s="13"/>
      <c r="N173" s="13"/>
    </row>
    <row r="174" spans="1:14">
      <c r="A174" s="92"/>
      <c r="B174" s="11"/>
      <c r="C174" s="11"/>
      <c r="D174" s="11"/>
      <c r="E174" s="11"/>
      <c r="F174" s="11"/>
      <c r="G174" s="11"/>
      <c r="H174" s="11"/>
      <c r="J174" s="92"/>
      <c r="K174" s="13"/>
      <c r="L174" s="13"/>
      <c r="M174" s="13"/>
      <c r="N174" s="13"/>
    </row>
    <row r="175" spans="1:14">
      <c r="A175" s="92"/>
      <c r="B175" s="11"/>
      <c r="C175" s="11"/>
      <c r="D175" s="11"/>
      <c r="E175" s="11"/>
      <c r="F175" s="11"/>
      <c r="G175" s="11"/>
      <c r="H175" s="11"/>
      <c r="J175" s="92"/>
      <c r="K175" s="13"/>
      <c r="L175" s="13"/>
      <c r="M175" s="13"/>
      <c r="N175" s="13"/>
    </row>
    <row r="176" spans="1:14">
      <c r="A176" s="92"/>
      <c r="B176" s="11"/>
      <c r="C176" s="11"/>
      <c r="D176" s="11"/>
      <c r="E176" s="11"/>
      <c r="F176" s="11"/>
      <c r="G176" s="11"/>
      <c r="H176" s="11"/>
      <c r="J176" s="92"/>
      <c r="K176" s="13"/>
      <c r="L176" s="13"/>
      <c r="M176" s="13"/>
      <c r="N176" s="13"/>
    </row>
    <row r="177" spans="1:14">
      <c r="A177" s="92"/>
      <c r="B177" s="11"/>
      <c r="C177" s="11"/>
      <c r="D177" s="11"/>
      <c r="E177" s="11"/>
      <c r="F177" s="11"/>
      <c r="G177" s="11"/>
      <c r="H177" s="11"/>
      <c r="J177" s="92"/>
      <c r="K177" s="13"/>
      <c r="L177" s="13"/>
      <c r="M177" s="13"/>
      <c r="N177" s="13"/>
    </row>
    <row r="178" spans="1:14">
      <c r="A178" s="92"/>
      <c r="B178" s="11"/>
      <c r="C178" s="11"/>
      <c r="D178" s="11"/>
      <c r="E178" s="11"/>
      <c r="F178" s="11"/>
      <c r="G178" s="11"/>
      <c r="H178" s="11"/>
      <c r="J178" s="92"/>
      <c r="K178" s="13"/>
      <c r="L178" s="13"/>
      <c r="M178" s="13"/>
      <c r="N178" s="13"/>
    </row>
    <row r="179" spans="1:14">
      <c r="A179" s="92"/>
      <c r="B179" s="11"/>
      <c r="C179" s="11"/>
      <c r="D179" s="11"/>
      <c r="E179" s="11"/>
      <c r="F179" s="11"/>
      <c r="G179" s="11"/>
      <c r="H179" s="11"/>
      <c r="J179" s="92"/>
      <c r="K179" s="13"/>
      <c r="L179" s="13"/>
      <c r="M179" s="13"/>
      <c r="N179" s="13"/>
    </row>
    <row r="180" spans="1:14">
      <c r="A180" s="92"/>
      <c r="B180" s="11"/>
      <c r="C180" s="11"/>
      <c r="D180" s="11"/>
      <c r="E180" s="11"/>
      <c r="F180" s="11"/>
      <c r="G180" s="11"/>
      <c r="H180" s="11"/>
      <c r="J180" s="92"/>
      <c r="K180" s="13"/>
      <c r="L180" s="13"/>
      <c r="M180" s="13"/>
      <c r="N180" s="13"/>
    </row>
    <row r="181" spans="1:14">
      <c r="A181" s="92"/>
      <c r="B181" s="11"/>
      <c r="C181" s="11"/>
      <c r="D181" s="11"/>
      <c r="E181" s="11"/>
      <c r="F181" s="11"/>
      <c r="G181" s="11"/>
      <c r="H181" s="11"/>
      <c r="J181" s="92"/>
      <c r="K181" s="13"/>
      <c r="L181" s="13"/>
      <c r="M181" s="13"/>
      <c r="N181" s="13"/>
    </row>
    <row r="182" spans="1:14">
      <c r="A182" s="92"/>
      <c r="B182" s="11"/>
      <c r="C182" s="11"/>
      <c r="D182" s="11"/>
      <c r="E182" s="11"/>
      <c r="F182" s="11"/>
      <c r="G182" s="11"/>
      <c r="H182" s="11"/>
      <c r="J182" s="92"/>
      <c r="K182" s="13"/>
      <c r="L182" s="13"/>
      <c r="M182" s="13"/>
      <c r="N182" s="13"/>
    </row>
    <row r="183" spans="1:14">
      <c r="A183" s="92"/>
      <c r="B183" s="11"/>
      <c r="C183" s="11"/>
      <c r="D183" s="11"/>
      <c r="E183" s="11"/>
      <c r="F183" s="11"/>
      <c r="G183" s="11"/>
      <c r="H183" s="11"/>
      <c r="J183" s="92"/>
      <c r="K183" s="13"/>
      <c r="L183" s="13"/>
      <c r="M183" s="13"/>
      <c r="N183" s="13"/>
    </row>
    <row r="184" spans="1:14">
      <c r="A184" s="92"/>
      <c r="B184" s="11"/>
      <c r="C184" s="11"/>
      <c r="D184" s="11"/>
      <c r="E184" s="11"/>
      <c r="F184" s="11"/>
      <c r="G184" s="11"/>
      <c r="H184" s="11"/>
      <c r="J184" s="92"/>
      <c r="K184" s="13"/>
      <c r="L184" s="13"/>
      <c r="M184" s="13"/>
      <c r="N184" s="13"/>
    </row>
    <row r="185" spans="1:14">
      <c r="A185" s="92"/>
      <c r="B185" s="11"/>
      <c r="C185" s="11"/>
      <c r="D185" s="11"/>
      <c r="E185" s="11"/>
      <c r="F185" s="11"/>
      <c r="G185" s="11"/>
      <c r="H185" s="11"/>
      <c r="J185" s="92"/>
      <c r="K185" s="13"/>
      <c r="L185" s="13"/>
      <c r="M185" s="13"/>
      <c r="N185" s="13"/>
    </row>
    <row r="186" spans="1:14">
      <c r="A186" s="92"/>
      <c r="B186" s="11"/>
      <c r="C186" s="11"/>
      <c r="D186" s="11"/>
      <c r="E186" s="11"/>
      <c r="F186" s="11"/>
      <c r="G186" s="11"/>
      <c r="H186" s="11"/>
      <c r="J186" s="92"/>
      <c r="K186" s="13"/>
      <c r="L186" s="13"/>
      <c r="M186" s="13"/>
      <c r="N186" s="13"/>
    </row>
    <row r="187" spans="1:14">
      <c r="A187" s="92"/>
      <c r="B187" s="11"/>
      <c r="C187" s="11"/>
      <c r="D187" s="11"/>
      <c r="E187" s="11"/>
      <c r="F187" s="11"/>
      <c r="G187" s="11"/>
      <c r="H187" s="11"/>
      <c r="J187" s="92"/>
      <c r="K187" s="13"/>
      <c r="L187" s="13"/>
      <c r="M187" s="13"/>
      <c r="N187" s="13"/>
    </row>
    <row r="188" spans="1:14">
      <c r="A188" s="92"/>
      <c r="B188" s="11"/>
      <c r="C188" s="11"/>
      <c r="D188" s="11"/>
      <c r="E188" s="11"/>
      <c r="F188" s="11"/>
      <c r="G188" s="11"/>
      <c r="H188" s="11"/>
      <c r="J188" s="92"/>
      <c r="K188" s="13"/>
      <c r="L188" s="13"/>
      <c r="M188" s="13"/>
      <c r="N188" s="13"/>
    </row>
    <row r="189" spans="1:14">
      <c r="A189" s="92"/>
      <c r="B189" s="11"/>
      <c r="C189" s="11"/>
      <c r="D189" s="11"/>
      <c r="E189" s="11"/>
      <c r="F189" s="11"/>
      <c r="G189" s="11"/>
      <c r="H189" s="11"/>
      <c r="J189" s="92"/>
      <c r="K189" s="13"/>
      <c r="L189" s="13"/>
      <c r="M189" s="13"/>
      <c r="N189" s="13"/>
    </row>
    <row r="190" spans="1:14">
      <c r="A190" s="92"/>
      <c r="B190" s="11"/>
      <c r="C190" s="11"/>
      <c r="D190" s="11"/>
      <c r="E190" s="11"/>
      <c r="F190" s="11"/>
      <c r="G190" s="11"/>
      <c r="H190" s="11"/>
      <c r="J190" s="92"/>
      <c r="K190" s="13"/>
      <c r="L190" s="13"/>
      <c r="M190" s="13"/>
      <c r="N190" s="13"/>
    </row>
    <row r="191" spans="1:14">
      <c r="A191" s="92"/>
      <c r="B191" s="11"/>
      <c r="C191" s="11"/>
      <c r="D191" s="11"/>
      <c r="E191" s="11"/>
      <c r="F191" s="11"/>
      <c r="G191" s="11"/>
      <c r="H191" s="11"/>
      <c r="J191" s="92"/>
      <c r="K191" s="13"/>
      <c r="L191" s="13"/>
      <c r="M191" s="13"/>
      <c r="N191" s="13"/>
    </row>
    <row r="192" spans="1:14">
      <c r="A192" s="92"/>
      <c r="B192" s="11"/>
      <c r="C192" s="11"/>
      <c r="D192" s="11"/>
      <c r="E192" s="11"/>
      <c r="F192" s="11"/>
      <c r="G192" s="11"/>
      <c r="H192" s="11"/>
      <c r="J192" s="92"/>
      <c r="K192" s="13"/>
      <c r="L192" s="13"/>
      <c r="M192" s="13"/>
      <c r="N192" s="13"/>
    </row>
    <row r="193" spans="1:14">
      <c r="A193" s="92"/>
      <c r="B193" s="11"/>
      <c r="C193" s="11"/>
      <c r="D193" s="11"/>
      <c r="E193" s="11"/>
      <c r="F193" s="11"/>
      <c r="G193" s="11"/>
      <c r="H193" s="11"/>
      <c r="J193" s="92"/>
      <c r="K193" s="13"/>
      <c r="L193" s="13"/>
      <c r="M193" s="13"/>
      <c r="N193" s="13"/>
    </row>
    <row r="194" spans="1:14">
      <c r="A194" s="92"/>
      <c r="B194" s="11"/>
      <c r="C194" s="11"/>
      <c r="D194" s="11"/>
      <c r="E194" s="11"/>
      <c r="F194" s="11"/>
      <c r="G194" s="11"/>
      <c r="H194" s="11"/>
      <c r="J194" s="92"/>
      <c r="K194" s="13"/>
      <c r="L194" s="13"/>
      <c r="M194" s="13"/>
      <c r="N194" s="13"/>
    </row>
    <row r="195" spans="1:14">
      <c r="A195" s="92"/>
      <c r="B195" s="11"/>
      <c r="C195" s="11"/>
      <c r="D195" s="11"/>
      <c r="E195" s="11"/>
      <c r="F195" s="11"/>
      <c r="G195" s="11"/>
      <c r="H195" s="11"/>
      <c r="J195" s="92"/>
      <c r="K195" s="13"/>
      <c r="L195" s="13"/>
      <c r="M195" s="13"/>
      <c r="N195" s="13"/>
    </row>
    <row r="196" spans="1:14">
      <c r="A196" s="92"/>
      <c r="B196" s="11"/>
      <c r="C196" s="11"/>
      <c r="D196" s="11"/>
      <c r="E196" s="11"/>
      <c r="F196" s="11"/>
      <c r="G196" s="11"/>
      <c r="H196" s="11"/>
      <c r="J196" s="92"/>
      <c r="K196" s="13"/>
      <c r="L196" s="13"/>
      <c r="M196" s="13"/>
      <c r="N196" s="13"/>
    </row>
    <row r="197" spans="1:14">
      <c r="A197" s="92"/>
      <c r="B197" s="11"/>
      <c r="C197" s="11"/>
      <c r="D197" s="11"/>
      <c r="E197" s="11"/>
      <c r="F197" s="11"/>
      <c r="G197" s="11"/>
      <c r="H197" s="11"/>
      <c r="J197" s="92"/>
      <c r="K197" s="13"/>
      <c r="L197" s="13"/>
      <c r="M197" s="13"/>
      <c r="N197" s="13"/>
    </row>
    <row r="198" spans="1:14">
      <c r="A198" s="92"/>
      <c r="B198" s="11"/>
      <c r="C198" s="11"/>
      <c r="D198" s="11"/>
      <c r="E198" s="11"/>
      <c r="F198" s="11"/>
      <c r="G198" s="11"/>
      <c r="H198" s="11"/>
      <c r="J198" s="92"/>
      <c r="K198" s="13"/>
      <c r="L198" s="13"/>
      <c r="M198" s="13"/>
      <c r="N198" s="13"/>
    </row>
    <row r="199" spans="1:14">
      <c r="A199" s="92"/>
      <c r="B199" s="11"/>
      <c r="C199" s="11"/>
      <c r="D199" s="11"/>
      <c r="E199" s="11"/>
      <c r="F199" s="11"/>
      <c r="G199" s="11"/>
      <c r="H199" s="11"/>
      <c r="J199" s="92"/>
      <c r="K199" s="13"/>
      <c r="L199" s="13"/>
      <c r="M199" s="13"/>
      <c r="N199" s="13"/>
    </row>
    <row r="200" spans="1:14">
      <c r="A200" s="92"/>
      <c r="B200" s="11"/>
      <c r="C200" s="11"/>
      <c r="D200" s="11"/>
      <c r="E200" s="11"/>
      <c r="F200" s="11"/>
      <c r="G200" s="11"/>
      <c r="H200" s="11"/>
      <c r="J200" s="92"/>
      <c r="K200" s="13"/>
      <c r="L200" s="13"/>
      <c r="M200" s="13"/>
      <c r="N200" s="13"/>
    </row>
    <row r="201" spans="1:14">
      <c r="A201" s="92"/>
      <c r="B201" s="11"/>
      <c r="C201" s="11"/>
      <c r="D201" s="11"/>
      <c r="E201" s="11"/>
      <c r="F201" s="11"/>
      <c r="G201" s="11"/>
      <c r="H201" s="11"/>
      <c r="J201" s="92"/>
      <c r="K201" s="13"/>
      <c r="L201" s="13"/>
      <c r="M201" s="13"/>
      <c r="N201" s="13"/>
    </row>
    <row r="202" spans="1:14">
      <c r="A202" s="92"/>
      <c r="B202" s="11"/>
      <c r="C202" s="11"/>
      <c r="D202" s="11"/>
      <c r="E202" s="11"/>
      <c r="F202" s="11"/>
      <c r="G202" s="11"/>
      <c r="H202" s="11"/>
      <c r="J202" s="92"/>
      <c r="K202" s="13"/>
      <c r="L202" s="13"/>
      <c r="M202" s="13"/>
      <c r="N202" s="13"/>
    </row>
    <row r="203" spans="1:14">
      <c r="A203" s="92"/>
      <c r="B203" s="11"/>
      <c r="C203" s="11"/>
      <c r="D203" s="11"/>
      <c r="E203" s="11"/>
      <c r="F203" s="11"/>
      <c r="G203" s="11"/>
      <c r="H203" s="11"/>
      <c r="J203" s="92"/>
      <c r="K203" s="13"/>
      <c r="L203" s="13"/>
      <c r="M203" s="13"/>
      <c r="N203" s="13"/>
    </row>
    <row r="204" spans="1:14">
      <c r="A204" s="92"/>
      <c r="B204" s="11"/>
      <c r="C204" s="11"/>
      <c r="D204" s="11"/>
      <c r="E204" s="11"/>
      <c r="F204" s="11"/>
      <c r="G204" s="11"/>
      <c r="H204" s="11"/>
      <c r="J204" s="92"/>
      <c r="K204" s="13"/>
      <c r="L204" s="13"/>
      <c r="M204" s="13"/>
      <c r="N204" s="13"/>
    </row>
    <row r="205" spans="1:14">
      <c r="A205" s="92"/>
      <c r="B205" s="11"/>
      <c r="C205" s="11"/>
      <c r="D205" s="11"/>
      <c r="E205" s="11"/>
      <c r="F205" s="11"/>
      <c r="G205" s="11"/>
      <c r="H205" s="11"/>
      <c r="J205" s="92"/>
      <c r="K205" s="13"/>
      <c r="L205" s="13"/>
      <c r="M205" s="13"/>
      <c r="N205" s="13"/>
    </row>
    <row r="206" spans="1:14">
      <c r="A206" s="92"/>
      <c r="B206" s="11"/>
      <c r="C206" s="11"/>
      <c r="D206" s="11"/>
      <c r="E206" s="11"/>
      <c r="F206" s="11"/>
      <c r="G206" s="11"/>
      <c r="H206" s="11"/>
      <c r="J206" s="92"/>
      <c r="K206" s="13"/>
      <c r="L206" s="13"/>
      <c r="M206" s="13"/>
      <c r="N206" s="13"/>
    </row>
    <row r="207" spans="1:14">
      <c r="A207" s="92"/>
      <c r="B207" s="11"/>
      <c r="C207" s="11"/>
      <c r="D207" s="11"/>
      <c r="E207" s="11"/>
      <c r="F207" s="11"/>
      <c r="G207" s="11"/>
      <c r="H207" s="11"/>
      <c r="J207" s="92"/>
      <c r="K207" s="13"/>
      <c r="L207" s="13"/>
      <c r="M207" s="13"/>
      <c r="N207" s="13"/>
    </row>
    <row r="208" spans="1:14">
      <c r="A208" s="92"/>
      <c r="B208" s="11"/>
      <c r="C208" s="11"/>
      <c r="D208" s="11"/>
      <c r="E208" s="11"/>
      <c r="F208" s="11"/>
      <c r="G208" s="11"/>
      <c r="H208" s="11"/>
      <c r="J208" s="92"/>
      <c r="K208" s="13"/>
      <c r="L208" s="13"/>
      <c r="M208" s="13"/>
      <c r="N208" s="13"/>
    </row>
    <row r="209" spans="1:14">
      <c r="A209" s="92"/>
      <c r="B209" s="11"/>
      <c r="C209" s="11"/>
      <c r="D209" s="11"/>
      <c r="E209" s="11"/>
      <c r="F209" s="11"/>
      <c r="G209" s="11"/>
      <c r="H209" s="11"/>
      <c r="J209" s="92"/>
      <c r="K209" s="13"/>
      <c r="L209" s="13"/>
      <c r="M209" s="13"/>
      <c r="N209" s="13"/>
    </row>
    <row r="210" spans="1:14">
      <c r="A210" s="92"/>
      <c r="B210" s="11"/>
      <c r="C210" s="11"/>
      <c r="D210" s="11"/>
      <c r="E210" s="11"/>
      <c r="F210" s="11"/>
      <c r="G210" s="11"/>
      <c r="H210" s="11"/>
      <c r="J210" s="92"/>
      <c r="K210" s="13"/>
      <c r="L210" s="13"/>
      <c r="M210" s="13"/>
      <c r="N210" s="13"/>
    </row>
    <row r="211" spans="1:14">
      <c r="A211" s="92"/>
      <c r="B211" s="11"/>
      <c r="C211" s="11"/>
      <c r="D211" s="11"/>
      <c r="E211" s="11"/>
      <c r="F211" s="11"/>
      <c r="G211" s="11"/>
      <c r="H211" s="11"/>
      <c r="J211" s="92"/>
      <c r="K211" s="13"/>
      <c r="L211" s="13"/>
      <c r="M211" s="13"/>
      <c r="N211" s="13"/>
    </row>
    <row r="212" spans="1:14">
      <c r="A212" s="92"/>
      <c r="B212" s="11"/>
      <c r="C212" s="11"/>
      <c r="D212" s="11"/>
      <c r="E212" s="11"/>
      <c r="F212" s="11"/>
      <c r="G212" s="11"/>
      <c r="H212" s="11"/>
      <c r="J212" s="92"/>
      <c r="K212" s="13"/>
      <c r="L212" s="13"/>
      <c r="M212" s="13"/>
      <c r="N212" s="13"/>
    </row>
  </sheetData>
  <hyperlinks>
    <hyperlink ref="M36" r:id="rId2" display="https://www.leasingmarkt.de/leasing/pkw/volkswagen-id.7/12658303?adVariant=34046725"/>
    <hyperlink ref="N36" r:id="rId3" display="https://www.leasingmarkt.de/leasing/pkw/bmw-i4/12691828?adVariant=34152894"/>
    <hyperlink ref="E36" r:id="rId4" display="https://www.leasingmarkt.de/leasing/pkw/bmw-i4/12571113?adVariant=33715545&amp;lcn=listing&amp;lcs=Listing&amp;lcsu=https%3A%2F%2Fwww.leasingmarkt.de%2Flisting&amp;ga4pp=%257B%2522resultsCount%2522%253A43%252C%2522sort%2522%253A%2522popularity%2522%252C%2522position%2522%253A1%257D&amp;deposit=2"/>
  </hyperlinks>
  <pageMargins left="0.75" right="0.75" top="1" bottom="1" header="0.5" footer="0.5"/>
  <headerFooter/>
  <drawing r:id="rId1"/>
  <picture r:id="rId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213"/>
  <sheetViews>
    <sheetView workbookViewId="0">
      <selection activeCell="A1" sqref="A1"/>
    </sheetView>
  </sheetViews>
  <sheetFormatPr defaultColWidth="14" defaultRowHeight="15.2"/>
  <cols>
    <col min="1" max="1" width="21" customWidth="1"/>
    <col min="2" max="4" width="14" customWidth="1"/>
    <col min="5" max="5" width="14" hidden="1" customWidth="1"/>
    <col min="6" max="13" width="14" customWidth="1"/>
    <col min="14" max="14" width="21" customWidth="1"/>
    <col min="15" max="33" width="14" customWidth="1"/>
  </cols>
  <sheetData>
    <row r="1" ht="16" spans="1:33">
      <c r="A1" s="1" t="s">
        <v>81</v>
      </c>
      <c r="B1" s="2">
        <v>46084</v>
      </c>
      <c r="C1" s="2">
        <v>46085</v>
      </c>
      <c r="D1" s="95">
        <v>46083</v>
      </c>
      <c r="E1" s="2">
        <v>46084</v>
      </c>
      <c r="F1" s="2">
        <v>46084</v>
      </c>
      <c r="G1" s="2">
        <v>46091</v>
      </c>
      <c r="H1" s="2">
        <v>46084</v>
      </c>
      <c r="I1" s="2">
        <v>46085</v>
      </c>
      <c r="J1" s="2">
        <v>46085</v>
      </c>
      <c r="K1" s="2">
        <v>46085</v>
      </c>
      <c r="L1" s="2">
        <v>46085</v>
      </c>
      <c r="M1" s="2"/>
      <c r="N1" s="4" t="s">
        <v>72</v>
      </c>
      <c r="O1" s="96" t="s">
        <v>73</v>
      </c>
      <c r="P1" s="97" t="s">
        <v>75</v>
      </c>
      <c r="Q1" s="97" t="s">
        <v>75</v>
      </c>
      <c r="R1" s="97" t="s">
        <v>76</v>
      </c>
      <c r="S1" s="97" t="s">
        <v>76</v>
      </c>
      <c r="T1" s="97" t="s">
        <v>149</v>
      </c>
      <c r="U1" s="97" t="s">
        <v>150</v>
      </c>
      <c r="V1" s="5" t="s">
        <v>151</v>
      </c>
      <c r="W1" s="5" t="s">
        <v>152</v>
      </c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6" spans="1:33">
      <c r="A2" s="6" t="s">
        <v>72</v>
      </c>
      <c r="B2" s="8" t="s">
        <v>429</v>
      </c>
      <c r="C2" s="8" t="s">
        <v>430</v>
      </c>
      <c r="D2" s="7" t="s">
        <v>431</v>
      </c>
      <c r="E2" s="8" t="s">
        <v>74</v>
      </c>
      <c r="F2" s="8" t="s">
        <v>432</v>
      </c>
      <c r="G2" s="8" t="s">
        <v>433</v>
      </c>
      <c r="H2" s="8" t="s">
        <v>434</v>
      </c>
      <c r="I2" s="8" t="s">
        <v>149</v>
      </c>
      <c r="J2" s="8" t="s">
        <v>150</v>
      </c>
      <c r="K2" s="8" t="s">
        <v>77</v>
      </c>
      <c r="L2" s="8" t="s">
        <v>152</v>
      </c>
      <c r="M2" s="8"/>
      <c r="N2" s="5" t="s">
        <v>81</v>
      </c>
      <c r="O2" s="9">
        <v>46143</v>
      </c>
      <c r="P2" s="9">
        <v>46143</v>
      </c>
      <c r="Q2" s="9">
        <v>46143</v>
      </c>
      <c r="R2" s="9">
        <v>46143</v>
      </c>
      <c r="S2" s="9">
        <v>46143</v>
      </c>
      <c r="T2" s="9">
        <v>46143</v>
      </c>
      <c r="U2" s="9">
        <v>46143</v>
      </c>
      <c r="V2" s="9">
        <v>46143</v>
      </c>
      <c r="W2" s="9">
        <v>46143</v>
      </c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6" spans="1:33">
      <c r="A3" s="6" t="s">
        <v>83</v>
      </c>
      <c r="B3" s="11" t="s">
        <v>161</v>
      </c>
      <c r="C3" s="11" t="s">
        <v>157</v>
      </c>
      <c r="D3" s="10" t="s">
        <v>153</v>
      </c>
      <c r="E3" s="11" t="s">
        <v>355</v>
      </c>
      <c r="F3" s="11" t="s">
        <v>156</v>
      </c>
      <c r="G3" s="11" t="s">
        <v>155</v>
      </c>
      <c r="H3" s="11" t="s">
        <v>154</v>
      </c>
      <c r="I3" s="11" t="s">
        <v>158</v>
      </c>
      <c r="J3" s="11" t="s">
        <v>159</v>
      </c>
      <c r="K3" s="11" t="s">
        <v>160</v>
      </c>
      <c r="L3" s="11" t="s">
        <v>162</v>
      </c>
      <c r="M3" s="11"/>
      <c r="N3" s="4" t="s">
        <v>83</v>
      </c>
      <c r="O3" s="12" t="s">
        <v>153</v>
      </c>
      <c r="P3" s="13" t="s">
        <v>154</v>
      </c>
      <c r="Q3" s="13" t="s">
        <v>155</v>
      </c>
      <c r="R3" s="13" t="s">
        <v>156</v>
      </c>
      <c r="S3" s="13" t="s">
        <v>157</v>
      </c>
      <c r="T3" s="13" t="s">
        <v>158</v>
      </c>
      <c r="U3" s="13" t="s">
        <v>159</v>
      </c>
      <c r="V3" s="13" t="s">
        <v>161</v>
      </c>
      <c r="W3" s="13" t="s">
        <v>162</v>
      </c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ht="46" spans="1:33">
      <c r="A4" s="6" t="s">
        <v>92</v>
      </c>
      <c r="B4" s="15">
        <v>4</v>
      </c>
      <c r="C4" s="11" t="s">
        <v>168</v>
      </c>
      <c r="D4" s="10" t="s">
        <v>95</v>
      </c>
      <c r="E4" s="14" t="s">
        <v>435</v>
      </c>
      <c r="F4" s="11" t="s">
        <v>166</v>
      </c>
      <c r="G4" s="14" t="s">
        <v>164</v>
      </c>
      <c r="H4" s="14" t="s">
        <v>164</v>
      </c>
      <c r="I4" s="11" t="s">
        <v>169</v>
      </c>
      <c r="J4" s="98" t="s">
        <v>436</v>
      </c>
      <c r="K4" s="11" t="s">
        <v>103</v>
      </c>
      <c r="L4" s="14" t="s">
        <v>173</v>
      </c>
      <c r="M4" s="14"/>
      <c r="N4" s="4" t="s">
        <v>92</v>
      </c>
      <c r="O4" s="12" t="s">
        <v>95</v>
      </c>
      <c r="P4" s="12" t="s">
        <v>164</v>
      </c>
      <c r="Q4" s="12" t="s">
        <v>164</v>
      </c>
      <c r="R4" s="13" t="s">
        <v>166</v>
      </c>
      <c r="S4" s="13" t="s">
        <v>168</v>
      </c>
      <c r="T4" s="13" t="s">
        <v>169</v>
      </c>
      <c r="U4" s="99" t="s">
        <v>436</v>
      </c>
      <c r="V4" s="13">
        <v>4</v>
      </c>
      <c r="W4" s="12" t="s">
        <v>173</v>
      </c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6" spans="1:33">
      <c r="A5" s="6"/>
      <c r="B5" s="10" t="s">
        <v>108</v>
      </c>
      <c r="C5" s="10" t="s">
        <v>108</v>
      </c>
      <c r="D5" s="10" t="s">
        <v>108</v>
      </c>
      <c r="E5" s="10" t="s">
        <v>108</v>
      </c>
      <c r="F5" s="10" t="s">
        <v>108</v>
      </c>
      <c r="G5" s="10" t="s">
        <v>108</v>
      </c>
      <c r="H5" s="10" t="s">
        <v>108</v>
      </c>
      <c r="I5" s="10" t="s">
        <v>108</v>
      </c>
      <c r="J5" s="10" t="s">
        <v>108</v>
      </c>
      <c r="K5" s="10" t="s">
        <v>108</v>
      </c>
      <c r="L5" s="10" t="s">
        <v>108</v>
      </c>
      <c r="M5" s="10"/>
      <c r="N5" s="4"/>
      <c r="O5" s="12" t="s">
        <v>108</v>
      </c>
      <c r="P5" s="12" t="s">
        <v>108</v>
      </c>
      <c r="Q5" s="12" t="s">
        <v>108</v>
      </c>
      <c r="R5" s="12" t="s">
        <v>108</v>
      </c>
      <c r="S5" s="12" t="s">
        <v>108</v>
      </c>
      <c r="T5" s="12" t="s">
        <v>108</v>
      </c>
      <c r="U5" s="12" t="s">
        <v>108</v>
      </c>
      <c r="V5" s="12" t="s">
        <v>108</v>
      </c>
      <c r="W5" s="12" t="s">
        <v>108</v>
      </c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ht="19" customHeight="1" spans="1:33">
      <c r="A6" s="6"/>
      <c r="B6" s="8"/>
      <c r="C6" s="8"/>
      <c r="D6" s="7"/>
      <c r="E6" s="8"/>
      <c r="F6" s="8"/>
      <c r="G6" s="8"/>
      <c r="H6" s="8"/>
      <c r="I6" s="8"/>
      <c r="J6" s="8"/>
      <c r="K6" s="8"/>
      <c r="L6" s="8"/>
      <c r="M6" s="8"/>
      <c r="N6" s="4" t="s">
        <v>72</v>
      </c>
      <c r="O6" s="4" t="s">
        <v>437</v>
      </c>
      <c r="P6" s="5" t="s">
        <v>438</v>
      </c>
      <c r="Q6" s="5" t="s">
        <v>439</v>
      </c>
      <c r="R6" s="5" t="s">
        <v>440</v>
      </c>
      <c r="S6" s="5" t="s">
        <v>441</v>
      </c>
      <c r="T6" s="5" t="s">
        <v>442</v>
      </c>
      <c r="U6" s="5" t="s">
        <v>443</v>
      </c>
      <c r="V6" s="5" t="s">
        <v>444</v>
      </c>
      <c r="W6" s="5" t="s">
        <v>445</v>
      </c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9" customHeight="1" spans="1:33">
      <c r="A7" s="6" t="s">
        <v>72</v>
      </c>
      <c r="B7" s="8" t="s">
        <v>429</v>
      </c>
      <c r="C7" s="8" t="s">
        <v>430</v>
      </c>
      <c r="D7" s="7" t="s">
        <v>431</v>
      </c>
      <c r="E7" s="8" t="s">
        <v>74</v>
      </c>
      <c r="F7" s="8" t="s">
        <v>432</v>
      </c>
      <c r="G7" s="8" t="s">
        <v>433</v>
      </c>
      <c r="H7" s="8" t="s">
        <v>434</v>
      </c>
      <c r="I7" s="8" t="s">
        <v>149</v>
      </c>
      <c r="J7" s="8" t="s">
        <v>150</v>
      </c>
      <c r="K7" s="8" t="s">
        <v>77</v>
      </c>
      <c r="L7" s="8" t="s">
        <v>152</v>
      </c>
      <c r="M7" s="8"/>
      <c r="N7" s="20" t="s">
        <v>112</v>
      </c>
      <c r="O7" s="21">
        <v>54970</v>
      </c>
      <c r="P7" s="21">
        <v>49160</v>
      </c>
      <c r="Q7" s="21">
        <v>51790</v>
      </c>
      <c r="R7" s="23">
        <v>52150</v>
      </c>
      <c r="S7" s="22">
        <v>70900</v>
      </c>
      <c r="T7" s="22">
        <v>68800</v>
      </c>
      <c r="U7" s="21">
        <v>56650</v>
      </c>
      <c r="V7" s="22">
        <v>84600</v>
      </c>
      <c r="W7" s="22">
        <v>63600</v>
      </c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>
      <c r="A8" s="17" t="s">
        <v>112</v>
      </c>
      <c r="B8" s="18">
        <v>84600</v>
      </c>
      <c r="C8" s="18">
        <v>70900</v>
      </c>
      <c r="D8" s="18">
        <v>53970</v>
      </c>
      <c r="E8" s="19">
        <v>58155</v>
      </c>
      <c r="F8" s="19">
        <v>52150</v>
      </c>
      <c r="G8" s="18">
        <v>51270</v>
      </c>
      <c r="H8" s="18">
        <v>48635</v>
      </c>
      <c r="I8" s="19">
        <v>68800</v>
      </c>
      <c r="J8" s="18">
        <v>57150</v>
      </c>
      <c r="K8" s="18">
        <v>55990</v>
      </c>
      <c r="L8" s="18">
        <v>63600</v>
      </c>
      <c r="M8" s="18"/>
      <c r="N8" s="20" t="s">
        <v>113</v>
      </c>
      <c r="O8" s="100"/>
      <c r="P8" s="101"/>
      <c r="Q8" s="22"/>
      <c r="R8" s="22"/>
      <c r="S8" s="27"/>
      <c r="T8" s="22"/>
      <c r="U8" s="22"/>
      <c r="V8" s="28"/>
      <c r="W8" s="102" t="s">
        <v>446</v>
      </c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>
      <c r="A9" s="20" t="s">
        <v>113</v>
      </c>
      <c r="B9" s="25"/>
      <c r="C9" s="26"/>
      <c r="D9" s="103" t="s">
        <v>447</v>
      </c>
      <c r="E9" s="24"/>
      <c r="F9" s="24"/>
      <c r="G9" s="25"/>
      <c r="H9" s="104"/>
      <c r="I9" s="24"/>
      <c r="J9" s="25"/>
      <c r="K9" s="25" t="s">
        <v>448</v>
      </c>
      <c r="L9" s="25"/>
      <c r="M9" s="25"/>
      <c r="N9" s="20" t="s">
        <v>118</v>
      </c>
      <c r="O9" s="22"/>
      <c r="P9" s="22">
        <v>0</v>
      </c>
      <c r="Q9" s="22">
        <v>0</v>
      </c>
      <c r="R9" s="28"/>
      <c r="S9" s="28"/>
      <c r="T9" s="28"/>
      <c r="U9" s="28"/>
      <c r="V9" s="28"/>
      <c r="W9" s="105">
        <v>5000</v>
      </c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spans="1:33">
      <c r="A10" s="17" t="s">
        <v>118</v>
      </c>
      <c r="B10" s="30"/>
      <c r="C10" s="30"/>
      <c r="D10" s="18"/>
      <c r="E10" s="29">
        <v>6396.78</v>
      </c>
      <c r="F10" s="30"/>
      <c r="G10" s="18">
        <v>5000</v>
      </c>
      <c r="H10" s="18">
        <v>5000</v>
      </c>
      <c r="I10" s="30"/>
      <c r="J10" s="30"/>
      <c r="K10" s="30">
        <v>9250</v>
      </c>
      <c r="L10" s="30"/>
      <c r="M10" s="30"/>
      <c r="N10" s="20" t="s">
        <v>374</v>
      </c>
      <c r="O10" s="22">
        <v>25100</v>
      </c>
      <c r="P10" s="34">
        <v>21050</v>
      </c>
      <c r="Q10" s="34">
        <v>21300</v>
      </c>
      <c r="R10" s="35"/>
      <c r="S10" s="34">
        <v>39400</v>
      </c>
      <c r="T10" s="23"/>
      <c r="U10" s="22">
        <v>23600</v>
      </c>
      <c r="V10" s="34">
        <v>39650</v>
      </c>
      <c r="W10" s="34">
        <v>27500</v>
      </c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spans="1:33">
      <c r="A11" s="17" t="s">
        <v>374</v>
      </c>
      <c r="B11" s="32">
        <v>39250</v>
      </c>
      <c r="C11" s="32">
        <v>39150</v>
      </c>
      <c r="D11" s="18">
        <v>25350</v>
      </c>
      <c r="E11" s="40" t="s">
        <v>114</v>
      </c>
      <c r="F11" s="32">
        <v>25850</v>
      </c>
      <c r="G11" s="32">
        <v>21400</v>
      </c>
      <c r="H11" s="32">
        <v>23800</v>
      </c>
      <c r="I11" s="37" t="s">
        <v>114</v>
      </c>
      <c r="J11" s="18">
        <v>21550</v>
      </c>
      <c r="K11" s="32">
        <v>26200</v>
      </c>
      <c r="L11" s="32">
        <v>27400</v>
      </c>
      <c r="M11" s="32"/>
      <c r="N11" s="38" t="s">
        <v>375</v>
      </c>
      <c r="O11" s="22">
        <v>16550</v>
      </c>
      <c r="P11" s="34">
        <v>14800</v>
      </c>
      <c r="Q11" s="34">
        <v>14450</v>
      </c>
      <c r="R11" s="35"/>
      <c r="S11" s="34">
        <v>29550</v>
      </c>
      <c r="T11" s="23"/>
      <c r="U11" s="34">
        <v>15350</v>
      </c>
      <c r="V11" s="34">
        <v>27150</v>
      </c>
      <c r="W11" s="34">
        <v>19350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pans="1:33">
      <c r="A12" s="36" t="s">
        <v>375</v>
      </c>
      <c r="B12" s="32">
        <v>26750</v>
      </c>
      <c r="C12" s="32">
        <v>29650</v>
      </c>
      <c r="D12" s="18">
        <v>16800</v>
      </c>
      <c r="E12" s="40" t="s">
        <v>114</v>
      </c>
      <c r="F12" s="32">
        <v>18900</v>
      </c>
      <c r="G12" s="32">
        <v>14500</v>
      </c>
      <c r="H12" s="32">
        <v>16050</v>
      </c>
      <c r="I12" s="37" t="s">
        <v>114</v>
      </c>
      <c r="J12" s="32">
        <v>14150</v>
      </c>
      <c r="K12" s="32">
        <v>18950</v>
      </c>
      <c r="L12" s="32">
        <v>19300</v>
      </c>
      <c r="M12" s="32"/>
      <c r="N12" s="20" t="s">
        <v>121</v>
      </c>
      <c r="O12" s="41">
        <f>O10/O7</f>
        <v>0.456612697835183</v>
      </c>
      <c r="P12" s="41">
        <f>P10/P7</f>
        <v>0.428193653376729</v>
      </c>
      <c r="Q12" s="41">
        <f>Q10/Q7</f>
        <v>0.4112763081676</v>
      </c>
      <c r="R12" s="42"/>
      <c r="S12" s="41">
        <f>S10/S7</f>
        <v>0.555712270803949</v>
      </c>
      <c r="T12" s="41"/>
      <c r="U12" s="41">
        <f>U10/U7</f>
        <v>0.416593115622242</v>
      </c>
      <c r="V12" s="41">
        <f>V10/V7</f>
        <v>0.468676122931442</v>
      </c>
      <c r="W12" s="41">
        <f>W10/W7</f>
        <v>0.432389937106918</v>
      </c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1:33">
      <c r="A13" s="17" t="s">
        <v>121</v>
      </c>
      <c r="B13" s="40">
        <f>B11/B8</f>
        <v>0.463947990543735</v>
      </c>
      <c r="C13" s="40">
        <f>C11/C8</f>
        <v>0.552186177715092</v>
      </c>
      <c r="D13" s="39">
        <f>D11/D8</f>
        <v>0.46970539188438</v>
      </c>
      <c r="E13" s="40" t="s">
        <v>114</v>
      </c>
      <c r="F13" s="40">
        <f>F11/F8</f>
        <v>0.49568552253116</v>
      </c>
      <c r="G13" s="40">
        <f>G11/G8</f>
        <v>0.417398088550809</v>
      </c>
      <c r="H13" s="40">
        <f>H11/H8</f>
        <v>0.48935951475275</v>
      </c>
      <c r="I13" s="40"/>
      <c r="J13" s="39">
        <f>J11/J8</f>
        <v>0.377077865266842</v>
      </c>
      <c r="K13" s="40">
        <f>K11/K8</f>
        <v>0.467940703697089</v>
      </c>
      <c r="L13" s="40"/>
      <c r="M13" s="40"/>
      <c r="N13" s="5" t="s">
        <v>123</v>
      </c>
      <c r="O13" s="85"/>
      <c r="P13" s="85"/>
      <c r="Q13" s="85"/>
      <c r="R13" s="85"/>
      <c r="S13" s="85"/>
      <c r="T13" s="85"/>
      <c r="U13" s="85"/>
      <c r="V13" s="13"/>
      <c r="W13" s="13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 spans="1:33">
      <c r="A14" s="43" t="s">
        <v>123</v>
      </c>
      <c r="B14" s="45"/>
      <c r="C14" s="45"/>
      <c r="D14" s="44">
        <v>0</v>
      </c>
      <c r="E14" s="45"/>
      <c r="F14" s="45"/>
      <c r="G14" s="45"/>
      <c r="H14" s="45"/>
      <c r="I14" s="45"/>
      <c r="J14" s="45"/>
      <c r="K14" s="45"/>
      <c r="L14" s="45"/>
      <c r="M14" s="45"/>
      <c r="N14" s="50" t="s">
        <v>124</v>
      </c>
      <c r="O14" s="106"/>
      <c r="P14" s="51"/>
      <c r="Q14" s="51"/>
      <c r="R14" s="51"/>
      <c r="S14" s="51"/>
      <c r="T14" s="51"/>
      <c r="U14" s="51"/>
      <c r="V14" s="51"/>
      <c r="W14" s="51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pans="1:33">
      <c r="A15" s="46" t="s">
        <v>124</v>
      </c>
      <c r="B15" s="49"/>
      <c r="C15" s="49"/>
      <c r="D15" s="107" t="s">
        <v>449</v>
      </c>
      <c r="E15" s="48"/>
      <c r="F15" s="49"/>
      <c r="G15" s="49"/>
      <c r="H15" s="49"/>
      <c r="I15" s="49"/>
      <c r="J15" s="49"/>
      <c r="K15" s="49"/>
      <c r="L15" s="49"/>
      <c r="M15" s="49"/>
      <c r="N15" s="50" t="s">
        <v>208</v>
      </c>
      <c r="O15" s="54">
        <v>0.0201</v>
      </c>
      <c r="P15" s="55">
        <v>0.0199</v>
      </c>
      <c r="Q15" s="55">
        <v>0.0199</v>
      </c>
      <c r="R15" s="54">
        <v>0.0349</v>
      </c>
      <c r="S15" s="54">
        <v>0.0599</v>
      </c>
      <c r="T15" s="56">
        <v>0.033</v>
      </c>
      <c r="U15" s="54">
        <v>0.0599</v>
      </c>
      <c r="V15" s="54">
        <v>0.0722</v>
      </c>
      <c r="W15" s="108">
        <v>0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</row>
    <row r="16" spans="1:33">
      <c r="A16" s="46" t="s">
        <v>208</v>
      </c>
      <c r="B16" s="52">
        <v>0.0722</v>
      </c>
      <c r="C16" s="52">
        <v>0.0599</v>
      </c>
      <c r="D16" s="109">
        <v>0.0201</v>
      </c>
      <c r="E16" s="53">
        <v>0.0399</v>
      </c>
      <c r="F16" s="52">
        <v>0.0349</v>
      </c>
      <c r="G16" s="52">
        <v>0.0499</v>
      </c>
      <c r="H16" s="52">
        <v>0.0499</v>
      </c>
      <c r="I16" s="53">
        <v>0.033</v>
      </c>
      <c r="J16" s="52">
        <v>0.0599</v>
      </c>
      <c r="K16" s="49"/>
      <c r="L16" s="49"/>
      <c r="M16" s="49"/>
      <c r="N16" s="50" t="s">
        <v>212</v>
      </c>
      <c r="O16" s="59">
        <v>701</v>
      </c>
      <c r="P16" s="21">
        <v>689</v>
      </c>
      <c r="Q16" s="21">
        <v>716</v>
      </c>
      <c r="R16" s="59">
        <v>637.79</v>
      </c>
      <c r="S16" s="59">
        <v>919</v>
      </c>
      <c r="T16" s="60">
        <v>929</v>
      </c>
      <c r="U16" s="59">
        <v>742</v>
      </c>
      <c r="V16" s="59">
        <v>1516.51</v>
      </c>
      <c r="W16" s="59">
        <v>829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</row>
    <row r="17" spans="1:33">
      <c r="A17" s="46" t="s">
        <v>212</v>
      </c>
      <c r="B17" s="57">
        <v>1516.51</v>
      </c>
      <c r="C17" s="57">
        <v>919</v>
      </c>
      <c r="D17" s="66">
        <v>688</v>
      </c>
      <c r="E17" s="110">
        <v>788</v>
      </c>
      <c r="F17" s="57">
        <v>637.79</v>
      </c>
      <c r="G17" s="57">
        <v>799</v>
      </c>
      <c r="H17" s="57">
        <v>765</v>
      </c>
      <c r="I17" s="58">
        <v>929</v>
      </c>
      <c r="J17" s="57">
        <v>748</v>
      </c>
      <c r="K17" s="57"/>
      <c r="L17" s="49"/>
      <c r="M17" s="49"/>
      <c r="N17" s="50" t="s">
        <v>213</v>
      </c>
      <c r="O17" s="59">
        <v>17277</v>
      </c>
      <c r="P17" s="21" t="s">
        <v>450</v>
      </c>
      <c r="Q17" s="21">
        <v>20132</v>
      </c>
      <c r="R17" s="59">
        <v>20860</v>
      </c>
      <c r="S17" s="59" t="s">
        <v>451</v>
      </c>
      <c r="T17" s="60" t="s">
        <v>452</v>
      </c>
      <c r="U17" s="59">
        <v>24246</v>
      </c>
      <c r="V17" s="59" t="s">
        <v>453</v>
      </c>
      <c r="W17" s="59" t="s">
        <v>454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</row>
    <row r="18" spans="1:33">
      <c r="A18" s="46" t="s">
        <v>213</v>
      </c>
      <c r="B18" s="57" t="s">
        <v>453</v>
      </c>
      <c r="C18" s="57" t="s">
        <v>451</v>
      </c>
      <c r="D18" s="66">
        <v>16957</v>
      </c>
      <c r="E18" s="110" t="s">
        <v>455</v>
      </c>
      <c r="F18" s="57">
        <v>20860</v>
      </c>
      <c r="G18" s="57" t="s">
        <v>456</v>
      </c>
      <c r="H18" s="57" t="s">
        <v>457</v>
      </c>
      <c r="I18" s="58" t="s">
        <v>452</v>
      </c>
      <c r="J18" s="57" t="s">
        <v>458</v>
      </c>
      <c r="K18" s="57"/>
      <c r="L18" s="49"/>
      <c r="M18" s="49"/>
      <c r="N18" s="64" t="s">
        <v>459</v>
      </c>
      <c r="O18" s="65">
        <v>5572.45811766851</v>
      </c>
      <c r="P18" s="65">
        <f>PV(5%/12,48,-(P29-P16))</f>
        <v>1387.95548113818</v>
      </c>
      <c r="Q18" s="65">
        <f>PV(5%/12,48,-(Q29-Q16))</f>
        <v>9455.36616359563</v>
      </c>
      <c r="R18" s="65">
        <f>PV(5%/12,60,-(R29-R16))</f>
        <v>18353.0574136625</v>
      </c>
      <c r="S18" s="65">
        <f>PV(5%/12,60,-(S29-S16))</f>
        <v>327.297568637808</v>
      </c>
      <c r="T18" s="65">
        <f>PV(5%/12,48,-(T29-T16))</f>
        <v>16037.8725285226</v>
      </c>
      <c r="U18" s="65">
        <v>5968</v>
      </c>
      <c r="V18" s="65">
        <f>PV(5%/12,48,-(V29-V16))</f>
        <v>-12995.2391532009</v>
      </c>
      <c r="W18" s="65">
        <v>4382</v>
      </c>
      <c r="X18" s="49"/>
      <c r="Y18" s="49"/>
      <c r="Z18" s="49"/>
      <c r="AA18" s="49"/>
      <c r="AB18" s="49"/>
      <c r="AC18" s="49"/>
      <c r="AD18" s="49"/>
      <c r="AE18" s="49"/>
      <c r="AF18" s="49"/>
      <c r="AG18" s="49"/>
    </row>
    <row r="19" ht="19" customHeight="1" spans="1:33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/>
      <c r="M19" s="63"/>
      <c r="N19" s="4" t="s">
        <v>72</v>
      </c>
      <c r="O19" s="4" t="s">
        <v>437</v>
      </c>
      <c r="P19" s="5" t="s">
        <v>438</v>
      </c>
      <c r="Q19" s="5" t="s">
        <v>439</v>
      </c>
      <c r="R19" s="5" t="s">
        <v>440</v>
      </c>
      <c r="S19" s="5" t="s">
        <v>441</v>
      </c>
      <c r="T19" s="5" t="s">
        <v>442</v>
      </c>
      <c r="U19" s="5" t="s">
        <v>443</v>
      </c>
      <c r="V19" s="5" t="s">
        <v>444</v>
      </c>
      <c r="W19" s="5" t="s">
        <v>445</v>
      </c>
      <c r="X19" s="63"/>
      <c r="Y19" s="63"/>
      <c r="Z19" s="63"/>
      <c r="AA19" s="63"/>
      <c r="AB19" s="63"/>
      <c r="AC19" s="63"/>
      <c r="AD19" s="63"/>
      <c r="AE19" s="63"/>
      <c r="AF19" s="63"/>
      <c r="AG19" s="63"/>
    </row>
    <row r="20" spans="1:33">
      <c r="A20" s="61" t="s">
        <v>459</v>
      </c>
      <c r="B20" s="62">
        <f t="shared" ref="B20:K20" si="0">PV(5%/12,60,-(B28-B17))</f>
        <v>-10731.1479376585</v>
      </c>
      <c r="C20" s="62">
        <f t="shared" si="0"/>
        <v>10068.2342015462</v>
      </c>
      <c r="D20" s="62">
        <f t="shared" si="0"/>
        <v>3974.30297429454</v>
      </c>
      <c r="E20" s="62">
        <f t="shared" si="0"/>
        <v>-4345.23791856203</v>
      </c>
      <c r="F20" s="62">
        <f t="shared" si="0"/>
        <v>10556.2786067895</v>
      </c>
      <c r="G20" s="62">
        <f t="shared" si="0"/>
        <v>-14360.4814137843</v>
      </c>
      <c r="H20" s="62">
        <f t="shared" si="0"/>
        <v>-12240.8531608272</v>
      </c>
      <c r="I20" s="62">
        <f t="shared" si="0"/>
        <v>4928.13568812523</v>
      </c>
      <c r="J20" s="62" t="e">
        <f t="shared" si="0"/>
        <v>#VALUE!</v>
      </c>
      <c r="K20" s="62" t="e">
        <f t="shared" si="0"/>
        <v>#VALUE!</v>
      </c>
      <c r="L20" s="63"/>
      <c r="M20" s="63"/>
      <c r="N20" s="50" t="s">
        <v>208</v>
      </c>
      <c r="O20" s="54">
        <v>0.0201</v>
      </c>
      <c r="P20" s="55">
        <v>0.0199</v>
      </c>
      <c r="Q20" s="55">
        <v>0.0199</v>
      </c>
      <c r="R20" s="54">
        <v>0.0199</v>
      </c>
      <c r="S20" s="54">
        <v>0.0449</v>
      </c>
      <c r="T20" s="56">
        <v>0.028</v>
      </c>
      <c r="U20" s="54">
        <v>0.0549</v>
      </c>
      <c r="V20" s="54">
        <v>0.0722</v>
      </c>
      <c r="W20" s="108"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</row>
    <row r="21" ht="19" customHeight="1" spans="1:33">
      <c r="A21" s="6" t="s">
        <v>72</v>
      </c>
      <c r="B21" s="8" t="s">
        <v>429</v>
      </c>
      <c r="C21" s="8" t="s">
        <v>430</v>
      </c>
      <c r="D21" s="7" t="s">
        <v>431</v>
      </c>
      <c r="E21" s="8" t="s">
        <v>74</v>
      </c>
      <c r="F21" s="8" t="s">
        <v>432</v>
      </c>
      <c r="G21" s="8" t="s">
        <v>433</v>
      </c>
      <c r="H21" s="8" t="s">
        <v>434</v>
      </c>
      <c r="I21" s="8" t="s">
        <v>149</v>
      </c>
      <c r="J21" s="8" t="s">
        <v>150</v>
      </c>
      <c r="K21" s="8" t="s">
        <v>77</v>
      </c>
      <c r="L21" s="8" t="s">
        <v>152</v>
      </c>
      <c r="M21" s="8"/>
      <c r="N21" s="50" t="s">
        <v>126</v>
      </c>
      <c r="O21" s="59">
        <v>900</v>
      </c>
      <c r="P21" s="21">
        <v>831</v>
      </c>
      <c r="Q21" s="21">
        <v>862</v>
      </c>
      <c r="R21" s="59">
        <v>768</v>
      </c>
      <c r="S21" s="59">
        <v>1101</v>
      </c>
      <c r="T21" s="60">
        <v>1060</v>
      </c>
      <c r="U21" s="59">
        <v>893</v>
      </c>
      <c r="V21" s="59">
        <v>1657.39</v>
      </c>
      <c r="W21" s="59">
        <v>986</v>
      </c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9" hidden="1" customHeight="1" spans="1:33">
      <c r="A22" s="46" t="s">
        <v>208</v>
      </c>
      <c r="B22" s="52">
        <v>0.0722</v>
      </c>
      <c r="C22" s="52">
        <v>0.0449</v>
      </c>
      <c r="D22" s="109">
        <v>0.0201</v>
      </c>
      <c r="E22" s="53">
        <v>0.0399</v>
      </c>
      <c r="F22" s="52">
        <v>0.0199</v>
      </c>
      <c r="G22" s="52">
        <v>0.0499</v>
      </c>
      <c r="H22" s="52">
        <v>0.0499</v>
      </c>
      <c r="I22" s="53">
        <v>0.028</v>
      </c>
      <c r="J22" s="52">
        <v>0.0549</v>
      </c>
      <c r="K22" s="49"/>
      <c r="L22" s="49"/>
      <c r="M22" s="49"/>
      <c r="N22" s="50" t="s">
        <v>127</v>
      </c>
      <c r="O22" s="59">
        <v>25915</v>
      </c>
      <c r="P22" s="21">
        <v>21372</v>
      </c>
      <c r="Q22" s="21">
        <v>22995</v>
      </c>
      <c r="R22" s="59">
        <v>27639</v>
      </c>
      <c r="S22" s="59" t="s">
        <v>460</v>
      </c>
      <c r="T22" s="60">
        <v>35005</v>
      </c>
      <c r="U22" s="59">
        <v>31724</v>
      </c>
      <c r="V22" s="59">
        <v>39761.99</v>
      </c>
      <c r="W22" s="59">
        <v>29097</v>
      </c>
      <c r="X22" s="49"/>
      <c r="Y22" s="49"/>
      <c r="Z22" s="49"/>
      <c r="AA22" s="49"/>
      <c r="AB22" s="49"/>
      <c r="AC22" s="49"/>
      <c r="AD22" s="49"/>
      <c r="AE22" s="49"/>
      <c r="AF22" s="49"/>
      <c r="AG22" s="49"/>
    </row>
    <row r="23" spans="1:33">
      <c r="A23" s="46" t="s">
        <v>126</v>
      </c>
      <c r="B23" s="57">
        <v>1657.39</v>
      </c>
      <c r="C23" s="57">
        <v>1101</v>
      </c>
      <c r="D23" s="66">
        <v>884</v>
      </c>
      <c r="E23" s="111">
        <v>928</v>
      </c>
      <c r="F23" s="57">
        <v>768</v>
      </c>
      <c r="G23" s="57">
        <v>945</v>
      </c>
      <c r="H23" s="57">
        <v>909</v>
      </c>
      <c r="I23" s="58">
        <v>1060</v>
      </c>
      <c r="J23" s="57">
        <v>901</v>
      </c>
      <c r="K23" s="57"/>
      <c r="L23" s="49"/>
      <c r="M23" s="49"/>
      <c r="N23" s="64" t="s">
        <v>461</v>
      </c>
      <c r="O23" s="65">
        <v>4410.89029092834</v>
      </c>
      <c r="P23" s="65">
        <f>PV(5%/12,36,-(P28-P21))</f>
        <v>4215.72978080149</v>
      </c>
      <c r="Q23" s="65">
        <f>PV(5%/12,36,-(Q28-Q21))</f>
        <v>5606.91118290091</v>
      </c>
      <c r="R23" s="65"/>
      <c r="S23" s="65">
        <f>PV(5%/12,36,-(S28-S21))</f>
        <v>1938.02204931155</v>
      </c>
      <c r="T23" s="65"/>
      <c r="U23" s="65">
        <v>7551</v>
      </c>
      <c r="V23" s="65">
        <f>PV(5%/12,36,-(V28-V21))</f>
        <v>-3130.80234605357</v>
      </c>
      <c r="W23" s="65">
        <v>8208</v>
      </c>
      <c r="X23" s="49"/>
      <c r="Y23" s="49"/>
      <c r="Z23" s="49"/>
      <c r="AA23" s="49"/>
      <c r="AB23" s="49"/>
      <c r="AC23" s="49"/>
      <c r="AD23" s="49"/>
      <c r="AE23" s="49"/>
      <c r="AF23" s="49"/>
      <c r="AG23" s="49"/>
    </row>
    <row r="24" spans="1:33">
      <c r="A24" s="46" t="s">
        <v>127</v>
      </c>
      <c r="B24" s="57">
        <v>39761.99</v>
      </c>
      <c r="C24" s="57" t="s">
        <v>460</v>
      </c>
      <c r="D24" s="66">
        <v>25435</v>
      </c>
      <c r="E24" s="111" t="s">
        <v>462</v>
      </c>
      <c r="F24" s="57">
        <v>27639</v>
      </c>
      <c r="G24" s="57">
        <v>22764</v>
      </c>
      <c r="H24" s="57">
        <v>21145</v>
      </c>
      <c r="I24" s="58">
        <v>35005</v>
      </c>
      <c r="J24" s="57" t="s">
        <v>463</v>
      </c>
      <c r="K24" s="57"/>
      <c r="L24" s="49"/>
      <c r="M24" s="49"/>
      <c r="N24" s="72" t="s">
        <v>140</v>
      </c>
      <c r="O24" s="73"/>
      <c r="P24" s="73"/>
      <c r="Q24" s="73"/>
      <c r="R24" s="73"/>
      <c r="S24" s="73"/>
      <c r="T24" s="73"/>
      <c r="U24" s="73"/>
      <c r="V24" s="112"/>
      <c r="W24" s="112"/>
      <c r="X24" s="49"/>
      <c r="Y24" s="49"/>
      <c r="Z24" s="49"/>
      <c r="AA24" s="49"/>
      <c r="AB24" s="49"/>
      <c r="AC24" s="49"/>
      <c r="AD24" s="49"/>
      <c r="AE24" s="49"/>
      <c r="AF24" s="49"/>
      <c r="AG24" s="49"/>
    </row>
    <row r="25" ht="19" customHeight="1" spans="1:33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3"/>
      <c r="M25" s="63"/>
      <c r="N25" s="4" t="s">
        <v>72</v>
      </c>
      <c r="O25" s="4" t="s">
        <v>437</v>
      </c>
      <c r="P25" s="5" t="s">
        <v>438</v>
      </c>
      <c r="Q25" s="5" t="s">
        <v>439</v>
      </c>
      <c r="R25" s="5" t="s">
        <v>440</v>
      </c>
      <c r="S25" s="5" t="s">
        <v>441</v>
      </c>
      <c r="T25" s="5" t="s">
        <v>442</v>
      </c>
      <c r="U25" s="5" t="s">
        <v>443</v>
      </c>
      <c r="V25" s="5" t="s">
        <v>444</v>
      </c>
      <c r="W25" s="5" t="s">
        <v>445</v>
      </c>
      <c r="X25" s="63"/>
      <c r="Y25" s="63"/>
      <c r="Z25" s="63"/>
      <c r="AA25" s="63"/>
      <c r="AB25" s="63"/>
      <c r="AC25" s="63"/>
      <c r="AD25" s="63"/>
      <c r="AE25" s="63"/>
      <c r="AF25" s="63"/>
      <c r="AG25" s="63"/>
    </row>
    <row r="26" spans="1:33">
      <c r="A26" s="61" t="s">
        <v>461</v>
      </c>
      <c r="B26" s="62">
        <f t="shared" ref="B26:K26" si="1">PV(5%/12,36,-(B29-B23))</f>
        <v>-2803.63137308616</v>
      </c>
      <c r="C26" s="62">
        <f t="shared" si="1"/>
        <v>2142.50390741618</v>
      </c>
      <c r="D26" s="62">
        <f t="shared" si="1"/>
        <v>3740.25965336357</v>
      </c>
      <c r="E26" s="62" t="e">
        <f t="shared" si="1"/>
        <v>#VALUE!</v>
      </c>
      <c r="F26" s="62">
        <f t="shared" si="1"/>
        <v>5381.71728606823</v>
      </c>
      <c r="G26" s="62">
        <f t="shared" si="1"/>
        <v>2235.76523310857</v>
      </c>
      <c r="H26" s="62">
        <f t="shared" si="1"/>
        <v>-1161.09535848123</v>
      </c>
      <c r="I26" s="62" t="e">
        <f t="shared" si="1"/>
        <v>#VALUE!</v>
      </c>
      <c r="J26" s="62">
        <f t="shared" si="1"/>
        <v>9461.16697473038</v>
      </c>
      <c r="K26" s="62">
        <f t="shared" si="1"/>
        <v>34560.3012706346</v>
      </c>
      <c r="L26" s="63" t="e">
        <f>PV(5%/12,36,-(L29:L30-L23))</f>
        <v>#VALUE!</v>
      </c>
      <c r="M26" s="63"/>
      <c r="N26" s="72" t="s">
        <v>141</v>
      </c>
      <c r="O26" s="77">
        <v>748</v>
      </c>
      <c r="P26" s="21">
        <v>542</v>
      </c>
      <c r="Q26" s="21">
        <v>535</v>
      </c>
      <c r="R26" s="21">
        <v>854</v>
      </c>
      <c r="S26" s="77">
        <v>1109</v>
      </c>
      <c r="T26" s="77">
        <v>1022</v>
      </c>
      <c r="U26" s="77">
        <v>695</v>
      </c>
      <c r="V26" s="77">
        <v>1314</v>
      </c>
      <c r="W26" s="77"/>
      <c r="X26" s="63"/>
      <c r="Y26" s="63"/>
      <c r="Z26" s="63"/>
      <c r="AA26" s="63"/>
      <c r="AB26" s="63"/>
      <c r="AC26" s="63"/>
      <c r="AD26" s="63"/>
      <c r="AE26" s="63"/>
      <c r="AF26" s="63"/>
      <c r="AG26" s="63"/>
    </row>
    <row r="27" ht="19" hidden="1" customHeight="1" spans="1:33">
      <c r="A27" s="6" t="s">
        <v>72</v>
      </c>
      <c r="B27" s="8" t="s">
        <v>429</v>
      </c>
      <c r="C27" s="8" t="s">
        <v>430</v>
      </c>
      <c r="D27" s="7" t="s">
        <v>431</v>
      </c>
      <c r="E27" s="8" t="s">
        <v>74</v>
      </c>
      <c r="F27" s="8" t="s">
        <v>432</v>
      </c>
      <c r="G27" s="8" t="s">
        <v>433</v>
      </c>
      <c r="H27" s="8" t="s">
        <v>434</v>
      </c>
      <c r="I27" s="8" t="s">
        <v>149</v>
      </c>
      <c r="J27" s="8" t="s">
        <v>150</v>
      </c>
      <c r="K27" s="8" t="s">
        <v>77</v>
      </c>
      <c r="L27" s="8" t="s">
        <v>152</v>
      </c>
      <c r="M27" s="8"/>
      <c r="N27" s="80" t="s">
        <v>464</v>
      </c>
      <c r="O27" s="77">
        <v>1032.19833904938</v>
      </c>
      <c r="P27" s="77"/>
      <c r="Q27" s="77"/>
      <c r="R27" s="77"/>
      <c r="S27" s="77"/>
      <c r="T27" s="77"/>
      <c r="U27" s="77">
        <v>1119</v>
      </c>
      <c r="V27" s="77"/>
      <c r="W27" s="77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9" hidden="1" customHeight="1" spans="1:33">
      <c r="A28" s="68" t="s">
        <v>141</v>
      </c>
      <c r="B28" s="75">
        <v>1314</v>
      </c>
      <c r="C28" s="75">
        <v>1109</v>
      </c>
      <c r="D28" s="66">
        <v>763</v>
      </c>
      <c r="E28" s="79">
        <v>706</v>
      </c>
      <c r="F28" s="75">
        <v>837</v>
      </c>
      <c r="G28" s="75">
        <v>528</v>
      </c>
      <c r="H28" s="75">
        <v>534</v>
      </c>
      <c r="I28" s="75">
        <v>1022</v>
      </c>
      <c r="J28" s="113" t="s">
        <v>465</v>
      </c>
      <c r="K28" s="75" t="s">
        <v>114</v>
      </c>
      <c r="L28" s="75" t="s">
        <v>114</v>
      </c>
      <c r="M28" s="75"/>
      <c r="N28" s="80" t="s">
        <v>142</v>
      </c>
      <c r="O28" s="77"/>
      <c r="P28" s="77">
        <f>-PMT(5%/12,36,P7,-(P10*95%))</f>
        <v>957.349203481476</v>
      </c>
      <c r="Q28" s="77">
        <f>-PMT(5%/12,36,Q7,-(Q10*95%))</f>
        <v>1030.04415813772</v>
      </c>
      <c r="R28" s="77">
        <f>-PMT(5%/12,36,R7,-(R10*95%))</f>
        <v>1562.98228400831</v>
      </c>
      <c r="S28" s="77">
        <f>-PMT(5%/12,36,S7,-(S10*95%))</f>
        <v>1159.08425942649</v>
      </c>
      <c r="T28" s="77">
        <f>-PMT(5%/12,36,T7,-(T10*95%))</f>
        <v>2061.99772080099</v>
      </c>
      <c r="U28" s="77"/>
      <c r="V28" s="77">
        <f>-PMT(5%/12,36,V7,-(V10*95%))</f>
        <v>1563.55704503138</v>
      </c>
      <c r="W28" s="77"/>
      <c r="X28" s="75"/>
      <c r="Y28" s="75"/>
      <c r="Z28" s="75"/>
      <c r="AA28" s="75"/>
      <c r="AB28" s="75"/>
      <c r="AC28" s="75"/>
      <c r="AD28" s="75"/>
      <c r="AE28" s="75"/>
      <c r="AF28" s="75"/>
      <c r="AG28" s="75"/>
    </row>
    <row r="29" ht="19" hidden="1" customHeight="1" spans="1:33">
      <c r="A29" s="78" t="s">
        <v>142</v>
      </c>
      <c r="B29" s="79">
        <f t="shared" ref="B29:L29" si="2">-PMT(5%/12,36,B8,-(B11*95%))</f>
        <v>1573.36265259782</v>
      </c>
      <c r="C29" s="79">
        <f t="shared" si="2"/>
        <v>1165.21276415551</v>
      </c>
      <c r="D29" s="81">
        <f t="shared" si="2"/>
        <v>996.098937215692</v>
      </c>
      <c r="E29" s="79" t="e">
        <f t="shared" si="2"/>
        <v>#VALUE!</v>
      </c>
      <c r="F29" s="79">
        <f t="shared" si="2"/>
        <v>929.294895027151</v>
      </c>
      <c r="G29" s="79">
        <f t="shared" si="2"/>
        <v>1012.00788975169</v>
      </c>
      <c r="H29" s="79">
        <f t="shared" si="2"/>
        <v>874.200930482254</v>
      </c>
      <c r="I29" s="79" t="e">
        <f t="shared" si="2"/>
        <v>#VALUE!</v>
      </c>
      <c r="J29" s="79">
        <f t="shared" si="2"/>
        <v>1184.5596618897</v>
      </c>
      <c r="K29" s="79">
        <f t="shared" si="2"/>
        <v>1035.80323328843</v>
      </c>
      <c r="L29" s="79">
        <f t="shared" si="2"/>
        <v>1234.46493755562</v>
      </c>
      <c r="M29" s="79"/>
      <c r="N29" s="80" t="s">
        <v>383</v>
      </c>
      <c r="O29" s="77"/>
      <c r="P29" s="77">
        <f>-PMT(5%/12,60,P7,-(P11*95%))</f>
        <v>720.963634238119</v>
      </c>
      <c r="Q29" s="77">
        <f>-PMT(5%/12,48,Q7,-(Q11*95%))</f>
        <v>933.750403199402</v>
      </c>
      <c r="R29" s="77">
        <f>-PMT(5%/12,60,R7,-(R11*95%))</f>
        <v>984.134834535173</v>
      </c>
      <c r="S29" s="77">
        <f>-PMT(5%/12,60,S7,-(S11*95%))</f>
        <v>925.176508888881</v>
      </c>
      <c r="T29" s="77">
        <f>-PMT(5%/12,60,T7,-(T11*95%))</f>
        <v>1298.34087470796</v>
      </c>
      <c r="U29" s="77"/>
      <c r="V29" s="77">
        <f>-PMT(5%/12,60,V7,-(V11*95%))</f>
        <v>1217.23882252018</v>
      </c>
      <c r="W29" s="77"/>
      <c r="X29" s="79"/>
      <c r="Y29" s="79"/>
      <c r="Z29" s="79"/>
      <c r="AA29" s="79"/>
      <c r="AB29" s="79"/>
      <c r="AC29" s="79"/>
      <c r="AD29" s="79"/>
      <c r="AE29" s="79"/>
      <c r="AF29" s="79"/>
      <c r="AG29" s="79"/>
    </row>
    <row r="30" spans="1:33">
      <c r="A30" s="78" t="s">
        <v>383</v>
      </c>
      <c r="B30" s="79">
        <f>-PMT(5%/12,60,B8,-(B12*95%))</f>
        <v>1222.82655797157</v>
      </c>
      <c r="C30" s="79">
        <f>-PMT(5%/12,60,C8,-(C12*95%))</f>
        <v>923.779575026033</v>
      </c>
      <c r="D30" s="81">
        <f>-PMT(5%/12,60,D8,-(D12*95%))</f>
        <v>783.795590808858</v>
      </c>
      <c r="E30" s="81" t="e">
        <f>-PMT(5%/12,60,E8,-(E12*95%))</f>
        <v>#VALUE!</v>
      </c>
      <c r="F30" s="79">
        <f>-PMT(5%/12,60,F8,-(F12*95%))</f>
        <v>720.114334456956</v>
      </c>
      <c r="G30" s="79">
        <f>-PMT(5%/12,48,G8,-(G12*95%))</f>
        <v>920.879195764727</v>
      </c>
      <c r="H30" s="79">
        <f>-PMT(5%/12,60,H8,-(H12*95%))</f>
        <v>693.594563289417</v>
      </c>
      <c r="I30" s="79" t="e">
        <f>-PMT(5%/12,60,I8,-(I12*95%))</f>
        <v>#VALUE!</v>
      </c>
      <c r="J30" s="79">
        <f>-PMT(5%/12,60,J8,-(J12*95%))</f>
        <v>880.824861162277</v>
      </c>
      <c r="K30" s="79">
        <f>-PMT(5%/12,60,K8,-(K12*95%))</f>
        <v>791.881404718534</v>
      </c>
      <c r="L30" s="79">
        <f>-PMT(5%/12,60,L8,-(L12*95%))</f>
        <v>930.602224229491</v>
      </c>
      <c r="M30" s="79"/>
      <c r="N30" s="64" t="s">
        <v>220</v>
      </c>
      <c r="O30" s="65">
        <v>9482</v>
      </c>
      <c r="P30" s="65">
        <f>PV(5%/12,36,-(P28-P26))</f>
        <v>13858.4174518026</v>
      </c>
      <c r="Q30" s="65">
        <f>PV(5%/12,36,-(Q28-Q26))</f>
        <v>16517.4955026841</v>
      </c>
      <c r="R30" s="65"/>
      <c r="S30" s="65">
        <f>PV(5%/12,36,-(S28-S26))</f>
        <v>1671.09643904162</v>
      </c>
      <c r="T30" s="65"/>
      <c r="U30" s="65">
        <v>14158</v>
      </c>
      <c r="V30" s="65">
        <f>PV(5%/12,36,-(V28-V26))</f>
        <v>8326.64581777015</v>
      </c>
      <c r="W30" s="65"/>
      <c r="X30" s="79"/>
      <c r="Y30" s="79"/>
      <c r="Z30" s="79"/>
      <c r="AA30" s="79"/>
      <c r="AB30" s="79"/>
      <c r="AC30" s="79"/>
      <c r="AD30" s="79"/>
      <c r="AE30" s="79"/>
      <c r="AF30" s="79"/>
      <c r="AG30" s="79"/>
    </row>
    <row r="31" spans="1:33">
      <c r="A31" s="61" t="s">
        <v>220</v>
      </c>
      <c r="B31" s="62">
        <f t="shared" ref="B31:K31" si="3">PV(5%/12,36,-(B29-B28))</f>
        <v>8653.81679073756</v>
      </c>
      <c r="C31" s="62">
        <f t="shared" si="3"/>
        <v>1875.57829714626</v>
      </c>
      <c r="D31" s="62">
        <f t="shared" si="3"/>
        <v>7777.5095086962</v>
      </c>
      <c r="E31" s="62" t="e">
        <f t="shared" si="3"/>
        <v>#VALUE!</v>
      </c>
      <c r="F31" s="62">
        <f t="shared" si="3"/>
        <v>3079.48389749013</v>
      </c>
      <c r="G31" s="62">
        <f t="shared" si="3"/>
        <v>16149.2626684284</v>
      </c>
      <c r="H31" s="62">
        <f t="shared" si="3"/>
        <v>11351.0426229215</v>
      </c>
      <c r="I31" s="62" t="e">
        <f t="shared" si="3"/>
        <v>#VALUE!</v>
      </c>
      <c r="J31" s="62" t="e">
        <f t="shared" si="3"/>
        <v>#VALUE!</v>
      </c>
      <c r="K31" s="62" t="e">
        <f t="shared" si="3"/>
        <v>#VALUE!</v>
      </c>
      <c r="L31" s="63" t="e">
        <f>PV(5%/12,36,-(L29:L30-L28))</f>
        <v>#VALUE!</v>
      </c>
      <c r="M31" s="63"/>
      <c r="N31" s="5" t="s">
        <v>384</v>
      </c>
      <c r="O31" s="84">
        <f t="shared" ref="O31:T31" si="4">O26/O7</f>
        <v>0.0136074222303074</v>
      </c>
      <c r="P31" s="84">
        <f t="shared" si="4"/>
        <v>0.0110252237591538</v>
      </c>
      <c r="Q31" s="84">
        <f t="shared" si="4"/>
        <v>0.0103301795713458</v>
      </c>
      <c r="R31" s="84">
        <f t="shared" si="4"/>
        <v>0.0163758389261745</v>
      </c>
      <c r="S31" s="84">
        <f t="shared" si="4"/>
        <v>0.0156417489421721</v>
      </c>
      <c r="T31" s="84">
        <f t="shared" si="4"/>
        <v>0.0148546511627907</v>
      </c>
      <c r="U31" s="84">
        <v>0.01</v>
      </c>
      <c r="V31" s="84">
        <f>V26/V7</f>
        <v>0.015531914893617</v>
      </c>
      <c r="W31" s="84"/>
      <c r="X31" s="63"/>
      <c r="Y31" s="63"/>
      <c r="Z31" s="63"/>
      <c r="AA31" s="63"/>
      <c r="AB31" s="63"/>
      <c r="AC31" s="63"/>
      <c r="AD31" s="63"/>
      <c r="AE31" s="63"/>
      <c r="AF31" s="63"/>
      <c r="AG31" s="63"/>
    </row>
    <row r="32" spans="1:33">
      <c r="A32" s="114" t="s">
        <v>384</v>
      </c>
      <c r="B32" s="115">
        <f t="shared" ref="B32:L32" si="5">B28/B8</f>
        <v>0.015531914893617</v>
      </c>
      <c r="C32" s="115">
        <f t="shared" si="5"/>
        <v>0.0156417489421721</v>
      </c>
      <c r="D32" s="82">
        <f t="shared" si="5"/>
        <v>0.0141374837872892</v>
      </c>
      <c r="E32" s="115">
        <f t="shared" si="5"/>
        <v>0.0121399707677758</v>
      </c>
      <c r="F32" s="115">
        <f t="shared" si="5"/>
        <v>0.0160498561840844</v>
      </c>
      <c r="G32" s="115">
        <f t="shared" si="5"/>
        <v>0.0102984201287303</v>
      </c>
      <c r="H32" s="115">
        <f t="shared" si="5"/>
        <v>0.010979747095713</v>
      </c>
      <c r="I32" s="115">
        <f t="shared" si="5"/>
        <v>0.0148546511627907</v>
      </c>
      <c r="J32" s="115" t="e">
        <f t="shared" si="5"/>
        <v>#VALUE!</v>
      </c>
      <c r="K32" s="115" t="e">
        <f t="shared" si="5"/>
        <v>#VALUE!</v>
      </c>
      <c r="L32" s="115" t="e">
        <f t="shared" si="5"/>
        <v>#VALUE!</v>
      </c>
      <c r="M32" s="115"/>
      <c r="N32" s="20" t="s">
        <v>385</v>
      </c>
      <c r="O32" s="27"/>
      <c r="P32" s="22">
        <v>65944.99</v>
      </c>
      <c r="Q32" s="22">
        <v>59500</v>
      </c>
      <c r="R32" s="22">
        <v>62720</v>
      </c>
      <c r="S32" s="22"/>
      <c r="T32" s="22">
        <v>96305</v>
      </c>
      <c r="U32" s="27"/>
      <c r="V32" s="22">
        <v>110946.4</v>
      </c>
      <c r="W32" s="22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</row>
    <row r="33" spans="1:33">
      <c r="A33" s="17" t="s">
        <v>385</v>
      </c>
      <c r="B33" s="86">
        <v>81200</v>
      </c>
      <c r="C33" s="86"/>
      <c r="D33" s="30"/>
      <c r="E33" s="30"/>
      <c r="F33" s="86">
        <v>48800</v>
      </c>
      <c r="G33" s="86">
        <v>69360</v>
      </c>
      <c r="H33" s="86">
        <v>65900</v>
      </c>
      <c r="I33" s="86">
        <v>74740</v>
      </c>
      <c r="J33" s="91">
        <v>61750</v>
      </c>
      <c r="K33" s="30"/>
      <c r="L33" s="86">
        <v>68820</v>
      </c>
      <c r="M33" s="86"/>
      <c r="N33" s="20" t="s">
        <v>386</v>
      </c>
      <c r="O33" s="22"/>
      <c r="P33" s="22">
        <v>43000</v>
      </c>
      <c r="Q33" s="22">
        <v>38670</v>
      </c>
      <c r="R33" s="22">
        <v>46390</v>
      </c>
      <c r="S33" s="22"/>
      <c r="T33" s="22">
        <v>68000</v>
      </c>
      <c r="U33" s="22"/>
      <c r="V33" s="22">
        <v>112895</v>
      </c>
      <c r="W33" s="22"/>
      <c r="X33" s="86"/>
      <c r="Y33" s="86"/>
      <c r="Z33" s="86"/>
      <c r="AA33" s="86"/>
      <c r="AB33" s="86"/>
      <c r="AC33" s="86"/>
      <c r="AD33" s="86"/>
      <c r="AE33" s="86"/>
      <c r="AF33" s="86"/>
      <c r="AG33" s="86"/>
    </row>
    <row r="34" spans="1:33">
      <c r="A34" s="17" t="s">
        <v>386</v>
      </c>
      <c r="B34" s="86">
        <v>81200</v>
      </c>
      <c r="C34" s="86"/>
      <c r="D34" s="87"/>
      <c r="E34" s="87"/>
      <c r="F34" s="86">
        <v>36290</v>
      </c>
      <c r="G34" s="86">
        <v>69359</v>
      </c>
      <c r="H34" s="86">
        <v>45000</v>
      </c>
      <c r="I34" s="86">
        <v>74740</v>
      </c>
      <c r="J34" s="116">
        <v>50326</v>
      </c>
      <c r="K34" s="87"/>
      <c r="L34" s="86">
        <v>67400</v>
      </c>
      <c r="M34" s="86"/>
      <c r="N34" s="72" t="s">
        <v>387</v>
      </c>
      <c r="O34" s="77"/>
      <c r="P34" s="77" t="s">
        <v>466</v>
      </c>
      <c r="Q34" s="77" t="s">
        <v>467</v>
      </c>
      <c r="R34" s="77" t="s">
        <v>468</v>
      </c>
      <c r="S34" s="77" t="s">
        <v>469</v>
      </c>
      <c r="T34" s="77" t="s">
        <v>470</v>
      </c>
      <c r="U34" s="77"/>
      <c r="V34" s="77"/>
      <c r="W34" s="77"/>
      <c r="X34" s="86"/>
      <c r="Y34" s="86"/>
      <c r="Z34" s="86"/>
      <c r="AA34" s="86"/>
      <c r="AB34" s="86"/>
      <c r="AC34" s="86"/>
      <c r="AD34" s="86"/>
      <c r="AE34" s="86"/>
      <c r="AF34" s="86"/>
      <c r="AG34" s="86"/>
    </row>
    <row r="35" spans="1:33">
      <c r="A35" s="68" t="s">
        <v>387</v>
      </c>
      <c r="B35" s="79"/>
      <c r="C35" s="79" t="s">
        <v>469</v>
      </c>
      <c r="D35" s="88"/>
      <c r="E35" s="88"/>
      <c r="F35" s="79" t="s">
        <v>471</v>
      </c>
      <c r="G35" s="79"/>
      <c r="H35" s="79" t="s">
        <v>472</v>
      </c>
      <c r="I35" s="79"/>
      <c r="J35" s="88"/>
      <c r="K35" s="88"/>
      <c r="L35" s="79" t="s">
        <v>173</v>
      </c>
      <c r="M35" s="79"/>
      <c r="N35" s="72" t="s">
        <v>391</v>
      </c>
      <c r="O35" s="77"/>
      <c r="P35" s="77">
        <v>451</v>
      </c>
      <c r="Q35" s="77">
        <v>506</v>
      </c>
      <c r="R35" s="77">
        <v>566.32</v>
      </c>
      <c r="S35" s="77"/>
      <c r="T35" s="77">
        <v>737</v>
      </c>
      <c r="U35" s="77"/>
      <c r="V35" s="77">
        <v>1399</v>
      </c>
      <c r="W35" s="77"/>
      <c r="X35" s="79"/>
      <c r="Y35" s="79"/>
      <c r="Z35" s="79"/>
      <c r="AA35" s="79"/>
      <c r="AB35" s="79"/>
      <c r="AC35" s="79"/>
      <c r="AD35" s="79"/>
      <c r="AE35" s="79"/>
      <c r="AF35" s="79"/>
      <c r="AG35" s="79"/>
    </row>
    <row r="36" spans="1:33">
      <c r="A36" s="68" t="s">
        <v>391</v>
      </c>
      <c r="B36" s="79">
        <v>1061.27</v>
      </c>
      <c r="C36" s="79"/>
      <c r="D36" s="88"/>
      <c r="E36" s="88"/>
      <c r="F36" s="79">
        <v>422</v>
      </c>
      <c r="G36" s="79">
        <v>590</v>
      </c>
      <c r="H36" s="79">
        <v>671</v>
      </c>
      <c r="I36" s="89">
        <v>709</v>
      </c>
      <c r="J36" s="88">
        <v>553</v>
      </c>
      <c r="K36" s="88"/>
      <c r="L36" s="79">
        <v>772</v>
      </c>
      <c r="M36" s="79"/>
      <c r="N36" s="72" t="s">
        <v>392</v>
      </c>
      <c r="O36" s="77"/>
      <c r="P36" s="77">
        <v>451</v>
      </c>
      <c r="Q36" s="77">
        <v>506</v>
      </c>
      <c r="R36" s="77">
        <v>566.32</v>
      </c>
      <c r="S36" s="77"/>
      <c r="T36" s="77">
        <v>619.33</v>
      </c>
      <c r="U36" s="77"/>
      <c r="V36" s="77">
        <v>1175.63</v>
      </c>
      <c r="W36" s="77"/>
      <c r="X36" s="79"/>
      <c r="Y36" s="79"/>
      <c r="Z36" s="79"/>
      <c r="AA36" s="79"/>
      <c r="AB36" s="79"/>
      <c r="AC36" s="79"/>
      <c r="AD36" s="79"/>
      <c r="AE36" s="79"/>
      <c r="AF36" s="79"/>
      <c r="AG36" s="79"/>
    </row>
    <row r="37" ht="16" spans="1:33">
      <c r="A37" s="68" t="s">
        <v>392</v>
      </c>
      <c r="B37" s="79">
        <v>891</v>
      </c>
      <c r="C37" s="79"/>
      <c r="D37" s="88"/>
      <c r="E37" s="88"/>
      <c r="F37" s="79">
        <v>358</v>
      </c>
      <c r="G37" s="79">
        <v>496</v>
      </c>
      <c r="H37" s="79">
        <v>496</v>
      </c>
      <c r="I37" s="89">
        <v>595</v>
      </c>
      <c r="J37" s="88">
        <v>464</v>
      </c>
      <c r="K37" s="88"/>
      <c r="L37" s="79">
        <v>649</v>
      </c>
      <c r="M37" s="79"/>
      <c r="N37" s="73" t="s">
        <v>393</v>
      </c>
      <c r="O37" s="77"/>
      <c r="P37" s="77" t="s">
        <v>473</v>
      </c>
      <c r="Q37" s="77" t="s">
        <v>474</v>
      </c>
      <c r="R37" s="77" t="s">
        <v>475</v>
      </c>
      <c r="S37" s="77"/>
      <c r="T37" s="77" t="s">
        <v>476</v>
      </c>
      <c r="U37" s="77"/>
      <c r="V37" s="73"/>
      <c r="W37" s="73"/>
      <c r="X37" s="79"/>
      <c r="Y37" s="79"/>
      <c r="Z37" s="79"/>
      <c r="AA37" s="79"/>
      <c r="AB37" s="79"/>
      <c r="AC37" s="79"/>
      <c r="AD37" s="79"/>
      <c r="AE37" s="79"/>
      <c r="AF37" s="79"/>
      <c r="AG37" s="79"/>
    </row>
    <row r="38" ht="16" spans="1:33">
      <c r="A38" s="90" t="s">
        <v>393</v>
      </c>
      <c r="B38" s="69" t="s">
        <v>477</v>
      </c>
      <c r="C38" s="69"/>
      <c r="D38" s="88"/>
      <c r="E38" s="88"/>
      <c r="F38" s="88"/>
      <c r="G38" s="88" t="s">
        <v>478</v>
      </c>
      <c r="H38" s="88" t="s">
        <v>479</v>
      </c>
      <c r="I38" s="91" t="s">
        <v>480</v>
      </c>
      <c r="J38" s="91" t="s">
        <v>481</v>
      </c>
      <c r="K38" s="69"/>
      <c r="L38" s="69" t="s">
        <v>482</v>
      </c>
      <c r="M38" s="69"/>
      <c r="N38" s="13"/>
      <c r="O38" s="13"/>
      <c r="P38" s="13"/>
      <c r="Q38" s="13"/>
      <c r="R38" s="13"/>
      <c r="S38" s="13"/>
      <c r="T38" s="13"/>
      <c r="U38" s="94"/>
      <c r="V38" s="13"/>
      <c r="W38" s="13"/>
      <c r="X38" s="69"/>
      <c r="Y38" s="69"/>
      <c r="Z38" s="69"/>
      <c r="AA38" s="69"/>
      <c r="AB38" s="69"/>
      <c r="AC38" s="69"/>
      <c r="AD38" s="69"/>
      <c r="AE38" s="69"/>
      <c r="AF38" s="69"/>
      <c r="AG38" s="69"/>
    </row>
    <row r="39" spans="1:33">
      <c r="A39" s="92"/>
      <c r="B39" s="11"/>
      <c r="C39" s="11"/>
      <c r="D39" s="11"/>
      <c r="E39" s="11"/>
      <c r="F39" s="11"/>
      <c r="G39" s="11"/>
      <c r="H39" s="11"/>
      <c r="I39" s="11"/>
      <c r="J39" s="93"/>
      <c r="K39" s="11"/>
      <c r="L39" s="93"/>
      <c r="M39" s="93"/>
      <c r="N39" s="13"/>
      <c r="O39" s="94"/>
      <c r="P39" s="94"/>
      <c r="Q39" s="94"/>
      <c r="R39" s="94"/>
      <c r="S39" s="94"/>
      <c r="T39" s="65"/>
      <c r="U39" s="94"/>
      <c r="V39" s="13"/>
      <c r="W39" s="13"/>
      <c r="X39" s="93"/>
      <c r="Y39" s="93"/>
      <c r="Z39" s="93"/>
      <c r="AA39" s="93"/>
      <c r="AB39" s="93"/>
      <c r="AC39" s="93"/>
      <c r="AD39" s="93"/>
      <c r="AE39" s="93"/>
      <c r="AF39" s="93"/>
      <c r="AG39" s="93"/>
    </row>
    <row r="40" spans="1:33">
      <c r="A40" s="92"/>
      <c r="B40" s="11"/>
      <c r="C40" s="93"/>
      <c r="D40" s="11"/>
      <c r="E40" s="11"/>
      <c r="F40" s="11"/>
      <c r="G40" s="11"/>
      <c r="H40" s="11"/>
      <c r="I40" s="93"/>
      <c r="J40" s="11"/>
      <c r="K40" s="11"/>
      <c r="L40" s="11"/>
      <c r="M40" s="11"/>
      <c r="N40" s="13"/>
      <c r="O40" s="13"/>
      <c r="P40" s="13"/>
      <c r="Q40" s="13"/>
      <c r="R40" s="13"/>
      <c r="S40" s="94"/>
      <c r="T40" s="65"/>
      <c r="U40" s="13"/>
      <c r="V40" s="13"/>
      <c r="W40" s="13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1:33">
      <c r="A41" s="92"/>
      <c r="B41" s="11"/>
      <c r="C41" s="93"/>
      <c r="D41" s="11"/>
      <c r="E41" s="11"/>
      <c r="F41" s="11"/>
      <c r="G41" s="11"/>
      <c r="H41" s="11"/>
      <c r="I41" s="93"/>
      <c r="J41" s="11"/>
      <c r="K41" s="11"/>
      <c r="L41" s="11"/>
      <c r="M41" s="11"/>
      <c r="N41" s="13"/>
      <c r="O41" s="13"/>
      <c r="P41" s="13"/>
      <c r="Q41" s="13"/>
      <c r="R41" s="13"/>
      <c r="S41" s="13"/>
      <c r="T41" s="65"/>
      <c r="U41" s="13"/>
      <c r="V41" s="13"/>
      <c r="W41" s="13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spans="1:33">
      <c r="A42" s="9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3"/>
      <c r="O42" s="13"/>
      <c r="P42" s="13"/>
      <c r="Q42" s="13"/>
      <c r="R42" s="13"/>
      <c r="S42" s="13"/>
      <c r="T42" s="65"/>
      <c r="U42" s="13"/>
      <c r="V42" s="13"/>
      <c r="W42" s="13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1:33">
      <c r="A43" s="9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3"/>
      <c r="O43" s="13"/>
      <c r="P43" s="13"/>
      <c r="Q43" s="13"/>
      <c r="R43" s="13"/>
      <c r="S43" s="13"/>
      <c r="T43" s="65"/>
      <c r="U43" s="13"/>
      <c r="V43" s="13"/>
      <c r="W43" s="13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>
      <c r="A44" s="9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1:33">
      <c r="A45" s="9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>
      <c r="A46" s="9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1:33">
      <c r="A47" s="9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1:33">
      <c r="A48" s="9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1:33">
      <c r="A49" s="9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1:33">
      <c r="A50" s="9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>
      <c r="A51" s="9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>
      <c r="A52" s="9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>
      <c r="A53" s="9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1:33">
      <c r="A54" s="92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>
      <c r="A55" s="9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>
      <c r="A56" s="92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>
      <c r="A57" s="92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1:33">
      <c r="A58" s="92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1:33">
      <c r="A59" s="92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1:33">
      <c r="A60" s="9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1:33">
      <c r="A61" s="92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1:33">
      <c r="A62" s="9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1:33">
      <c r="A63" s="92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1:33">
      <c r="A64" s="9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3">
      <c r="A65" s="92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>
      <c r="A66" s="92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1:33">
      <c r="A67" s="92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1:33">
      <c r="A68" s="92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1:33">
      <c r="A69" s="92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>
      <c r="A70" s="92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>
      <c r="A71" s="92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1:33">
      <c r="A72" s="9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>
      <c r="A73" s="92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1:33">
      <c r="A74" s="9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1:33">
      <c r="A75" s="92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1:33">
      <c r="A76" s="9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1:33">
      <c r="A77" s="92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1:33">
      <c r="A78" s="92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spans="1:33">
      <c r="A79" s="9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spans="1:33">
      <c r="A80" s="92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spans="1:33">
      <c r="A81" s="92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spans="1:33">
      <c r="A82" s="9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:33">
      <c r="A83" s="9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1:33">
      <c r="A84" s="9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spans="1:33">
      <c r="A85" s="92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spans="1:33">
      <c r="A86" s="9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spans="1:33">
      <c r="A87" s="9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1:33">
      <c r="A88" s="92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spans="1:33">
      <c r="A89" s="92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spans="1:33">
      <c r="A90" s="92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1:33">
      <c r="A91" s="92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spans="1:33">
      <c r="A92" s="9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spans="1:33">
      <c r="A93" s="92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spans="1:33">
      <c r="A94" s="9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spans="1:33">
      <c r="A95" s="9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1:33">
      <c r="A96" s="9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>
      <c r="A97" s="9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1:33">
      <c r="A98" s="9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spans="1:33">
      <c r="A99" s="9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>
      <c r="A100" s="9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1:33">
      <c r="A101" s="9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1:33">
      <c r="A102" s="9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1:33">
      <c r="A103" s="9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1:33">
      <c r="A104" s="9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spans="1:33">
      <c r="A105" s="9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spans="1:33">
      <c r="A106" s="9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spans="1:33">
      <c r="A107" s="9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spans="1:33">
      <c r="A108" s="9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1:33">
      <c r="A109" s="9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1:33">
      <c r="A110" s="9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1:33">
      <c r="A111" s="9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spans="1:33">
      <c r="A112" s="9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spans="1:33">
      <c r="A113" s="9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1:33">
      <c r="A114" s="9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1:33">
      <c r="A115" s="9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1:33">
      <c r="A116" s="9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1:33">
      <c r="A117" s="9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1:33">
      <c r="A118" s="9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1:33">
      <c r="A119" s="9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1:33">
      <c r="A120" s="9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1:33">
      <c r="A121" s="9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1:33">
      <c r="A122" s="9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1:33">
      <c r="A123" s="9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1:33">
      <c r="A124" s="9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1:33">
      <c r="A125" s="9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1:33">
      <c r="A126" s="9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1:33">
      <c r="A127" s="9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1:33">
      <c r="A128" s="9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1:33">
      <c r="A129" s="9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1:33">
      <c r="A130" s="9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1:33">
      <c r="A131" s="9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spans="1:33">
      <c r="A132" s="9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spans="1:33">
      <c r="A133" s="9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spans="1:33">
      <c r="A134" s="9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1:33">
      <c r="A135" s="9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spans="1:33">
      <c r="A136" s="9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spans="1:33">
      <c r="A137" s="9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spans="1:33">
      <c r="A138" s="9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spans="1:33">
      <c r="A139" s="9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spans="1:33">
      <c r="A140" s="9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spans="1:33">
      <c r="A141" s="9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spans="1:33">
      <c r="A142" s="9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spans="1:33">
      <c r="A143" s="9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spans="1:33">
      <c r="A144" s="9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spans="1:33">
      <c r="A145" s="9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spans="1:33">
      <c r="A146" s="9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1:33">
      <c r="A147" s="9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1:33">
      <c r="A148" s="9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spans="1:33">
      <c r="A149" s="9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spans="1:33">
      <c r="A150" s="9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spans="1:33">
      <c r="A151" s="9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spans="1:33">
      <c r="A152" s="9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spans="1:33">
      <c r="A153" s="9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spans="1:33">
      <c r="A154" s="9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spans="1:33">
      <c r="A155" s="9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spans="1:33">
      <c r="A156" s="9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spans="1:33">
      <c r="A157" s="9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spans="1:33">
      <c r="A158" s="9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spans="1:33">
      <c r="A159" s="9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spans="1:33">
      <c r="A160" s="9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1:33">
      <c r="A161" s="9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1:33">
      <c r="A162" s="9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1:33">
      <c r="A163" s="9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1:33">
      <c r="A164" s="9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spans="1:33">
      <c r="A165" s="9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spans="1:33">
      <c r="A166" s="9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spans="1:33">
      <c r="A167" s="9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spans="1:33">
      <c r="A168" s="9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1:33">
      <c r="A169" s="9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spans="1:33">
      <c r="A170" s="9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spans="1:33">
      <c r="A171" s="9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spans="1:33">
      <c r="A172" s="9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spans="1:33">
      <c r="A173" s="9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1:33">
      <c r="A174" s="9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1:33">
      <c r="A175" s="9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1:33">
      <c r="A176" s="9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spans="1:33">
      <c r="A177" s="9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spans="1:33">
      <c r="A178" s="9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spans="1:33">
      <c r="A179" s="9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spans="1:33">
      <c r="A180" s="9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spans="1:33">
      <c r="A181" s="9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spans="1:33">
      <c r="A182" s="9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1:33">
      <c r="A183" s="9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1:33">
      <c r="A184" s="9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1:33">
      <c r="A185" s="9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1:33">
      <c r="A186" s="9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>
      <c r="A187" s="9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1:33">
      <c r="A188" s="9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spans="1:33">
      <c r="A189" s="9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spans="1:33">
      <c r="A190" s="9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spans="1:33">
      <c r="A191" s="9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spans="1:33">
      <c r="A192" s="9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1:33">
      <c r="A193" s="9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spans="1:33">
      <c r="A194" s="9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spans="1:33">
      <c r="A195" s="9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spans="1:33">
      <c r="A196" s="9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spans="1:33">
      <c r="A197" s="9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1:33">
      <c r="A198" s="9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spans="1:33">
      <c r="A199" s="9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1:33">
      <c r="A200" s="9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spans="1:33">
      <c r="A201" s="9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spans="1:33">
      <c r="A202" s="9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spans="1:33">
      <c r="A203" s="9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spans="1:33">
      <c r="A204" s="9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spans="1:33">
      <c r="A205" s="9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spans="1:33">
      <c r="A206" s="9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spans="1:33">
      <c r="A207" s="9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spans="1:33">
      <c r="A208" s="9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spans="1:33">
      <c r="A209" s="9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spans="1:33">
      <c r="A210" s="9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spans="1:33">
      <c r="A211" s="9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spans="1:33">
      <c r="A212" s="9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3">
      <c r="A213" s="9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92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</sheetData>
  <hyperlinks>
    <hyperlink ref="P37" r:id="rId2" display="https://www.leasingmarkt.de/leasing/pkw/volkswagen-id.4/12718953?adVariant=34230362"/>
    <hyperlink ref="R37" r:id="rId3" display="https://www.leasingmarkt.de/leasing/pkw/bmw-ix1/12692271?adVariant=34155688"/>
    <hyperlink ref="I38" r:id="rId4" display="https://www.leasingmarkt.de/leasing/pkw/audi-q6_e_tron/12580776?adVariant=33761106&amp;lcn=listing&amp;lcs=Listing&amp;lcsu=https%3A%2F%2Fwww.leasingmarkt.de%2Flisting&amp;ga4pp=%257B%2522resultsCount%2522%253A66%252C%2522sort%2522%253A%2522popularity%2522%252C%2522position%2522%253A4%257D"/>
    <hyperlink ref="J38" r:id="rId5" display="https://www.leasingmarkt.de/leasing/pkw/skoda-enyaq/12564949?adVariant=33688804&amp;lcn=listing&amp;lcs=Listing&amp;lcsu=https%3A%2F%2Fwww.leasingmarkt.de%2Flisting&amp;ga4pp=%257B%2522resultsCount%2522%253A32%252C%2522sort%2522%253A%2522popularity%2522%252C%2522position%2522%253A3%257D&amp;deposit=1"/>
    <hyperlink ref="L38" r:id="rId6" display="https://www.leasingmarkt.de/leasing/pkw/xpeng-g9/12526148?adVariant=33520574&amp;lcn=listing&amp;lcs=Listing&amp;lcsu=https%3A%2F%2Fwww.leasingmarkt.de%2Flisting&amp;ga4pp=%257B%2522resultsCount%2522%253A48%252C%2522sort%2522%253A%2522popularity%2522%252C%2522position%2522%253A1%257D"/>
    <hyperlink ref="Q37" r:id="rId7" display="https://www.leasingmarkt.de/leasing/pkw/volkswagen-id.5/12501343?adVariant=33394822"/>
    <hyperlink ref="T37" r:id="rId8" display="https://www.leasingmarkt.de/leasing/pkw/audi-q6_e_tron/12710470?adVariant=34211554"/>
    <hyperlink ref="B38" r:id="rId9" display="https://www.leasingmarkt.de/leasing/pkw/porsche-macan/12509151?adVariant=33448193&amp;lcn=listing&amp;lcs=Listing&amp;lcsu=https%3A%2F%2Fwww.leasingmarkt.de%2Flisting&amp;ga4pp=%257B%2522resultsCount%2522%253A15%252C%2522sort%2522%253A%2522popularity%2522%252C%2522position%2522%253A3%257D&amp;deposit=1"/>
    <hyperlink ref="G38" r:id="rId10" display="https://www.leasingmarkt.de/leasing/pkw/volkswagen-id_5/12380221?adVariant=33249801&amp;lcn=listing&amp;lcs=Listing&amp;lcsu=https%3A%2F%2Fwww.leasingmarkt.de%2Flisting&amp;ga4pp=%257B%2522resultsCount%2522%253A4%252C%2522sort%2522%253A%2522popularity%2522%252C%2522position%2522%253A1%257D"/>
    <hyperlink ref="H38" r:id="rId11" display="https://www.leasingmarkt.de/leasing/pkw/volkswagen-id_4/12332199?adVariant=32966980&amp;lcn=listing&amp;lcs=Listing&amp;lcsu=https%3A%2F%2Fwww.leasingmarkt.de%2Flisting&amp;ga4pp=%257B%2522resultsCount%2522%253A2%252C%2522sort%2522%253A%2522popularity%2522%252C%2522position%2522%253A2%257D"/>
  </hyperlinks>
  <pageMargins left="0.75" right="0.75" top="1" bottom="1" header="0.5" footer="0.5"/>
  <headerFooter/>
  <drawing r:id="rId1"/>
  <picture r:id="rId1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12"/>
  <sheetViews>
    <sheetView workbookViewId="0">
      <selection activeCell="A1" sqref="A1"/>
    </sheetView>
  </sheetViews>
  <sheetFormatPr defaultColWidth="14" defaultRowHeight="15.2"/>
  <cols>
    <col min="1" max="1" width="21" customWidth="1"/>
    <col min="6" max="7" width="14" hidden="1" customWidth="1"/>
    <col min="9" max="9" width="14" hidden="1" customWidth="1"/>
    <col min="10" max="11" width="21" customWidth="1"/>
    <col min="12" max="17" width="14" customWidth="1"/>
  </cols>
  <sheetData>
    <row r="1" ht="16" spans="1:17">
      <c r="A1" s="1" t="s">
        <v>81</v>
      </c>
      <c r="B1" s="2">
        <v>46083</v>
      </c>
      <c r="C1" s="2">
        <v>46084</v>
      </c>
      <c r="D1" s="2">
        <v>46085</v>
      </c>
      <c r="E1" s="2">
        <v>46056</v>
      </c>
      <c r="F1" s="3">
        <v>46085</v>
      </c>
      <c r="G1" s="2">
        <v>46085</v>
      </c>
      <c r="H1" s="2">
        <v>46085</v>
      </c>
      <c r="I1" s="2">
        <v>46085</v>
      </c>
      <c r="J1" s="4"/>
      <c r="K1" s="4" t="s">
        <v>72</v>
      </c>
      <c r="L1" s="4" t="s">
        <v>73</v>
      </c>
      <c r="M1" s="5" t="s">
        <v>75</v>
      </c>
      <c r="N1" s="5" t="s">
        <v>76</v>
      </c>
      <c r="O1" s="5" t="s">
        <v>149</v>
      </c>
      <c r="P1" s="5" t="s">
        <v>151</v>
      </c>
      <c r="Q1" s="5" t="s">
        <v>152</v>
      </c>
    </row>
    <row r="2" ht="16" spans="1:17">
      <c r="A2" s="6" t="s">
        <v>72</v>
      </c>
      <c r="B2" s="7" t="s">
        <v>431</v>
      </c>
      <c r="C2" s="8" t="s">
        <v>483</v>
      </c>
      <c r="D2" s="8" t="s">
        <v>433</v>
      </c>
      <c r="E2" s="8" t="s">
        <v>432</v>
      </c>
      <c r="F2" s="8" t="s">
        <v>149</v>
      </c>
      <c r="G2" s="8" t="s">
        <v>77</v>
      </c>
      <c r="H2" s="8" t="s">
        <v>429</v>
      </c>
      <c r="I2" s="8" t="s">
        <v>152</v>
      </c>
      <c r="J2" s="5"/>
      <c r="K2" s="5" t="s">
        <v>81</v>
      </c>
      <c r="L2" s="9">
        <v>46113</v>
      </c>
      <c r="M2" s="9">
        <v>46113</v>
      </c>
      <c r="N2" s="9">
        <v>46113</v>
      </c>
      <c r="O2" s="9">
        <v>46116</v>
      </c>
      <c r="P2" s="9">
        <v>46113</v>
      </c>
      <c r="Q2" s="9">
        <v>46143</v>
      </c>
    </row>
    <row r="3" ht="16" spans="1:17">
      <c r="A3" s="6" t="s">
        <v>83</v>
      </c>
      <c r="B3" s="10" t="s">
        <v>153</v>
      </c>
      <c r="C3" s="11" t="s">
        <v>355</v>
      </c>
      <c r="D3" s="11" t="s">
        <v>155</v>
      </c>
      <c r="E3" s="11" t="s">
        <v>156</v>
      </c>
      <c r="F3" s="11" t="s">
        <v>158</v>
      </c>
      <c r="G3" s="11" t="s">
        <v>160</v>
      </c>
      <c r="H3" s="11" t="s">
        <v>161</v>
      </c>
      <c r="I3" s="11" t="s">
        <v>162</v>
      </c>
      <c r="J3" s="4"/>
      <c r="K3" s="4" t="s">
        <v>83</v>
      </c>
      <c r="L3" s="12" t="s">
        <v>153</v>
      </c>
      <c r="M3" s="13" t="s">
        <v>155</v>
      </c>
      <c r="N3" s="13" t="s">
        <v>156</v>
      </c>
      <c r="O3" s="13" t="s">
        <v>158</v>
      </c>
      <c r="P3" s="13" t="s">
        <v>161</v>
      </c>
      <c r="Q3" s="13" t="s">
        <v>162</v>
      </c>
    </row>
    <row r="4" ht="46" spans="1:17">
      <c r="A4" s="6" t="s">
        <v>92</v>
      </c>
      <c r="B4" s="10" t="s">
        <v>163</v>
      </c>
      <c r="C4" s="14" t="s">
        <v>484</v>
      </c>
      <c r="D4" s="14" t="s">
        <v>165</v>
      </c>
      <c r="E4" s="11" t="s">
        <v>167</v>
      </c>
      <c r="F4" s="11" t="s">
        <v>170</v>
      </c>
      <c r="G4" s="11" t="s">
        <v>104</v>
      </c>
      <c r="H4" s="15" t="s">
        <v>172</v>
      </c>
      <c r="I4" s="14" t="s">
        <v>96</v>
      </c>
      <c r="J4" s="4"/>
      <c r="K4" s="4" t="s">
        <v>92</v>
      </c>
      <c r="L4" s="12" t="s">
        <v>163</v>
      </c>
      <c r="M4" s="12" t="s">
        <v>165</v>
      </c>
      <c r="N4" s="13" t="s">
        <v>167</v>
      </c>
      <c r="O4" s="13" t="s">
        <v>170</v>
      </c>
      <c r="P4" s="13" t="s">
        <v>172</v>
      </c>
      <c r="Q4" s="12" t="s">
        <v>96</v>
      </c>
    </row>
    <row r="5" ht="16" spans="1:17">
      <c r="A5" s="6"/>
      <c r="B5" s="16" t="s">
        <v>111</v>
      </c>
      <c r="C5" s="16" t="s">
        <v>111</v>
      </c>
      <c r="D5" s="16" t="s">
        <v>111</v>
      </c>
      <c r="E5" s="16" t="s">
        <v>111</v>
      </c>
      <c r="F5" s="16" t="s">
        <v>111</v>
      </c>
      <c r="G5" s="16" t="s">
        <v>111</v>
      </c>
      <c r="H5" s="16" t="s">
        <v>111</v>
      </c>
      <c r="I5" s="16" t="s">
        <v>111</v>
      </c>
      <c r="J5" s="4"/>
      <c r="K5" s="4"/>
      <c r="L5" s="13" t="s">
        <v>111</v>
      </c>
      <c r="M5" s="13" t="s">
        <v>111</v>
      </c>
      <c r="N5" s="13" t="s">
        <v>111</v>
      </c>
      <c r="O5" s="12" t="s">
        <v>111</v>
      </c>
      <c r="P5" s="13" t="s">
        <v>111</v>
      </c>
      <c r="Q5" s="13" t="s">
        <v>111</v>
      </c>
    </row>
    <row r="6" ht="19" customHeight="1" spans="1:17">
      <c r="A6" s="17"/>
      <c r="B6" s="18"/>
      <c r="C6" s="18"/>
      <c r="D6" s="18"/>
      <c r="E6" s="19"/>
      <c r="F6" s="19"/>
      <c r="G6" s="18"/>
      <c r="H6" s="18"/>
      <c r="I6" s="18"/>
      <c r="J6" s="20"/>
      <c r="K6" s="4" t="s">
        <v>72</v>
      </c>
      <c r="L6" s="4" t="s">
        <v>437</v>
      </c>
      <c r="M6" s="5" t="s">
        <v>439</v>
      </c>
      <c r="N6" s="5" t="s">
        <v>440</v>
      </c>
      <c r="O6" s="5" t="s">
        <v>442</v>
      </c>
      <c r="P6" s="5" t="s">
        <v>485</v>
      </c>
      <c r="Q6" s="5" t="s">
        <v>445</v>
      </c>
    </row>
    <row r="7" spans="1:17">
      <c r="A7" s="17" t="s">
        <v>112</v>
      </c>
      <c r="B7" s="18">
        <v>62970</v>
      </c>
      <c r="C7" s="18">
        <v>66920</v>
      </c>
      <c r="D7" s="18">
        <v>58755</v>
      </c>
      <c r="E7" s="19">
        <v>59350</v>
      </c>
      <c r="F7" s="19">
        <v>74700</v>
      </c>
      <c r="G7" s="18">
        <v>60990</v>
      </c>
      <c r="H7" s="18">
        <v>91200</v>
      </c>
      <c r="I7" s="18">
        <v>72600</v>
      </c>
      <c r="J7" s="20"/>
      <c r="K7" s="20" t="s">
        <v>112</v>
      </c>
      <c r="L7" s="21">
        <v>63970</v>
      </c>
      <c r="M7" s="22">
        <v>59335</v>
      </c>
      <c r="N7" s="23">
        <v>59350</v>
      </c>
      <c r="O7" s="23">
        <v>74700</v>
      </c>
      <c r="P7" s="22">
        <v>91200</v>
      </c>
      <c r="Q7" s="22">
        <v>72600</v>
      </c>
    </row>
    <row r="8" spans="1:17">
      <c r="A8" s="20" t="s">
        <v>113</v>
      </c>
      <c r="B8" s="24"/>
      <c r="C8" s="25"/>
      <c r="D8" s="24"/>
      <c r="E8" s="26"/>
      <c r="F8" s="24"/>
      <c r="G8" s="25" t="s">
        <v>448</v>
      </c>
      <c r="H8" s="25"/>
      <c r="I8" s="25"/>
      <c r="J8" s="20"/>
      <c r="K8" s="20" t="s">
        <v>113</v>
      </c>
      <c r="L8" s="22"/>
      <c r="M8" s="22"/>
      <c r="N8" s="27"/>
      <c r="O8" s="22"/>
      <c r="P8" s="28"/>
      <c r="Q8" s="28" t="s">
        <v>446</v>
      </c>
    </row>
    <row r="9" spans="1:17">
      <c r="A9" s="17" t="s">
        <v>118</v>
      </c>
      <c r="B9" s="29"/>
      <c r="C9" s="18">
        <v>7361</v>
      </c>
      <c r="D9" s="30">
        <v>5000</v>
      </c>
      <c r="E9" s="30"/>
      <c r="F9" s="30"/>
      <c r="G9" s="30">
        <v>11750</v>
      </c>
      <c r="H9" s="30"/>
      <c r="I9" s="30"/>
      <c r="J9" s="20"/>
      <c r="K9" s="20" t="s">
        <v>118</v>
      </c>
      <c r="L9" s="31"/>
      <c r="M9" s="28">
        <v>0</v>
      </c>
      <c r="N9" s="28"/>
      <c r="O9" s="28"/>
      <c r="P9" s="28"/>
      <c r="Q9" s="28">
        <v>5000</v>
      </c>
    </row>
    <row r="10" spans="1:17">
      <c r="A10" s="17" t="s">
        <v>374</v>
      </c>
      <c r="B10" s="18">
        <v>29150</v>
      </c>
      <c r="C10" s="18">
        <v>40700</v>
      </c>
      <c r="D10" s="32">
        <v>22950</v>
      </c>
      <c r="E10" s="32">
        <v>27850</v>
      </c>
      <c r="F10" s="33" t="s">
        <v>114</v>
      </c>
      <c r="G10" s="32">
        <v>28150</v>
      </c>
      <c r="H10" s="32">
        <v>42100</v>
      </c>
      <c r="I10" s="32">
        <v>31400</v>
      </c>
      <c r="J10" s="20"/>
      <c r="K10" s="20" t="s">
        <v>374</v>
      </c>
      <c r="L10" s="22">
        <v>28850</v>
      </c>
      <c r="M10" s="34">
        <v>23000</v>
      </c>
      <c r="N10" s="35"/>
      <c r="O10" s="22"/>
      <c r="P10" s="34">
        <v>42300</v>
      </c>
      <c r="Q10" s="34">
        <v>31450</v>
      </c>
    </row>
    <row r="11" spans="1:17">
      <c r="A11" s="36" t="s">
        <v>375</v>
      </c>
      <c r="B11" s="32">
        <v>19450</v>
      </c>
      <c r="C11" s="18">
        <v>31300</v>
      </c>
      <c r="D11" s="32">
        <v>15600</v>
      </c>
      <c r="E11" s="32">
        <v>20350</v>
      </c>
      <c r="F11" s="37" t="s">
        <v>114</v>
      </c>
      <c r="G11" s="32">
        <v>20350</v>
      </c>
      <c r="H11" s="32">
        <v>28750</v>
      </c>
      <c r="I11" s="32">
        <v>22150</v>
      </c>
      <c r="J11" s="38"/>
      <c r="K11" s="38" t="s">
        <v>375</v>
      </c>
      <c r="L11" s="34">
        <v>19150</v>
      </c>
      <c r="M11" s="34">
        <v>15600</v>
      </c>
      <c r="N11" s="35"/>
      <c r="O11" s="23"/>
      <c r="P11" s="34">
        <v>28900</v>
      </c>
      <c r="Q11" s="34">
        <v>22200</v>
      </c>
    </row>
    <row r="12" spans="1:17">
      <c r="A12" s="17" t="s">
        <v>121</v>
      </c>
      <c r="B12" s="39">
        <f>B10/B7</f>
        <v>0.462918850246149</v>
      </c>
      <c r="C12" s="40">
        <f>C10/C7</f>
        <v>0.60818888224746</v>
      </c>
      <c r="D12" s="40">
        <f>D10/D7</f>
        <v>0.390605054888946</v>
      </c>
      <c r="E12" s="40">
        <f>E10/E7</f>
        <v>0.469250210614996</v>
      </c>
      <c r="F12" s="40"/>
      <c r="G12" s="40">
        <f>G10/G7</f>
        <v>0.461551073946549</v>
      </c>
      <c r="H12" s="40">
        <f>H10/H7</f>
        <v>0.461622807017544</v>
      </c>
      <c r="I12" s="40"/>
      <c r="J12" s="20"/>
      <c r="K12" s="20" t="s">
        <v>121</v>
      </c>
      <c r="L12" s="41">
        <f>L10/L7</f>
        <v>0.450992652806003</v>
      </c>
      <c r="M12" s="41">
        <f>M10/M7</f>
        <v>0.387629560967389</v>
      </c>
      <c r="N12" s="42"/>
      <c r="O12" s="41"/>
      <c r="P12" s="41">
        <f>P10/P7</f>
        <v>0.463815789473684</v>
      </c>
      <c r="Q12" s="41">
        <v>0.433195592286501</v>
      </c>
    </row>
    <row r="13" spans="1:17">
      <c r="A13" s="43" t="s">
        <v>123</v>
      </c>
      <c r="B13" s="44">
        <v>0</v>
      </c>
      <c r="C13" s="45">
        <v>0</v>
      </c>
      <c r="D13" s="45"/>
      <c r="E13" s="45"/>
      <c r="F13" s="45"/>
      <c r="G13" s="45"/>
      <c r="H13" s="45"/>
      <c r="I13" s="45"/>
      <c r="J13" s="5"/>
      <c r="K13" s="5" t="s">
        <v>123</v>
      </c>
      <c r="L13" s="13"/>
      <c r="M13" s="13"/>
      <c r="N13" s="13"/>
      <c r="O13" s="13"/>
      <c r="P13" s="13"/>
      <c r="Q13" s="13"/>
    </row>
    <row r="14" spans="1:17">
      <c r="A14" s="46" t="s">
        <v>124</v>
      </c>
      <c r="B14" s="47"/>
      <c r="C14" s="48"/>
      <c r="D14" s="49"/>
      <c r="E14" s="49"/>
      <c r="F14" s="49"/>
      <c r="G14" s="49"/>
      <c r="H14" s="49"/>
      <c r="I14" s="49"/>
      <c r="J14" s="50"/>
      <c r="K14" s="50" t="s">
        <v>124</v>
      </c>
      <c r="L14" s="51"/>
      <c r="M14" s="51"/>
      <c r="N14" s="51"/>
      <c r="O14" s="51"/>
      <c r="P14" s="51"/>
      <c r="Q14" s="51"/>
    </row>
    <row r="15" spans="1:17">
      <c r="A15" s="46" t="s">
        <v>208</v>
      </c>
      <c r="B15" s="52">
        <v>0.0564</v>
      </c>
      <c r="C15" s="53">
        <v>0.0399</v>
      </c>
      <c r="D15" s="52">
        <v>0.0499</v>
      </c>
      <c r="E15" s="52">
        <v>0.0349</v>
      </c>
      <c r="F15" s="53">
        <v>0.038</v>
      </c>
      <c r="G15" s="52"/>
      <c r="H15" s="52">
        <v>0.0722</v>
      </c>
      <c r="I15" s="49"/>
      <c r="J15" s="50"/>
      <c r="K15" s="50" t="s">
        <v>208</v>
      </c>
      <c r="L15" s="54">
        <v>0.0585</v>
      </c>
      <c r="M15" s="55">
        <v>0.0199</v>
      </c>
      <c r="N15" s="54">
        <v>0.0349</v>
      </c>
      <c r="O15" s="56">
        <v>0.038</v>
      </c>
      <c r="P15" s="54">
        <v>0.0722</v>
      </c>
      <c r="Q15" s="54">
        <v>0</v>
      </c>
    </row>
    <row r="16" spans="1:17">
      <c r="A16" s="46" t="s">
        <v>212</v>
      </c>
      <c r="B16" s="57">
        <v>929</v>
      </c>
      <c r="C16" s="57">
        <v>907</v>
      </c>
      <c r="D16" s="57">
        <v>904</v>
      </c>
      <c r="E16" s="57">
        <v>726</v>
      </c>
      <c r="F16" s="58">
        <v>1017</v>
      </c>
      <c r="G16" s="57"/>
      <c r="H16" s="57">
        <v>1634.81</v>
      </c>
      <c r="I16" s="49"/>
      <c r="J16" s="50"/>
      <c r="K16" s="50" t="s">
        <v>212</v>
      </c>
      <c r="L16" s="21">
        <v>960</v>
      </c>
      <c r="M16" s="21">
        <v>809</v>
      </c>
      <c r="N16" s="59">
        <v>726</v>
      </c>
      <c r="O16" s="60">
        <v>1017</v>
      </c>
      <c r="P16" s="59">
        <v>1634.81</v>
      </c>
      <c r="Q16" s="59">
        <v>947</v>
      </c>
    </row>
    <row r="17" spans="1:17">
      <c r="A17" s="46" t="s">
        <v>213</v>
      </c>
      <c r="B17" s="57">
        <v>19837</v>
      </c>
      <c r="C17" s="57" t="s">
        <v>486</v>
      </c>
      <c r="D17" s="57" t="s">
        <v>487</v>
      </c>
      <c r="E17" s="57" t="s">
        <v>488</v>
      </c>
      <c r="F17" s="58" t="s">
        <v>489</v>
      </c>
      <c r="G17" s="57"/>
      <c r="H17" s="57" t="s">
        <v>490</v>
      </c>
      <c r="I17" s="49"/>
      <c r="J17" s="50"/>
      <c r="K17" s="50" t="s">
        <v>213</v>
      </c>
      <c r="L17" s="21">
        <v>19527</v>
      </c>
      <c r="M17" s="21">
        <v>23828</v>
      </c>
      <c r="N17" s="59" t="s">
        <v>488</v>
      </c>
      <c r="O17" s="60" t="s">
        <v>489</v>
      </c>
      <c r="P17" s="59" t="s">
        <v>490</v>
      </c>
      <c r="Q17" s="59" t="s">
        <v>491</v>
      </c>
    </row>
    <row r="18" spans="1:17">
      <c r="A18" s="61" t="s">
        <v>459</v>
      </c>
      <c r="B18" s="62">
        <f>PV(5%/12,60,-(B29-B16))</f>
        <v>-656.133774510129</v>
      </c>
      <c r="C18" s="63">
        <f>PV(5%/12,48,-(C29-C16))</f>
        <v>-39384.6210357087</v>
      </c>
      <c r="D18" s="63">
        <f>PV(5%/12,48,-(D29-D16))</f>
        <v>7362.01536127265</v>
      </c>
      <c r="E18" s="63">
        <f>PV(5%/12,60,-(E29-E16))</f>
        <v>5814.75900052607</v>
      </c>
      <c r="F18" s="63">
        <f>PV(5%/12,48,-(F29-F16))</f>
        <v>-44161.1461888818</v>
      </c>
      <c r="G18" s="63"/>
      <c r="H18" s="63">
        <f>PV(5%/12,48,-(H29-H16))</f>
        <v>-13694.3834715317</v>
      </c>
      <c r="I18" s="63"/>
      <c r="J18" s="64"/>
      <c r="K18" s="64" t="s">
        <v>459</v>
      </c>
      <c r="L18" s="65">
        <v>-1076.77213431154</v>
      </c>
      <c r="M18" s="65">
        <f>PV(5%/12,48,-(M29-M16))</f>
        <v>12067.1961753767</v>
      </c>
      <c r="N18" s="65">
        <f>PV(5%/12,60,-(N29-N16))</f>
        <v>20878.7472088289</v>
      </c>
      <c r="O18" s="65">
        <f>PV(5%/12,48,-(O29-O16))</f>
        <v>17051.3764133928</v>
      </c>
      <c r="P18" s="65">
        <f>PV(5%/12,48,-(P29-P16))</f>
        <v>-13785.3719678937</v>
      </c>
      <c r="Q18" s="65">
        <v>4903.85189873784</v>
      </c>
    </row>
    <row r="19" ht="19" customHeight="1" spans="1:17">
      <c r="A19" s="46"/>
      <c r="B19" s="52"/>
      <c r="C19" s="53"/>
      <c r="D19" s="52"/>
      <c r="E19" s="52"/>
      <c r="F19" s="53"/>
      <c r="G19" s="52"/>
      <c r="H19" s="52"/>
      <c r="I19" s="49"/>
      <c r="J19" s="50"/>
      <c r="K19" s="4" t="s">
        <v>72</v>
      </c>
      <c r="L19" s="4" t="s">
        <v>437</v>
      </c>
      <c r="M19" s="5" t="s">
        <v>439</v>
      </c>
      <c r="N19" s="5" t="s">
        <v>440</v>
      </c>
      <c r="O19" s="5" t="s">
        <v>442</v>
      </c>
      <c r="P19" s="5" t="s">
        <v>485</v>
      </c>
      <c r="Q19" s="5" t="s">
        <v>445</v>
      </c>
    </row>
    <row r="20" spans="1:17">
      <c r="A20" s="46" t="s">
        <v>208</v>
      </c>
      <c r="B20" s="52">
        <v>0.0564</v>
      </c>
      <c r="C20" s="53">
        <v>0.0399</v>
      </c>
      <c r="D20" s="52">
        <v>0.0499</v>
      </c>
      <c r="E20" s="52">
        <v>0.0199</v>
      </c>
      <c r="F20" s="53">
        <v>0.033</v>
      </c>
      <c r="G20" s="52"/>
      <c r="H20" s="52">
        <v>0.0722</v>
      </c>
      <c r="I20" s="49"/>
      <c r="J20" s="50"/>
      <c r="K20" s="50" t="s">
        <v>208</v>
      </c>
      <c r="L20" s="54">
        <v>0.0585</v>
      </c>
      <c r="M20" s="55">
        <v>0.0199</v>
      </c>
      <c r="N20" s="54">
        <v>0.0199</v>
      </c>
      <c r="O20" s="56">
        <v>0.033</v>
      </c>
      <c r="P20" s="54">
        <v>0.0722</v>
      </c>
      <c r="Q20" s="54">
        <v>0</v>
      </c>
    </row>
    <row r="21" spans="1:17">
      <c r="A21" s="46" t="s">
        <v>126</v>
      </c>
      <c r="B21" s="66">
        <v>1186</v>
      </c>
      <c r="C21" s="57">
        <v>1066</v>
      </c>
      <c r="D21" s="57">
        <v>1069</v>
      </c>
      <c r="E21" s="57">
        <v>873</v>
      </c>
      <c r="F21" s="57">
        <v>1155</v>
      </c>
      <c r="G21" s="57"/>
      <c r="H21" s="57">
        <v>1786.69</v>
      </c>
      <c r="I21" s="49"/>
      <c r="J21" s="50"/>
      <c r="K21" s="50" t="s">
        <v>126</v>
      </c>
      <c r="L21" s="59">
        <v>1213</v>
      </c>
      <c r="M21" s="21">
        <v>973</v>
      </c>
      <c r="N21" s="59">
        <v>873</v>
      </c>
      <c r="O21" s="59">
        <v>1155</v>
      </c>
      <c r="P21" s="59">
        <v>1786.69</v>
      </c>
      <c r="Q21" s="59">
        <v>1126</v>
      </c>
    </row>
    <row r="22" ht="19" hidden="1" customHeight="1" spans="1:17">
      <c r="A22" s="46" t="s">
        <v>127</v>
      </c>
      <c r="B22" s="67">
        <v>29135</v>
      </c>
      <c r="C22" s="57">
        <v>26299</v>
      </c>
      <c r="D22" s="57">
        <v>26631</v>
      </c>
      <c r="E22" s="57" t="s">
        <v>177</v>
      </c>
      <c r="F22" s="57">
        <v>38725</v>
      </c>
      <c r="G22" s="57"/>
      <c r="H22" s="57">
        <v>42863.99</v>
      </c>
      <c r="I22" s="49"/>
      <c r="J22" s="50"/>
      <c r="K22" s="50" t="s">
        <v>127</v>
      </c>
      <c r="L22" s="59">
        <v>29605</v>
      </c>
      <c r="M22" s="21">
        <v>26903</v>
      </c>
      <c r="N22" s="59" t="s">
        <v>177</v>
      </c>
      <c r="O22" s="59">
        <v>38725</v>
      </c>
      <c r="P22" s="59">
        <v>42863.99</v>
      </c>
      <c r="Q22" s="59">
        <v>33214</v>
      </c>
    </row>
    <row r="23" spans="1:17">
      <c r="A23" s="61" t="s">
        <v>461</v>
      </c>
      <c r="B23" s="62">
        <f>PV(5%/12,36,-(B28-B21))</f>
        <v>-444.306377516509</v>
      </c>
      <c r="C23" s="63">
        <f>PV(5%/12,36,-(C28-C21))</f>
        <v>-1937.4840679016</v>
      </c>
      <c r="D23" s="63">
        <f>PV(5%/12,36,-(D28-D21))</f>
        <v>4315.63075367601</v>
      </c>
      <c r="E23" s="63">
        <f>PV(5%/12,36,-(E28-E21))</f>
        <v>7442.4637864384</v>
      </c>
      <c r="F23" s="63">
        <f>PV(5%/12,36,-(F28-F21))</f>
        <v>-38537.3849827205</v>
      </c>
      <c r="G23" s="63"/>
      <c r="H23" s="63">
        <f>PV(5%/12,36,-(H28-H21))</f>
        <v>-2848.90973146664</v>
      </c>
      <c r="I23" s="63"/>
      <c r="J23" s="64"/>
      <c r="K23" s="64" t="s">
        <v>461</v>
      </c>
      <c r="L23" s="65">
        <v>-99.8020824519752</v>
      </c>
      <c r="M23" s="65">
        <f>PV(5%/12,36,-(M28-M21))</f>
        <v>8057.84170529419</v>
      </c>
      <c r="N23" s="65"/>
      <c r="O23" s="65"/>
      <c r="P23" s="65">
        <f>PV(5%/12,36,-(P28-P21))</f>
        <v>-3012.49521795034</v>
      </c>
      <c r="Q23" s="65">
        <v>9306.40260494529</v>
      </c>
    </row>
    <row r="24" spans="1:17">
      <c r="A24" s="68" t="s">
        <v>140</v>
      </c>
      <c r="B24" s="69"/>
      <c r="C24" s="70"/>
      <c r="D24" s="69"/>
      <c r="E24" s="69"/>
      <c r="F24" s="69"/>
      <c r="G24" s="71"/>
      <c r="H24" s="69"/>
      <c r="I24" s="69"/>
      <c r="J24" s="72"/>
      <c r="K24" s="72" t="s">
        <v>140</v>
      </c>
      <c r="L24" s="73"/>
      <c r="M24" s="73"/>
      <c r="N24" s="73"/>
      <c r="O24" s="73"/>
      <c r="P24" s="73"/>
      <c r="Q24" s="73"/>
    </row>
    <row r="25" ht="19" customHeight="1" spans="1:17">
      <c r="A25" s="68"/>
      <c r="B25" s="74"/>
      <c r="C25" s="75"/>
      <c r="D25" s="75"/>
      <c r="E25" s="75"/>
      <c r="F25" s="75"/>
      <c r="G25" s="75"/>
      <c r="H25" s="75"/>
      <c r="I25" s="75"/>
      <c r="J25" s="72"/>
      <c r="K25" s="4" t="s">
        <v>72</v>
      </c>
      <c r="L25" s="4" t="s">
        <v>437</v>
      </c>
      <c r="M25" s="5" t="s">
        <v>439</v>
      </c>
      <c r="N25" s="5" t="s">
        <v>440</v>
      </c>
      <c r="O25" s="5" t="s">
        <v>442</v>
      </c>
      <c r="P25" s="5" t="s">
        <v>485</v>
      </c>
      <c r="Q25" s="5" t="s">
        <v>445</v>
      </c>
    </row>
    <row r="26" spans="1:17">
      <c r="A26" s="68" t="s">
        <v>141</v>
      </c>
      <c r="B26" s="74">
        <v>1198</v>
      </c>
      <c r="C26" s="75">
        <v>811</v>
      </c>
      <c r="D26" s="75">
        <v>607</v>
      </c>
      <c r="E26" s="75">
        <v>953</v>
      </c>
      <c r="F26" s="75">
        <v>1113</v>
      </c>
      <c r="G26" s="75" t="s">
        <v>114</v>
      </c>
      <c r="H26" s="75">
        <v>1424</v>
      </c>
      <c r="I26" s="75" t="s">
        <v>114</v>
      </c>
      <c r="J26" s="72"/>
      <c r="K26" s="72" t="s">
        <v>141</v>
      </c>
      <c r="L26" s="76">
        <v>1224</v>
      </c>
      <c r="M26" s="21">
        <v>614</v>
      </c>
      <c r="N26" s="21">
        <v>971</v>
      </c>
      <c r="O26" s="77">
        <v>1113</v>
      </c>
      <c r="P26" s="77">
        <v>1424</v>
      </c>
      <c r="Q26" s="77"/>
    </row>
    <row r="27" ht="19" hidden="1" customHeight="1" spans="1:17">
      <c r="A27" s="78" t="s">
        <v>464</v>
      </c>
      <c r="B27" s="79"/>
      <c r="C27" s="79"/>
      <c r="D27" s="79"/>
      <c r="E27" s="79"/>
      <c r="F27" s="79"/>
      <c r="G27" s="79"/>
      <c r="H27" s="79"/>
      <c r="I27" s="79"/>
      <c r="J27" s="80"/>
      <c r="K27" s="80" t="s">
        <v>464</v>
      </c>
      <c r="L27" s="77"/>
      <c r="M27" s="77"/>
      <c r="N27" s="77"/>
      <c r="O27" s="77"/>
      <c r="P27" s="77"/>
      <c r="Q27" s="77"/>
    </row>
    <row r="28" ht="19" hidden="1" customHeight="1" spans="1:17">
      <c r="A28" s="78" t="s">
        <v>142</v>
      </c>
      <c r="B28" s="81">
        <f>-PMT(5%/12,36,B7,-(B10*95%))</f>
        <v>1172.68373927651</v>
      </c>
      <c r="C28" s="79">
        <f>-PMT(5%/12,36,C7,-(C10*95%))</f>
        <v>1007.93186435899</v>
      </c>
      <c r="D28" s="79">
        <f>-PMT(5%/12,36,D7,-(D10*95%))</f>
        <v>1198.34332526015</v>
      </c>
      <c r="E28" s="79">
        <f>-PMT(5%/12,36,E7,-(E10*95%))</f>
        <v>1096.05731634855</v>
      </c>
      <c r="F28" s="79"/>
      <c r="G28" s="79">
        <f>-PMT(5%/12,36,G7,-(G10*95%))</f>
        <v>1137.85538192537</v>
      </c>
      <c r="H28" s="79">
        <f>-PMT(5%/12,36,H7,-(H10*95%))</f>
        <v>1701.30561957773</v>
      </c>
      <c r="I28" s="79">
        <f>-PMT(5%/12,36,I7,-(I10*95%))</f>
        <v>1406.14693583321</v>
      </c>
      <c r="J28" s="80"/>
      <c r="K28" s="80" t="s">
        <v>142</v>
      </c>
      <c r="L28" s="77">
        <f>-PMT(5%/12,36,L7,-(L10*95%))</f>
        <v>1210.008842056</v>
      </c>
      <c r="M28" s="77">
        <f>-PMT(5%/12,36,M7,-(M10*95%))</f>
        <v>1214.50074463506</v>
      </c>
      <c r="N28" s="77">
        <f>-PMT(5%/12,36,N7,-(N10*95%))</f>
        <v>1778.7727431619</v>
      </c>
      <c r="O28" s="77">
        <f>-PMT(5%/12,36,O7,-(O10*95%))</f>
        <v>2238.82601371852</v>
      </c>
      <c r="P28" s="77">
        <f>-PMT(5%/12,36,P7,-(P10*95%))</f>
        <v>1696.40281579451</v>
      </c>
      <c r="Q28" s="77"/>
    </row>
    <row r="29" ht="19" hidden="1" customHeight="1" spans="1:17">
      <c r="A29" s="78" t="s">
        <v>383</v>
      </c>
      <c r="B29" s="81">
        <f>-PMT(5%/12,60,B7,-(B11*95%))</f>
        <v>916.617946239493</v>
      </c>
      <c r="C29" s="79"/>
      <c r="D29" s="79">
        <f>-PMT(5%/12,48,D7,-(D11*95%))</f>
        <v>1073.54201302636</v>
      </c>
      <c r="E29" s="79">
        <f>-PMT(5%/12,60,E7,-(E11*95%))</f>
        <v>835.731675682543</v>
      </c>
      <c r="F29" s="79"/>
      <c r="G29" s="79">
        <f>-PMT(5%/12,60,G7,-(G11*95%))</f>
        <v>866.680498858721</v>
      </c>
      <c r="H29" s="79">
        <f>-PMT(5%/12,60,H7,-(H11*95%))</f>
        <v>1319.43802276509</v>
      </c>
      <c r="I29" s="79">
        <f>-PMT(5%/12,60,I7,-(I11*95%))</f>
        <v>1060.63071193443</v>
      </c>
      <c r="J29" s="80"/>
      <c r="K29" s="80" t="s">
        <v>383</v>
      </c>
      <c r="L29" s="77">
        <f>-PMT(5%/12,60,L7,-(L11*95%))</f>
        <v>939.679981472047</v>
      </c>
      <c r="M29" s="77">
        <f>-PMT(5%/12,48,M7,-(M11*95%))</f>
        <v>1086.89900329733</v>
      </c>
      <c r="N29" s="77">
        <f>-PMT(5%/12,60,N7,-(N11*95%))</f>
        <v>1120.00771677205</v>
      </c>
      <c r="O29" s="77">
        <f>-PMT(5%/12,60,O7,-(O11*95%))</f>
        <v>1409.68115320762</v>
      </c>
      <c r="P29" s="77">
        <f>-PMT(5%/12,60,P7,-(P11*95%))</f>
        <v>1317.34262197081</v>
      </c>
      <c r="Q29" s="77"/>
    </row>
    <row r="30" spans="1:17">
      <c r="A30" s="61" t="s">
        <v>220</v>
      </c>
      <c r="B30" s="62">
        <f>PV(5%/12,36,-(B28-B26))</f>
        <v>-844.694792921398</v>
      </c>
      <c r="C30" s="63">
        <f>PV(5%/12,36,-(YU7低配!D29:D30-C26))</f>
        <v>-907.6941906723</v>
      </c>
      <c r="D30" s="63">
        <f>PV(5%/12,36,-(D28-D26))</f>
        <v>19730.5847467642</v>
      </c>
      <c r="E30" s="63">
        <f>PV(5%/12,36,-(E28-E26))</f>
        <v>4773.20768373915</v>
      </c>
      <c r="F30" s="63"/>
      <c r="G30" s="63" t="e">
        <f>PV(5%/12,36,-(G28-G26))</f>
        <v>#VALUE!</v>
      </c>
      <c r="H30" s="63">
        <f>PV(5%/12,36,-(H28-H26))</f>
        <v>9252.49646713328</v>
      </c>
      <c r="I30" s="63" t="e">
        <f>PV(5%/12,36,-(I28-I26))</f>
        <v>#VALUE!</v>
      </c>
      <c r="J30" s="64"/>
      <c r="K30" s="64" t="s">
        <v>220</v>
      </c>
      <c r="L30" s="65">
        <f>PV(5%/12,36,-(L28-L26))</f>
        <v>-466.824796573108</v>
      </c>
      <c r="M30" s="65">
        <f>PV(5%/12,36,-(M28-M26))</f>
        <v>20036.1284661571</v>
      </c>
      <c r="N30" s="65"/>
      <c r="O30" s="65"/>
      <c r="P30" s="65">
        <f>PV(5%/12,36,-(P28-P26))</f>
        <v>9088.91098064957</v>
      </c>
      <c r="Q30" s="65"/>
    </row>
    <row r="31" spans="1:17">
      <c r="A31" s="43" t="s">
        <v>384</v>
      </c>
      <c r="B31" s="82">
        <f>B26/B7</f>
        <v>0.0190249325075433</v>
      </c>
      <c r="C31" s="83">
        <f>C26/C7</f>
        <v>0.0121189479976091</v>
      </c>
      <c r="D31" s="83">
        <f>D26/D7</f>
        <v>0.0103310356565399</v>
      </c>
      <c r="E31" s="83">
        <f>E26/E7</f>
        <v>0.0160572872788543</v>
      </c>
      <c r="F31" s="83"/>
      <c r="G31" s="83" t="e">
        <f>G26/G7</f>
        <v>#VALUE!</v>
      </c>
      <c r="H31" s="83">
        <f>H26/H7</f>
        <v>0.0156140350877193</v>
      </c>
      <c r="I31" s="83" t="e">
        <f>I26/I7</f>
        <v>#VALUE!</v>
      </c>
      <c r="J31" s="5"/>
      <c r="K31" s="5" t="s">
        <v>384</v>
      </c>
      <c r="L31" s="84">
        <f>L26/L7</f>
        <v>0.0191339690479912</v>
      </c>
      <c r="M31" s="85">
        <f>M26/M7</f>
        <v>0.010348023931912</v>
      </c>
      <c r="N31" s="85">
        <f>N26/N7</f>
        <v>0.0163605728727885</v>
      </c>
      <c r="O31" s="85">
        <f>O26/O7</f>
        <v>0.0148995983935743</v>
      </c>
      <c r="P31" s="85">
        <f>P26/P7</f>
        <v>0.0156140350877193</v>
      </c>
      <c r="Q31" s="85"/>
    </row>
    <row r="32" spans="1:17">
      <c r="A32" s="17" t="s">
        <v>385</v>
      </c>
      <c r="B32" s="30"/>
      <c r="C32" s="86"/>
      <c r="D32" s="86">
        <v>70564.998</v>
      </c>
      <c r="E32" s="86">
        <v>69780</v>
      </c>
      <c r="F32" s="86">
        <v>99185</v>
      </c>
      <c r="G32" s="86">
        <v>47990</v>
      </c>
      <c r="H32" s="86">
        <v>142090</v>
      </c>
      <c r="I32" s="86">
        <v>79320</v>
      </c>
      <c r="J32" s="20"/>
      <c r="K32" s="20" t="s">
        <v>385</v>
      </c>
      <c r="L32" s="28"/>
      <c r="M32" s="22">
        <v>71040</v>
      </c>
      <c r="N32" s="22">
        <v>67779</v>
      </c>
      <c r="O32" s="22">
        <v>96094</v>
      </c>
      <c r="P32" s="22">
        <v>90400</v>
      </c>
      <c r="Q32" s="22"/>
    </row>
    <row r="33" spans="1:17">
      <c r="A33" s="17" t="s">
        <v>386</v>
      </c>
      <c r="B33" s="87"/>
      <c r="C33" s="86"/>
      <c r="D33" s="86">
        <v>70564.98</v>
      </c>
      <c r="E33" s="86">
        <v>56990</v>
      </c>
      <c r="F33" s="86">
        <v>78990</v>
      </c>
      <c r="G33" s="86">
        <v>47990</v>
      </c>
      <c r="H33" s="86">
        <v>142090</v>
      </c>
      <c r="I33" s="86">
        <v>79270</v>
      </c>
      <c r="J33" s="20"/>
      <c r="K33" s="20" t="s">
        <v>386</v>
      </c>
      <c r="L33" s="28"/>
      <c r="M33" s="22">
        <v>42630</v>
      </c>
      <c r="N33" s="22">
        <v>50500</v>
      </c>
      <c r="O33" s="22">
        <v>64499</v>
      </c>
      <c r="P33" s="22">
        <v>90400</v>
      </c>
      <c r="Q33" s="22"/>
    </row>
    <row r="34" spans="1:17">
      <c r="A34" s="68" t="s">
        <v>387</v>
      </c>
      <c r="B34" s="88"/>
      <c r="C34" s="79"/>
      <c r="D34" s="79"/>
      <c r="E34" s="79" t="s">
        <v>492</v>
      </c>
      <c r="F34" s="79" t="s">
        <v>493</v>
      </c>
      <c r="G34" s="79" t="s">
        <v>494</v>
      </c>
      <c r="H34" s="79"/>
      <c r="I34" s="79" t="s">
        <v>495</v>
      </c>
      <c r="J34" s="72"/>
      <c r="K34" s="72" t="s">
        <v>387</v>
      </c>
      <c r="L34" s="73"/>
      <c r="M34" s="77" t="s">
        <v>496</v>
      </c>
      <c r="N34" s="77" t="s">
        <v>497</v>
      </c>
      <c r="O34" s="77" t="s">
        <v>498</v>
      </c>
      <c r="P34" s="77"/>
      <c r="Q34" s="77"/>
    </row>
    <row r="35" spans="1:17">
      <c r="A35" s="68" t="s">
        <v>391</v>
      </c>
      <c r="B35" s="88"/>
      <c r="C35" s="79"/>
      <c r="D35" s="79">
        <v>646</v>
      </c>
      <c r="E35" s="79">
        <v>897</v>
      </c>
      <c r="F35" s="89">
        <v>888</v>
      </c>
      <c r="G35" s="79">
        <v>499</v>
      </c>
      <c r="H35" s="79">
        <v>1977</v>
      </c>
      <c r="I35" s="79">
        <v>986</v>
      </c>
      <c r="J35" s="72"/>
      <c r="K35" s="72" t="s">
        <v>391</v>
      </c>
      <c r="L35" s="73"/>
      <c r="M35" s="77">
        <v>485</v>
      </c>
      <c r="N35" s="77">
        <v>622.75</v>
      </c>
      <c r="O35" s="77">
        <v>673</v>
      </c>
      <c r="P35" s="77">
        <v>1599</v>
      </c>
      <c r="Q35" s="77"/>
    </row>
    <row r="36" spans="1:17">
      <c r="A36" s="68" t="s">
        <v>392</v>
      </c>
      <c r="B36" s="88"/>
      <c r="C36" s="79"/>
      <c r="D36" s="79">
        <v>542.86</v>
      </c>
      <c r="E36" s="79">
        <v>754</v>
      </c>
      <c r="F36" s="89">
        <v>746</v>
      </c>
      <c r="G36" s="79">
        <v>419</v>
      </c>
      <c r="H36" s="79">
        <v>1661</v>
      </c>
      <c r="I36" s="79">
        <v>829</v>
      </c>
      <c r="J36" s="72"/>
      <c r="K36" s="72" t="s">
        <v>392</v>
      </c>
      <c r="L36" s="73"/>
      <c r="M36" s="77">
        <v>485</v>
      </c>
      <c r="N36" s="77">
        <v>622.75</v>
      </c>
      <c r="O36" s="77">
        <v>565.55</v>
      </c>
      <c r="P36" s="77">
        <v>1343.7</v>
      </c>
      <c r="Q36" s="77"/>
    </row>
    <row r="37" ht="16" spans="1:17">
      <c r="A37" s="90" t="s">
        <v>393</v>
      </c>
      <c r="B37" s="88"/>
      <c r="C37" s="88"/>
      <c r="D37" s="88"/>
      <c r="E37" s="69" t="s">
        <v>499</v>
      </c>
      <c r="F37" s="91" t="s">
        <v>500</v>
      </c>
      <c r="G37" s="69" t="s">
        <v>501</v>
      </c>
      <c r="H37" s="69" t="s">
        <v>502</v>
      </c>
      <c r="I37" s="69" t="s">
        <v>503</v>
      </c>
      <c r="J37" s="73"/>
      <c r="K37" s="73" t="s">
        <v>393</v>
      </c>
      <c r="L37" s="73"/>
      <c r="M37" s="73" t="s">
        <v>504</v>
      </c>
      <c r="N37" s="73" t="s">
        <v>505</v>
      </c>
      <c r="O37" s="73" t="s">
        <v>506</v>
      </c>
      <c r="P37" s="73"/>
      <c r="Q37" s="73"/>
    </row>
    <row r="38" spans="1:17">
      <c r="A38" s="92"/>
      <c r="B38" s="11"/>
      <c r="C38" s="11"/>
      <c r="D38" s="11"/>
      <c r="E38" s="11"/>
      <c r="F38" s="11"/>
      <c r="G38" s="93"/>
      <c r="H38" s="11"/>
      <c r="I38" s="93"/>
      <c r="J38" s="13"/>
      <c r="K38" s="13"/>
      <c r="L38" s="13"/>
      <c r="M38" s="13"/>
      <c r="N38" s="13"/>
      <c r="O38" s="13"/>
      <c r="P38" s="13"/>
      <c r="Q38" s="13"/>
    </row>
    <row r="39" spans="1:17">
      <c r="A39" s="92"/>
      <c r="B39" s="11"/>
      <c r="C39" s="11"/>
      <c r="D39" s="11"/>
      <c r="E39" s="93"/>
      <c r="F39" s="93"/>
      <c r="G39" s="11"/>
      <c r="H39" s="11"/>
      <c r="I39" s="11"/>
      <c r="J39" s="13"/>
      <c r="K39" s="13"/>
      <c r="L39" s="13"/>
      <c r="M39" s="13"/>
      <c r="N39" s="94"/>
      <c r="O39" s="94"/>
      <c r="P39" s="13"/>
      <c r="Q39" s="13"/>
    </row>
    <row r="40" spans="1:17">
      <c r="A40" s="92"/>
      <c r="B40" s="11"/>
      <c r="C40" s="63"/>
      <c r="D40" s="11"/>
      <c r="E40" s="93"/>
      <c r="F40" s="93"/>
      <c r="G40" s="11"/>
      <c r="H40" s="11"/>
      <c r="I40" s="11"/>
      <c r="J40" s="13"/>
      <c r="K40" s="13"/>
      <c r="L40" s="13"/>
      <c r="M40" s="13"/>
      <c r="N40" s="94"/>
      <c r="O40" s="94"/>
      <c r="P40" s="13"/>
      <c r="Q40" s="13"/>
    </row>
    <row r="41" spans="1:17">
      <c r="A41" s="92"/>
      <c r="B41" s="11"/>
      <c r="C41" s="11"/>
      <c r="D41" s="11"/>
      <c r="E41" s="11"/>
      <c r="F41" s="11"/>
      <c r="G41" s="11"/>
      <c r="H41" s="11"/>
      <c r="I41" s="11"/>
      <c r="J41" s="13"/>
      <c r="K41" s="13"/>
      <c r="L41" s="13"/>
      <c r="M41" s="13"/>
      <c r="N41" s="13"/>
      <c r="O41" s="13"/>
      <c r="P41" s="13"/>
      <c r="Q41" s="13"/>
    </row>
    <row r="42" spans="1:17">
      <c r="A42" s="92"/>
      <c r="B42" s="11"/>
      <c r="C42" s="11"/>
      <c r="D42" s="11"/>
      <c r="E42" s="11"/>
      <c r="F42" s="11"/>
      <c r="G42" s="11"/>
      <c r="H42" s="11"/>
      <c r="I42" s="11"/>
      <c r="J42" s="13"/>
      <c r="K42" s="13"/>
      <c r="L42" s="13"/>
      <c r="M42" s="13"/>
      <c r="N42" s="13"/>
      <c r="O42" s="13"/>
      <c r="P42" s="13"/>
      <c r="Q42" s="13"/>
    </row>
    <row r="43" spans="1:17">
      <c r="A43" s="92"/>
      <c r="B43" s="11"/>
      <c r="C43" s="11"/>
      <c r="D43" s="11"/>
      <c r="E43" s="11"/>
      <c r="F43" s="11"/>
      <c r="G43" s="11"/>
      <c r="H43" s="11"/>
      <c r="I43" s="11"/>
      <c r="J43" s="13"/>
      <c r="K43" s="13"/>
      <c r="L43" s="13"/>
      <c r="M43" s="13"/>
      <c r="N43" s="13"/>
      <c r="O43" s="13"/>
      <c r="P43" s="13"/>
      <c r="Q43" s="13"/>
    </row>
    <row r="44" spans="1:17">
      <c r="A44" s="92"/>
      <c r="B44" s="11"/>
      <c r="C44" s="11"/>
      <c r="D44" s="11"/>
      <c r="E44" s="11"/>
      <c r="F44" s="11"/>
      <c r="G44" s="11"/>
      <c r="H44" s="11"/>
      <c r="I44" s="11"/>
      <c r="J44" s="13"/>
      <c r="K44" s="13"/>
      <c r="L44" s="13"/>
      <c r="M44" s="13"/>
      <c r="N44" s="13"/>
      <c r="O44" s="13"/>
      <c r="P44" s="13"/>
      <c r="Q44" s="13"/>
    </row>
    <row r="45" spans="1:17">
      <c r="A45" s="92"/>
      <c r="B45" s="11"/>
      <c r="C45" s="11"/>
      <c r="D45" s="11"/>
      <c r="E45" s="11"/>
      <c r="F45" s="11"/>
      <c r="G45" s="11"/>
      <c r="H45" s="11"/>
      <c r="I45" s="11"/>
      <c r="J45" s="13"/>
      <c r="K45" s="13"/>
      <c r="L45" s="13"/>
      <c r="M45" s="13"/>
      <c r="N45" s="13"/>
      <c r="O45" s="13"/>
      <c r="P45" s="13"/>
      <c r="Q45" s="13"/>
    </row>
    <row r="46" spans="1:17">
      <c r="A46" s="92"/>
      <c r="B46" s="11"/>
      <c r="C46" s="11"/>
      <c r="D46" s="11"/>
      <c r="E46" s="11"/>
      <c r="F46" s="11"/>
      <c r="G46" s="11"/>
      <c r="H46" s="11"/>
      <c r="I46" s="11"/>
      <c r="J46" s="13"/>
      <c r="K46" s="13"/>
      <c r="L46" s="13"/>
      <c r="M46" s="13"/>
      <c r="N46" s="13"/>
      <c r="O46" s="13"/>
      <c r="P46" s="13"/>
      <c r="Q46" s="13"/>
    </row>
    <row r="47" spans="1:17">
      <c r="A47" s="92"/>
      <c r="B47" s="11"/>
      <c r="C47" s="11"/>
      <c r="D47" s="11"/>
      <c r="E47" s="11"/>
      <c r="F47" s="11"/>
      <c r="G47" s="11"/>
      <c r="H47" s="11"/>
      <c r="I47" s="11"/>
      <c r="J47" s="13"/>
      <c r="K47" s="13"/>
      <c r="L47" s="13"/>
      <c r="M47" s="13"/>
      <c r="N47" s="13"/>
      <c r="O47" s="13"/>
      <c r="P47" s="13"/>
      <c r="Q47" s="13"/>
    </row>
    <row r="48" spans="1:17">
      <c r="A48" s="92"/>
      <c r="B48" s="11"/>
      <c r="C48" s="11"/>
      <c r="D48" s="11"/>
      <c r="E48" s="11"/>
      <c r="F48" s="11"/>
      <c r="G48" s="11"/>
      <c r="H48" s="11"/>
      <c r="I48" s="11"/>
      <c r="J48" s="13"/>
      <c r="K48" s="13"/>
      <c r="L48" s="13"/>
      <c r="M48" s="13"/>
      <c r="N48" s="13"/>
      <c r="O48" s="13"/>
      <c r="P48" s="13"/>
      <c r="Q48" s="13"/>
    </row>
    <row r="49" spans="1:17">
      <c r="A49" s="92"/>
      <c r="B49" s="11"/>
      <c r="C49" s="11"/>
      <c r="D49" s="11"/>
      <c r="E49" s="11"/>
      <c r="F49" s="11"/>
      <c r="G49" s="11"/>
      <c r="H49" s="11"/>
      <c r="I49" s="11"/>
      <c r="J49" s="13"/>
      <c r="K49" s="13"/>
      <c r="L49" s="13"/>
      <c r="M49" s="13"/>
      <c r="N49" s="13"/>
      <c r="O49" s="13"/>
      <c r="P49" s="13"/>
      <c r="Q49" s="13"/>
    </row>
    <row r="50" spans="1:17">
      <c r="A50" s="92"/>
      <c r="B50" s="11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</row>
    <row r="51" spans="1:17">
      <c r="A51" s="92"/>
      <c r="B51" s="11"/>
      <c r="C51" s="11"/>
      <c r="D51" s="11"/>
      <c r="E51" s="11"/>
      <c r="F51" s="11"/>
      <c r="G51" s="11"/>
      <c r="H51" s="11"/>
      <c r="I51" s="11"/>
      <c r="J51" s="13"/>
      <c r="K51" s="13"/>
      <c r="L51" s="13"/>
      <c r="M51" s="13"/>
      <c r="N51" s="13"/>
      <c r="O51" s="13"/>
      <c r="P51" s="13"/>
      <c r="Q51" s="13"/>
    </row>
    <row r="52" spans="1:17">
      <c r="A52" s="92"/>
      <c r="B52" s="11"/>
      <c r="C52" s="11"/>
      <c r="D52" s="11"/>
      <c r="E52" s="11"/>
      <c r="F52" s="11"/>
      <c r="G52" s="11"/>
      <c r="H52" s="11"/>
      <c r="I52" s="11"/>
      <c r="J52" s="13"/>
      <c r="K52" s="13"/>
      <c r="L52" s="13"/>
      <c r="M52" s="13"/>
      <c r="N52" s="13"/>
      <c r="O52" s="13"/>
      <c r="P52" s="13"/>
      <c r="Q52" s="13"/>
    </row>
    <row r="53" spans="1:17">
      <c r="A53" s="92"/>
      <c r="B53" s="11"/>
      <c r="C53" s="11"/>
      <c r="D53" s="11"/>
      <c r="E53" s="11"/>
      <c r="F53" s="11"/>
      <c r="G53" s="11"/>
      <c r="H53" s="11"/>
      <c r="I53" s="11"/>
      <c r="J53" s="13"/>
      <c r="K53" s="13"/>
      <c r="L53" s="13"/>
      <c r="M53" s="13"/>
      <c r="N53" s="13"/>
      <c r="O53" s="13"/>
      <c r="P53" s="13"/>
      <c r="Q53" s="13"/>
    </row>
    <row r="54" spans="1:17">
      <c r="A54" s="92"/>
      <c r="B54" s="11"/>
      <c r="C54" s="11"/>
      <c r="D54" s="11"/>
      <c r="E54" s="11"/>
      <c r="F54" s="11"/>
      <c r="G54" s="11"/>
      <c r="H54" s="11"/>
      <c r="I54" s="11"/>
      <c r="J54" s="13"/>
      <c r="K54" s="13"/>
      <c r="L54" s="13"/>
      <c r="M54" s="13"/>
      <c r="N54" s="13"/>
      <c r="O54" s="13"/>
      <c r="P54" s="13"/>
      <c r="Q54" s="13"/>
    </row>
    <row r="55" spans="1:17">
      <c r="A55" s="92"/>
      <c r="B55" s="11"/>
      <c r="C55" s="11"/>
      <c r="D55" s="11"/>
      <c r="E55" s="11"/>
      <c r="F55" s="11"/>
      <c r="G55" s="11"/>
      <c r="H55" s="11"/>
      <c r="I55" s="11"/>
      <c r="J55" s="13"/>
      <c r="K55" s="13"/>
      <c r="L55" s="13"/>
      <c r="M55" s="13"/>
      <c r="N55" s="13"/>
      <c r="O55" s="13"/>
      <c r="P55" s="13"/>
      <c r="Q55" s="13"/>
    </row>
    <row r="56" spans="1:17">
      <c r="A56" s="92"/>
      <c r="B56" s="11"/>
      <c r="C56" s="11"/>
      <c r="D56" s="11"/>
      <c r="E56" s="11"/>
      <c r="F56" s="11"/>
      <c r="G56" s="11"/>
      <c r="H56" s="11"/>
      <c r="I56" s="11"/>
      <c r="J56" s="13"/>
      <c r="K56" s="13"/>
      <c r="L56" s="13"/>
      <c r="M56" s="13"/>
      <c r="N56" s="13"/>
      <c r="O56" s="13"/>
      <c r="P56" s="13"/>
      <c r="Q56" s="13"/>
    </row>
    <row r="57" spans="1:17">
      <c r="A57" s="92"/>
      <c r="B57" s="11"/>
      <c r="C57" s="11"/>
      <c r="D57" s="11"/>
      <c r="E57" s="11"/>
      <c r="F57" s="11"/>
      <c r="G57" s="11"/>
      <c r="H57" s="11"/>
      <c r="I57" s="11"/>
      <c r="J57" s="13"/>
      <c r="K57" s="13"/>
      <c r="L57" s="13"/>
      <c r="M57" s="13"/>
      <c r="N57" s="13"/>
      <c r="O57" s="13"/>
      <c r="P57" s="13"/>
      <c r="Q57" s="13"/>
    </row>
    <row r="58" spans="1:17">
      <c r="A58" s="92"/>
      <c r="B58" s="11"/>
      <c r="C58" s="11"/>
      <c r="D58" s="11"/>
      <c r="E58" s="11"/>
      <c r="F58" s="11"/>
      <c r="G58" s="11"/>
      <c r="H58" s="11"/>
      <c r="I58" s="11"/>
      <c r="J58" s="13"/>
      <c r="K58" s="13"/>
      <c r="L58" s="13"/>
      <c r="M58" s="13"/>
      <c r="N58" s="13"/>
      <c r="O58" s="13"/>
      <c r="P58" s="13"/>
      <c r="Q58" s="13"/>
    </row>
    <row r="59" spans="1:17">
      <c r="A59" s="92"/>
      <c r="B59" s="11"/>
      <c r="C59" s="11"/>
      <c r="D59" s="11"/>
      <c r="E59" s="11"/>
      <c r="F59" s="11"/>
      <c r="G59" s="11"/>
      <c r="H59" s="11"/>
      <c r="I59" s="11"/>
      <c r="J59" s="13"/>
      <c r="K59" s="13"/>
      <c r="L59" s="13"/>
      <c r="M59" s="13"/>
      <c r="N59" s="13"/>
      <c r="O59" s="13"/>
      <c r="P59" s="13"/>
      <c r="Q59" s="13"/>
    </row>
    <row r="60" spans="1:17">
      <c r="A60" s="92"/>
      <c r="B60" s="11"/>
      <c r="C60" s="11"/>
      <c r="D60" s="11"/>
      <c r="E60" s="11"/>
      <c r="F60" s="11"/>
      <c r="G60" s="11"/>
      <c r="H60" s="11"/>
      <c r="I60" s="11"/>
      <c r="J60" s="13"/>
      <c r="K60" s="13"/>
      <c r="L60" s="13"/>
      <c r="M60" s="13"/>
      <c r="N60" s="13"/>
      <c r="O60" s="13"/>
      <c r="P60" s="13"/>
      <c r="Q60" s="13"/>
    </row>
    <row r="61" spans="1:17">
      <c r="A61" s="92"/>
      <c r="B61" s="11"/>
      <c r="C61" s="11"/>
      <c r="D61" s="11"/>
      <c r="E61" s="11"/>
      <c r="F61" s="11"/>
      <c r="G61" s="11"/>
      <c r="H61" s="11"/>
      <c r="I61" s="11"/>
      <c r="J61" s="13"/>
      <c r="K61" s="13"/>
      <c r="L61" s="13"/>
      <c r="M61" s="13"/>
      <c r="N61" s="13"/>
      <c r="O61" s="13"/>
      <c r="P61" s="13"/>
      <c r="Q61" s="13"/>
    </row>
    <row r="62" spans="1:17">
      <c r="A62" s="92"/>
      <c r="B62" s="11"/>
      <c r="C62" s="11"/>
      <c r="D62" s="11"/>
      <c r="E62" s="11"/>
      <c r="F62" s="11"/>
      <c r="G62" s="11"/>
      <c r="H62" s="11"/>
      <c r="I62" s="11"/>
      <c r="J62" s="13"/>
      <c r="K62" s="13"/>
      <c r="L62" s="13"/>
      <c r="M62" s="13"/>
      <c r="N62" s="13"/>
      <c r="O62" s="13"/>
      <c r="P62" s="13"/>
      <c r="Q62" s="13"/>
    </row>
    <row r="63" spans="1:17">
      <c r="A63" s="92"/>
      <c r="B63" s="11"/>
      <c r="C63" s="11"/>
      <c r="D63" s="11"/>
      <c r="E63" s="11"/>
      <c r="F63" s="11"/>
      <c r="G63" s="11"/>
      <c r="H63" s="11"/>
      <c r="I63" s="11"/>
      <c r="J63" s="13"/>
      <c r="K63" s="13"/>
      <c r="L63" s="13"/>
      <c r="M63" s="13"/>
      <c r="N63" s="13"/>
      <c r="O63" s="13"/>
      <c r="P63" s="13"/>
      <c r="Q63" s="13"/>
    </row>
    <row r="64" spans="1:17">
      <c r="A64" s="92"/>
      <c r="B64" s="11"/>
      <c r="C64" s="11"/>
      <c r="D64" s="11"/>
      <c r="E64" s="11"/>
      <c r="F64" s="11"/>
      <c r="G64" s="11"/>
      <c r="H64" s="11"/>
      <c r="I64" s="11"/>
      <c r="J64" s="13"/>
      <c r="K64" s="13"/>
      <c r="L64" s="13"/>
      <c r="M64" s="13"/>
      <c r="N64" s="13"/>
      <c r="O64" s="13"/>
      <c r="P64" s="13"/>
      <c r="Q64" s="13"/>
    </row>
    <row r="65" spans="1:17">
      <c r="A65" s="92"/>
      <c r="B65" s="11"/>
      <c r="C65" s="11"/>
      <c r="D65" s="11"/>
      <c r="E65" s="11"/>
      <c r="F65" s="11"/>
      <c r="G65" s="11"/>
      <c r="H65" s="11"/>
      <c r="I65" s="11"/>
      <c r="J65" s="13"/>
      <c r="K65" s="13"/>
      <c r="L65" s="13"/>
      <c r="M65" s="13"/>
      <c r="N65" s="13"/>
      <c r="O65" s="13"/>
      <c r="P65" s="13"/>
      <c r="Q65" s="13"/>
    </row>
    <row r="66" spans="1:17">
      <c r="A66" s="92"/>
      <c r="B66" s="11"/>
      <c r="C66" s="11"/>
      <c r="D66" s="11"/>
      <c r="E66" s="11"/>
      <c r="F66" s="11"/>
      <c r="G66" s="11"/>
      <c r="H66" s="11"/>
      <c r="I66" s="11"/>
      <c r="J66" s="13"/>
      <c r="K66" s="13"/>
      <c r="L66" s="13"/>
      <c r="M66" s="13"/>
      <c r="N66" s="13"/>
      <c r="O66" s="13"/>
      <c r="P66" s="13"/>
      <c r="Q66" s="13"/>
    </row>
    <row r="67" spans="1:17">
      <c r="A67" s="92"/>
      <c r="B67" s="11"/>
      <c r="C67" s="11"/>
      <c r="D67" s="11"/>
      <c r="E67" s="11"/>
      <c r="F67" s="11"/>
      <c r="G67" s="11"/>
      <c r="H67" s="11"/>
      <c r="I67" s="11"/>
      <c r="J67" s="13"/>
      <c r="K67" s="13"/>
      <c r="L67" s="13"/>
      <c r="M67" s="13"/>
      <c r="N67" s="13"/>
      <c r="O67" s="13"/>
      <c r="P67" s="13"/>
      <c r="Q67" s="13"/>
    </row>
    <row r="68" spans="1:17">
      <c r="A68" s="92"/>
      <c r="B68" s="11"/>
      <c r="C68" s="11"/>
      <c r="D68" s="11"/>
      <c r="E68" s="11"/>
      <c r="F68" s="11"/>
      <c r="G68" s="11"/>
      <c r="H68" s="11"/>
      <c r="I68" s="11"/>
      <c r="J68" s="13"/>
      <c r="K68" s="13"/>
      <c r="L68" s="13"/>
      <c r="M68" s="13"/>
      <c r="N68" s="13"/>
      <c r="O68" s="13"/>
      <c r="P68" s="13"/>
      <c r="Q68" s="13"/>
    </row>
    <row r="69" spans="1:17">
      <c r="A69" s="92"/>
      <c r="B69" s="11"/>
      <c r="C69" s="11"/>
      <c r="D69" s="11"/>
      <c r="E69" s="11"/>
      <c r="F69" s="11"/>
      <c r="G69" s="11"/>
      <c r="H69" s="11"/>
      <c r="I69" s="11"/>
      <c r="J69" s="13"/>
      <c r="K69" s="13"/>
      <c r="L69" s="13"/>
      <c r="M69" s="13"/>
      <c r="N69" s="13"/>
      <c r="O69" s="13"/>
      <c r="P69" s="13"/>
      <c r="Q69" s="13"/>
    </row>
    <row r="70" spans="1:17">
      <c r="A70" s="92"/>
      <c r="B70" s="11"/>
      <c r="C70" s="11"/>
      <c r="D70" s="11"/>
      <c r="E70" s="11"/>
      <c r="F70" s="11"/>
      <c r="G70" s="11"/>
      <c r="H70" s="11"/>
      <c r="I70" s="11"/>
      <c r="J70" s="13"/>
      <c r="K70" s="13"/>
      <c r="L70" s="13"/>
      <c r="M70" s="13"/>
      <c r="N70" s="13"/>
      <c r="O70" s="13"/>
      <c r="P70" s="13"/>
      <c r="Q70" s="13"/>
    </row>
    <row r="71" spans="1:17">
      <c r="A71" s="92"/>
      <c r="B71" s="11"/>
      <c r="C71" s="11"/>
      <c r="D71" s="11"/>
      <c r="E71" s="11"/>
      <c r="F71" s="11"/>
      <c r="G71" s="11"/>
      <c r="H71" s="11"/>
      <c r="I71" s="11"/>
      <c r="J71" s="13"/>
      <c r="K71" s="13"/>
      <c r="L71" s="13"/>
      <c r="M71" s="13"/>
      <c r="N71" s="13"/>
      <c r="O71" s="13"/>
      <c r="P71" s="13"/>
      <c r="Q71" s="13"/>
    </row>
    <row r="72" spans="1:17">
      <c r="A72" s="92"/>
      <c r="B72" s="11"/>
      <c r="C72" s="11"/>
      <c r="D72" s="11"/>
      <c r="E72" s="11"/>
      <c r="F72" s="11"/>
      <c r="G72" s="11"/>
      <c r="H72" s="11"/>
      <c r="I72" s="11"/>
      <c r="J72" s="13"/>
      <c r="K72" s="13"/>
      <c r="L72" s="13"/>
      <c r="M72" s="13"/>
      <c r="N72" s="13"/>
      <c r="O72" s="13"/>
      <c r="P72" s="13"/>
      <c r="Q72" s="13"/>
    </row>
    <row r="73" spans="1:17">
      <c r="A73" s="92"/>
      <c r="B73" s="11"/>
      <c r="C73" s="11"/>
      <c r="D73" s="11"/>
      <c r="E73" s="11"/>
      <c r="F73" s="11"/>
      <c r="G73" s="11"/>
      <c r="H73" s="11"/>
      <c r="I73" s="11"/>
      <c r="J73" s="13"/>
      <c r="K73" s="13"/>
      <c r="L73" s="13"/>
      <c r="M73" s="13"/>
      <c r="N73" s="13"/>
      <c r="O73" s="13"/>
      <c r="P73" s="13"/>
      <c r="Q73" s="13"/>
    </row>
    <row r="74" spans="1:17">
      <c r="A74" s="92"/>
      <c r="B74" s="11"/>
      <c r="C74" s="11"/>
      <c r="D74" s="11"/>
      <c r="E74" s="11"/>
      <c r="F74" s="11"/>
      <c r="G74" s="11"/>
      <c r="H74" s="11"/>
      <c r="I74" s="11"/>
      <c r="J74" s="13"/>
      <c r="K74" s="13"/>
      <c r="L74" s="13"/>
      <c r="M74" s="13"/>
      <c r="N74" s="13"/>
      <c r="O74" s="13"/>
      <c r="P74" s="13"/>
      <c r="Q74" s="13"/>
    </row>
    <row r="75" spans="1:17">
      <c r="A75" s="92"/>
      <c r="B75" s="11"/>
      <c r="C75" s="11"/>
      <c r="D75" s="11"/>
      <c r="E75" s="11"/>
      <c r="F75" s="11"/>
      <c r="G75" s="11"/>
      <c r="H75" s="11"/>
      <c r="I75" s="11"/>
      <c r="J75" s="13"/>
      <c r="K75" s="13"/>
      <c r="L75" s="13"/>
      <c r="M75" s="13"/>
      <c r="N75" s="13"/>
      <c r="O75" s="13"/>
      <c r="P75" s="13"/>
      <c r="Q75" s="13"/>
    </row>
    <row r="76" spans="1:17">
      <c r="A76" s="92"/>
      <c r="B76" s="11"/>
      <c r="C76" s="11"/>
      <c r="D76" s="11"/>
      <c r="E76" s="11"/>
      <c r="F76" s="11"/>
      <c r="G76" s="11"/>
      <c r="H76" s="11"/>
      <c r="I76" s="11"/>
      <c r="J76" s="13"/>
      <c r="K76" s="13"/>
      <c r="L76" s="13"/>
      <c r="M76" s="13"/>
      <c r="N76" s="13"/>
      <c r="O76" s="13"/>
      <c r="P76" s="13"/>
      <c r="Q76" s="13"/>
    </row>
    <row r="77" spans="1:17">
      <c r="A77" s="92"/>
      <c r="B77" s="11"/>
      <c r="C77" s="11"/>
      <c r="D77" s="11"/>
      <c r="E77" s="11"/>
      <c r="F77" s="11"/>
      <c r="G77" s="11"/>
      <c r="H77" s="11"/>
      <c r="I77" s="11"/>
      <c r="J77" s="13"/>
      <c r="K77" s="13"/>
      <c r="L77" s="13"/>
      <c r="M77" s="13"/>
      <c r="N77" s="13"/>
      <c r="O77" s="13"/>
      <c r="P77" s="13"/>
      <c r="Q77" s="13"/>
    </row>
    <row r="78" spans="1:17">
      <c r="A78" s="92"/>
      <c r="B78" s="11"/>
      <c r="C78" s="11"/>
      <c r="D78" s="11"/>
      <c r="E78" s="11"/>
      <c r="F78" s="11"/>
      <c r="G78" s="11"/>
      <c r="H78" s="11"/>
      <c r="I78" s="11"/>
      <c r="J78" s="13"/>
      <c r="K78" s="13"/>
      <c r="L78" s="13"/>
      <c r="M78" s="13"/>
      <c r="N78" s="13"/>
      <c r="O78" s="13"/>
      <c r="P78" s="13"/>
      <c r="Q78" s="13"/>
    </row>
    <row r="79" spans="1:17">
      <c r="A79" s="92"/>
      <c r="B79" s="11"/>
      <c r="C79" s="11"/>
      <c r="D79" s="11"/>
      <c r="E79" s="11"/>
      <c r="F79" s="11"/>
      <c r="G79" s="11"/>
      <c r="H79" s="11"/>
      <c r="I79" s="11"/>
      <c r="J79" s="13"/>
      <c r="K79" s="13"/>
      <c r="L79" s="13"/>
      <c r="M79" s="13"/>
      <c r="N79" s="13"/>
      <c r="O79" s="13"/>
      <c r="P79" s="13"/>
      <c r="Q79" s="13"/>
    </row>
    <row r="80" spans="1:17">
      <c r="A80" s="92"/>
      <c r="B80" s="11"/>
      <c r="C80" s="11"/>
      <c r="D80" s="11"/>
      <c r="E80" s="11"/>
      <c r="F80" s="11"/>
      <c r="G80" s="11"/>
      <c r="H80" s="11"/>
      <c r="I80" s="11"/>
      <c r="J80" s="13"/>
      <c r="K80" s="13"/>
      <c r="L80" s="13"/>
      <c r="M80" s="13"/>
      <c r="N80" s="13"/>
      <c r="O80" s="13"/>
      <c r="P80" s="13"/>
      <c r="Q80" s="13"/>
    </row>
    <row r="81" spans="1:17">
      <c r="A81" s="92"/>
      <c r="B81" s="11"/>
      <c r="C81" s="11"/>
      <c r="D81" s="11"/>
      <c r="E81" s="11"/>
      <c r="F81" s="11"/>
      <c r="G81" s="11"/>
      <c r="H81" s="11"/>
      <c r="I81" s="11"/>
      <c r="J81" s="13"/>
      <c r="K81" s="13"/>
      <c r="L81" s="13"/>
      <c r="M81" s="13"/>
      <c r="N81" s="13"/>
      <c r="O81" s="13"/>
      <c r="P81" s="13"/>
      <c r="Q81" s="13"/>
    </row>
    <row r="82" spans="1:17">
      <c r="A82" s="92"/>
      <c r="B82" s="11"/>
      <c r="C82" s="11"/>
      <c r="D82" s="11"/>
      <c r="E82" s="11"/>
      <c r="F82" s="11"/>
      <c r="G82" s="11"/>
      <c r="H82" s="11"/>
      <c r="I82" s="11"/>
      <c r="J82" s="13"/>
      <c r="K82" s="13"/>
      <c r="L82" s="13"/>
      <c r="M82" s="13"/>
      <c r="N82" s="13"/>
      <c r="O82" s="13"/>
      <c r="P82" s="13"/>
      <c r="Q82" s="13"/>
    </row>
    <row r="83" spans="1:17">
      <c r="A83" s="92"/>
      <c r="B83" s="11"/>
      <c r="C83" s="11"/>
      <c r="D83" s="11"/>
      <c r="E83" s="11"/>
      <c r="F83" s="11"/>
      <c r="G83" s="11"/>
      <c r="H83" s="11"/>
      <c r="I83" s="11"/>
      <c r="J83" s="13"/>
      <c r="K83" s="13"/>
      <c r="L83" s="13"/>
      <c r="M83" s="13"/>
      <c r="N83" s="13"/>
      <c r="O83" s="13"/>
      <c r="P83" s="13"/>
      <c r="Q83" s="13"/>
    </row>
    <row r="84" spans="1:17">
      <c r="A84" s="92"/>
      <c r="B84" s="11"/>
      <c r="C84" s="11"/>
      <c r="D84" s="11"/>
      <c r="E84" s="11"/>
      <c r="F84" s="11"/>
      <c r="G84" s="11"/>
      <c r="H84" s="11"/>
      <c r="I84" s="11"/>
      <c r="J84" s="13"/>
      <c r="K84" s="13"/>
      <c r="L84" s="13"/>
      <c r="M84" s="13"/>
      <c r="N84" s="13"/>
      <c r="O84" s="13"/>
      <c r="P84" s="13"/>
      <c r="Q84" s="13"/>
    </row>
    <row r="85" spans="1:17">
      <c r="A85" s="92"/>
      <c r="B85" s="11"/>
      <c r="C85" s="11"/>
      <c r="D85" s="11"/>
      <c r="E85" s="11"/>
      <c r="F85" s="11"/>
      <c r="G85" s="11"/>
      <c r="H85" s="11"/>
      <c r="I85" s="11"/>
      <c r="J85" s="13"/>
      <c r="K85" s="13"/>
      <c r="L85" s="13"/>
      <c r="M85" s="13"/>
      <c r="N85" s="13"/>
      <c r="O85" s="13"/>
      <c r="P85" s="13"/>
      <c r="Q85" s="13"/>
    </row>
    <row r="86" spans="1:17">
      <c r="A86" s="92"/>
      <c r="B86" s="11"/>
      <c r="C86" s="11"/>
      <c r="D86" s="11"/>
      <c r="E86" s="11"/>
      <c r="F86" s="11"/>
      <c r="G86" s="11"/>
      <c r="H86" s="11"/>
      <c r="I86" s="11"/>
      <c r="J86" s="13"/>
      <c r="K86" s="13"/>
      <c r="L86" s="13"/>
      <c r="M86" s="13"/>
      <c r="N86" s="13"/>
      <c r="O86" s="13"/>
      <c r="P86" s="13"/>
      <c r="Q86" s="13"/>
    </row>
    <row r="87" spans="1:17">
      <c r="A87" s="92"/>
      <c r="B87" s="11"/>
      <c r="C87" s="11"/>
      <c r="D87" s="11"/>
      <c r="E87" s="11"/>
      <c r="F87" s="11"/>
      <c r="G87" s="11"/>
      <c r="H87" s="11"/>
      <c r="I87" s="11"/>
      <c r="J87" s="13"/>
      <c r="K87" s="13"/>
      <c r="L87" s="13"/>
      <c r="M87" s="13"/>
      <c r="N87" s="13"/>
      <c r="O87" s="13"/>
      <c r="P87" s="13"/>
      <c r="Q87" s="13"/>
    </row>
    <row r="88" spans="1:17">
      <c r="A88" s="92"/>
      <c r="B88" s="11"/>
      <c r="C88" s="11"/>
      <c r="D88" s="11"/>
      <c r="E88" s="11"/>
      <c r="F88" s="11"/>
      <c r="G88" s="11"/>
      <c r="H88" s="11"/>
      <c r="I88" s="11"/>
      <c r="J88" s="13"/>
      <c r="K88" s="13"/>
      <c r="L88" s="13"/>
      <c r="M88" s="13"/>
      <c r="N88" s="13"/>
      <c r="O88" s="13"/>
      <c r="P88" s="13"/>
      <c r="Q88" s="13"/>
    </row>
    <row r="89" spans="1:17">
      <c r="A89" s="92"/>
      <c r="B89" s="11"/>
      <c r="C89" s="11"/>
      <c r="D89" s="11"/>
      <c r="E89" s="11"/>
      <c r="F89" s="11"/>
      <c r="G89" s="11"/>
      <c r="H89" s="11"/>
      <c r="I89" s="11"/>
      <c r="J89" s="13"/>
      <c r="K89" s="13"/>
      <c r="L89" s="13"/>
      <c r="M89" s="13"/>
      <c r="N89" s="13"/>
      <c r="O89" s="13"/>
      <c r="P89" s="13"/>
      <c r="Q89" s="13"/>
    </row>
    <row r="90" spans="1:17">
      <c r="A90" s="92"/>
      <c r="B90" s="11"/>
      <c r="C90" s="11"/>
      <c r="D90" s="11"/>
      <c r="E90" s="11"/>
      <c r="F90" s="11"/>
      <c r="G90" s="11"/>
      <c r="H90" s="11"/>
      <c r="I90" s="11"/>
      <c r="J90" s="13"/>
      <c r="K90" s="13"/>
      <c r="L90" s="13"/>
      <c r="M90" s="13"/>
      <c r="N90" s="13"/>
      <c r="O90" s="13"/>
      <c r="P90" s="13"/>
      <c r="Q90" s="13"/>
    </row>
    <row r="91" spans="1:17">
      <c r="A91" s="92"/>
      <c r="B91" s="11"/>
      <c r="C91" s="11"/>
      <c r="D91" s="11"/>
      <c r="E91" s="11"/>
      <c r="F91" s="11"/>
      <c r="G91" s="11"/>
      <c r="H91" s="11"/>
      <c r="I91" s="11"/>
      <c r="J91" s="13"/>
      <c r="K91" s="13"/>
      <c r="L91" s="13"/>
      <c r="M91" s="13"/>
      <c r="N91" s="13"/>
      <c r="O91" s="13"/>
      <c r="P91" s="13"/>
      <c r="Q91" s="13"/>
    </row>
    <row r="92" spans="1:17">
      <c r="A92" s="92"/>
      <c r="B92" s="11"/>
      <c r="C92" s="11"/>
      <c r="D92" s="11"/>
      <c r="E92" s="11"/>
      <c r="F92" s="11"/>
      <c r="G92" s="11"/>
      <c r="H92" s="11"/>
      <c r="I92" s="11"/>
      <c r="J92" s="13"/>
      <c r="K92" s="13"/>
      <c r="L92" s="13"/>
      <c r="M92" s="13"/>
      <c r="N92" s="13"/>
      <c r="O92" s="13"/>
      <c r="P92" s="13"/>
      <c r="Q92" s="13"/>
    </row>
    <row r="93" spans="1:17">
      <c r="A93" s="92"/>
      <c r="B93" s="11"/>
      <c r="C93" s="11"/>
      <c r="D93" s="11"/>
      <c r="E93" s="11"/>
      <c r="F93" s="11"/>
      <c r="G93" s="11"/>
      <c r="H93" s="11"/>
      <c r="I93" s="11"/>
      <c r="J93" s="13"/>
      <c r="K93" s="13"/>
      <c r="L93" s="13"/>
      <c r="M93" s="13"/>
      <c r="N93" s="13"/>
      <c r="O93" s="13"/>
      <c r="P93" s="13"/>
      <c r="Q93" s="13"/>
    </row>
    <row r="94" spans="1:17">
      <c r="A94" s="92"/>
      <c r="B94" s="11"/>
      <c r="C94" s="11"/>
      <c r="D94" s="11"/>
      <c r="E94" s="11"/>
      <c r="F94" s="11"/>
      <c r="G94" s="11"/>
      <c r="H94" s="11"/>
      <c r="I94" s="11"/>
      <c r="J94" s="13"/>
      <c r="K94" s="13"/>
      <c r="L94" s="13"/>
      <c r="M94" s="13"/>
      <c r="N94" s="13"/>
      <c r="O94" s="13"/>
      <c r="P94" s="13"/>
      <c r="Q94" s="13"/>
    </row>
    <row r="95" spans="1:17">
      <c r="A95" s="92"/>
      <c r="B95" s="11"/>
      <c r="C95" s="11"/>
      <c r="D95" s="11"/>
      <c r="E95" s="11"/>
      <c r="F95" s="11"/>
      <c r="G95" s="11"/>
      <c r="H95" s="11"/>
      <c r="I95" s="11"/>
      <c r="J95" s="13"/>
      <c r="K95" s="13"/>
      <c r="L95" s="13"/>
      <c r="M95" s="13"/>
      <c r="N95" s="13"/>
      <c r="O95" s="13"/>
      <c r="P95" s="13"/>
      <c r="Q95" s="13"/>
    </row>
    <row r="96" spans="1:17">
      <c r="A96" s="92"/>
      <c r="B96" s="11"/>
      <c r="C96" s="11"/>
      <c r="D96" s="11"/>
      <c r="E96" s="11"/>
      <c r="F96" s="11"/>
      <c r="G96" s="11"/>
      <c r="H96" s="11"/>
      <c r="I96" s="11"/>
      <c r="J96" s="13"/>
      <c r="K96" s="13"/>
      <c r="L96" s="13"/>
      <c r="M96" s="13"/>
      <c r="N96" s="13"/>
      <c r="O96" s="13"/>
      <c r="P96" s="13"/>
      <c r="Q96" s="13"/>
    </row>
    <row r="97" spans="1:17">
      <c r="A97" s="92"/>
      <c r="B97" s="11"/>
      <c r="C97" s="11"/>
      <c r="D97" s="11"/>
      <c r="E97" s="11"/>
      <c r="F97" s="11"/>
      <c r="G97" s="11"/>
      <c r="H97" s="11"/>
      <c r="I97" s="11"/>
      <c r="J97" s="13"/>
      <c r="K97" s="13"/>
      <c r="L97" s="13"/>
      <c r="M97" s="13"/>
      <c r="N97" s="13"/>
      <c r="O97" s="13"/>
      <c r="P97" s="13"/>
      <c r="Q97" s="13"/>
    </row>
    <row r="98" spans="1:17">
      <c r="A98" s="92"/>
      <c r="B98" s="11"/>
      <c r="C98" s="11"/>
      <c r="D98" s="11"/>
      <c r="E98" s="11"/>
      <c r="F98" s="11"/>
      <c r="G98" s="11"/>
      <c r="H98" s="11"/>
      <c r="I98" s="11"/>
      <c r="J98" s="13"/>
      <c r="K98" s="13"/>
      <c r="L98" s="13"/>
      <c r="M98" s="13"/>
      <c r="N98" s="13"/>
      <c r="O98" s="13"/>
      <c r="P98" s="13"/>
      <c r="Q98" s="13"/>
    </row>
    <row r="99" spans="1:17">
      <c r="A99" s="92"/>
      <c r="B99" s="11"/>
      <c r="C99" s="11"/>
      <c r="D99" s="11"/>
      <c r="E99" s="11"/>
      <c r="F99" s="11"/>
      <c r="G99" s="11"/>
      <c r="H99" s="11"/>
      <c r="I99" s="11"/>
      <c r="J99" s="13"/>
      <c r="K99" s="13"/>
      <c r="L99" s="13"/>
      <c r="M99" s="13"/>
      <c r="N99" s="13"/>
      <c r="O99" s="13"/>
      <c r="P99" s="13"/>
      <c r="Q99" s="13"/>
    </row>
    <row r="100" spans="1:17">
      <c r="A100" s="92"/>
      <c r="B100" s="11"/>
      <c r="C100" s="11"/>
      <c r="D100" s="11"/>
      <c r="E100" s="11"/>
      <c r="F100" s="11"/>
      <c r="G100" s="11"/>
      <c r="H100" s="11"/>
      <c r="I100" s="11"/>
      <c r="J100" s="13"/>
      <c r="K100" s="13"/>
      <c r="L100" s="13"/>
      <c r="M100" s="13"/>
      <c r="N100" s="13"/>
      <c r="O100" s="13"/>
      <c r="P100" s="13"/>
      <c r="Q100" s="13"/>
    </row>
    <row r="101" spans="1:17">
      <c r="A101" s="92"/>
      <c r="B101" s="11"/>
      <c r="C101" s="11"/>
      <c r="D101" s="11"/>
      <c r="E101" s="11"/>
      <c r="F101" s="11"/>
      <c r="G101" s="11"/>
      <c r="H101" s="11"/>
      <c r="I101" s="11"/>
      <c r="J101" s="13"/>
      <c r="K101" s="13"/>
      <c r="L101" s="13"/>
      <c r="M101" s="13"/>
      <c r="N101" s="13"/>
      <c r="O101" s="13"/>
      <c r="P101" s="13"/>
      <c r="Q101" s="13"/>
    </row>
    <row r="102" spans="1:17">
      <c r="A102" s="92"/>
      <c r="B102" s="11"/>
      <c r="C102" s="11"/>
      <c r="D102" s="11"/>
      <c r="E102" s="11"/>
      <c r="F102" s="11"/>
      <c r="G102" s="11"/>
      <c r="H102" s="11"/>
      <c r="I102" s="11"/>
      <c r="J102" s="13"/>
      <c r="K102" s="13"/>
      <c r="L102" s="13"/>
      <c r="M102" s="13"/>
      <c r="N102" s="13"/>
      <c r="O102" s="13"/>
      <c r="P102" s="13"/>
      <c r="Q102" s="13"/>
    </row>
    <row r="103" spans="1:17">
      <c r="A103" s="92"/>
      <c r="B103" s="11"/>
      <c r="C103" s="11"/>
      <c r="D103" s="11"/>
      <c r="E103" s="11"/>
      <c r="F103" s="11"/>
      <c r="G103" s="11"/>
      <c r="H103" s="11"/>
      <c r="I103" s="11"/>
      <c r="J103" s="13"/>
      <c r="K103" s="13"/>
      <c r="L103" s="13"/>
      <c r="M103" s="13"/>
      <c r="N103" s="13"/>
      <c r="O103" s="13"/>
      <c r="P103" s="13"/>
      <c r="Q103" s="13"/>
    </row>
    <row r="104" spans="1:17">
      <c r="A104" s="92"/>
      <c r="B104" s="11"/>
      <c r="C104" s="11"/>
      <c r="D104" s="11"/>
      <c r="E104" s="11"/>
      <c r="F104" s="11"/>
      <c r="G104" s="11"/>
      <c r="H104" s="11"/>
      <c r="I104" s="11"/>
      <c r="J104" s="13"/>
      <c r="K104" s="13"/>
      <c r="L104" s="13"/>
      <c r="M104" s="13"/>
      <c r="N104" s="13"/>
      <c r="O104" s="13"/>
      <c r="P104" s="13"/>
      <c r="Q104" s="13"/>
    </row>
    <row r="105" spans="1:17">
      <c r="A105" s="92"/>
      <c r="B105" s="11"/>
      <c r="C105" s="11"/>
      <c r="D105" s="11"/>
      <c r="E105" s="11"/>
      <c r="F105" s="11"/>
      <c r="G105" s="11"/>
      <c r="H105" s="11"/>
      <c r="I105" s="11"/>
      <c r="J105" s="13"/>
      <c r="K105" s="13"/>
      <c r="L105" s="13"/>
      <c r="M105" s="13"/>
      <c r="N105" s="13"/>
      <c r="O105" s="13"/>
      <c r="P105" s="13"/>
      <c r="Q105" s="13"/>
    </row>
    <row r="106" spans="1:17">
      <c r="A106" s="92"/>
      <c r="B106" s="11"/>
      <c r="C106" s="11"/>
      <c r="D106" s="11"/>
      <c r="E106" s="11"/>
      <c r="F106" s="11"/>
      <c r="G106" s="11"/>
      <c r="H106" s="11"/>
      <c r="I106" s="11"/>
      <c r="J106" s="13"/>
      <c r="K106" s="13"/>
      <c r="L106" s="13"/>
      <c r="M106" s="13"/>
      <c r="N106" s="13"/>
      <c r="O106" s="13"/>
      <c r="P106" s="13"/>
      <c r="Q106" s="13"/>
    </row>
    <row r="107" spans="1:17">
      <c r="A107" s="92"/>
      <c r="B107" s="11"/>
      <c r="C107" s="11"/>
      <c r="D107" s="11"/>
      <c r="E107" s="11"/>
      <c r="F107" s="11"/>
      <c r="G107" s="11"/>
      <c r="H107" s="11"/>
      <c r="I107" s="11"/>
      <c r="J107" s="13"/>
      <c r="K107" s="13"/>
      <c r="L107" s="13"/>
      <c r="M107" s="13"/>
      <c r="N107" s="13"/>
      <c r="O107" s="13"/>
      <c r="P107" s="13"/>
      <c r="Q107" s="13"/>
    </row>
    <row r="108" spans="1:17">
      <c r="A108" s="92"/>
      <c r="B108" s="11"/>
      <c r="C108" s="11"/>
      <c r="D108" s="11"/>
      <c r="E108" s="11"/>
      <c r="F108" s="11"/>
      <c r="G108" s="11"/>
      <c r="H108" s="11"/>
      <c r="I108" s="11"/>
      <c r="J108" s="13"/>
      <c r="K108" s="13"/>
      <c r="L108" s="13"/>
      <c r="M108" s="13"/>
      <c r="N108" s="13"/>
      <c r="O108" s="13"/>
      <c r="P108" s="13"/>
      <c r="Q108" s="13"/>
    </row>
    <row r="109" spans="1:17">
      <c r="A109" s="92"/>
      <c r="B109" s="11"/>
      <c r="C109" s="11"/>
      <c r="D109" s="11"/>
      <c r="E109" s="11"/>
      <c r="F109" s="11"/>
      <c r="G109" s="11"/>
      <c r="H109" s="11"/>
      <c r="I109" s="11"/>
      <c r="J109" s="13"/>
      <c r="K109" s="13"/>
      <c r="L109" s="13"/>
      <c r="M109" s="13"/>
      <c r="N109" s="13"/>
      <c r="O109" s="13"/>
      <c r="P109" s="13"/>
      <c r="Q109" s="13"/>
    </row>
    <row r="110" spans="1:17">
      <c r="A110" s="92"/>
      <c r="B110" s="11"/>
      <c r="C110" s="11"/>
      <c r="D110" s="11"/>
      <c r="E110" s="11"/>
      <c r="F110" s="11"/>
      <c r="G110" s="11"/>
      <c r="H110" s="11"/>
      <c r="I110" s="11"/>
      <c r="J110" s="13"/>
      <c r="K110" s="13"/>
      <c r="L110" s="13"/>
      <c r="M110" s="13"/>
      <c r="N110" s="13"/>
      <c r="O110" s="13"/>
      <c r="P110" s="13"/>
      <c r="Q110" s="13"/>
    </row>
    <row r="111" spans="1:17">
      <c r="A111" s="92"/>
      <c r="B111" s="11"/>
      <c r="C111" s="11"/>
      <c r="D111" s="11"/>
      <c r="E111" s="11"/>
      <c r="F111" s="11"/>
      <c r="G111" s="11"/>
      <c r="H111" s="11"/>
      <c r="I111" s="11"/>
      <c r="J111" s="13"/>
      <c r="K111" s="13"/>
      <c r="L111" s="13"/>
      <c r="M111" s="13"/>
      <c r="N111" s="13"/>
      <c r="O111" s="13"/>
      <c r="P111" s="13"/>
      <c r="Q111" s="13"/>
    </row>
    <row r="112" spans="1:17">
      <c r="A112" s="92"/>
      <c r="B112" s="11"/>
      <c r="C112" s="11"/>
      <c r="D112" s="11"/>
      <c r="E112" s="11"/>
      <c r="F112" s="11"/>
      <c r="G112" s="11"/>
      <c r="H112" s="11"/>
      <c r="I112" s="11"/>
      <c r="J112" s="13"/>
      <c r="K112" s="13"/>
      <c r="L112" s="13"/>
      <c r="M112" s="13"/>
      <c r="N112" s="13"/>
      <c r="O112" s="13"/>
      <c r="P112" s="13"/>
      <c r="Q112" s="13"/>
    </row>
    <row r="113" spans="1:17">
      <c r="A113" s="92"/>
      <c r="B113" s="11"/>
      <c r="C113" s="11"/>
      <c r="D113" s="11"/>
      <c r="E113" s="11"/>
      <c r="F113" s="11"/>
      <c r="G113" s="11"/>
      <c r="H113" s="11"/>
      <c r="I113" s="11"/>
      <c r="J113" s="13"/>
      <c r="K113" s="13"/>
      <c r="L113" s="13"/>
      <c r="M113" s="13"/>
      <c r="N113" s="13"/>
      <c r="O113" s="13"/>
      <c r="P113" s="13"/>
      <c r="Q113" s="13"/>
    </row>
    <row r="114" spans="1:17">
      <c r="A114" s="92"/>
      <c r="B114" s="11"/>
      <c r="C114" s="11"/>
      <c r="D114" s="11"/>
      <c r="E114" s="11"/>
      <c r="F114" s="11"/>
      <c r="G114" s="11"/>
      <c r="H114" s="11"/>
      <c r="I114" s="11"/>
      <c r="J114" s="13"/>
      <c r="K114" s="13"/>
      <c r="L114" s="13"/>
      <c r="M114" s="13"/>
      <c r="N114" s="13"/>
      <c r="O114" s="13"/>
      <c r="P114" s="13"/>
      <c r="Q114" s="13"/>
    </row>
    <row r="115" spans="1:17">
      <c r="A115" s="92"/>
      <c r="B115" s="11"/>
      <c r="C115" s="11"/>
      <c r="D115" s="11"/>
      <c r="E115" s="11"/>
      <c r="F115" s="11"/>
      <c r="G115" s="11"/>
      <c r="H115" s="11"/>
      <c r="I115" s="11"/>
      <c r="J115" s="13"/>
      <c r="K115" s="13"/>
      <c r="L115" s="13"/>
      <c r="M115" s="13"/>
      <c r="N115" s="13"/>
      <c r="O115" s="13"/>
      <c r="P115" s="13"/>
      <c r="Q115" s="13"/>
    </row>
    <row r="116" spans="1:17">
      <c r="A116" s="92"/>
      <c r="B116" s="11"/>
      <c r="C116" s="11"/>
      <c r="D116" s="11"/>
      <c r="E116" s="11"/>
      <c r="F116" s="11"/>
      <c r="G116" s="11"/>
      <c r="H116" s="11"/>
      <c r="I116" s="11"/>
      <c r="J116" s="13"/>
      <c r="K116" s="13"/>
      <c r="L116" s="13"/>
      <c r="M116" s="13"/>
      <c r="N116" s="13"/>
      <c r="O116" s="13"/>
      <c r="P116" s="13"/>
      <c r="Q116" s="13"/>
    </row>
    <row r="117" spans="1:17">
      <c r="A117" s="92"/>
      <c r="B117" s="11"/>
      <c r="C117" s="11"/>
      <c r="D117" s="11"/>
      <c r="E117" s="11"/>
      <c r="F117" s="11"/>
      <c r="G117" s="11"/>
      <c r="H117" s="11"/>
      <c r="I117" s="11"/>
      <c r="J117" s="13"/>
      <c r="K117" s="13"/>
      <c r="L117" s="13"/>
      <c r="M117" s="13"/>
      <c r="N117" s="13"/>
      <c r="O117" s="13"/>
      <c r="P117" s="13"/>
      <c r="Q117" s="13"/>
    </row>
    <row r="118" spans="1:17">
      <c r="A118" s="92"/>
      <c r="B118" s="11"/>
      <c r="C118" s="11"/>
      <c r="D118" s="11"/>
      <c r="E118" s="11"/>
      <c r="F118" s="11"/>
      <c r="G118" s="11"/>
      <c r="H118" s="11"/>
      <c r="I118" s="11"/>
      <c r="J118" s="13"/>
      <c r="K118" s="13"/>
      <c r="L118" s="13"/>
      <c r="M118" s="13"/>
      <c r="N118" s="13"/>
      <c r="O118" s="13"/>
      <c r="P118" s="13"/>
      <c r="Q118" s="13"/>
    </row>
    <row r="119" spans="1:17">
      <c r="A119" s="92"/>
      <c r="B119" s="11"/>
      <c r="C119" s="11"/>
      <c r="D119" s="11"/>
      <c r="E119" s="11"/>
      <c r="F119" s="11"/>
      <c r="G119" s="11"/>
      <c r="H119" s="11"/>
      <c r="I119" s="11"/>
      <c r="J119" s="13"/>
      <c r="K119" s="13"/>
      <c r="L119" s="13"/>
      <c r="M119" s="13"/>
      <c r="N119" s="13"/>
      <c r="O119" s="13"/>
      <c r="P119" s="13"/>
      <c r="Q119" s="13"/>
    </row>
    <row r="120" spans="1:17">
      <c r="A120" s="92"/>
      <c r="B120" s="11"/>
      <c r="C120" s="11"/>
      <c r="D120" s="11"/>
      <c r="E120" s="11"/>
      <c r="F120" s="11"/>
      <c r="G120" s="11"/>
      <c r="H120" s="11"/>
      <c r="I120" s="11"/>
      <c r="J120" s="13"/>
      <c r="K120" s="13"/>
      <c r="L120" s="13"/>
      <c r="M120" s="13"/>
      <c r="N120" s="13"/>
      <c r="O120" s="13"/>
      <c r="P120" s="13"/>
      <c r="Q120" s="13"/>
    </row>
    <row r="121" spans="1:17">
      <c r="A121" s="92"/>
      <c r="B121" s="11"/>
      <c r="C121" s="11"/>
      <c r="D121" s="11"/>
      <c r="E121" s="11"/>
      <c r="F121" s="11"/>
      <c r="G121" s="11"/>
      <c r="H121" s="11"/>
      <c r="I121" s="11"/>
      <c r="J121" s="13"/>
      <c r="K121" s="13"/>
      <c r="L121" s="13"/>
      <c r="M121" s="13"/>
      <c r="N121" s="13"/>
      <c r="O121" s="13"/>
      <c r="P121" s="13"/>
      <c r="Q121" s="13"/>
    </row>
    <row r="122" spans="1:17">
      <c r="A122" s="92"/>
      <c r="B122" s="11"/>
      <c r="C122" s="11"/>
      <c r="D122" s="11"/>
      <c r="E122" s="11"/>
      <c r="F122" s="11"/>
      <c r="G122" s="11"/>
      <c r="H122" s="11"/>
      <c r="I122" s="11"/>
      <c r="J122" s="13"/>
      <c r="K122" s="13"/>
      <c r="L122" s="13"/>
      <c r="M122" s="13"/>
      <c r="N122" s="13"/>
      <c r="O122" s="13"/>
      <c r="P122" s="13"/>
      <c r="Q122" s="13"/>
    </row>
    <row r="123" spans="1:17">
      <c r="A123" s="92"/>
      <c r="B123" s="11"/>
      <c r="C123" s="11"/>
      <c r="D123" s="11"/>
      <c r="E123" s="11"/>
      <c r="F123" s="11"/>
      <c r="G123" s="11"/>
      <c r="H123" s="11"/>
      <c r="I123" s="11"/>
      <c r="J123" s="13"/>
      <c r="K123" s="13"/>
      <c r="L123" s="13"/>
      <c r="M123" s="13"/>
      <c r="N123" s="13"/>
      <c r="O123" s="13"/>
      <c r="P123" s="13"/>
      <c r="Q123" s="13"/>
    </row>
    <row r="124" spans="1:17">
      <c r="A124" s="92"/>
      <c r="B124" s="11"/>
      <c r="C124" s="11"/>
      <c r="D124" s="11"/>
      <c r="E124" s="11"/>
      <c r="F124" s="11"/>
      <c r="G124" s="11"/>
      <c r="H124" s="11"/>
      <c r="I124" s="11"/>
      <c r="J124" s="13"/>
      <c r="K124" s="13"/>
      <c r="L124" s="13"/>
      <c r="M124" s="13"/>
      <c r="N124" s="13"/>
      <c r="O124" s="13"/>
      <c r="P124" s="13"/>
      <c r="Q124" s="13"/>
    </row>
    <row r="125" spans="1:17">
      <c r="A125" s="92"/>
      <c r="B125" s="11"/>
      <c r="C125" s="11"/>
      <c r="D125" s="11"/>
      <c r="E125" s="11"/>
      <c r="F125" s="11"/>
      <c r="G125" s="11"/>
      <c r="H125" s="11"/>
      <c r="I125" s="11"/>
      <c r="J125" s="13"/>
      <c r="K125" s="13"/>
      <c r="L125" s="13"/>
      <c r="M125" s="13"/>
      <c r="N125" s="13"/>
      <c r="O125" s="13"/>
      <c r="P125" s="13"/>
      <c r="Q125" s="13"/>
    </row>
    <row r="126" spans="1:17">
      <c r="A126" s="92"/>
      <c r="B126" s="11"/>
      <c r="C126" s="11"/>
      <c r="D126" s="11"/>
      <c r="E126" s="11"/>
      <c r="F126" s="11"/>
      <c r="G126" s="11"/>
      <c r="H126" s="11"/>
      <c r="I126" s="11"/>
      <c r="J126" s="13"/>
      <c r="K126" s="13"/>
      <c r="L126" s="13"/>
      <c r="M126" s="13"/>
      <c r="N126" s="13"/>
      <c r="O126" s="13"/>
      <c r="P126" s="13"/>
      <c r="Q126" s="13"/>
    </row>
    <row r="127" spans="1:17">
      <c r="A127" s="92"/>
      <c r="B127" s="11"/>
      <c r="C127" s="11"/>
      <c r="D127" s="11"/>
      <c r="E127" s="11"/>
      <c r="F127" s="11"/>
      <c r="G127" s="11"/>
      <c r="H127" s="11"/>
      <c r="I127" s="11"/>
      <c r="J127" s="13"/>
      <c r="K127" s="13"/>
      <c r="L127" s="13"/>
      <c r="M127" s="13"/>
      <c r="N127" s="13"/>
      <c r="O127" s="13"/>
      <c r="P127" s="13"/>
      <c r="Q127" s="13"/>
    </row>
    <row r="128" spans="1:17">
      <c r="A128" s="92"/>
      <c r="B128" s="11"/>
      <c r="C128" s="11"/>
      <c r="D128" s="11"/>
      <c r="E128" s="11"/>
      <c r="F128" s="11"/>
      <c r="G128" s="11"/>
      <c r="H128" s="11"/>
      <c r="I128" s="11"/>
      <c r="J128" s="13"/>
      <c r="K128" s="13"/>
      <c r="L128" s="13"/>
      <c r="M128" s="13"/>
      <c r="N128" s="13"/>
      <c r="O128" s="13"/>
      <c r="P128" s="13"/>
      <c r="Q128" s="13"/>
    </row>
    <row r="129" spans="1:17">
      <c r="A129" s="92"/>
      <c r="B129" s="11"/>
      <c r="C129" s="11"/>
      <c r="D129" s="11"/>
      <c r="E129" s="11"/>
      <c r="F129" s="11"/>
      <c r="G129" s="11"/>
      <c r="H129" s="11"/>
      <c r="I129" s="11"/>
      <c r="J129" s="13"/>
      <c r="K129" s="13"/>
      <c r="L129" s="13"/>
      <c r="M129" s="13"/>
      <c r="N129" s="13"/>
      <c r="O129" s="13"/>
      <c r="P129" s="13"/>
      <c r="Q129" s="13"/>
    </row>
    <row r="130" spans="1:17">
      <c r="A130" s="92"/>
      <c r="B130" s="11"/>
      <c r="C130" s="11"/>
      <c r="D130" s="11"/>
      <c r="E130" s="11"/>
      <c r="F130" s="11"/>
      <c r="G130" s="11"/>
      <c r="H130" s="11"/>
      <c r="I130" s="11"/>
      <c r="J130" s="13"/>
      <c r="K130" s="13"/>
      <c r="L130" s="13"/>
      <c r="M130" s="13"/>
      <c r="N130" s="13"/>
      <c r="O130" s="13"/>
      <c r="P130" s="13"/>
      <c r="Q130" s="13"/>
    </row>
    <row r="131" spans="1:17">
      <c r="A131" s="92"/>
      <c r="B131" s="11"/>
      <c r="C131" s="11"/>
      <c r="D131" s="11"/>
      <c r="E131" s="11"/>
      <c r="F131" s="11"/>
      <c r="G131" s="11"/>
      <c r="H131" s="11"/>
      <c r="I131" s="11"/>
      <c r="J131" s="13"/>
      <c r="K131" s="13"/>
      <c r="L131" s="13"/>
      <c r="M131" s="13"/>
      <c r="N131" s="13"/>
      <c r="O131" s="13"/>
      <c r="P131" s="13"/>
      <c r="Q131" s="13"/>
    </row>
    <row r="132" spans="1:17">
      <c r="A132" s="92"/>
      <c r="B132" s="11"/>
      <c r="C132" s="11"/>
      <c r="D132" s="11"/>
      <c r="E132" s="11"/>
      <c r="F132" s="11"/>
      <c r="G132" s="11"/>
      <c r="H132" s="11"/>
      <c r="I132" s="11"/>
      <c r="J132" s="13"/>
      <c r="K132" s="13"/>
      <c r="L132" s="13"/>
      <c r="M132" s="13"/>
      <c r="N132" s="13"/>
      <c r="O132" s="13"/>
      <c r="P132" s="13"/>
      <c r="Q132" s="13"/>
    </row>
    <row r="133" spans="1:17">
      <c r="A133" s="92"/>
      <c r="B133" s="11"/>
      <c r="C133" s="11"/>
      <c r="D133" s="11"/>
      <c r="E133" s="11"/>
      <c r="F133" s="11"/>
      <c r="G133" s="11"/>
      <c r="H133" s="11"/>
      <c r="I133" s="11"/>
      <c r="J133" s="13"/>
      <c r="K133" s="13"/>
      <c r="L133" s="13"/>
      <c r="M133" s="13"/>
      <c r="N133" s="13"/>
      <c r="O133" s="13"/>
      <c r="P133" s="13"/>
      <c r="Q133" s="13"/>
    </row>
    <row r="134" spans="1:17">
      <c r="A134" s="92"/>
      <c r="B134" s="11"/>
      <c r="C134" s="11"/>
      <c r="D134" s="11"/>
      <c r="E134" s="11"/>
      <c r="F134" s="11"/>
      <c r="G134" s="11"/>
      <c r="H134" s="11"/>
      <c r="I134" s="11"/>
      <c r="J134" s="13"/>
      <c r="K134" s="13"/>
      <c r="L134" s="13"/>
      <c r="M134" s="13"/>
      <c r="N134" s="13"/>
      <c r="O134" s="13"/>
      <c r="P134" s="13"/>
      <c r="Q134" s="13"/>
    </row>
    <row r="135" spans="1:17">
      <c r="A135" s="92"/>
      <c r="B135" s="11"/>
      <c r="C135" s="11"/>
      <c r="D135" s="11"/>
      <c r="E135" s="11"/>
      <c r="F135" s="11"/>
      <c r="G135" s="11"/>
      <c r="H135" s="11"/>
      <c r="I135" s="11"/>
      <c r="J135" s="13"/>
      <c r="K135" s="13"/>
      <c r="L135" s="13"/>
      <c r="M135" s="13"/>
      <c r="N135" s="13"/>
      <c r="O135" s="13"/>
      <c r="P135" s="13"/>
      <c r="Q135" s="13"/>
    </row>
    <row r="136" spans="1:17">
      <c r="A136" s="92"/>
      <c r="B136" s="11"/>
      <c r="C136" s="11"/>
      <c r="D136" s="11"/>
      <c r="E136" s="11"/>
      <c r="F136" s="11"/>
      <c r="G136" s="11"/>
      <c r="H136" s="11"/>
      <c r="I136" s="11"/>
      <c r="J136" s="13"/>
      <c r="K136" s="13"/>
      <c r="L136" s="13"/>
      <c r="M136" s="13"/>
      <c r="N136" s="13"/>
      <c r="O136" s="13"/>
      <c r="P136" s="13"/>
      <c r="Q136" s="13"/>
    </row>
    <row r="137" spans="1:17">
      <c r="A137" s="92"/>
      <c r="B137" s="11"/>
      <c r="C137" s="11"/>
      <c r="D137" s="11"/>
      <c r="E137" s="11"/>
      <c r="F137" s="11"/>
      <c r="G137" s="11"/>
      <c r="H137" s="11"/>
      <c r="I137" s="11"/>
      <c r="J137" s="13"/>
      <c r="K137" s="13"/>
      <c r="L137" s="13"/>
      <c r="M137" s="13"/>
      <c r="N137" s="13"/>
      <c r="O137" s="13"/>
      <c r="P137" s="13"/>
      <c r="Q137" s="13"/>
    </row>
    <row r="138" spans="1:17">
      <c r="A138" s="92"/>
      <c r="B138" s="11"/>
      <c r="C138" s="11"/>
      <c r="D138" s="11"/>
      <c r="E138" s="11"/>
      <c r="F138" s="11"/>
      <c r="G138" s="11"/>
      <c r="H138" s="11"/>
      <c r="I138" s="11"/>
      <c r="J138" s="13"/>
      <c r="K138" s="13"/>
      <c r="L138" s="13"/>
      <c r="M138" s="13"/>
      <c r="N138" s="13"/>
      <c r="O138" s="13"/>
      <c r="P138" s="13"/>
      <c r="Q138" s="13"/>
    </row>
    <row r="139" spans="1:17">
      <c r="A139" s="92"/>
      <c r="B139" s="11"/>
      <c r="C139" s="11"/>
      <c r="D139" s="11"/>
      <c r="E139" s="11"/>
      <c r="F139" s="11"/>
      <c r="G139" s="11"/>
      <c r="H139" s="11"/>
      <c r="I139" s="11"/>
      <c r="J139" s="13"/>
      <c r="K139" s="13"/>
      <c r="L139" s="13"/>
      <c r="M139" s="13"/>
      <c r="N139" s="13"/>
      <c r="O139" s="13"/>
      <c r="P139" s="13"/>
      <c r="Q139" s="13"/>
    </row>
    <row r="140" spans="1:17">
      <c r="A140" s="92"/>
      <c r="B140" s="11"/>
      <c r="C140" s="11"/>
      <c r="D140" s="11"/>
      <c r="E140" s="11"/>
      <c r="F140" s="11"/>
      <c r="G140" s="11"/>
      <c r="H140" s="11"/>
      <c r="I140" s="11"/>
      <c r="J140" s="13"/>
      <c r="K140" s="13"/>
      <c r="L140" s="13"/>
      <c r="M140" s="13"/>
      <c r="N140" s="13"/>
      <c r="O140" s="13"/>
      <c r="P140" s="13"/>
      <c r="Q140" s="13"/>
    </row>
    <row r="141" spans="1:17">
      <c r="A141" s="92"/>
      <c r="B141" s="11"/>
      <c r="C141" s="11"/>
      <c r="D141" s="11"/>
      <c r="E141" s="11"/>
      <c r="F141" s="11"/>
      <c r="G141" s="11"/>
      <c r="H141" s="11"/>
      <c r="I141" s="11"/>
      <c r="J141" s="13"/>
      <c r="K141" s="13"/>
      <c r="L141" s="13"/>
      <c r="M141" s="13"/>
      <c r="N141" s="13"/>
      <c r="O141" s="13"/>
      <c r="P141" s="13"/>
      <c r="Q141" s="13"/>
    </row>
    <row r="142" spans="1:17">
      <c r="A142" s="92"/>
      <c r="B142" s="11"/>
      <c r="C142" s="11"/>
      <c r="D142" s="11"/>
      <c r="E142" s="11"/>
      <c r="F142" s="11"/>
      <c r="G142" s="11"/>
      <c r="H142" s="11"/>
      <c r="I142" s="11"/>
      <c r="J142" s="13"/>
      <c r="K142" s="13"/>
      <c r="L142" s="13"/>
      <c r="M142" s="13"/>
      <c r="N142" s="13"/>
      <c r="O142" s="13"/>
      <c r="P142" s="13"/>
      <c r="Q142" s="13"/>
    </row>
    <row r="143" spans="1:17">
      <c r="A143" s="92"/>
      <c r="B143" s="11"/>
      <c r="C143" s="11"/>
      <c r="D143" s="11"/>
      <c r="E143" s="11"/>
      <c r="F143" s="11"/>
      <c r="G143" s="11"/>
      <c r="H143" s="11"/>
      <c r="I143" s="11"/>
      <c r="J143" s="13"/>
      <c r="K143" s="13"/>
      <c r="L143" s="13"/>
      <c r="M143" s="13"/>
      <c r="N143" s="13"/>
      <c r="O143" s="13"/>
      <c r="P143" s="13"/>
      <c r="Q143" s="13"/>
    </row>
    <row r="144" spans="1:17">
      <c r="A144" s="92"/>
      <c r="B144" s="11"/>
      <c r="C144" s="11"/>
      <c r="D144" s="11"/>
      <c r="E144" s="11"/>
      <c r="F144" s="11"/>
      <c r="G144" s="11"/>
      <c r="H144" s="11"/>
      <c r="I144" s="11"/>
      <c r="J144" s="13"/>
      <c r="K144" s="13"/>
      <c r="L144" s="13"/>
      <c r="M144" s="13"/>
      <c r="N144" s="13"/>
      <c r="O144" s="13"/>
      <c r="P144" s="13"/>
      <c r="Q144" s="13"/>
    </row>
    <row r="145" spans="1:17">
      <c r="A145" s="92"/>
      <c r="B145" s="11"/>
      <c r="C145" s="11"/>
      <c r="D145" s="11"/>
      <c r="E145" s="11"/>
      <c r="F145" s="11"/>
      <c r="G145" s="11"/>
      <c r="H145" s="11"/>
      <c r="I145" s="11"/>
      <c r="J145" s="13"/>
      <c r="K145" s="13"/>
      <c r="L145" s="13"/>
      <c r="M145" s="13"/>
      <c r="N145" s="13"/>
      <c r="O145" s="13"/>
      <c r="P145" s="13"/>
      <c r="Q145" s="13"/>
    </row>
    <row r="146" spans="1:17">
      <c r="A146" s="92"/>
      <c r="B146" s="11"/>
      <c r="C146" s="11"/>
      <c r="D146" s="11"/>
      <c r="E146" s="11"/>
      <c r="F146" s="11"/>
      <c r="G146" s="11"/>
      <c r="H146" s="11"/>
      <c r="I146" s="11"/>
      <c r="J146" s="13"/>
      <c r="K146" s="13"/>
      <c r="L146" s="13"/>
      <c r="M146" s="13"/>
      <c r="N146" s="13"/>
      <c r="O146" s="13"/>
      <c r="P146" s="13"/>
      <c r="Q146" s="13"/>
    </row>
    <row r="147" spans="1:17">
      <c r="A147" s="92"/>
      <c r="B147" s="11"/>
      <c r="C147" s="11"/>
      <c r="D147" s="11"/>
      <c r="E147" s="11"/>
      <c r="F147" s="11"/>
      <c r="G147" s="11"/>
      <c r="H147" s="11"/>
      <c r="I147" s="11"/>
      <c r="J147" s="13"/>
      <c r="K147" s="13"/>
      <c r="L147" s="13"/>
      <c r="M147" s="13"/>
      <c r="N147" s="13"/>
      <c r="O147" s="13"/>
      <c r="P147" s="13"/>
      <c r="Q147" s="13"/>
    </row>
    <row r="148" spans="1:17">
      <c r="A148" s="92"/>
      <c r="B148" s="11"/>
      <c r="C148" s="11"/>
      <c r="D148" s="11"/>
      <c r="E148" s="11"/>
      <c r="F148" s="11"/>
      <c r="G148" s="11"/>
      <c r="H148" s="11"/>
      <c r="I148" s="11"/>
      <c r="J148" s="13"/>
      <c r="K148" s="13"/>
      <c r="L148" s="13"/>
      <c r="M148" s="13"/>
      <c r="N148" s="13"/>
      <c r="O148" s="13"/>
      <c r="P148" s="13"/>
      <c r="Q148" s="13"/>
    </row>
    <row r="149" spans="1:17">
      <c r="A149" s="92"/>
      <c r="B149" s="11"/>
      <c r="C149" s="11"/>
      <c r="D149" s="11"/>
      <c r="E149" s="11"/>
      <c r="F149" s="11"/>
      <c r="G149" s="11"/>
      <c r="H149" s="11"/>
      <c r="I149" s="11"/>
      <c r="J149" s="13"/>
      <c r="K149" s="13"/>
      <c r="L149" s="13"/>
      <c r="M149" s="13"/>
      <c r="N149" s="13"/>
      <c r="O149" s="13"/>
      <c r="P149" s="13"/>
      <c r="Q149" s="13"/>
    </row>
    <row r="150" spans="1:17">
      <c r="A150" s="92"/>
      <c r="B150" s="11"/>
      <c r="C150" s="11"/>
      <c r="D150" s="11"/>
      <c r="E150" s="11"/>
      <c r="F150" s="11"/>
      <c r="G150" s="11"/>
      <c r="H150" s="11"/>
      <c r="I150" s="11"/>
      <c r="J150" s="13"/>
      <c r="K150" s="13"/>
      <c r="L150" s="13"/>
      <c r="M150" s="13"/>
      <c r="N150" s="13"/>
      <c r="O150" s="13"/>
      <c r="P150" s="13"/>
      <c r="Q150" s="13"/>
    </row>
    <row r="151" spans="1:17">
      <c r="A151" s="92"/>
      <c r="B151" s="11"/>
      <c r="C151" s="11"/>
      <c r="D151" s="11"/>
      <c r="E151" s="11"/>
      <c r="F151" s="11"/>
      <c r="G151" s="11"/>
      <c r="H151" s="11"/>
      <c r="I151" s="11"/>
      <c r="J151" s="13"/>
      <c r="K151" s="13"/>
      <c r="L151" s="13"/>
      <c r="M151" s="13"/>
      <c r="N151" s="13"/>
      <c r="O151" s="13"/>
      <c r="P151" s="13"/>
      <c r="Q151" s="13"/>
    </row>
    <row r="152" spans="1:17">
      <c r="A152" s="92"/>
      <c r="B152" s="11"/>
      <c r="C152" s="11"/>
      <c r="D152" s="11"/>
      <c r="E152" s="11"/>
      <c r="F152" s="11"/>
      <c r="G152" s="11"/>
      <c r="H152" s="11"/>
      <c r="I152" s="11"/>
      <c r="J152" s="13"/>
      <c r="K152" s="13"/>
      <c r="L152" s="13"/>
      <c r="M152" s="13"/>
      <c r="N152" s="13"/>
      <c r="O152" s="13"/>
      <c r="P152" s="13"/>
      <c r="Q152" s="13"/>
    </row>
    <row r="153" spans="1:17">
      <c r="A153" s="92"/>
      <c r="B153" s="11"/>
      <c r="C153" s="11"/>
      <c r="D153" s="11"/>
      <c r="E153" s="11"/>
      <c r="F153" s="11"/>
      <c r="G153" s="11"/>
      <c r="H153" s="11"/>
      <c r="I153" s="11"/>
      <c r="J153" s="13"/>
      <c r="K153" s="13"/>
      <c r="L153" s="13"/>
      <c r="M153" s="13"/>
      <c r="N153" s="13"/>
      <c r="O153" s="13"/>
      <c r="P153" s="13"/>
      <c r="Q153" s="13"/>
    </row>
    <row r="154" spans="1:17">
      <c r="A154" s="92"/>
      <c r="B154" s="11"/>
      <c r="C154" s="11"/>
      <c r="D154" s="11"/>
      <c r="E154" s="11"/>
      <c r="F154" s="11"/>
      <c r="G154" s="11"/>
      <c r="H154" s="11"/>
      <c r="I154" s="11"/>
      <c r="J154" s="13"/>
      <c r="K154" s="13"/>
      <c r="L154" s="13"/>
      <c r="M154" s="13"/>
      <c r="N154" s="13"/>
      <c r="O154" s="13"/>
      <c r="P154" s="13"/>
      <c r="Q154" s="13"/>
    </row>
    <row r="155" spans="1:17">
      <c r="A155" s="92"/>
      <c r="B155" s="11"/>
      <c r="C155" s="11"/>
      <c r="D155" s="11"/>
      <c r="E155" s="11"/>
      <c r="F155" s="11"/>
      <c r="G155" s="11"/>
      <c r="H155" s="11"/>
      <c r="I155" s="11"/>
      <c r="J155" s="13"/>
      <c r="K155" s="13"/>
      <c r="L155" s="13"/>
      <c r="M155" s="13"/>
      <c r="N155" s="13"/>
      <c r="O155" s="13"/>
      <c r="P155" s="13"/>
      <c r="Q155" s="13"/>
    </row>
    <row r="156" spans="1:17">
      <c r="A156" s="92"/>
      <c r="B156" s="11"/>
      <c r="C156" s="11"/>
      <c r="D156" s="11"/>
      <c r="E156" s="11"/>
      <c r="F156" s="11"/>
      <c r="G156" s="11"/>
      <c r="H156" s="11"/>
      <c r="I156" s="11"/>
      <c r="J156" s="13"/>
      <c r="K156" s="13"/>
      <c r="L156" s="13"/>
      <c r="M156" s="13"/>
      <c r="N156" s="13"/>
      <c r="O156" s="13"/>
      <c r="P156" s="13"/>
      <c r="Q156" s="13"/>
    </row>
    <row r="157" spans="1:17">
      <c r="A157" s="92"/>
      <c r="B157" s="11"/>
      <c r="C157" s="11"/>
      <c r="D157" s="11"/>
      <c r="E157" s="11"/>
      <c r="F157" s="11"/>
      <c r="G157" s="11"/>
      <c r="H157" s="11"/>
      <c r="I157" s="11"/>
      <c r="J157" s="13"/>
      <c r="K157" s="13"/>
      <c r="L157" s="13"/>
      <c r="M157" s="13"/>
      <c r="N157" s="13"/>
      <c r="O157" s="13"/>
      <c r="P157" s="13"/>
      <c r="Q157" s="13"/>
    </row>
    <row r="158" spans="1:17">
      <c r="A158" s="92"/>
      <c r="B158" s="11"/>
      <c r="C158" s="11"/>
      <c r="D158" s="11"/>
      <c r="E158" s="11"/>
      <c r="F158" s="11"/>
      <c r="G158" s="11"/>
      <c r="H158" s="11"/>
      <c r="I158" s="11"/>
      <c r="J158" s="13"/>
      <c r="K158" s="13"/>
      <c r="L158" s="13"/>
      <c r="M158" s="13"/>
      <c r="N158" s="13"/>
      <c r="O158" s="13"/>
      <c r="P158" s="13"/>
      <c r="Q158" s="13"/>
    </row>
    <row r="159" spans="1:17">
      <c r="A159" s="92"/>
      <c r="B159" s="11"/>
      <c r="C159" s="11"/>
      <c r="D159" s="11"/>
      <c r="E159" s="11"/>
      <c r="F159" s="11"/>
      <c r="G159" s="11"/>
      <c r="H159" s="11"/>
      <c r="I159" s="11"/>
      <c r="J159" s="13"/>
      <c r="K159" s="13"/>
      <c r="L159" s="13"/>
      <c r="M159" s="13"/>
      <c r="N159" s="13"/>
      <c r="O159" s="13"/>
      <c r="P159" s="13"/>
      <c r="Q159" s="13"/>
    </row>
    <row r="160" spans="1:17">
      <c r="A160" s="92"/>
      <c r="B160" s="11"/>
      <c r="C160" s="11"/>
      <c r="D160" s="11"/>
      <c r="E160" s="11"/>
      <c r="F160" s="11"/>
      <c r="G160" s="11"/>
      <c r="H160" s="11"/>
      <c r="I160" s="11"/>
      <c r="J160" s="13"/>
      <c r="K160" s="13"/>
      <c r="L160" s="13"/>
      <c r="M160" s="13"/>
      <c r="N160" s="13"/>
      <c r="O160" s="13"/>
      <c r="P160" s="13"/>
      <c r="Q160" s="13"/>
    </row>
    <row r="161" spans="1:17">
      <c r="A161" s="92"/>
      <c r="B161" s="11"/>
      <c r="C161" s="11"/>
      <c r="D161" s="11"/>
      <c r="E161" s="11"/>
      <c r="F161" s="11"/>
      <c r="G161" s="11"/>
      <c r="H161" s="11"/>
      <c r="I161" s="11"/>
      <c r="J161" s="13"/>
      <c r="K161" s="13"/>
      <c r="L161" s="13"/>
      <c r="M161" s="13"/>
      <c r="N161" s="13"/>
      <c r="O161" s="13"/>
      <c r="P161" s="13"/>
      <c r="Q161" s="13"/>
    </row>
    <row r="162" spans="1:17">
      <c r="A162" s="92"/>
      <c r="B162" s="11"/>
      <c r="C162" s="11"/>
      <c r="D162" s="11"/>
      <c r="E162" s="11"/>
      <c r="F162" s="11"/>
      <c r="G162" s="11"/>
      <c r="H162" s="11"/>
      <c r="I162" s="11"/>
      <c r="J162" s="13"/>
      <c r="K162" s="13"/>
      <c r="L162" s="13"/>
      <c r="M162" s="13"/>
      <c r="N162" s="13"/>
      <c r="O162" s="13"/>
      <c r="P162" s="13"/>
      <c r="Q162" s="13"/>
    </row>
    <row r="163" spans="1:17">
      <c r="A163" s="92"/>
      <c r="B163" s="11"/>
      <c r="C163" s="11"/>
      <c r="D163" s="11"/>
      <c r="E163" s="11"/>
      <c r="F163" s="11"/>
      <c r="G163" s="11"/>
      <c r="H163" s="11"/>
      <c r="I163" s="11"/>
      <c r="J163" s="13"/>
      <c r="K163" s="13"/>
      <c r="L163" s="13"/>
      <c r="M163" s="13"/>
      <c r="N163" s="13"/>
      <c r="O163" s="13"/>
      <c r="P163" s="13"/>
      <c r="Q163" s="13"/>
    </row>
    <row r="164" spans="1:17">
      <c r="A164" s="92"/>
      <c r="B164" s="11"/>
      <c r="C164" s="11"/>
      <c r="D164" s="11"/>
      <c r="E164" s="11"/>
      <c r="F164" s="11"/>
      <c r="G164" s="11"/>
      <c r="H164" s="11"/>
      <c r="I164" s="11"/>
      <c r="J164" s="13"/>
      <c r="K164" s="13"/>
      <c r="L164" s="13"/>
      <c r="M164" s="13"/>
      <c r="N164" s="13"/>
      <c r="O164" s="13"/>
      <c r="P164" s="13"/>
      <c r="Q164" s="13"/>
    </row>
    <row r="165" spans="1:17">
      <c r="A165" s="92"/>
      <c r="B165" s="11"/>
      <c r="C165" s="11"/>
      <c r="D165" s="11"/>
      <c r="E165" s="11"/>
      <c r="F165" s="11"/>
      <c r="G165" s="11"/>
      <c r="H165" s="11"/>
      <c r="I165" s="11"/>
      <c r="J165" s="13"/>
      <c r="K165" s="13"/>
      <c r="L165" s="13"/>
      <c r="M165" s="13"/>
      <c r="N165" s="13"/>
      <c r="O165" s="13"/>
      <c r="P165" s="13"/>
      <c r="Q165" s="13"/>
    </row>
    <row r="166" spans="1:17">
      <c r="A166" s="92"/>
      <c r="B166" s="11"/>
      <c r="C166" s="11"/>
      <c r="D166" s="11"/>
      <c r="E166" s="11"/>
      <c r="F166" s="11"/>
      <c r="G166" s="11"/>
      <c r="H166" s="11"/>
      <c r="I166" s="11"/>
      <c r="J166" s="13"/>
      <c r="K166" s="13"/>
      <c r="L166" s="13"/>
      <c r="M166" s="13"/>
      <c r="N166" s="13"/>
      <c r="O166" s="13"/>
      <c r="P166" s="13"/>
      <c r="Q166" s="13"/>
    </row>
    <row r="167" spans="1:17">
      <c r="A167" s="92"/>
      <c r="B167" s="11"/>
      <c r="C167" s="11"/>
      <c r="D167" s="11"/>
      <c r="E167" s="11"/>
      <c r="F167" s="11"/>
      <c r="G167" s="11"/>
      <c r="H167" s="11"/>
      <c r="I167" s="11"/>
      <c r="J167" s="13"/>
      <c r="K167" s="13"/>
      <c r="L167" s="13"/>
      <c r="M167" s="13"/>
      <c r="N167" s="13"/>
      <c r="O167" s="13"/>
      <c r="P167" s="13"/>
      <c r="Q167" s="13"/>
    </row>
    <row r="168" spans="1:17">
      <c r="A168" s="92"/>
      <c r="B168" s="11"/>
      <c r="C168" s="11"/>
      <c r="D168" s="11"/>
      <c r="E168" s="11"/>
      <c r="F168" s="11"/>
      <c r="G168" s="11"/>
      <c r="H168" s="11"/>
      <c r="I168" s="11"/>
      <c r="J168" s="13"/>
      <c r="K168" s="13"/>
      <c r="L168" s="13"/>
      <c r="M168" s="13"/>
      <c r="N168" s="13"/>
      <c r="O168" s="13"/>
      <c r="P168" s="13"/>
      <c r="Q168" s="13"/>
    </row>
    <row r="169" spans="1:17">
      <c r="A169" s="92"/>
      <c r="B169" s="11"/>
      <c r="C169" s="11"/>
      <c r="D169" s="11"/>
      <c r="E169" s="11"/>
      <c r="F169" s="11"/>
      <c r="G169" s="11"/>
      <c r="H169" s="11"/>
      <c r="I169" s="11"/>
      <c r="J169" s="13"/>
      <c r="K169" s="13"/>
      <c r="L169" s="13"/>
      <c r="M169" s="13"/>
      <c r="N169" s="13"/>
      <c r="O169" s="13"/>
      <c r="P169" s="13"/>
      <c r="Q169" s="13"/>
    </row>
    <row r="170" spans="1:17">
      <c r="A170" s="92"/>
      <c r="B170" s="11"/>
      <c r="C170" s="11"/>
      <c r="D170" s="11"/>
      <c r="E170" s="11"/>
      <c r="F170" s="11"/>
      <c r="G170" s="11"/>
      <c r="H170" s="11"/>
      <c r="I170" s="11"/>
      <c r="J170" s="13"/>
      <c r="K170" s="13"/>
      <c r="L170" s="13"/>
      <c r="M170" s="13"/>
      <c r="N170" s="13"/>
      <c r="O170" s="13"/>
      <c r="P170" s="13"/>
      <c r="Q170" s="13"/>
    </row>
    <row r="171" spans="1:17">
      <c r="A171" s="92"/>
      <c r="B171" s="11"/>
      <c r="C171" s="11"/>
      <c r="D171" s="11"/>
      <c r="E171" s="11"/>
      <c r="F171" s="11"/>
      <c r="G171" s="11"/>
      <c r="H171" s="11"/>
      <c r="I171" s="11"/>
      <c r="J171" s="13"/>
      <c r="K171" s="13"/>
      <c r="L171" s="13"/>
      <c r="M171" s="13"/>
      <c r="N171" s="13"/>
      <c r="O171" s="13"/>
      <c r="P171" s="13"/>
      <c r="Q171" s="13"/>
    </row>
    <row r="172" spans="1:17">
      <c r="A172" s="92"/>
      <c r="B172" s="11"/>
      <c r="C172" s="11"/>
      <c r="D172" s="11"/>
      <c r="E172" s="11"/>
      <c r="F172" s="11"/>
      <c r="G172" s="11"/>
      <c r="H172" s="11"/>
      <c r="I172" s="11"/>
      <c r="J172" s="13"/>
      <c r="K172" s="13"/>
      <c r="L172" s="13"/>
      <c r="M172" s="13"/>
      <c r="N172" s="13"/>
      <c r="O172" s="13"/>
      <c r="P172" s="13"/>
      <c r="Q172" s="13"/>
    </row>
    <row r="173" spans="1:17">
      <c r="A173" s="92"/>
      <c r="B173" s="11"/>
      <c r="C173" s="11"/>
      <c r="D173" s="11"/>
      <c r="E173" s="11"/>
      <c r="F173" s="11"/>
      <c r="G173" s="11"/>
      <c r="H173" s="11"/>
      <c r="I173" s="11"/>
      <c r="J173" s="13"/>
      <c r="K173" s="13"/>
      <c r="L173" s="13"/>
      <c r="M173" s="13"/>
      <c r="N173" s="13"/>
      <c r="O173" s="13"/>
      <c r="P173" s="13"/>
      <c r="Q173" s="13"/>
    </row>
    <row r="174" spans="1:17">
      <c r="A174" s="92"/>
      <c r="B174" s="11"/>
      <c r="C174" s="11"/>
      <c r="D174" s="11"/>
      <c r="E174" s="11"/>
      <c r="F174" s="11"/>
      <c r="G174" s="11"/>
      <c r="H174" s="11"/>
      <c r="I174" s="11"/>
      <c r="J174" s="13"/>
      <c r="K174" s="13"/>
      <c r="L174" s="13"/>
      <c r="M174" s="13"/>
      <c r="N174" s="13"/>
      <c r="O174" s="13"/>
      <c r="P174" s="13"/>
      <c r="Q174" s="13"/>
    </row>
    <row r="175" spans="1:17">
      <c r="A175" s="92"/>
      <c r="B175" s="11"/>
      <c r="C175" s="11"/>
      <c r="D175" s="11"/>
      <c r="E175" s="11"/>
      <c r="F175" s="11"/>
      <c r="G175" s="11"/>
      <c r="H175" s="11"/>
      <c r="I175" s="11"/>
      <c r="J175" s="13"/>
      <c r="K175" s="13"/>
      <c r="L175" s="13"/>
      <c r="M175" s="13"/>
      <c r="N175" s="13"/>
      <c r="O175" s="13"/>
      <c r="P175" s="13"/>
      <c r="Q175" s="13"/>
    </row>
    <row r="176" spans="1:17">
      <c r="A176" s="92"/>
      <c r="B176" s="11"/>
      <c r="C176" s="11"/>
      <c r="D176" s="11"/>
      <c r="E176" s="11"/>
      <c r="F176" s="11"/>
      <c r="G176" s="11"/>
      <c r="H176" s="11"/>
      <c r="I176" s="11"/>
      <c r="J176" s="13"/>
      <c r="K176" s="13"/>
      <c r="L176" s="13"/>
      <c r="M176" s="13"/>
      <c r="N176" s="13"/>
      <c r="O176" s="13"/>
      <c r="P176" s="13"/>
      <c r="Q176" s="13"/>
    </row>
    <row r="177" spans="1:17">
      <c r="A177" s="92"/>
      <c r="B177" s="11"/>
      <c r="C177" s="11"/>
      <c r="D177" s="11"/>
      <c r="E177" s="11"/>
      <c r="F177" s="11"/>
      <c r="G177" s="11"/>
      <c r="H177" s="11"/>
      <c r="I177" s="11"/>
      <c r="J177" s="13"/>
      <c r="K177" s="13"/>
      <c r="L177" s="13"/>
      <c r="M177" s="13"/>
      <c r="N177" s="13"/>
      <c r="O177" s="13"/>
      <c r="P177" s="13"/>
      <c r="Q177" s="13"/>
    </row>
    <row r="178" spans="1:17">
      <c r="A178" s="92"/>
      <c r="B178" s="11"/>
      <c r="C178" s="11"/>
      <c r="D178" s="11"/>
      <c r="E178" s="11"/>
      <c r="F178" s="11"/>
      <c r="G178" s="11"/>
      <c r="H178" s="11"/>
      <c r="I178" s="11"/>
      <c r="J178" s="13"/>
      <c r="K178" s="13"/>
      <c r="L178" s="13"/>
      <c r="M178" s="13"/>
      <c r="N178" s="13"/>
      <c r="O178" s="13"/>
      <c r="P178" s="13"/>
      <c r="Q178" s="13"/>
    </row>
    <row r="179" spans="1:17">
      <c r="A179" s="92"/>
      <c r="B179" s="11"/>
      <c r="C179" s="11"/>
      <c r="D179" s="11"/>
      <c r="E179" s="11"/>
      <c r="F179" s="11"/>
      <c r="G179" s="11"/>
      <c r="H179" s="11"/>
      <c r="I179" s="11"/>
      <c r="J179" s="13"/>
      <c r="K179" s="13"/>
      <c r="L179" s="13"/>
      <c r="M179" s="13"/>
      <c r="N179" s="13"/>
      <c r="O179" s="13"/>
      <c r="P179" s="13"/>
      <c r="Q179" s="13"/>
    </row>
    <row r="180" spans="1:17">
      <c r="A180" s="92"/>
      <c r="B180" s="11"/>
      <c r="C180" s="11"/>
      <c r="D180" s="11"/>
      <c r="E180" s="11"/>
      <c r="F180" s="11"/>
      <c r="G180" s="11"/>
      <c r="H180" s="11"/>
      <c r="I180" s="11"/>
      <c r="J180" s="13"/>
      <c r="K180" s="13"/>
      <c r="L180" s="13"/>
      <c r="M180" s="13"/>
      <c r="N180" s="13"/>
      <c r="O180" s="13"/>
      <c r="P180" s="13"/>
      <c r="Q180" s="13"/>
    </row>
    <row r="181" spans="1:17">
      <c r="A181" s="92"/>
      <c r="B181" s="11"/>
      <c r="C181" s="11"/>
      <c r="D181" s="11"/>
      <c r="E181" s="11"/>
      <c r="F181" s="11"/>
      <c r="G181" s="11"/>
      <c r="H181" s="11"/>
      <c r="I181" s="11"/>
      <c r="J181" s="13"/>
      <c r="K181" s="13"/>
      <c r="L181" s="13"/>
      <c r="M181" s="13"/>
      <c r="N181" s="13"/>
      <c r="O181" s="13"/>
      <c r="P181" s="13"/>
      <c r="Q181" s="13"/>
    </row>
    <row r="182" spans="1:17">
      <c r="A182" s="92"/>
      <c r="B182" s="11"/>
      <c r="C182" s="11"/>
      <c r="D182" s="11"/>
      <c r="E182" s="11"/>
      <c r="F182" s="11"/>
      <c r="G182" s="11"/>
      <c r="H182" s="11"/>
      <c r="I182" s="11"/>
      <c r="J182" s="13"/>
      <c r="K182" s="13"/>
      <c r="L182" s="13"/>
      <c r="M182" s="13"/>
      <c r="N182" s="13"/>
      <c r="O182" s="13"/>
      <c r="P182" s="13"/>
      <c r="Q182" s="13"/>
    </row>
    <row r="183" spans="1:17">
      <c r="A183" s="92"/>
      <c r="B183" s="11"/>
      <c r="C183" s="11"/>
      <c r="D183" s="11"/>
      <c r="E183" s="11"/>
      <c r="F183" s="11"/>
      <c r="G183" s="11"/>
      <c r="H183" s="11"/>
      <c r="I183" s="11"/>
      <c r="J183" s="13"/>
      <c r="K183" s="13"/>
      <c r="L183" s="13"/>
      <c r="M183" s="13"/>
      <c r="N183" s="13"/>
      <c r="O183" s="13"/>
      <c r="P183" s="13"/>
      <c r="Q183" s="13"/>
    </row>
    <row r="184" spans="1:17">
      <c r="A184" s="92"/>
      <c r="B184" s="11"/>
      <c r="C184" s="11"/>
      <c r="D184" s="11"/>
      <c r="E184" s="11"/>
      <c r="F184" s="11"/>
      <c r="G184" s="11"/>
      <c r="H184" s="11"/>
      <c r="I184" s="11"/>
      <c r="J184" s="13"/>
      <c r="K184" s="13"/>
      <c r="L184" s="13"/>
      <c r="M184" s="13"/>
      <c r="N184" s="13"/>
      <c r="O184" s="13"/>
      <c r="P184" s="13"/>
      <c r="Q184" s="13"/>
    </row>
    <row r="185" spans="1:17">
      <c r="A185" s="92"/>
      <c r="B185" s="11"/>
      <c r="C185" s="11"/>
      <c r="D185" s="11"/>
      <c r="E185" s="11"/>
      <c r="F185" s="11"/>
      <c r="G185" s="11"/>
      <c r="H185" s="11"/>
      <c r="I185" s="11"/>
      <c r="J185" s="13"/>
      <c r="K185" s="13"/>
      <c r="L185" s="13"/>
      <c r="M185" s="13"/>
      <c r="N185" s="13"/>
      <c r="O185" s="13"/>
      <c r="P185" s="13"/>
      <c r="Q185" s="13"/>
    </row>
    <row r="186" spans="1:17">
      <c r="A186" s="92"/>
      <c r="B186" s="11"/>
      <c r="C186" s="11"/>
      <c r="D186" s="11"/>
      <c r="E186" s="11"/>
      <c r="F186" s="11"/>
      <c r="G186" s="11"/>
      <c r="H186" s="11"/>
      <c r="I186" s="11"/>
      <c r="J186" s="13"/>
      <c r="K186" s="13"/>
      <c r="L186" s="13"/>
      <c r="M186" s="13"/>
      <c r="N186" s="13"/>
      <c r="O186" s="13"/>
      <c r="P186" s="13"/>
      <c r="Q186" s="13"/>
    </row>
    <row r="187" spans="1:17">
      <c r="A187" s="92"/>
      <c r="B187" s="11"/>
      <c r="C187" s="11"/>
      <c r="D187" s="11"/>
      <c r="E187" s="11"/>
      <c r="F187" s="11"/>
      <c r="G187" s="11"/>
      <c r="H187" s="11"/>
      <c r="I187" s="11"/>
      <c r="J187" s="13"/>
      <c r="K187" s="13"/>
      <c r="L187" s="13"/>
      <c r="M187" s="13"/>
      <c r="N187" s="13"/>
      <c r="O187" s="13"/>
      <c r="P187" s="13"/>
      <c r="Q187" s="13"/>
    </row>
    <row r="188" spans="1:17">
      <c r="A188" s="92"/>
      <c r="B188" s="11"/>
      <c r="C188" s="11"/>
      <c r="D188" s="11"/>
      <c r="E188" s="11"/>
      <c r="F188" s="11"/>
      <c r="G188" s="11"/>
      <c r="H188" s="11"/>
      <c r="I188" s="11"/>
      <c r="J188" s="13"/>
      <c r="K188" s="13"/>
      <c r="L188" s="13"/>
      <c r="M188" s="13"/>
      <c r="N188" s="13"/>
      <c r="O188" s="13"/>
      <c r="P188" s="13"/>
      <c r="Q188" s="13"/>
    </row>
    <row r="189" spans="1:17">
      <c r="A189" s="92"/>
      <c r="B189" s="11"/>
      <c r="C189" s="11"/>
      <c r="D189" s="11"/>
      <c r="E189" s="11"/>
      <c r="F189" s="11"/>
      <c r="G189" s="11"/>
      <c r="H189" s="11"/>
      <c r="I189" s="11"/>
      <c r="J189" s="13"/>
      <c r="K189" s="13"/>
      <c r="L189" s="13"/>
      <c r="M189" s="13"/>
      <c r="N189" s="13"/>
      <c r="O189" s="13"/>
      <c r="P189" s="13"/>
      <c r="Q189" s="13"/>
    </row>
    <row r="190" spans="1:17">
      <c r="A190" s="92"/>
      <c r="B190" s="11"/>
      <c r="C190" s="11"/>
      <c r="D190" s="11"/>
      <c r="E190" s="11"/>
      <c r="F190" s="11"/>
      <c r="G190" s="11"/>
      <c r="H190" s="11"/>
      <c r="I190" s="11"/>
      <c r="J190" s="13"/>
      <c r="K190" s="13"/>
      <c r="L190" s="13"/>
      <c r="M190" s="13"/>
      <c r="N190" s="13"/>
      <c r="O190" s="13"/>
      <c r="P190" s="13"/>
      <c r="Q190" s="13"/>
    </row>
    <row r="191" spans="1:17">
      <c r="A191" s="92"/>
      <c r="B191" s="11"/>
      <c r="C191" s="11"/>
      <c r="D191" s="11"/>
      <c r="E191" s="11"/>
      <c r="F191" s="11"/>
      <c r="G191" s="11"/>
      <c r="H191" s="11"/>
      <c r="I191" s="11"/>
      <c r="J191" s="13"/>
      <c r="K191" s="13"/>
      <c r="L191" s="13"/>
      <c r="M191" s="13"/>
      <c r="N191" s="13"/>
      <c r="O191" s="13"/>
      <c r="P191" s="13"/>
      <c r="Q191" s="13"/>
    </row>
    <row r="192" spans="1:17">
      <c r="A192" s="92"/>
      <c r="B192" s="11"/>
      <c r="C192" s="11"/>
      <c r="D192" s="11"/>
      <c r="E192" s="11"/>
      <c r="F192" s="11"/>
      <c r="G192" s="11"/>
      <c r="H192" s="11"/>
      <c r="I192" s="11"/>
      <c r="J192" s="13"/>
      <c r="K192" s="13"/>
      <c r="L192" s="13"/>
      <c r="M192" s="13"/>
      <c r="N192" s="13"/>
      <c r="O192" s="13"/>
      <c r="P192" s="13"/>
      <c r="Q192" s="13"/>
    </row>
    <row r="193" spans="1:17">
      <c r="A193" s="92"/>
      <c r="B193" s="11"/>
      <c r="C193" s="11"/>
      <c r="D193" s="11"/>
      <c r="E193" s="11"/>
      <c r="F193" s="11"/>
      <c r="G193" s="11"/>
      <c r="H193" s="11"/>
      <c r="I193" s="11"/>
      <c r="J193" s="13"/>
      <c r="K193" s="13"/>
      <c r="L193" s="13"/>
      <c r="M193" s="13"/>
      <c r="N193" s="13"/>
      <c r="O193" s="13"/>
      <c r="P193" s="13"/>
      <c r="Q193" s="13"/>
    </row>
    <row r="194" spans="1:17">
      <c r="A194" s="92"/>
      <c r="B194" s="11"/>
      <c r="C194" s="11"/>
      <c r="D194" s="11"/>
      <c r="E194" s="11"/>
      <c r="F194" s="11"/>
      <c r="G194" s="11"/>
      <c r="H194" s="11"/>
      <c r="I194" s="11"/>
      <c r="J194" s="13"/>
      <c r="K194" s="13"/>
      <c r="L194" s="13"/>
      <c r="M194" s="13"/>
      <c r="N194" s="13"/>
      <c r="O194" s="13"/>
      <c r="P194" s="13"/>
      <c r="Q194" s="13"/>
    </row>
    <row r="195" spans="1:17">
      <c r="A195" s="92"/>
      <c r="B195" s="11"/>
      <c r="C195" s="11"/>
      <c r="D195" s="11"/>
      <c r="E195" s="11"/>
      <c r="F195" s="11"/>
      <c r="G195" s="11"/>
      <c r="H195" s="11"/>
      <c r="I195" s="11"/>
      <c r="J195" s="13"/>
      <c r="K195" s="13"/>
      <c r="L195" s="13"/>
      <c r="M195" s="13"/>
      <c r="N195" s="13"/>
      <c r="O195" s="13"/>
      <c r="P195" s="13"/>
      <c r="Q195" s="13"/>
    </row>
    <row r="196" spans="1:17">
      <c r="A196" s="92"/>
      <c r="B196" s="11"/>
      <c r="C196" s="11"/>
      <c r="D196" s="11"/>
      <c r="E196" s="11"/>
      <c r="F196" s="11"/>
      <c r="G196" s="11"/>
      <c r="H196" s="11"/>
      <c r="I196" s="11"/>
      <c r="J196" s="13"/>
      <c r="K196" s="13"/>
      <c r="L196" s="13"/>
      <c r="M196" s="13"/>
      <c r="N196" s="13"/>
      <c r="O196" s="13"/>
      <c r="P196" s="13"/>
      <c r="Q196" s="13"/>
    </row>
    <row r="197" spans="1:17">
      <c r="A197" s="92"/>
      <c r="B197" s="11"/>
      <c r="C197" s="11"/>
      <c r="D197" s="11"/>
      <c r="E197" s="11"/>
      <c r="F197" s="11"/>
      <c r="G197" s="11"/>
      <c r="H197" s="11"/>
      <c r="I197" s="11"/>
      <c r="J197" s="13"/>
      <c r="K197" s="13"/>
      <c r="L197" s="13"/>
      <c r="M197" s="13"/>
      <c r="N197" s="13"/>
      <c r="O197" s="13"/>
      <c r="P197" s="13"/>
      <c r="Q197" s="13"/>
    </row>
    <row r="198" spans="1:17">
      <c r="A198" s="92"/>
      <c r="B198" s="11"/>
      <c r="C198" s="11"/>
      <c r="D198" s="11"/>
      <c r="E198" s="11"/>
      <c r="F198" s="11"/>
      <c r="G198" s="11"/>
      <c r="H198" s="11"/>
      <c r="I198" s="11"/>
      <c r="J198" s="13"/>
      <c r="K198" s="13"/>
      <c r="L198" s="13"/>
      <c r="M198" s="13"/>
      <c r="N198" s="13"/>
      <c r="O198" s="13"/>
      <c r="P198" s="13"/>
      <c r="Q198" s="13"/>
    </row>
    <row r="199" spans="1:17">
      <c r="A199" s="92"/>
      <c r="B199" s="11"/>
      <c r="C199" s="11"/>
      <c r="D199" s="11"/>
      <c r="E199" s="11"/>
      <c r="F199" s="11"/>
      <c r="G199" s="11"/>
      <c r="H199" s="11"/>
      <c r="I199" s="11"/>
      <c r="J199" s="13"/>
      <c r="K199" s="13"/>
      <c r="L199" s="13"/>
      <c r="M199" s="13"/>
      <c r="N199" s="13"/>
      <c r="O199" s="13"/>
      <c r="P199" s="13"/>
      <c r="Q199" s="13"/>
    </row>
    <row r="200" spans="1:17">
      <c r="A200" s="92"/>
      <c r="B200" s="11"/>
      <c r="C200" s="11"/>
      <c r="D200" s="11"/>
      <c r="E200" s="11"/>
      <c r="F200" s="11"/>
      <c r="G200" s="11"/>
      <c r="H200" s="11"/>
      <c r="I200" s="11"/>
      <c r="J200" s="13"/>
      <c r="K200" s="13"/>
      <c r="L200" s="13"/>
      <c r="M200" s="13"/>
      <c r="N200" s="13"/>
      <c r="O200" s="13"/>
      <c r="P200" s="13"/>
      <c r="Q200" s="13"/>
    </row>
    <row r="201" spans="1:17">
      <c r="A201" s="92"/>
      <c r="B201" s="11"/>
      <c r="C201" s="11"/>
      <c r="D201" s="11"/>
      <c r="E201" s="11"/>
      <c r="F201" s="11"/>
      <c r="G201" s="11"/>
      <c r="H201" s="11"/>
      <c r="I201" s="11"/>
      <c r="J201" s="13"/>
      <c r="K201" s="13"/>
      <c r="L201" s="13"/>
      <c r="M201" s="13"/>
      <c r="N201" s="13"/>
      <c r="O201" s="13"/>
      <c r="P201" s="13"/>
      <c r="Q201" s="13"/>
    </row>
    <row r="202" spans="1:17">
      <c r="A202" s="92"/>
      <c r="B202" s="11"/>
      <c r="C202" s="11"/>
      <c r="D202" s="11"/>
      <c r="E202" s="11"/>
      <c r="F202" s="11"/>
      <c r="G202" s="11"/>
      <c r="H202" s="11"/>
      <c r="I202" s="11"/>
      <c r="J202" s="13"/>
      <c r="K202" s="13"/>
      <c r="L202" s="13"/>
      <c r="M202" s="13"/>
      <c r="N202" s="13"/>
      <c r="O202" s="13"/>
      <c r="P202" s="13"/>
      <c r="Q202" s="13"/>
    </row>
    <row r="203" spans="1:17">
      <c r="A203" s="92"/>
      <c r="B203" s="11"/>
      <c r="C203" s="11"/>
      <c r="D203" s="11"/>
      <c r="E203" s="11"/>
      <c r="F203" s="11"/>
      <c r="G203" s="11"/>
      <c r="H203" s="11"/>
      <c r="I203" s="11"/>
      <c r="J203" s="13"/>
      <c r="K203" s="13"/>
      <c r="L203" s="13"/>
      <c r="M203" s="13"/>
      <c r="N203" s="13"/>
      <c r="O203" s="13"/>
      <c r="P203" s="13"/>
      <c r="Q203" s="13"/>
    </row>
    <row r="204" spans="1:17">
      <c r="A204" s="92"/>
      <c r="B204" s="11"/>
      <c r="C204" s="11"/>
      <c r="D204" s="11"/>
      <c r="E204" s="11"/>
      <c r="F204" s="11"/>
      <c r="G204" s="11"/>
      <c r="H204" s="11"/>
      <c r="I204" s="11"/>
      <c r="J204" s="13"/>
      <c r="K204" s="13"/>
      <c r="L204" s="13"/>
      <c r="M204" s="13"/>
      <c r="N204" s="13"/>
      <c r="O204" s="13"/>
      <c r="P204" s="13"/>
      <c r="Q204" s="13"/>
    </row>
    <row r="205" spans="1:17">
      <c r="A205" s="92"/>
      <c r="B205" s="11"/>
      <c r="C205" s="11"/>
      <c r="D205" s="11"/>
      <c r="E205" s="11"/>
      <c r="F205" s="11"/>
      <c r="G205" s="11"/>
      <c r="H205" s="11"/>
      <c r="I205" s="11"/>
      <c r="J205" s="13"/>
      <c r="K205" s="13"/>
      <c r="L205" s="13"/>
      <c r="M205" s="13"/>
      <c r="N205" s="13"/>
      <c r="O205" s="13"/>
      <c r="P205" s="13"/>
      <c r="Q205" s="13"/>
    </row>
    <row r="206" spans="1:17">
      <c r="A206" s="92"/>
      <c r="B206" s="11"/>
      <c r="C206" s="11"/>
      <c r="D206" s="11"/>
      <c r="E206" s="11"/>
      <c r="F206" s="11"/>
      <c r="G206" s="11"/>
      <c r="H206" s="11"/>
      <c r="I206" s="11"/>
      <c r="J206" s="13"/>
      <c r="K206" s="13"/>
      <c r="L206" s="13"/>
      <c r="M206" s="13"/>
      <c r="N206" s="13"/>
      <c r="O206" s="13"/>
      <c r="P206" s="13"/>
      <c r="Q206" s="13"/>
    </row>
    <row r="207" spans="1:17">
      <c r="A207" s="92"/>
      <c r="B207" s="11"/>
      <c r="C207" s="11"/>
      <c r="D207" s="11"/>
      <c r="E207" s="11"/>
      <c r="F207" s="11"/>
      <c r="G207" s="11"/>
      <c r="H207" s="11"/>
      <c r="I207" s="11"/>
      <c r="J207" s="13"/>
      <c r="K207" s="13"/>
      <c r="L207" s="13"/>
      <c r="M207" s="13"/>
      <c r="N207" s="13"/>
      <c r="O207" s="13"/>
      <c r="P207" s="13"/>
      <c r="Q207" s="13"/>
    </row>
    <row r="208" spans="1:17">
      <c r="A208" s="92"/>
      <c r="B208" s="11"/>
      <c r="C208" s="11"/>
      <c r="D208" s="11"/>
      <c r="E208" s="11"/>
      <c r="F208" s="11"/>
      <c r="G208" s="11"/>
      <c r="H208" s="11"/>
      <c r="I208" s="11"/>
      <c r="J208" s="13"/>
      <c r="K208" s="13"/>
      <c r="L208" s="13"/>
      <c r="M208" s="13"/>
      <c r="N208" s="13"/>
      <c r="O208" s="13"/>
      <c r="P208" s="13"/>
      <c r="Q208" s="13"/>
    </row>
    <row r="209" spans="1:17">
      <c r="A209" s="92"/>
      <c r="B209" s="11"/>
      <c r="C209" s="11"/>
      <c r="D209" s="11"/>
      <c r="E209" s="11"/>
      <c r="F209" s="11"/>
      <c r="G209" s="11"/>
      <c r="H209" s="11"/>
      <c r="I209" s="11"/>
      <c r="J209" s="13"/>
      <c r="K209" s="13"/>
      <c r="L209" s="13"/>
      <c r="M209" s="13"/>
      <c r="N209" s="13"/>
      <c r="O209" s="13"/>
      <c r="P209" s="13"/>
      <c r="Q209" s="13"/>
    </row>
    <row r="210" spans="1:17">
      <c r="A210" s="92"/>
      <c r="B210" s="11"/>
      <c r="C210" s="11"/>
      <c r="D210" s="11"/>
      <c r="E210" s="11"/>
      <c r="F210" s="11"/>
      <c r="G210" s="11"/>
      <c r="H210" s="11"/>
      <c r="I210" s="11"/>
      <c r="J210" s="13"/>
      <c r="K210" s="13"/>
      <c r="L210" s="13"/>
      <c r="M210" s="13"/>
      <c r="N210" s="13"/>
      <c r="O210" s="13"/>
      <c r="P210" s="13"/>
      <c r="Q210" s="13"/>
    </row>
    <row r="211" spans="1:17">
      <c r="A211" s="92"/>
      <c r="B211" s="11"/>
      <c r="C211" s="11"/>
      <c r="D211" s="11"/>
      <c r="E211" s="11"/>
      <c r="F211" s="11"/>
      <c r="G211" s="11"/>
      <c r="H211" s="11"/>
      <c r="I211" s="11"/>
      <c r="J211" s="13"/>
      <c r="K211" s="13"/>
      <c r="L211" s="13"/>
      <c r="M211" s="13"/>
      <c r="N211" s="13"/>
      <c r="O211" s="13"/>
      <c r="P211" s="13"/>
      <c r="Q211" s="13"/>
    </row>
    <row r="212" spans="1:17">
      <c r="A212" s="92"/>
      <c r="B212" s="11"/>
      <c r="C212" s="11"/>
      <c r="D212" s="11"/>
      <c r="E212" s="11"/>
      <c r="F212" s="11"/>
      <c r="G212" s="11"/>
      <c r="H212" s="11"/>
      <c r="I212" s="11"/>
      <c r="J212" s="13"/>
      <c r="K212" s="13"/>
      <c r="L212" s="13"/>
      <c r="M212" s="13"/>
      <c r="N212" s="13"/>
      <c r="O212" s="13"/>
      <c r="P212" s="13"/>
      <c r="Q212" s="13"/>
    </row>
  </sheetData>
  <hyperlinks>
    <hyperlink ref="G37" r:id="rId2" display="https://www.leasingmarkt.de/leasing/pkw/byd-sealion_7/12400013?adVariant=33004081&amp;lcn=listing&amp;lcs=Listing&amp;lcsu=https%3A%2F%2Fwww.leasingmarkt.de%2Flisting&amp;ga4pp=%257B%2522resultsCount%2522%253A6%252C%2522sort%2522%253A%2522popularity%2522%252C%2522position%2522%253A4%257D"/>
    <hyperlink ref="I37" r:id="rId3" display="https://www.leasingmarkt.de/leasing/pkw/xpeng-g9/12388387?adVariant=32974727&amp;lcn=listing&amp;lcs=Listing&amp;lcsu=https%3A%2F%2Fwww.leasingmarkt.de%2Flisting&amp;ga4pp=%257B%2522resultsCount%2522%253A3%252C%2522sort%2522%253A%2522popularity%2522%252C%2522position%2522%253A2%257D"/>
    <hyperlink ref="N37" r:id="rId4" display="https://www.leasingmarkt.de/leasing/pkw/bmw-ix1/12692097?adVariant=34154398"/>
    <hyperlink ref="E37" r:id="rId5" display="https://www.leasingmarkt.de/leasing/pkw/bmw-ix1/12443649?lcn=recommender&amp;lcs=Recommender&amp;lcsu=https%3A%2F%2Fwww.leasingmarkt.de%2Fleasing%2Fpkw%2Fbmw-ix1%2F12443638&amp;ga4pp=%257B%2522position%2522%253A2%257D&amp;adVariant=33271230&amp;deposit=1"/>
    <hyperlink ref="H37" r:id="rId6" display="https://www.leasingmarkt.de/leasing/pkw/porsche-macan/12081254?adVariant=32941961&amp;lcn=listing&amp;lcs=Listing&amp;lcsu=https%3A%2F%2Fwww.leasingmarkt.de%2Flisting&amp;ga4pp=%257B%2522resultsCount%2522%253A15%252C%2522sort%2522%253A%2522popularity%2522%252C%2522position%2522%253A8%257D"/>
    <hyperlink ref="M37" r:id="rId7" display="https://www.leasingmarkt.de/leasing/pkw/volkswagen-id.5/12670426?adVariant=34077991"/>
    <hyperlink ref="O37" r:id="rId8" display="https://www.leasingmarkt.de/leasing/pkw/audi-q6_e_tron/12718850?adVariant=34229501"/>
    <hyperlink ref="F37" r:id="rId9" display="38mos/20kkm"/>
  </hyperlinks>
  <pageMargins left="0.75" right="0.75" top="1" bottom="1" header="0.5" footer="0.5"/>
  <headerFooter/>
  <drawing r:id="rId1"/>
  <picture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销量</vt:lpstr>
      <vt:lpstr>SU7</vt:lpstr>
      <vt:lpstr>YU7</vt:lpstr>
      <vt:lpstr>Ultra</vt:lpstr>
      <vt:lpstr>特斯拉（202512）</vt:lpstr>
      <vt:lpstr>奔驰（202512）</vt:lpstr>
      <vt:lpstr>大众（202512）</vt:lpstr>
      <vt:lpstr>Sheet9</vt:lpstr>
      <vt:lpstr>电车品牌</vt:lpstr>
      <vt:lpstr>电车品牌（副本）</vt:lpstr>
      <vt:lpstr>电车品牌（副本）（副本）</vt:lpstr>
      <vt:lpstr>电车品牌（副本）（副本）（副本）</vt:lpstr>
      <vt:lpstr>画图用的</vt:lpstr>
      <vt:lpstr>SU7低配</vt:lpstr>
      <vt:lpstr>SU7高配</vt:lpstr>
      <vt:lpstr>YU7低配</vt:lpstr>
      <vt:lpstr>YU7高配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zhouzhou</cp:lastModifiedBy>
  <dcterms:created xsi:type="dcterms:W3CDTF">2026-07-12T20:26:00Z</dcterms:created>
  <dcterms:modified xsi:type="dcterms:W3CDTF">2026-07-12T12:35:01Z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X7pvHeV8CWyUNR+Hgqm2xGBaPXNTkvQWKwuPlCzTDH3vSmZeWFWXEqRB5l2n/yZsoXc74Pw8EodZHpr5t6S7nssycvdOQO5ACbcliFBYzJs=</vt:lpwstr>
  </property>
  <property fmtid="{D5CDD505-2E9C-101B-9397-08002B2CF9AE}" pid="3" name="ICV">
    <vt:lpwstr>72090128E1960F3F5C18536A44EA54F7_42</vt:lpwstr>
  </property>
  <property fmtid="{D5CDD505-2E9C-101B-9397-08002B2CF9AE}" pid="4" name="KSOProductBuildVer">
    <vt:lpwstr>2052-12.1.26026.26026</vt:lpwstr>
  </property>
  <property fmtid="{D5CDD505-2E9C-101B-9397-08002B2CF9AE}" pid="5" name="CalculationRule">
    <vt:i4>0</vt:i4>
  </property>
</Properties>
</file>