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<sst xmlns="http://schemas.openxmlformats.org/spreadsheetml/2006/main" count="265" uniqueCount="234">
  <si>
    <r>
      <rPr>
        <sz val="11"/>
        <color theme="1"/>
        <rFont val="Times New Roman"/>
        <charset val="134"/>
      </rPr>
      <t>CPX(</t>
    </r>
    <r>
      <rPr>
        <sz val="11"/>
        <color theme="1"/>
        <rFont val="等线"/>
        <charset val="134"/>
      </rPr>
      <t>基于</t>
    </r>
    <r>
      <rPr>
        <sz val="11"/>
        <color theme="1"/>
        <rFont val="Times New Roman"/>
        <charset val="134"/>
      </rPr>
      <t>6</t>
    </r>
    <r>
      <rPr>
        <sz val="11"/>
        <color theme="1"/>
        <rFont val="等线"/>
        <charset val="134"/>
      </rPr>
      <t>个氧原子</t>
    </r>
    <r>
      <rPr>
        <sz val="11"/>
        <color theme="1"/>
        <rFont val="Times New Roman"/>
        <charset val="134"/>
      </rPr>
      <t>)</t>
    </r>
  </si>
  <si>
    <t>16CYS-2-3-1</t>
  </si>
  <si>
    <t>16CYS-2-3-3</t>
  </si>
  <si>
    <t>16CYS-2-3-4</t>
  </si>
  <si>
    <t>16CYS-2-3-5</t>
  </si>
  <si>
    <t>16CYS-2-3-6</t>
  </si>
  <si>
    <t>16CYS-2-3-10</t>
  </si>
  <si>
    <t>16CYS-3-2-2</t>
  </si>
  <si>
    <t>16CYS-6-1-3</t>
  </si>
  <si>
    <t>16CYS-6-1-6</t>
  </si>
  <si>
    <t>16CYS-6-1-7</t>
  </si>
  <si>
    <t>16CYS-6-1-9</t>
  </si>
  <si>
    <t>16CYS-6-1-12</t>
  </si>
  <si>
    <t>16CYS-6-1-13</t>
  </si>
  <si>
    <t>16CYS-6-3-1</t>
  </si>
  <si>
    <t>16CYS-6-3-3</t>
  </si>
  <si>
    <t>16CYS-6-3-4</t>
  </si>
  <si>
    <t>16CYS-6-3-5</t>
  </si>
  <si>
    <t>16CYS-6-3-9</t>
  </si>
  <si>
    <t>16CYS-6-3-11</t>
  </si>
  <si>
    <t>16CYS-6-3-12</t>
  </si>
  <si>
    <t>16CYS-6-3-13</t>
  </si>
  <si>
    <t>16KS-1-1-1</t>
  </si>
  <si>
    <t>16KS-1-1-2</t>
  </si>
  <si>
    <t>16KS-1-1-4</t>
  </si>
  <si>
    <t>16KS-1-1-5</t>
  </si>
  <si>
    <t>16KS-1-1-6</t>
  </si>
  <si>
    <t>16KS-1-1-7</t>
  </si>
  <si>
    <t>16KS-1-1-8</t>
  </si>
  <si>
    <t>16KS-1-1-9</t>
  </si>
  <si>
    <t>16KS-1-1-10</t>
  </si>
  <si>
    <t>16KS-1-1-12</t>
  </si>
  <si>
    <t>16KS-1-2-1</t>
  </si>
  <si>
    <t>16KS-1-2-3(C)</t>
  </si>
  <si>
    <t>16KS-1-2-4</t>
  </si>
  <si>
    <t>16KS-1-2-6</t>
  </si>
  <si>
    <t>16KS-1-2-7</t>
  </si>
  <si>
    <t>16KS-1-2-8</t>
  </si>
  <si>
    <t>16KS-1-2-9</t>
  </si>
  <si>
    <t>16KS-1-2-10</t>
  </si>
  <si>
    <t>16KS-1-2-11</t>
  </si>
  <si>
    <t>16KS-1-2-12</t>
  </si>
  <si>
    <t>16KS-1-2-13</t>
  </si>
  <si>
    <t>16KS-1-3-2</t>
  </si>
  <si>
    <t>16KS-1-3-3</t>
  </si>
  <si>
    <t>16KS-1-3-4</t>
  </si>
  <si>
    <t>16KS-1-3-5</t>
  </si>
  <si>
    <t>16KS-1-3-6</t>
  </si>
  <si>
    <t>16KS-1-3-7</t>
  </si>
  <si>
    <t>16KS-1-3-8</t>
  </si>
  <si>
    <t>16KS-1-3-9</t>
  </si>
  <si>
    <t>16KS-1-5-2</t>
  </si>
  <si>
    <t>16KS-1-5-3</t>
  </si>
  <si>
    <t>16KS-1-5-4</t>
  </si>
  <si>
    <t>16KS-1-5-5</t>
  </si>
  <si>
    <t>16KS-1-5-7</t>
  </si>
  <si>
    <t>16KS-1-5-9</t>
  </si>
  <si>
    <t>16KS-1-5-10</t>
  </si>
  <si>
    <t>16KS-1-5-11</t>
  </si>
  <si>
    <t>16KS-1-6-1</t>
  </si>
  <si>
    <t>16KS-1-6-2</t>
  </si>
  <si>
    <t>16KS-1-6-3</t>
  </si>
  <si>
    <t>16KS-1-6-5</t>
  </si>
  <si>
    <t>16KS-1-6-6</t>
  </si>
  <si>
    <t>16KS-1-6-7</t>
  </si>
  <si>
    <t>16KS-1-6-8</t>
  </si>
  <si>
    <t>16KS-1-6-10</t>
  </si>
  <si>
    <t>16KS-1-6-11</t>
  </si>
  <si>
    <t>16KS-2-1-1</t>
  </si>
  <si>
    <t>16KS-2-1-2</t>
  </si>
  <si>
    <t>16KS-2-1-3</t>
  </si>
  <si>
    <t>16KS-2-1-4</t>
  </si>
  <si>
    <t>16KS-2-1-5</t>
  </si>
  <si>
    <t>16KS-2-4-1</t>
  </si>
  <si>
    <t>16KS-2-4-3</t>
  </si>
  <si>
    <t>16KS-2-4-4</t>
  </si>
  <si>
    <t>16KS-2-4-5</t>
  </si>
  <si>
    <t>16KS-2-5-1</t>
  </si>
  <si>
    <t>16KS-2-5-2</t>
  </si>
  <si>
    <t>16KS-2-5-3</t>
  </si>
  <si>
    <t>16KS-2-5-4</t>
  </si>
  <si>
    <t>16KS-2-5-5</t>
  </si>
  <si>
    <t>16KS-3-1-1</t>
  </si>
  <si>
    <t>16KS-3-1-2</t>
  </si>
  <si>
    <t>16KS-3-1-3</t>
  </si>
  <si>
    <t>16KS-3-1-4</t>
  </si>
  <si>
    <t>16KS-3-1-5</t>
  </si>
  <si>
    <t>16KS-3-1-6</t>
  </si>
  <si>
    <t>16KS-3-1-7</t>
  </si>
  <si>
    <t>16KS-3-1-8</t>
  </si>
  <si>
    <t>16KS-3-1-9</t>
  </si>
  <si>
    <t>16KS-3-2-2</t>
  </si>
  <si>
    <t>16KS-3-2-3</t>
  </si>
  <si>
    <t>16KS-3-2-5</t>
  </si>
  <si>
    <t>16KS-3-2-6</t>
  </si>
  <si>
    <t>16KS-3-2-7</t>
  </si>
  <si>
    <t>16KS-4-1-2</t>
  </si>
  <si>
    <t>16KS-4-1-3</t>
  </si>
  <si>
    <t>16KS-4-1-4</t>
  </si>
  <si>
    <t>16KS-4-1-6</t>
  </si>
  <si>
    <t>16KS-4-1-7</t>
  </si>
  <si>
    <t>16KS-4-1-8</t>
  </si>
  <si>
    <t>16KS-4-1-9</t>
  </si>
  <si>
    <t>16KS-4-2-2</t>
  </si>
  <si>
    <t>16KS-4-2-3</t>
  </si>
  <si>
    <t>16KS-4-2-4</t>
  </si>
  <si>
    <t>16KS-4-2-5</t>
  </si>
  <si>
    <t>16KS-4-2-6</t>
  </si>
  <si>
    <t>16KS-4-2-7</t>
  </si>
  <si>
    <t>16KS-4-2-8</t>
  </si>
  <si>
    <t>16KS-4-2-9</t>
  </si>
  <si>
    <t>16KS-4-2-11</t>
  </si>
  <si>
    <t>16KS-4-2-12</t>
  </si>
  <si>
    <t>16KS-4-2-13</t>
  </si>
  <si>
    <t>16FHS-1-1-3</t>
  </si>
  <si>
    <t>16FHS-1-1-5</t>
  </si>
  <si>
    <t>16FHS-1-1-6</t>
  </si>
  <si>
    <t>16FHS-1-1-8</t>
  </si>
  <si>
    <t>16FHS-1-1-9</t>
  </si>
  <si>
    <t>16FHS-1-1-10</t>
  </si>
  <si>
    <t>16FHS-1-4-1</t>
  </si>
  <si>
    <t>16FHS-1-4-2</t>
  </si>
  <si>
    <t>16FHS-1-4-3</t>
  </si>
  <si>
    <t>16FHS-1-4-4</t>
  </si>
  <si>
    <t>16FHS-1-4-5</t>
  </si>
  <si>
    <t>16FHS-1-4-6</t>
  </si>
  <si>
    <t>16FHS-1-4-7</t>
  </si>
  <si>
    <t>16FHS-1-4-8</t>
  </si>
  <si>
    <t>16FHS-2-1-4</t>
  </si>
  <si>
    <t>16FHS-2-1-6</t>
  </si>
  <si>
    <t>16FHS-2-1-8</t>
  </si>
  <si>
    <t>16FHS-2-2-1</t>
  </si>
  <si>
    <t>16FHS-2-2-4</t>
  </si>
  <si>
    <t>16FHS-2-2-6</t>
  </si>
  <si>
    <t>16FHS-3-5-1</t>
  </si>
  <si>
    <t>16FHS-3-5-2</t>
  </si>
  <si>
    <t>16FHS-3-5-3</t>
  </si>
  <si>
    <t>16FHS-3-5-5</t>
  </si>
  <si>
    <t>16FHS-3-5-6</t>
  </si>
  <si>
    <t>16FHS-3-5-7</t>
  </si>
  <si>
    <t>16FHS-3-5-8</t>
  </si>
  <si>
    <t>16FHS-3-6-1</t>
  </si>
  <si>
    <t>16FHS-3-6-2</t>
  </si>
  <si>
    <t>16FHS-3-6-3</t>
  </si>
  <si>
    <t>16FHS-3-6-5</t>
  </si>
  <si>
    <t>16FHS-3-6-9</t>
  </si>
  <si>
    <r>
      <rPr>
        <sz val="11"/>
        <color theme="1"/>
        <rFont val="等线"/>
        <charset val="134"/>
      </rPr>
      <t>积分面积</t>
    </r>
  </si>
  <si>
    <r>
      <rPr>
        <sz val="11"/>
        <color theme="1"/>
        <rFont val="等线"/>
        <charset val="134"/>
      </rPr>
      <t>薄片厚度</t>
    </r>
  </si>
  <si>
    <r>
      <rPr>
        <sz val="11"/>
        <color theme="1"/>
        <rFont val="Times New Roman"/>
        <charset val="134"/>
      </rPr>
      <t>cpx</t>
    </r>
    <r>
      <rPr>
        <sz val="11"/>
        <color theme="1"/>
        <rFont val="等线"/>
        <charset val="134"/>
      </rPr>
      <t>水含量</t>
    </r>
  </si>
  <si>
    <t>Al2O3</t>
  </si>
  <si>
    <t>SiO2</t>
  </si>
  <si>
    <t>TiO2</t>
  </si>
  <si>
    <t>FeO</t>
  </si>
  <si>
    <t>MgO</t>
  </si>
  <si>
    <t>CaO</t>
  </si>
  <si>
    <t>MnO</t>
  </si>
  <si>
    <t>NiO</t>
  </si>
  <si>
    <t>Na2O</t>
  </si>
  <si>
    <t>K2O</t>
  </si>
  <si>
    <t>Cr2O3</t>
  </si>
  <si>
    <t>P2O5</t>
  </si>
  <si>
    <t>Total</t>
  </si>
  <si>
    <t>Mg#</t>
  </si>
  <si>
    <t>Alkali</t>
  </si>
  <si>
    <r>
      <rPr>
        <sz val="11"/>
        <color theme="1"/>
        <rFont val="等线"/>
        <charset val="134"/>
      </rPr>
      <t>换算系数</t>
    </r>
  </si>
  <si>
    <t>Al</t>
  </si>
  <si>
    <t>Si</t>
  </si>
  <si>
    <t>Ti</t>
  </si>
  <si>
    <t>Fe</t>
  </si>
  <si>
    <t>Mg</t>
  </si>
  <si>
    <t>Ca</t>
  </si>
  <si>
    <t>Mn</t>
  </si>
  <si>
    <t>Ni</t>
  </si>
  <si>
    <t>Na</t>
  </si>
  <si>
    <t>K</t>
  </si>
  <si>
    <t>Cr</t>
  </si>
  <si>
    <t>P</t>
  </si>
  <si>
    <t>IVAl</t>
  </si>
  <si>
    <t>O'leary2010</t>
  </si>
  <si>
    <t>DH2O</t>
  </si>
  <si>
    <r>
      <rPr>
        <sz val="11"/>
        <color theme="1"/>
        <rFont val="等线"/>
        <charset val="134"/>
      </rPr>
      <t>来自红外</t>
    </r>
  </si>
  <si>
    <t>H2Ocpx</t>
  </si>
  <si>
    <r>
      <rPr>
        <sz val="11"/>
        <color theme="1"/>
        <rFont val="Times New Roman"/>
        <charset val="134"/>
      </rPr>
      <t>H2O</t>
    </r>
    <r>
      <rPr>
        <sz val="11"/>
        <color theme="1"/>
        <rFont val="等线"/>
        <charset val="134"/>
      </rPr>
      <t>岩浆</t>
    </r>
    <r>
      <rPr>
        <sz val="11"/>
        <color theme="1"/>
        <rFont val="Times New Roman"/>
        <charset val="134"/>
      </rPr>
      <t>%</t>
    </r>
  </si>
  <si>
    <t>平均</t>
  </si>
  <si>
    <t>Rb</t>
  </si>
  <si>
    <t>Ba</t>
  </si>
  <si>
    <t>Th</t>
  </si>
  <si>
    <t>U</t>
  </si>
  <si>
    <t>Nb</t>
  </si>
  <si>
    <t>Ta</t>
  </si>
  <si>
    <t>La</t>
  </si>
  <si>
    <t>Ce</t>
  </si>
  <si>
    <t>Pb</t>
  </si>
  <si>
    <t>Pr</t>
  </si>
  <si>
    <t>Sr</t>
  </si>
  <si>
    <t>Nd</t>
  </si>
  <si>
    <t>Zr</t>
  </si>
  <si>
    <t>Hf</t>
  </si>
  <si>
    <t>Sm</t>
  </si>
  <si>
    <t>Eu</t>
  </si>
  <si>
    <t>Gd</t>
  </si>
  <si>
    <t>Tb</t>
  </si>
  <si>
    <t>Dy</t>
  </si>
  <si>
    <t>Y</t>
  </si>
  <si>
    <t>Ho</t>
  </si>
  <si>
    <t>Er</t>
  </si>
  <si>
    <t>Tm</t>
  </si>
  <si>
    <t>Yb</t>
  </si>
  <si>
    <t>Lu</t>
  </si>
  <si>
    <r>
      <rPr>
        <sz val="11"/>
        <color theme="1"/>
        <rFont val="Times New Roman"/>
        <charset val="134"/>
      </rPr>
      <t>H</t>
    </r>
    <r>
      <rPr>
        <vertAlign val="sub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O(wt.%)</t>
    </r>
  </si>
  <si>
    <t>ΣREE</t>
  </si>
  <si>
    <r>
      <rPr>
        <sz val="11"/>
        <rFont val="Times New Roman"/>
        <charset val="134"/>
      </rPr>
      <t>(La/Yb)</t>
    </r>
    <r>
      <rPr>
        <vertAlign val="subscript"/>
        <sz val="11"/>
        <rFont val="Times New Roman"/>
        <charset val="134"/>
      </rPr>
      <t>N</t>
    </r>
  </si>
  <si>
    <t>σEu</t>
  </si>
  <si>
    <t>σCe</t>
  </si>
  <si>
    <t>Nb/U</t>
  </si>
  <si>
    <t>Ba/Nb</t>
  </si>
  <si>
    <t>Ce/Pb</t>
  </si>
  <si>
    <t>Nb/La</t>
  </si>
  <si>
    <t>H2O/Ce</t>
  </si>
  <si>
    <t>Ba/Th</t>
  </si>
  <si>
    <r>
      <rPr>
        <sz val="11"/>
        <color theme="1"/>
        <rFont val="Times New Roman"/>
        <charset val="134"/>
      </rPr>
      <t>(Ba/Th)</t>
    </r>
    <r>
      <rPr>
        <vertAlign val="subscript"/>
        <sz val="11"/>
        <color theme="1"/>
        <rFont val="Times New Roman"/>
        <charset val="134"/>
      </rPr>
      <t>N</t>
    </r>
  </si>
  <si>
    <t>Th/U</t>
  </si>
  <si>
    <t>Lu/Hf</t>
  </si>
  <si>
    <r>
      <rPr>
        <sz val="11"/>
        <color theme="1"/>
        <rFont val="Times New Roman"/>
        <charset val="134"/>
      </rPr>
      <t>(Nb/La)</t>
    </r>
    <r>
      <rPr>
        <vertAlign val="subscript"/>
        <sz val="11"/>
        <color theme="1"/>
        <rFont val="Times New Roman"/>
        <charset val="134"/>
      </rPr>
      <t>N</t>
    </r>
  </si>
  <si>
    <t>Th/La</t>
  </si>
  <si>
    <t>Nb/Ta</t>
  </si>
  <si>
    <t>Zr/Nb</t>
  </si>
  <si>
    <t>K2O/Na2O</t>
  </si>
  <si>
    <t>CaO/Al2O3</t>
  </si>
  <si>
    <t>Sr/Y</t>
  </si>
  <si>
    <t>Sm/La</t>
  </si>
  <si>
    <t>Mg2Si2O6</t>
  </si>
  <si>
    <t>Fe2Si2O6</t>
  </si>
  <si>
    <t>Ca2Si2O6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</si>
</sst>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);[Red]\(0.00\)"/>
    <numFmt numFmtId="178" formatCode="0.000_);[Red]\(0.000\)"/>
  </numFmts>
  <fonts count="30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134"/>
    </font>
    <font>
      <sz val="10"/>
      <name val="Lingoes Unicode"/>
      <charset val="134"/>
    </font>
    <font>
      <sz val="11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等线"/>
      <charset val="134"/>
    </font>
    <font>
      <vertAlign val="subscript"/>
      <sz val="11"/>
      <color theme="1"/>
      <name val="Times New Roman"/>
      <charset val="134"/>
    </font>
    <font>
      <vertAlign val="subscript"/>
      <sz val="1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9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7" borderId="5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17" fillId="24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0" borderId="0"/>
  </cellStyleXfs>
  <cellXfs count="17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4" fillId="4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5" fillId="0" borderId="0" xfId="49" applyNumberFormat="1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REE配分模式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"鹤伴山"</c:f>
              <c:strCache>
                <c:ptCount val="1"/>
                <c:pt idx="0">
                  <c:v>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[1]鹤伴山探针数据!$D$20:$CT$20</c:f>
              <c:numCache>
                <c:formatCode>General</c:formatCode>
                <c:ptCount val="95"/>
                <c:pt idx="0">
                  <c:v>71.8460903690535</c:v>
                </c:pt>
                <c:pt idx="1">
                  <c:v>77.6340749492597</c:v>
                </c:pt>
                <c:pt idx="2">
                  <c:v>74.0456112001609</c:v>
                </c:pt>
                <c:pt idx="3">
                  <c:v>72.5330645113721</c:v>
                </c:pt>
                <c:pt idx="4">
                  <c:v>76.4953488095136</c:v>
                </c:pt>
                <c:pt idx="5">
                  <c:v>77.4989851280358</c:v>
                </c:pt>
                <c:pt idx="6">
                  <c:v>73.5396382063867</c:v>
                </c:pt>
                <c:pt idx="7">
                  <c:v>72.7456812197116</c:v>
                </c:pt>
                <c:pt idx="8">
                  <c:v>72.4445780866451</c:v>
                </c:pt>
                <c:pt idx="9">
                  <c:v>73.7847496624425</c:v>
                </c:pt>
                <c:pt idx="10">
                  <c:v>72.631368243613</c:v>
                </c:pt>
                <c:pt idx="11">
                  <c:v>73.7357803720859</c:v>
                </c:pt>
                <c:pt idx="12">
                  <c:v>73.8303163923317</c:v>
                </c:pt>
                <c:pt idx="13">
                  <c:v>72.4542711539239</c:v>
                </c:pt>
                <c:pt idx="14">
                  <c:v>72.8651328896572</c:v>
                </c:pt>
                <c:pt idx="15">
                  <c:v>74.2074019769715</c:v>
                </c:pt>
                <c:pt idx="16">
                  <c:v>71.9604987889296</c:v>
                </c:pt>
                <c:pt idx="17">
                  <c:v>73.5436901414015</c:v>
                </c:pt>
                <c:pt idx="18">
                  <c:v>80.7123839183332</c:v>
                </c:pt>
                <c:pt idx="19">
                  <c:v>72.9118084224335</c:v>
                </c:pt>
                <c:pt idx="20">
                  <c:v>73.2666011940228</c:v>
                </c:pt>
                <c:pt idx="21">
                  <c:v>72.4166615584307</c:v>
                </c:pt>
                <c:pt idx="22">
                  <c:v>73.3591229960274</c:v>
                </c:pt>
                <c:pt idx="23">
                  <c:v>73.3386540995063</c:v>
                </c:pt>
                <c:pt idx="24">
                  <c:v>72.5671220932915</c:v>
                </c:pt>
                <c:pt idx="25">
                  <c:v>73.8663187794316</c:v>
                </c:pt>
                <c:pt idx="26">
                  <c:v>85.4358766043881</c:v>
                </c:pt>
                <c:pt idx="27">
                  <c:v>76.7131692829226</c:v>
                </c:pt>
                <c:pt idx="28">
                  <c:v>83.2097477344743</c:v>
                </c:pt>
                <c:pt idx="29">
                  <c:v>71.7375539401614</c:v>
                </c:pt>
                <c:pt idx="30">
                  <c:v>73.7755677892921</c:v>
                </c:pt>
                <c:pt idx="31">
                  <c:v>72.2275783284216</c:v>
                </c:pt>
                <c:pt idx="32">
                  <c:v>73.425869982348</c:v>
                </c:pt>
                <c:pt idx="33">
                  <c:v>81.7441371756558</c:v>
                </c:pt>
                <c:pt idx="34">
                  <c:v>72.2393029692218</c:v>
                </c:pt>
                <c:pt idx="35">
                  <c:v>71.7117962724922</c:v>
                </c:pt>
                <c:pt idx="36">
                  <c:v>72.3949812122906</c:v>
                </c:pt>
                <c:pt idx="37">
                  <c:v>73.6006014472164</c:v>
                </c:pt>
                <c:pt idx="38">
                  <c:v>73.5875937658984</c:v>
                </c:pt>
                <c:pt idx="39">
                  <c:v>75.6454768497658</c:v>
                </c:pt>
                <c:pt idx="40">
                  <c:v>73.2496385845039</c:v>
                </c:pt>
                <c:pt idx="41">
                  <c:v>71.5633887329528</c:v>
                </c:pt>
                <c:pt idx="42">
                  <c:v>79.1226565095109</c:v>
                </c:pt>
                <c:pt idx="43">
                  <c:v>71.6612005609999</c:v>
                </c:pt>
                <c:pt idx="44">
                  <c:v>68.5396633915678</c:v>
                </c:pt>
                <c:pt idx="45">
                  <c:v>73.3627267781039</c:v>
                </c:pt>
                <c:pt idx="46">
                  <c:v>70.5407045189439</c:v>
                </c:pt>
                <c:pt idx="47">
                  <c:v>70.4931996380058</c:v>
                </c:pt>
                <c:pt idx="48">
                  <c:v>75.3455297533303</c:v>
                </c:pt>
                <c:pt idx="49">
                  <c:v>72.9136658434417</c:v>
                </c:pt>
                <c:pt idx="50">
                  <c:v>70.1192146562927</c:v>
                </c:pt>
                <c:pt idx="51">
                  <c:v>72.6553747424384</c:v>
                </c:pt>
                <c:pt idx="52">
                  <c:v>72.171973056926</c:v>
                </c:pt>
                <c:pt idx="53">
                  <c:v>68.3256115359613</c:v>
                </c:pt>
                <c:pt idx="54">
                  <c:v>75.1568130636437</c:v>
                </c:pt>
                <c:pt idx="55">
                  <c:v>77.5951215654577</c:v>
                </c:pt>
                <c:pt idx="56">
                  <c:v>69.1268209807362</c:v>
                </c:pt>
                <c:pt idx="57">
                  <c:v>76.6834420144288</c:v>
                </c:pt>
                <c:pt idx="58">
                  <c:v>75.8807749568473</c:v>
                </c:pt>
                <c:pt idx="59">
                  <c:v>76.869318710766</c:v>
                </c:pt>
                <c:pt idx="60">
                  <c:v>70.8316426158118</c:v>
                </c:pt>
                <c:pt idx="61">
                  <c:v>75.9559213382541</c:v>
                </c:pt>
                <c:pt idx="62">
                  <c:v>70.7585402040092</c:v>
                </c:pt>
                <c:pt idx="63">
                  <c:v>70.1191494109126</c:v>
                </c:pt>
                <c:pt idx="64">
                  <c:v>70.2774064246959</c:v>
                </c:pt>
                <c:pt idx="65">
                  <c:v>70.0837773629844</c:v>
                </c:pt>
                <c:pt idx="66">
                  <c:v>67.8802712965766</c:v>
                </c:pt>
                <c:pt idx="67">
                  <c:v>69.0339128312848</c:v>
                </c:pt>
                <c:pt idx="68">
                  <c:v>70.6273061155966</c:v>
                </c:pt>
                <c:pt idx="69">
                  <c:v>79.2669150778799</c:v>
                </c:pt>
                <c:pt idx="70">
                  <c:v>69.7472269108887</c:v>
                </c:pt>
                <c:pt idx="71">
                  <c:v>70.9563885375993</c:v>
                </c:pt>
                <c:pt idx="72">
                  <c:v>72.0788266714477</c:v>
                </c:pt>
                <c:pt idx="73">
                  <c:v>76.0062130864255</c:v>
                </c:pt>
                <c:pt idx="74">
                  <c:v>77.2275538329293</c:v>
                </c:pt>
                <c:pt idx="75">
                  <c:v>77.4813285825778</c:v>
                </c:pt>
                <c:pt idx="76">
                  <c:v>74.4540930325957</c:v>
                </c:pt>
                <c:pt idx="77">
                  <c:v>74.5612465109283</c:v>
                </c:pt>
                <c:pt idx="78">
                  <c:v>68.7481858253285</c:v>
                </c:pt>
                <c:pt idx="79">
                  <c:v>70.6725334262565</c:v>
                </c:pt>
                <c:pt idx="80">
                  <c:v>69.8936978964524</c:v>
                </c:pt>
                <c:pt idx="81">
                  <c:v>70.745060075829</c:v>
                </c:pt>
                <c:pt idx="82">
                  <c:v>70.3846745799809</c:v>
                </c:pt>
                <c:pt idx="83">
                  <c:v>72.7426131027447</c:v>
                </c:pt>
                <c:pt idx="84">
                  <c:v>68.7516286754838</c:v>
                </c:pt>
                <c:pt idx="85">
                  <c:v>69.526524248335</c:v>
                </c:pt>
                <c:pt idx="86">
                  <c:v>70.8924395818549</c:v>
                </c:pt>
                <c:pt idx="87">
                  <c:v>75.3570355389524</c:v>
                </c:pt>
                <c:pt idx="88">
                  <c:v>69.5029442634674</c:v>
                </c:pt>
                <c:pt idx="89">
                  <c:v>69.5006406699464</c:v>
                </c:pt>
                <c:pt idx="90">
                  <c:v>68.8151116009113</c:v>
                </c:pt>
                <c:pt idx="91">
                  <c:v>70.6103171258668</c:v>
                </c:pt>
                <c:pt idx="92">
                  <c:v>72.4606995934459</c:v>
                </c:pt>
                <c:pt idx="93">
                  <c:v>73.1831589898408</c:v>
                </c:pt>
                <c:pt idx="94">
                  <c:v>74.9381674650621</c:v>
                </c:pt>
              </c:numCache>
            </c:numRef>
          </c:xVal>
          <c:yVal>
            <c:numRef>
              <c:f>[1]鹤伴山探针数据!$D$40:$CT$40</c:f>
              <c:numCache>
                <c:formatCode>General</c:formatCode>
                <c:ptCount val="95"/>
                <c:pt idx="0">
                  <c:v>0.317919505001705</c:v>
                </c:pt>
                <c:pt idx="1">
                  <c:v>0.894124472545301</c:v>
                </c:pt>
                <c:pt idx="2">
                  <c:v>0.410736553619095</c:v>
                </c:pt>
                <c:pt idx="3">
                  <c:v>0.492376858558497</c:v>
                </c:pt>
                <c:pt idx="4">
                  <c:v>0.679640549519437</c:v>
                </c:pt>
                <c:pt idx="5">
                  <c:v>0.877075737296541</c:v>
                </c:pt>
                <c:pt idx="6">
                  <c:v>0.394435022930015</c:v>
                </c:pt>
                <c:pt idx="7">
                  <c:v>0.968384065628539</c:v>
                </c:pt>
                <c:pt idx="8">
                  <c:v>0.421662740296903</c:v>
                </c:pt>
                <c:pt idx="9">
                  <c:v>0.468750462256888</c:v>
                </c:pt>
                <c:pt idx="10">
                  <c:v>0.537997230229321</c:v>
                </c:pt>
                <c:pt idx="11">
                  <c:v>0.792094249509887</c:v>
                </c:pt>
                <c:pt idx="12">
                  <c:v>0.715827637034698</c:v>
                </c:pt>
                <c:pt idx="13">
                  <c:v>0.596850811535027</c:v>
                </c:pt>
                <c:pt idx="14">
                  <c:v>0.54197550667837</c:v>
                </c:pt>
                <c:pt idx="15">
                  <c:v>0.787908046371318</c:v>
                </c:pt>
                <c:pt idx="16">
                  <c:v>0.459304652315799</c:v>
                </c:pt>
                <c:pt idx="17">
                  <c:v>1.11979544969825</c:v>
                </c:pt>
                <c:pt idx="18">
                  <c:v>0.44937130241052</c:v>
                </c:pt>
                <c:pt idx="19">
                  <c:v>0.758863877473123</c:v>
                </c:pt>
                <c:pt idx="20">
                  <c:v>0.46318094572832</c:v>
                </c:pt>
                <c:pt idx="21">
                  <c:v>0.506763351875368</c:v>
                </c:pt>
                <c:pt idx="22">
                  <c:v>0.662910484337482</c:v>
                </c:pt>
                <c:pt idx="23">
                  <c:v>1.11386700021992</c:v>
                </c:pt>
                <c:pt idx="24">
                  <c:v>0.664597098657171</c:v>
                </c:pt>
                <c:pt idx="25">
                  <c:v>0.397912620853975</c:v>
                </c:pt>
                <c:pt idx="26">
                  <c:v>2.66093984215772</c:v>
                </c:pt>
                <c:pt idx="27">
                  <c:v>2.72260308716758</c:v>
                </c:pt>
                <c:pt idx="28">
                  <c:v>0.880536655276805</c:v>
                </c:pt>
                <c:pt idx="29">
                  <c:v>0.903941443950692</c:v>
                </c:pt>
                <c:pt idx="30">
                  <c:v>0.409428177046808</c:v>
                </c:pt>
                <c:pt idx="31">
                  <c:v>0.943613785960131</c:v>
                </c:pt>
                <c:pt idx="32">
                  <c:v>0.774111433077444</c:v>
                </c:pt>
                <c:pt idx="33">
                  <c:v>0.86139088902838</c:v>
                </c:pt>
                <c:pt idx="34">
                  <c:v>0.828178068003385</c:v>
                </c:pt>
                <c:pt idx="35">
                  <c:v>0.634059529820726</c:v>
                </c:pt>
                <c:pt idx="36">
                  <c:v>0.926367108343014</c:v>
                </c:pt>
                <c:pt idx="37">
                  <c:v>2.50720141828815</c:v>
                </c:pt>
                <c:pt idx="38">
                  <c:v>0.757756641895127</c:v>
                </c:pt>
                <c:pt idx="39">
                  <c:v>0.898375608476398</c:v>
                </c:pt>
                <c:pt idx="40">
                  <c:v>0.85896085749161</c:v>
                </c:pt>
                <c:pt idx="41">
                  <c:v>0.951009458891114</c:v>
                </c:pt>
                <c:pt idx="42">
                  <c:v>0.592889782217057</c:v>
                </c:pt>
                <c:pt idx="43">
                  <c:v>3.67931825828896</c:v>
                </c:pt>
                <c:pt idx="44">
                  <c:v>2.65777598991726</c:v>
                </c:pt>
                <c:pt idx="45">
                  <c:v>1.46523351352667</c:v>
                </c:pt>
                <c:pt idx="46">
                  <c:v>3.73618980837986</c:v>
                </c:pt>
                <c:pt idx="47">
                  <c:v>1.30044293011832</c:v>
                </c:pt>
                <c:pt idx="48">
                  <c:v>1.17000999061728</c:v>
                </c:pt>
                <c:pt idx="49">
                  <c:v>2.1730533932896</c:v>
                </c:pt>
                <c:pt idx="50">
                  <c:v>5.15015101322652</c:v>
                </c:pt>
                <c:pt idx="51">
                  <c:v>1.57457841738054</c:v>
                </c:pt>
                <c:pt idx="52">
                  <c:v>1.92930652557038</c:v>
                </c:pt>
                <c:pt idx="53">
                  <c:v>2.17274041085117</c:v>
                </c:pt>
                <c:pt idx="54">
                  <c:v>2.6821599357433</c:v>
                </c:pt>
                <c:pt idx="55">
                  <c:v>2.60026406309599</c:v>
                </c:pt>
                <c:pt idx="56">
                  <c:v>5.18298719533638</c:v>
                </c:pt>
                <c:pt idx="57">
                  <c:v>2.01457646606989</c:v>
                </c:pt>
                <c:pt idx="58">
                  <c:v>1.8994817151732</c:v>
                </c:pt>
                <c:pt idx="59">
                  <c:v>1.44176952271071</c:v>
                </c:pt>
                <c:pt idx="60">
                  <c:v>2.81158399792594</c:v>
                </c:pt>
                <c:pt idx="61">
                  <c:v>0.935547218421146</c:v>
                </c:pt>
                <c:pt idx="62">
                  <c:v>4.40945886492333</c:v>
                </c:pt>
                <c:pt idx="63">
                  <c:v>2.37014454925753</c:v>
                </c:pt>
                <c:pt idx="64">
                  <c:v>1.44603893365142</c:v>
                </c:pt>
                <c:pt idx="65">
                  <c:v>1.01747364163019</c:v>
                </c:pt>
                <c:pt idx="66">
                  <c:v>1.5259937194751</c:v>
                </c:pt>
                <c:pt idx="67">
                  <c:v>1.33542302695776</c:v>
                </c:pt>
                <c:pt idx="68">
                  <c:v>2.38625979831746</c:v>
                </c:pt>
                <c:pt idx="69">
                  <c:v>2.43503573894107</c:v>
                </c:pt>
                <c:pt idx="70">
                  <c:v>1.21873789279292</c:v>
                </c:pt>
                <c:pt idx="71">
                  <c:v>2.10277730377544</c:v>
                </c:pt>
                <c:pt idx="72">
                  <c:v>1.7061909311881</c:v>
                </c:pt>
                <c:pt idx="73">
                  <c:v>1.13997692663927</c:v>
                </c:pt>
                <c:pt idx="74">
                  <c:v>3.20573327315426</c:v>
                </c:pt>
                <c:pt idx="75">
                  <c:v>2.42681606935277</c:v>
                </c:pt>
                <c:pt idx="76">
                  <c:v>1.29823363995362</c:v>
                </c:pt>
                <c:pt idx="77">
                  <c:v>4.15581871299127</c:v>
                </c:pt>
                <c:pt idx="78">
                  <c:v>1.72017567386137</c:v>
                </c:pt>
                <c:pt idx="79">
                  <c:v>3.68246726302444</c:v>
                </c:pt>
                <c:pt idx="80">
                  <c:v>1.39402475317367</c:v>
                </c:pt>
                <c:pt idx="81">
                  <c:v>1.65785036204405</c:v>
                </c:pt>
                <c:pt idx="82">
                  <c:v>1.34898220401239</c:v>
                </c:pt>
                <c:pt idx="83">
                  <c:v>2.16093412348189</c:v>
                </c:pt>
                <c:pt idx="84">
                  <c:v>0.852461287626914</c:v>
                </c:pt>
                <c:pt idx="85">
                  <c:v>1.40433054271752</c:v>
                </c:pt>
                <c:pt idx="86">
                  <c:v>2.09488552482073</c:v>
                </c:pt>
                <c:pt idx="87">
                  <c:v>1.87509889345713</c:v>
                </c:pt>
                <c:pt idx="88">
                  <c:v>2.05543321854583</c:v>
                </c:pt>
                <c:pt idx="89">
                  <c:v>2.78265494812948</c:v>
                </c:pt>
                <c:pt idx="90">
                  <c:v>3.70356712458044</c:v>
                </c:pt>
                <c:pt idx="91">
                  <c:v>2.62213515560971</c:v>
                </c:pt>
                <c:pt idx="92">
                  <c:v>1.78829533595792</c:v>
                </c:pt>
                <c:pt idx="93">
                  <c:v>3.00318220428731</c:v>
                </c:pt>
                <c:pt idx="94">
                  <c:v>1.21804157471406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"茶叶山"</c:f>
              <c:strCache>
                <c:ptCount val="1"/>
                <c:pt idx="0">
                  <c:v>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[1]辉长岩探针数据!$C$21:$W$21</c:f>
              <c:numCache>
                <c:formatCode>General</c:formatCode>
                <c:ptCount val="21"/>
                <c:pt idx="0">
                  <c:v>78.8603610944591</c:v>
                </c:pt>
                <c:pt idx="1">
                  <c:v>82.9220939127157</c:v>
                </c:pt>
                <c:pt idx="2">
                  <c:v>81.7568935363563</c:v>
                </c:pt>
                <c:pt idx="3">
                  <c:v>76.1390858616553</c:v>
                </c:pt>
                <c:pt idx="4">
                  <c:v>85.0391564247723</c:v>
                </c:pt>
                <c:pt idx="5">
                  <c:v>79.3364274434028</c:v>
                </c:pt>
                <c:pt idx="6">
                  <c:v>76.5630291269558</c:v>
                </c:pt>
                <c:pt idx="7">
                  <c:v>79.3357715024322</c:v>
                </c:pt>
                <c:pt idx="8">
                  <c:v>78.2309768067278</c:v>
                </c:pt>
                <c:pt idx="9">
                  <c:v>81.0657578104237</c:v>
                </c:pt>
                <c:pt idx="10">
                  <c:v>82.9386057156339</c:v>
                </c:pt>
                <c:pt idx="11">
                  <c:v>78.6800464938145</c:v>
                </c:pt>
                <c:pt idx="12">
                  <c:v>78.3533151610106</c:v>
                </c:pt>
                <c:pt idx="13">
                  <c:v>78.8319134136446</c:v>
                </c:pt>
                <c:pt idx="14">
                  <c:v>79.6909210858606</c:v>
                </c:pt>
                <c:pt idx="15">
                  <c:v>78.3819754038457</c:v>
                </c:pt>
                <c:pt idx="16">
                  <c:v>79.8153290278258</c:v>
                </c:pt>
                <c:pt idx="17">
                  <c:v>83.0366900123877</c:v>
                </c:pt>
                <c:pt idx="18">
                  <c:v>79.2327076034708</c:v>
                </c:pt>
                <c:pt idx="19">
                  <c:v>78.4145362278968</c:v>
                </c:pt>
                <c:pt idx="20">
                  <c:v>78.0231037508646</c:v>
                </c:pt>
              </c:numCache>
            </c:numRef>
          </c:xVal>
          <c:yVal>
            <c:numRef>
              <c:f>[1]辉长岩探针数据!$C$41:$W$41</c:f>
              <c:numCache>
                <c:formatCode>General</c:formatCode>
                <c:ptCount val="21"/>
                <c:pt idx="0">
                  <c:v>1.52786488792959</c:v>
                </c:pt>
                <c:pt idx="1">
                  <c:v>2.17865634737524</c:v>
                </c:pt>
                <c:pt idx="2">
                  <c:v>2.15965885106676</c:v>
                </c:pt>
                <c:pt idx="3">
                  <c:v>3.58886621710335</c:v>
                </c:pt>
                <c:pt idx="4">
                  <c:v>2.6773932042185</c:v>
                </c:pt>
                <c:pt idx="5">
                  <c:v>2.06648272832191</c:v>
                </c:pt>
                <c:pt idx="6">
                  <c:v>2.27031318980702</c:v>
                </c:pt>
                <c:pt idx="7">
                  <c:v>1.58710356496217</c:v>
                </c:pt>
                <c:pt idx="8">
                  <c:v>1.62978888232323</c:v>
                </c:pt>
                <c:pt idx="9">
                  <c:v>1.87384916754487</c:v>
                </c:pt>
                <c:pt idx="10">
                  <c:v>2.93159759000973</c:v>
                </c:pt>
                <c:pt idx="11">
                  <c:v>2.36476172859785</c:v>
                </c:pt>
                <c:pt idx="12">
                  <c:v>2.40877062099369</c:v>
                </c:pt>
                <c:pt idx="13">
                  <c:v>2.63980326498628</c:v>
                </c:pt>
                <c:pt idx="14">
                  <c:v>2.36949394033685</c:v>
                </c:pt>
                <c:pt idx="15">
                  <c:v>1.83552071678035</c:v>
                </c:pt>
                <c:pt idx="16">
                  <c:v>1.77932065258704</c:v>
                </c:pt>
                <c:pt idx="17">
                  <c:v>2.075432568708</c:v>
                </c:pt>
                <c:pt idx="18">
                  <c:v>1.69271270018991</c:v>
                </c:pt>
                <c:pt idx="19">
                  <c:v>1.72392787272879</c:v>
                </c:pt>
                <c:pt idx="20">
                  <c:v>1.36433057013796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"匡山"</c:f>
              <c:strCache>
                <c:ptCount val="1"/>
                <c:pt idx="0">
                  <c:v>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[1]辉长岩探针数据!$X$21:$DK$21</c:f>
              <c:numCache>
                <c:formatCode>General</c:formatCode>
                <c:ptCount val="92"/>
                <c:pt idx="0">
                  <c:v>76.2905017665079</c:v>
                </c:pt>
                <c:pt idx="1">
                  <c:v>75.6758668753216</c:v>
                </c:pt>
                <c:pt idx="2">
                  <c:v>74.1642117206255</c:v>
                </c:pt>
                <c:pt idx="3">
                  <c:v>73.8323985120494</c:v>
                </c:pt>
                <c:pt idx="4">
                  <c:v>74.6303445732972</c:v>
                </c:pt>
                <c:pt idx="5">
                  <c:v>74.1337549208293</c:v>
                </c:pt>
                <c:pt idx="6">
                  <c:v>77.0257075208974</c:v>
                </c:pt>
                <c:pt idx="7">
                  <c:v>73.6745164125298</c:v>
                </c:pt>
                <c:pt idx="8">
                  <c:v>76.4633142603221</c:v>
                </c:pt>
                <c:pt idx="9">
                  <c:v>75.0569182527334</c:v>
                </c:pt>
                <c:pt idx="10">
                  <c:v>75.4397033058333</c:v>
                </c:pt>
                <c:pt idx="11">
                  <c:v>77.8579842131892</c:v>
                </c:pt>
                <c:pt idx="12">
                  <c:v>75.7509741949194</c:v>
                </c:pt>
                <c:pt idx="13">
                  <c:v>70.7433762902714</c:v>
                </c:pt>
                <c:pt idx="14">
                  <c:v>73.7140433692767</c:v>
                </c:pt>
                <c:pt idx="15">
                  <c:v>74.1784593680663</c:v>
                </c:pt>
                <c:pt idx="16">
                  <c:v>75.3958905973499</c:v>
                </c:pt>
                <c:pt idx="17">
                  <c:v>74.3238121466349</c:v>
                </c:pt>
                <c:pt idx="18">
                  <c:v>73.2998814180672</c:v>
                </c:pt>
                <c:pt idx="19">
                  <c:v>75.558440192111</c:v>
                </c:pt>
                <c:pt idx="20">
                  <c:v>74.4161393519458</c:v>
                </c:pt>
                <c:pt idx="21">
                  <c:v>74.8562466474319</c:v>
                </c:pt>
                <c:pt idx="22">
                  <c:v>74.5707369291705</c:v>
                </c:pt>
                <c:pt idx="23">
                  <c:v>73.7382802053419</c:v>
                </c:pt>
                <c:pt idx="24">
                  <c:v>78.4862497730156</c:v>
                </c:pt>
                <c:pt idx="25">
                  <c:v>75.726072203241</c:v>
                </c:pt>
                <c:pt idx="26">
                  <c:v>78.2298214606134</c:v>
                </c:pt>
                <c:pt idx="27">
                  <c:v>75.2044809630416</c:v>
                </c:pt>
                <c:pt idx="28">
                  <c:v>74.469606564756</c:v>
                </c:pt>
                <c:pt idx="29">
                  <c:v>74.8783257206231</c:v>
                </c:pt>
                <c:pt idx="30">
                  <c:v>77.3262281889205</c:v>
                </c:pt>
                <c:pt idx="31">
                  <c:v>74.821458056173</c:v>
                </c:pt>
                <c:pt idx="32">
                  <c:v>75.269007539671</c:v>
                </c:pt>
                <c:pt idx="33">
                  <c:v>76.0353690450599</c:v>
                </c:pt>
                <c:pt idx="34">
                  <c:v>77.2455061052935</c:v>
                </c:pt>
                <c:pt idx="35">
                  <c:v>78.2859427737777</c:v>
                </c:pt>
                <c:pt idx="36">
                  <c:v>72.2004614139676</c:v>
                </c:pt>
                <c:pt idx="37">
                  <c:v>74.9041690091215</c:v>
                </c:pt>
                <c:pt idx="38">
                  <c:v>74.8475778548963</c:v>
                </c:pt>
                <c:pt idx="39">
                  <c:v>74.5677270968638</c:v>
                </c:pt>
                <c:pt idx="40">
                  <c:v>77.018243902893</c:v>
                </c:pt>
                <c:pt idx="41">
                  <c:v>79.7005854347692</c:v>
                </c:pt>
                <c:pt idx="42">
                  <c:v>76.5608907985752</c:v>
                </c:pt>
                <c:pt idx="43">
                  <c:v>73.9816989736168</c:v>
                </c:pt>
                <c:pt idx="44">
                  <c:v>77.9514414016012</c:v>
                </c:pt>
                <c:pt idx="45">
                  <c:v>78.645766304892</c:v>
                </c:pt>
                <c:pt idx="46">
                  <c:v>78.5018477433548</c:v>
                </c:pt>
                <c:pt idx="47">
                  <c:v>76.3577151781614</c:v>
                </c:pt>
                <c:pt idx="48">
                  <c:v>77.4510646947734</c:v>
                </c:pt>
                <c:pt idx="49">
                  <c:v>76.9710724252127</c:v>
                </c:pt>
                <c:pt idx="50">
                  <c:v>77.7264413214391</c:v>
                </c:pt>
                <c:pt idx="51">
                  <c:v>76.4500715631088</c:v>
                </c:pt>
                <c:pt idx="52">
                  <c:v>72.9013837590857</c:v>
                </c:pt>
                <c:pt idx="53">
                  <c:v>75.109221748475</c:v>
                </c:pt>
                <c:pt idx="54">
                  <c:v>78.5277788727285</c:v>
                </c:pt>
                <c:pt idx="55">
                  <c:v>76.8729971914384</c:v>
                </c:pt>
                <c:pt idx="56">
                  <c:v>74.1810133352911</c:v>
                </c:pt>
                <c:pt idx="57">
                  <c:v>75.3978927204086</c:v>
                </c:pt>
                <c:pt idx="58">
                  <c:v>76.6177255684175</c:v>
                </c:pt>
                <c:pt idx="59">
                  <c:v>74.7389154117172</c:v>
                </c:pt>
                <c:pt idx="60">
                  <c:v>78.5031577593185</c:v>
                </c:pt>
                <c:pt idx="61">
                  <c:v>74.9720460973011</c:v>
                </c:pt>
                <c:pt idx="62">
                  <c:v>76.4732238177419</c:v>
                </c:pt>
                <c:pt idx="63">
                  <c:v>72.7339656965292</c:v>
                </c:pt>
                <c:pt idx="64">
                  <c:v>74.7047744120759</c:v>
                </c:pt>
                <c:pt idx="65">
                  <c:v>76.4279470187539</c:v>
                </c:pt>
                <c:pt idx="66">
                  <c:v>79.7266909660251</c:v>
                </c:pt>
                <c:pt idx="67">
                  <c:v>74.6536251444421</c:v>
                </c:pt>
                <c:pt idx="68">
                  <c:v>74.0389833692536</c:v>
                </c:pt>
                <c:pt idx="69">
                  <c:v>77.9726366957729</c:v>
                </c:pt>
                <c:pt idx="70">
                  <c:v>75.4362530004553</c:v>
                </c:pt>
                <c:pt idx="71">
                  <c:v>75.6003403819597</c:v>
                </c:pt>
                <c:pt idx="72">
                  <c:v>76.1031475554308</c:v>
                </c:pt>
                <c:pt idx="73">
                  <c:v>76.7294334398046</c:v>
                </c:pt>
                <c:pt idx="74">
                  <c:v>81.3248353542615</c:v>
                </c:pt>
                <c:pt idx="75">
                  <c:v>74.9496732318778</c:v>
                </c:pt>
                <c:pt idx="76">
                  <c:v>74.3070937429961</c:v>
                </c:pt>
                <c:pt idx="77">
                  <c:v>76.6283754980371</c:v>
                </c:pt>
                <c:pt idx="78">
                  <c:v>75.7410863438566</c:v>
                </c:pt>
                <c:pt idx="79">
                  <c:v>76.0526712591837</c:v>
                </c:pt>
                <c:pt idx="80">
                  <c:v>77.2455291342977</c:v>
                </c:pt>
                <c:pt idx="81">
                  <c:v>74.8804796421062</c:v>
                </c:pt>
                <c:pt idx="82">
                  <c:v>75.3070269781044</c:v>
                </c:pt>
                <c:pt idx="83">
                  <c:v>83.1788814644728</c:v>
                </c:pt>
                <c:pt idx="84">
                  <c:v>76.0026710322374</c:v>
                </c:pt>
                <c:pt idx="85">
                  <c:v>75.756615611435</c:v>
                </c:pt>
                <c:pt idx="86">
                  <c:v>75.4495739335593</c:v>
                </c:pt>
                <c:pt idx="87">
                  <c:v>75.8728624833262</c:v>
                </c:pt>
                <c:pt idx="88">
                  <c:v>74.4496267695809</c:v>
                </c:pt>
                <c:pt idx="89">
                  <c:v>75.7979229689034</c:v>
                </c:pt>
                <c:pt idx="90">
                  <c:v>75.1251482166056</c:v>
                </c:pt>
                <c:pt idx="91">
                  <c:v>76.6667444855669</c:v>
                </c:pt>
              </c:numCache>
            </c:numRef>
          </c:xVal>
          <c:yVal>
            <c:numRef>
              <c:f>[1]辉长岩探针数据!$X$41:$DK$41</c:f>
              <c:numCache>
                <c:formatCode>General</c:formatCode>
                <c:ptCount val="92"/>
                <c:pt idx="0">
                  <c:v>1.33719940659652</c:v>
                </c:pt>
                <c:pt idx="1">
                  <c:v>2.29960331360689</c:v>
                </c:pt>
                <c:pt idx="2">
                  <c:v>2.73894597548963</c:v>
                </c:pt>
                <c:pt idx="3">
                  <c:v>1.06461603529156</c:v>
                </c:pt>
                <c:pt idx="4">
                  <c:v>1.20302883169914</c:v>
                </c:pt>
                <c:pt idx="5">
                  <c:v>1.02641499979349</c:v>
                </c:pt>
                <c:pt idx="6">
                  <c:v>0.958925954541904</c:v>
                </c:pt>
                <c:pt idx="7">
                  <c:v>2.14051690797084</c:v>
                </c:pt>
                <c:pt idx="8">
                  <c:v>0.949856337667562</c:v>
                </c:pt>
                <c:pt idx="9">
                  <c:v>1.13640150135801</c:v>
                </c:pt>
                <c:pt idx="10">
                  <c:v>2.04167998972616</c:v>
                </c:pt>
                <c:pt idx="11">
                  <c:v>1.39883633751242</c:v>
                </c:pt>
                <c:pt idx="12">
                  <c:v>1.13094263706492</c:v>
                </c:pt>
                <c:pt idx="13">
                  <c:v>0.959692353300071</c:v>
                </c:pt>
                <c:pt idx="14">
                  <c:v>1.67097405853475</c:v>
                </c:pt>
                <c:pt idx="15">
                  <c:v>1.11235401859699</c:v>
                </c:pt>
                <c:pt idx="16">
                  <c:v>1.08767425057619</c:v>
                </c:pt>
                <c:pt idx="17">
                  <c:v>1.45884470872435</c:v>
                </c:pt>
                <c:pt idx="18">
                  <c:v>1.61275653709678</c:v>
                </c:pt>
                <c:pt idx="19">
                  <c:v>1.66324865387529</c:v>
                </c:pt>
                <c:pt idx="20">
                  <c:v>1.24899847377365</c:v>
                </c:pt>
                <c:pt idx="21">
                  <c:v>0.911948951748233</c:v>
                </c:pt>
                <c:pt idx="22">
                  <c:v>1.39991912318131</c:v>
                </c:pt>
                <c:pt idx="23">
                  <c:v>1.18751604722384</c:v>
                </c:pt>
                <c:pt idx="24">
                  <c:v>1.35507139454009</c:v>
                </c:pt>
                <c:pt idx="25">
                  <c:v>1.86204858988921</c:v>
                </c:pt>
                <c:pt idx="26">
                  <c:v>1.34832115153294</c:v>
                </c:pt>
                <c:pt idx="27">
                  <c:v>1.0323105796413</c:v>
                </c:pt>
                <c:pt idx="28">
                  <c:v>1.03523978409992</c:v>
                </c:pt>
                <c:pt idx="29">
                  <c:v>1.31814436849398</c:v>
                </c:pt>
                <c:pt idx="30">
                  <c:v>1.43848176528404</c:v>
                </c:pt>
                <c:pt idx="31">
                  <c:v>2.43508497224876</c:v>
                </c:pt>
                <c:pt idx="32">
                  <c:v>2.27880888947091</c:v>
                </c:pt>
                <c:pt idx="33">
                  <c:v>1.65125183283467</c:v>
                </c:pt>
                <c:pt idx="34">
                  <c:v>1.41474294718526</c:v>
                </c:pt>
                <c:pt idx="35">
                  <c:v>1.53218820945246</c:v>
                </c:pt>
                <c:pt idx="36">
                  <c:v>1.46937951179381</c:v>
                </c:pt>
                <c:pt idx="37">
                  <c:v>1.19598551867789</c:v>
                </c:pt>
                <c:pt idx="38">
                  <c:v>1.95919301134243</c:v>
                </c:pt>
                <c:pt idx="39">
                  <c:v>2.74264875901073</c:v>
                </c:pt>
                <c:pt idx="40">
                  <c:v>2.51784449134219</c:v>
                </c:pt>
                <c:pt idx="41">
                  <c:v>1.74089876073049</c:v>
                </c:pt>
                <c:pt idx="42">
                  <c:v>3.01877277875303</c:v>
                </c:pt>
                <c:pt idx="43">
                  <c:v>1.81948207556629</c:v>
                </c:pt>
                <c:pt idx="44">
                  <c:v>1.81765454044346</c:v>
                </c:pt>
                <c:pt idx="45">
                  <c:v>2.83366128838729</c:v>
                </c:pt>
                <c:pt idx="46">
                  <c:v>1.20510613787942</c:v>
                </c:pt>
                <c:pt idx="47">
                  <c:v>1.35200352704061</c:v>
                </c:pt>
                <c:pt idx="48">
                  <c:v>1.67070791275766</c:v>
                </c:pt>
                <c:pt idx="49">
                  <c:v>2.2584740120328</c:v>
                </c:pt>
                <c:pt idx="50">
                  <c:v>1.43225791434921</c:v>
                </c:pt>
                <c:pt idx="51">
                  <c:v>1.13590239975511</c:v>
                </c:pt>
                <c:pt idx="52">
                  <c:v>1.65449484668598</c:v>
                </c:pt>
                <c:pt idx="53">
                  <c:v>1.78382608594415</c:v>
                </c:pt>
                <c:pt idx="54">
                  <c:v>1.2551379248198</c:v>
                </c:pt>
                <c:pt idx="55">
                  <c:v>1.73911920362856</c:v>
                </c:pt>
                <c:pt idx="56">
                  <c:v>1.89513653369156</c:v>
                </c:pt>
                <c:pt idx="57">
                  <c:v>2.17402640094973</c:v>
                </c:pt>
                <c:pt idx="58">
                  <c:v>1.74177911713488</c:v>
                </c:pt>
                <c:pt idx="59">
                  <c:v>2.79257421525849</c:v>
                </c:pt>
                <c:pt idx="60">
                  <c:v>2.86055799924421</c:v>
                </c:pt>
                <c:pt idx="61">
                  <c:v>4.09689586175628</c:v>
                </c:pt>
                <c:pt idx="62">
                  <c:v>2.33404231978371</c:v>
                </c:pt>
                <c:pt idx="63">
                  <c:v>1.16480556533708</c:v>
                </c:pt>
                <c:pt idx="64">
                  <c:v>2.42232864656893</c:v>
                </c:pt>
                <c:pt idx="65">
                  <c:v>1.47591305619635</c:v>
                </c:pt>
                <c:pt idx="66">
                  <c:v>2.89073879957748</c:v>
                </c:pt>
                <c:pt idx="67">
                  <c:v>2.06018169646294</c:v>
                </c:pt>
                <c:pt idx="68">
                  <c:v>1.97226942340984</c:v>
                </c:pt>
                <c:pt idx="69">
                  <c:v>1.30531040849724</c:v>
                </c:pt>
                <c:pt idx="70">
                  <c:v>2.14080249155844</c:v>
                </c:pt>
                <c:pt idx="71">
                  <c:v>2.42293105136549</c:v>
                </c:pt>
                <c:pt idx="72">
                  <c:v>1.91563465864897</c:v>
                </c:pt>
                <c:pt idx="73">
                  <c:v>2.30863719626016</c:v>
                </c:pt>
                <c:pt idx="74">
                  <c:v>1.8271420737768</c:v>
                </c:pt>
                <c:pt idx="75">
                  <c:v>1.07969762803319</c:v>
                </c:pt>
                <c:pt idx="76">
                  <c:v>1.84753196236397</c:v>
                </c:pt>
                <c:pt idx="77">
                  <c:v>1.17950276324916</c:v>
                </c:pt>
                <c:pt idx="78">
                  <c:v>2.02264490959187</c:v>
                </c:pt>
                <c:pt idx="79">
                  <c:v>3.65271530773715</c:v>
                </c:pt>
                <c:pt idx="80">
                  <c:v>1.60968220281487</c:v>
                </c:pt>
                <c:pt idx="81">
                  <c:v>1.23808381553171</c:v>
                </c:pt>
                <c:pt idx="82">
                  <c:v>2.35544025753953</c:v>
                </c:pt>
                <c:pt idx="83">
                  <c:v>2.8454461359312</c:v>
                </c:pt>
                <c:pt idx="84">
                  <c:v>1.17794062368634</c:v>
                </c:pt>
                <c:pt idx="85">
                  <c:v>1.50190802718541</c:v>
                </c:pt>
                <c:pt idx="86">
                  <c:v>1.55208131873226</c:v>
                </c:pt>
                <c:pt idx="87">
                  <c:v>1.76815907893207</c:v>
                </c:pt>
                <c:pt idx="88">
                  <c:v>1.5650115372784</c:v>
                </c:pt>
                <c:pt idx="89">
                  <c:v>1.49336416402188</c:v>
                </c:pt>
                <c:pt idx="90">
                  <c:v>1.83098180278105</c:v>
                </c:pt>
                <c:pt idx="91">
                  <c:v>1.69062778561096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"凤凰山"</c:f>
              <c:strCache>
                <c:ptCount val="1"/>
                <c:pt idx="0">
                  <c:v>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[1]辉长岩探针数据!$DL$21:$EQ$21</c:f>
              <c:numCache>
                <c:formatCode>General</c:formatCode>
                <c:ptCount val="32"/>
                <c:pt idx="0">
                  <c:v>77.0246167964938</c:v>
                </c:pt>
                <c:pt idx="1">
                  <c:v>82.9910884491451</c:v>
                </c:pt>
                <c:pt idx="2">
                  <c:v>72.7327435855375</c:v>
                </c:pt>
                <c:pt idx="3">
                  <c:v>75.234984174575</c:v>
                </c:pt>
                <c:pt idx="4">
                  <c:v>77.1410088796</c:v>
                </c:pt>
                <c:pt idx="5">
                  <c:v>74.3431535006434</c:v>
                </c:pt>
                <c:pt idx="6">
                  <c:v>84.7814812730808</c:v>
                </c:pt>
                <c:pt idx="7">
                  <c:v>76.1037863465171</c:v>
                </c:pt>
                <c:pt idx="8">
                  <c:v>80.0039462233353</c:v>
                </c:pt>
                <c:pt idx="9">
                  <c:v>75.6388601461985</c:v>
                </c:pt>
                <c:pt idx="10">
                  <c:v>84.320852031722</c:v>
                </c:pt>
                <c:pt idx="11">
                  <c:v>83.0924864313273</c:v>
                </c:pt>
                <c:pt idx="12">
                  <c:v>81.3667189110286</c:v>
                </c:pt>
                <c:pt idx="13">
                  <c:v>81.5085521418446</c:v>
                </c:pt>
                <c:pt idx="14">
                  <c:v>75.1477400427289</c:v>
                </c:pt>
                <c:pt idx="15">
                  <c:v>75.0955423204621</c:v>
                </c:pt>
                <c:pt idx="16">
                  <c:v>80.6753871585165</c:v>
                </c:pt>
                <c:pt idx="17">
                  <c:v>84.4717134081532</c:v>
                </c:pt>
                <c:pt idx="18">
                  <c:v>84.5308478235175</c:v>
                </c:pt>
                <c:pt idx="19">
                  <c:v>80.3687736744055</c:v>
                </c:pt>
                <c:pt idx="20">
                  <c:v>75.7310928344625</c:v>
                </c:pt>
                <c:pt idx="21">
                  <c:v>77.6899922963876</c:v>
                </c:pt>
                <c:pt idx="22">
                  <c:v>73.4207043702723</c:v>
                </c:pt>
                <c:pt idx="23">
                  <c:v>81.2789251475465</c:v>
                </c:pt>
                <c:pt idx="24">
                  <c:v>73.8281251489244</c:v>
                </c:pt>
                <c:pt idx="25">
                  <c:v>76.3578996695622</c:v>
                </c:pt>
                <c:pt idx="26">
                  <c:v>84.2049734478</c:v>
                </c:pt>
                <c:pt idx="27">
                  <c:v>79.5748589989217</c:v>
                </c:pt>
                <c:pt idx="28">
                  <c:v>82.3186681391128</c:v>
                </c:pt>
                <c:pt idx="29">
                  <c:v>82.3037104785646</c:v>
                </c:pt>
                <c:pt idx="30">
                  <c:v>75.7848253497502</c:v>
                </c:pt>
                <c:pt idx="31">
                  <c:v>71.9860207566887</c:v>
                </c:pt>
              </c:numCache>
            </c:numRef>
          </c:xVal>
          <c:yVal>
            <c:numRef>
              <c:f>[1]辉长岩探针数据!$DL$41:$EQ$41</c:f>
              <c:numCache>
                <c:formatCode>General</c:formatCode>
                <c:ptCount val="32"/>
                <c:pt idx="0">
                  <c:v>1.2390755098747</c:v>
                </c:pt>
                <c:pt idx="1">
                  <c:v>2.03346211593796</c:v>
                </c:pt>
                <c:pt idx="2">
                  <c:v>1.77344992441958</c:v>
                </c:pt>
                <c:pt idx="3">
                  <c:v>1.73768439427451</c:v>
                </c:pt>
                <c:pt idx="4">
                  <c:v>1.82518783657865</c:v>
                </c:pt>
                <c:pt idx="5">
                  <c:v>2.24407721823197</c:v>
                </c:pt>
                <c:pt idx="6">
                  <c:v>1.29474949552446</c:v>
                </c:pt>
                <c:pt idx="7">
                  <c:v>0.974867810961718</c:v>
                </c:pt>
                <c:pt idx="8">
                  <c:v>1.14420147950632</c:v>
                </c:pt>
                <c:pt idx="9">
                  <c:v>1.30299384683852</c:v>
                </c:pt>
                <c:pt idx="10">
                  <c:v>2.53166862204272</c:v>
                </c:pt>
                <c:pt idx="11">
                  <c:v>2.43978137270478</c:v>
                </c:pt>
                <c:pt idx="12">
                  <c:v>1.43480319914072</c:v>
                </c:pt>
                <c:pt idx="13">
                  <c:v>1.59296568487726</c:v>
                </c:pt>
                <c:pt idx="14">
                  <c:v>2.11952365995829</c:v>
                </c:pt>
                <c:pt idx="15">
                  <c:v>2.27804074071295</c:v>
                </c:pt>
                <c:pt idx="16">
                  <c:v>1.55638010983249</c:v>
                </c:pt>
                <c:pt idx="17">
                  <c:v>1.78971659022912</c:v>
                </c:pt>
                <c:pt idx="18">
                  <c:v>1.50727758620837</c:v>
                </c:pt>
                <c:pt idx="19">
                  <c:v>2.30517435070187</c:v>
                </c:pt>
                <c:pt idx="20">
                  <c:v>1.08963073174809</c:v>
                </c:pt>
                <c:pt idx="21">
                  <c:v>1.38555274806389</c:v>
                </c:pt>
                <c:pt idx="22">
                  <c:v>1.13184238816963</c:v>
                </c:pt>
                <c:pt idx="23">
                  <c:v>1.42757979136021</c:v>
                </c:pt>
                <c:pt idx="24">
                  <c:v>1.46526365573921</c:v>
                </c:pt>
                <c:pt idx="25">
                  <c:v>1.45147186019557</c:v>
                </c:pt>
                <c:pt idx="26">
                  <c:v>1.68535387448628</c:v>
                </c:pt>
                <c:pt idx="27">
                  <c:v>1.78836315107682</c:v>
                </c:pt>
                <c:pt idx="28">
                  <c:v>1.13926069410822</c:v>
                </c:pt>
                <c:pt idx="29">
                  <c:v>1.79887728578851</c:v>
                </c:pt>
                <c:pt idx="30">
                  <c:v>1.35546450354876</c:v>
                </c:pt>
                <c:pt idx="31">
                  <c:v>1.52699052524854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01696"/>
        <c:axId val="377128448"/>
      </c:scatterChart>
      <c:valAx>
        <c:axId val="377101696"/>
        <c:scaling>
          <c:orientation val="minMax"/>
          <c:max val="90"/>
          <c:min val="65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7128448"/>
        <c:crosses val="autoZero"/>
        <c:crossBetween val="midCat"/>
      </c:valAx>
      <c:valAx>
        <c:axId val="377128448"/>
        <c:scaling>
          <c:orientation val="minMax"/>
          <c:max val="5.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7101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[1]辉长岩探针数据!$X$12:$DK$12</c:f>
              <c:numCache>
                <c:formatCode>General</c:formatCode>
                <c:ptCount val="92"/>
                <c:pt idx="0">
                  <c:v>14.437</c:v>
                </c:pt>
                <c:pt idx="1">
                  <c:v>15.191</c:v>
                </c:pt>
                <c:pt idx="2">
                  <c:v>14.564</c:v>
                </c:pt>
                <c:pt idx="3">
                  <c:v>15.051</c:v>
                </c:pt>
                <c:pt idx="4">
                  <c:v>14.504</c:v>
                </c:pt>
                <c:pt idx="5">
                  <c:v>16.258</c:v>
                </c:pt>
                <c:pt idx="6">
                  <c:v>14.61</c:v>
                </c:pt>
                <c:pt idx="7">
                  <c:v>15.417</c:v>
                </c:pt>
                <c:pt idx="8">
                  <c:v>14.678</c:v>
                </c:pt>
                <c:pt idx="9">
                  <c:v>14.676</c:v>
                </c:pt>
                <c:pt idx="10">
                  <c:v>14.612</c:v>
                </c:pt>
                <c:pt idx="11">
                  <c:v>15.392</c:v>
                </c:pt>
                <c:pt idx="12">
                  <c:v>15.127</c:v>
                </c:pt>
                <c:pt idx="13">
                  <c:v>24.491</c:v>
                </c:pt>
                <c:pt idx="14">
                  <c:v>16.191</c:v>
                </c:pt>
                <c:pt idx="15">
                  <c:v>15.798</c:v>
                </c:pt>
                <c:pt idx="16">
                  <c:v>14.342</c:v>
                </c:pt>
                <c:pt idx="17">
                  <c:v>14.777</c:v>
                </c:pt>
                <c:pt idx="18">
                  <c:v>17.569</c:v>
                </c:pt>
                <c:pt idx="19">
                  <c:v>15.046</c:v>
                </c:pt>
                <c:pt idx="20">
                  <c:v>15.273</c:v>
                </c:pt>
                <c:pt idx="21">
                  <c:v>14.869</c:v>
                </c:pt>
                <c:pt idx="22">
                  <c:v>14.873</c:v>
                </c:pt>
                <c:pt idx="23">
                  <c:v>17.736</c:v>
                </c:pt>
                <c:pt idx="24">
                  <c:v>15.12</c:v>
                </c:pt>
                <c:pt idx="25">
                  <c:v>14.697</c:v>
                </c:pt>
                <c:pt idx="26">
                  <c:v>15.391</c:v>
                </c:pt>
                <c:pt idx="27">
                  <c:v>14.481</c:v>
                </c:pt>
                <c:pt idx="28">
                  <c:v>14.596</c:v>
                </c:pt>
                <c:pt idx="29">
                  <c:v>14.848</c:v>
                </c:pt>
                <c:pt idx="30">
                  <c:v>14.716</c:v>
                </c:pt>
                <c:pt idx="31">
                  <c:v>15.355</c:v>
                </c:pt>
                <c:pt idx="32">
                  <c:v>14.731</c:v>
                </c:pt>
                <c:pt idx="33">
                  <c:v>17.911</c:v>
                </c:pt>
                <c:pt idx="34">
                  <c:v>15.176</c:v>
                </c:pt>
                <c:pt idx="35">
                  <c:v>15.096</c:v>
                </c:pt>
                <c:pt idx="36">
                  <c:v>16.133</c:v>
                </c:pt>
                <c:pt idx="37">
                  <c:v>14.922</c:v>
                </c:pt>
                <c:pt idx="38">
                  <c:v>14.974</c:v>
                </c:pt>
                <c:pt idx="39">
                  <c:v>17.05</c:v>
                </c:pt>
                <c:pt idx="40">
                  <c:v>15.087</c:v>
                </c:pt>
                <c:pt idx="41">
                  <c:v>15.039</c:v>
                </c:pt>
                <c:pt idx="42">
                  <c:v>15.227</c:v>
                </c:pt>
                <c:pt idx="43">
                  <c:v>17.709</c:v>
                </c:pt>
                <c:pt idx="44">
                  <c:v>15.095</c:v>
                </c:pt>
                <c:pt idx="45">
                  <c:v>14.735</c:v>
                </c:pt>
                <c:pt idx="46">
                  <c:v>14.839</c:v>
                </c:pt>
                <c:pt idx="47">
                  <c:v>15.105</c:v>
                </c:pt>
                <c:pt idx="48">
                  <c:v>15.226</c:v>
                </c:pt>
                <c:pt idx="49">
                  <c:v>16.02</c:v>
                </c:pt>
                <c:pt idx="50">
                  <c:v>15.379</c:v>
                </c:pt>
                <c:pt idx="51">
                  <c:v>14.313</c:v>
                </c:pt>
                <c:pt idx="52">
                  <c:v>14.494</c:v>
                </c:pt>
                <c:pt idx="53">
                  <c:v>15.3595</c:v>
                </c:pt>
                <c:pt idx="54">
                  <c:v>15.465</c:v>
                </c:pt>
                <c:pt idx="55">
                  <c:v>14.8465</c:v>
                </c:pt>
                <c:pt idx="56">
                  <c:v>16.361</c:v>
                </c:pt>
                <c:pt idx="57">
                  <c:v>14.451</c:v>
                </c:pt>
                <c:pt idx="58">
                  <c:v>14.893</c:v>
                </c:pt>
                <c:pt idx="59">
                  <c:v>14.1145</c:v>
                </c:pt>
                <c:pt idx="60">
                  <c:v>15.803</c:v>
                </c:pt>
                <c:pt idx="61">
                  <c:v>14.403</c:v>
                </c:pt>
                <c:pt idx="62">
                  <c:v>15.317</c:v>
                </c:pt>
                <c:pt idx="63">
                  <c:v>25.516</c:v>
                </c:pt>
                <c:pt idx="64">
                  <c:v>16.43</c:v>
                </c:pt>
                <c:pt idx="65">
                  <c:v>15.324</c:v>
                </c:pt>
                <c:pt idx="66">
                  <c:v>15.606</c:v>
                </c:pt>
                <c:pt idx="67">
                  <c:v>15.538</c:v>
                </c:pt>
                <c:pt idx="68">
                  <c:v>15.426</c:v>
                </c:pt>
                <c:pt idx="69">
                  <c:v>14.923</c:v>
                </c:pt>
                <c:pt idx="70">
                  <c:v>15.276</c:v>
                </c:pt>
                <c:pt idx="71">
                  <c:v>14.733</c:v>
                </c:pt>
                <c:pt idx="72">
                  <c:v>15.195</c:v>
                </c:pt>
                <c:pt idx="73">
                  <c:v>14.424</c:v>
                </c:pt>
                <c:pt idx="74">
                  <c:v>16.023</c:v>
                </c:pt>
                <c:pt idx="75">
                  <c:v>16.358</c:v>
                </c:pt>
                <c:pt idx="76">
                  <c:v>16.221</c:v>
                </c:pt>
                <c:pt idx="77">
                  <c:v>15.049</c:v>
                </c:pt>
                <c:pt idx="78">
                  <c:v>14.695</c:v>
                </c:pt>
                <c:pt idx="79">
                  <c:v>15.106</c:v>
                </c:pt>
                <c:pt idx="80">
                  <c:v>15.037</c:v>
                </c:pt>
                <c:pt idx="81">
                  <c:v>15.736</c:v>
                </c:pt>
                <c:pt idx="82">
                  <c:v>15.324</c:v>
                </c:pt>
                <c:pt idx="83">
                  <c:v>16.214</c:v>
                </c:pt>
                <c:pt idx="84">
                  <c:v>18.085</c:v>
                </c:pt>
                <c:pt idx="85">
                  <c:v>14.455</c:v>
                </c:pt>
                <c:pt idx="86">
                  <c:v>15.087</c:v>
                </c:pt>
                <c:pt idx="87">
                  <c:v>15.586</c:v>
                </c:pt>
                <c:pt idx="88">
                  <c:v>14.615</c:v>
                </c:pt>
                <c:pt idx="89">
                  <c:v>14.788</c:v>
                </c:pt>
                <c:pt idx="90">
                  <c:v>15.121</c:v>
                </c:pt>
                <c:pt idx="91">
                  <c:v>14.685</c:v>
                </c:pt>
              </c:numCache>
            </c:numRef>
          </c:xVal>
          <c:yVal>
            <c:numRef>
              <c:f>[1]辉长岩探针数据!$X$10:$DK$10</c:f>
              <c:numCache>
                <c:formatCode>General</c:formatCode>
                <c:ptCount val="92"/>
                <c:pt idx="0">
                  <c:v>0.451</c:v>
                </c:pt>
                <c:pt idx="1">
                  <c:v>0.53</c:v>
                </c:pt>
                <c:pt idx="2">
                  <c:v>0.441</c:v>
                </c:pt>
                <c:pt idx="3">
                  <c:v>0.465</c:v>
                </c:pt>
                <c:pt idx="4">
                  <c:v>0.592</c:v>
                </c:pt>
                <c:pt idx="5">
                  <c:v>0.557</c:v>
                </c:pt>
                <c:pt idx="6">
                  <c:v>0.46</c:v>
                </c:pt>
                <c:pt idx="7">
                  <c:v>0.564</c:v>
                </c:pt>
                <c:pt idx="8">
                  <c:v>0.464</c:v>
                </c:pt>
                <c:pt idx="9">
                  <c:v>0.599</c:v>
                </c:pt>
                <c:pt idx="10">
                  <c:v>0.535</c:v>
                </c:pt>
                <c:pt idx="11">
                  <c:v>0.265</c:v>
                </c:pt>
                <c:pt idx="12">
                  <c:v>0.359</c:v>
                </c:pt>
                <c:pt idx="13">
                  <c:v>0.34</c:v>
                </c:pt>
                <c:pt idx="14">
                  <c:v>0.494</c:v>
                </c:pt>
                <c:pt idx="15">
                  <c:v>0.626</c:v>
                </c:pt>
                <c:pt idx="16">
                  <c:v>0.579</c:v>
                </c:pt>
                <c:pt idx="17">
                  <c:v>0.634</c:v>
                </c:pt>
                <c:pt idx="18">
                  <c:v>0.381</c:v>
                </c:pt>
                <c:pt idx="19">
                  <c:v>0.495</c:v>
                </c:pt>
                <c:pt idx="20">
                  <c:v>0.546</c:v>
                </c:pt>
                <c:pt idx="21">
                  <c:v>0.518</c:v>
                </c:pt>
                <c:pt idx="22">
                  <c:v>0.594</c:v>
                </c:pt>
                <c:pt idx="23">
                  <c:v>0.445</c:v>
                </c:pt>
                <c:pt idx="24">
                  <c:v>0.462</c:v>
                </c:pt>
                <c:pt idx="25">
                  <c:v>0.52</c:v>
                </c:pt>
                <c:pt idx="26">
                  <c:v>0.465</c:v>
                </c:pt>
                <c:pt idx="27">
                  <c:v>0.452</c:v>
                </c:pt>
                <c:pt idx="28">
                  <c:v>0.556</c:v>
                </c:pt>
                <c:pt idx="29">
                  <c:v>0.703</c:v>
                </c:pt>
                <c:pt idx="30">
                  <c:v>0.504</c:v>
                </c:pt>
                <c:pt idx="31">
                  <c:v>0.573</c:v>
                </c:pt>
                <c:pt idx="32">
                  <c:v>0.533</c:v>
                </c:pt>
                <c:pt idx="33">
                  <c:v>0.198</c:v>
                </c:pt>
                <c:pt idx="34">
                  <c:v>0.394</c:v>
                </c:pt>
                <c:pt idx="35">
                  <c:v>0.535</c:v>
                </c:pt>
                <c:pt idx="36">
                  <c:v>0.644</c:v>
                </c:pt>
                <c:pt idx="37">
                  <c:v>0.557</c:v>
                </c:pt>
                <c:pt idx="38">
                  <c:v>0.566</c:v>
                </c:pt>
                <c:pt idx="39">
                  <c:v>0.323</c:v>
                </c:pt>
                <c:pt idx="40">
                  <c:v>0.158</c:v>
                </c:pt>
                <c:pt idx="41">
                  <c:v>0.409</c:v>
                </c:pt>
                <c:pt idx="42">
                  <c:v>0.417</c:v>
                </c:pt>
                <c:pt idx="43">
                  <c:v>0.419</c:v>
                </c:pt>
                <c:pt idx="44">
                  <c:v>0.499</c:v>
                </c:pt>
                <c:pt idx="45">
                  <c:v>0.431</c:v>
                </c:pt>
                <c:pt idx="46">
                  <c:v>0.368</c:v>
                </c:pt>
                <c:pt idx="47">
                  <c:v>0.405</c:v>
                </c:pt>
                <c:pt idx="48">
                  <c:v>0.344</c:v>
                </c:pt>
                <c:pt idx="49">
                  <c:v>0.421</c:v>
                </c:pt>
                <c:pt idx="50">
                  <c:v>0.483</c:v>
                </c:pt>
                <c:pt idx="51">
                  <c:v>0.384</c:v>
                </c:pt>
                <c:pt idx="52">
                  <c:v>0.634</c:v>
                </c:pt>
                <c:pt idx="53">
                  <c:v>0.362</c:v>
                </c:pt>
                <c:pt idx="54">
                  <c:v>0.211</c:v>
                </c:pt>
                <c:pt idx="55">
                  <c:v>0.3595</c:v>
                </c:pt>
                <c:pt idx="56">
                  <c:v>0.391</c:v>
                </c:pt>
                <c:pt idx="57">
                  <c:v>0.398</c:v>
                </c:pt>
                <c:pt idx="58">
                  <c:v>0.571</c:v>
                </c:pt>
                <c:pt idx="59">
                  <c:v>0.4775</c:v>
                </c:pt>
                <c:pt idx="60">
                  <c:v>0.228</c:v>
                </c:pt>
                <c:pt idx="61">
                  <c:v>0.543</c:v>
                </c:pt>
                <c:pt idx="62">
                  <c:v>0.47</c:v>
                </c:pt>
                <c:pt idx="63">
                  <c:v>0.327</c:v>
                </c:pt>
                <c:pt idx="64">
                  <c:v>0.51</c:v>
                </c:pt>
                <c:pt idx="65">
                  <c:v>0.47</c:v>
                </c:pt>
                <c:pt idx="66">
                  <c:v>0.15</c:v>
                </c:pt>
                <c:pt idx="67">
                  <c:v>0.557</c:v>
                </c:pt>
                <c:pt idx="68">
                  <c:v>0.469</c:v>
                </c:pt>
                <c:pt idx="69">
                  <c:v>0.428</c:v>
                </c:pt>
                <c:pt idx="70">
                  <c:v>0.513</c:v>
                </c:pt>
                <c:pt idx="71">
                  <c:v>0.4825</c:v>
                </c:pt>
                <c:pt idx="72">
                  <c:v>0.426333333333333</c:v>
                </c:pt>
                <c:pt idx="73">
                  <c:v>0.518</c:v>
                </c:pt>
                <c:pt idx="74">
                  <c:v>0.156</c:v>
                </c:pt>
                <c:pt idx="75">
                  <c:v>0.489</c:v>
                </c:pt>
                <c:pt idx="76">
                  <c:v>0.493</c:v>
                </c:pt>
                <c:pt idx="77">
                  <c:v>0.456</c:v>
                </c:pt>
                <c:pt idx="78">
                  <c:v>0.588</c:v>
                </c:pt>
                <c:pt idx="79">
                  <c:v>0.489</c:v>
                </c:pt>
                <c:pt idx="80">
                  <c:v>0.508</c:v>
                </c:pt>
                <c:pt idx="81">
                  <c:v>0.629</c:v>
                </c:pt>
                <c:pt idx="82">
                  <c:v>0.601</c:v>
                </c:pt>
                <c:pt idx="83">
                  <c:v>0.316</c:v>
                </c:pt>
                <c:pt idx="84">
                  <c:v>0.282</c:v>
                </c:pt>
                <c:pt idx="85">
                  <c:v>0.475</c:v>
                </c:pt>
                <c:pt idx="86">
                  <c:v>0.675</c:v>
                </c:pt>
                <c:pt idx="87">
                  <c:v>0.534</c:v>
                </c:pt>
                <c:pt idx="88">
                  <c:v>1.216</c:v>
                </c:pt>
                <c:pt idx="89">
                  <c:v>0.552</c:v>
                </c:pt>
                <c:pt idx="90">
                  <c:v>0.539</c:v>
                </c:pt>
                <c:pt idx="91">
                  <c:v>0.546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[1]辉长岩探针数据!$DL$12:$EQ$12</c:f>
              <c:numCache>
                <c:formatCode>General</c:formatCode>
                <c:ptCount val="32"/>
                <c:pt idx="0">
                  <c:v>15.777</c:v>
                </c:pt>
                <c:pt idx="1">
                  <c:v>15.632</c:v>
                </c:pt>
                <c:pt idx="2">
                  <c:v>14.181</c:v>
                </c:pt>
                <c:pt idx="3">
                  <c:v>14.82</c:v>
                </c:pt>
                <c:pt idx="4">
                  <c:v>15.018667</c:v>
                </c:pt>
                <c:pt idx="5">
                  <c:v>14.41975</c:v>
                </c:pt>
                <c:pt idx="6">
                  <c:v>16.676</c:v>
                </c:pt>
                <c:pt idx="7">
                  <c:v>15.613</c:v>
                </c:pt>
                <c:pt idx="8">
                  <c:v>16.419</c:v>
                </c:pt>
                <c:pt idx="9">
                  <c:v>13.916</c:v>
                </c:pt>
                <c:pt idx="10">
                  <c:v>16.0725</c:v>
                </c:pt>
                <c:pt idx="11">
                  <c:v>16.289</c:v>
                </c:pt>
                <c:pt idx="12">
                  <c:v>15.619</c:v>
                </c:pt>
                <c:pt idx="13">
                  <c:v>15.833</c:v>
                </c:pt>
                <c:pt idx="14">
                  <c:v>14.454</c:v>
                </c:pt>
                <c:pt idx="15">
                  <c:v>16.059</c:v>
                </c:pt>
                <c:pt idx="16">
                  <c:v>15.129</c:v>
                </c:pt>
                <c:pt idx="17">
                  <c:v>16.749</c:v>
                </c:pt>
                <c:pt idx="18">
                  <c:v>16.647</c:v>
                </c:pt>
                <c:pt idx="19">
                  <c:v>15.607</c:v>
                </c:pt>
                <c:pt idx="20">
                  <c:v>14.652</c:v>
                </c:pt>
                <c:pt idx="21">
                  <c:v>15.333</c:v>
                </c:pt>
                <c:pt idx="22">
                  <c:v>14.22</c:v>
                </c:pt>
                <c:pt idx="23">
                  <c:v>16.0855</c:v>
                </c:pt>
                <c:pt idx="24">
                  <c:v>14.296</c:v>
                </c:pt>
                <c:pt idx="25">
                  <c:v>14.683</c:v>
                </c:pt>
                <c:pt idx="26">
                  <c:v>16.3035</c:v>
                </c:pt>
                <c:pt idx="27">
                  <c:v>15.011</c:v>
                </c:pt>
                <c:pt idx="28">
                  <c:v>16.247667</c:v>
                </c:pt>
                <c:pt idx="29">
                  <c:v>15.5735</c:v>
                </c:pt>
                <c:pt idx="30">
                  <c:v>14.613</c:v>
                </c:pt>
                <c:pt idx="31">
                  <c:v>13.804</c:v>
                </c:pt>
              </c:numCache>
            </c:numRef>
          </c:xVal>
          <c:yVal>
            <c:numRef>
              <c:f>[1]辉长岩探针数据!$DL$10:$EQ$10</c:f>
              <c:numCache>
                <c:formatCode>General</c:formatCode>
                <c:ptCount val="32"/>
                <c:pt idx="0">
                  <c:v>0.157</c:v>
                </c:pt>
                <c:pt idx="1">
                  <c:v>0.227</c:v>
                </c:pt>
                <c:pt idx="2">
                  <c:v>0.492</c:v>
                </c:pt>
                <c:pt idx="3">
                  <c:v>0.223</c:v>
                </c:pt>
                <c:pt idx="4">
                  <c:v>0.2896667</c:v>
                </c:pt>
                <c:pt idx="5">
                  <c:v>0.41625</c:v>
                </c:pt>
                <c:pt idx="6">
                  <c:v>0.248</c:v>
                </c:pt>
                <c:pt idx="7">
                  <c:v>0.327</c:v>
                </c:pt>
                <c:pt idx="8">
                  <c:v>0.2404</c:v>
                </c:pt>
                <c:pt idx="9">
                  <c:v>0.5455</c:v>
                </c:pt>
                <c:pt idx="10">
                  <c:v>0.205</c:v>
                </c:pt>
                <c:pt idx="11">
                  <c:v>0.1776667</c:v>
                </c:pt>
                <c:pt idx="12">
                  <c:v>0.094</c:v>
                </c:pt>
                <c:pt idx="13">
                  <c:v>0.118</c:v>
                </c:pt>
                <c:pt idx="14">
                  <c:v>0.509</c:v>
                </c:pt>
                <c:pt idx="15">
                  <c:v>0.231</c:v>
                </c:pt>
                <c:pt idx="16">
                  <c:v>0.236</c:v>
                </c:pt>
                <c:pt idx="17">
                  <c:v>0.1385</c:v>
                </c:pt>
                <c:pt idx="18">
                  <c:v>0.142</c:v>
                </c:pt>
                <c:pt idx="19">
                  <c:v>0.211</c:v>
                </c:pt>
                <c:pt idx="20">
                  <c:v>0.129</c:v>
                </c:pt>
                <c:pt idx="21">
                  <c:v>0.2275</c:v>
                </c:pt>
                <c:pt idx="22">
                  <c:v>0.531</c:v>
                </c:pt>
                <c:pt idx="23">
                  <c:v>0.188</c:v>
                </c:pt>
                <c:pt idx="24">
                  <c:v>0.3435</c:v>
                </c:pt>
                <c:pt idx="25">
                  <c:v>0.334</c:v>
                </c:pt>
                <c:pt idx="26">
                  <c:v>0.135</c:v>
                </c:pt>
                <c:pt idx="27">
                  <c:v>0.3383333</c:v>
                </c:pt>
                <c:pt idx="28">
                  <c:v>0.2813333</c:v>
                </c:pt>
                <c:pt idx="29">
                  <c:v>0.241</c:v>
                </c:pt>
                <c:pt idx="30">
                  <c:v>0.2563333</c:v>
                </c:pt>
                <c:pt idx="31">
                  <c:v>0.432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15008"/>
        <c:axId val="377619584"/>
      </c:scatterChart>
      <c:valAx>
        <c:axId val="377515008"/>
        <c:scaling>
          <c:orientation val="minMax"/>
          <c:max val="19"/>
          <c:min val="13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619584"/>
        <c:crosses val="autoZero"/>
        <c:crossBetween val="midCat"/>
        <c:majorUnit val="5"/>
      </c:valAx>
      <c:valAx>
        <c:axId val="377619584"/>
        <c:scaling>
          <c:orientation val="minMax"/>
          <c:max val="1"/>
          <c:min val="0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15008"/>
        <c:crosses val="autoZero"/>
        <c:crossBetween val="midCat"/>
        <c:majorUnit val="0.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[1]辉长岩探针数据!$X$12:$DK$12</c:f>
              <c:numCache>
                <c:formatCode>General</c:formatCode>
                <c:ptCount val="92"/>
                <c:pt idx="0">
                  <c:v>14.437</c:v>
                </c:pt>
                <c:pt idx="1">
                  <c:v>15.191</c:v>
                </c:pt>
                <c:pt idx="2">
                  <c:v>14.564</c:v>
                </c:pt>
                <c:pt idx="3">
                  <c:v>15.051</c:v>
                </c:pt>
                <c:pt idx="4">
                  <c:v>14.504</c:v>
                </c:pt>
                <c:pt idx="5">
                  <c:v>16.258</c:v>
                </c:pt>
                <c:pt idx="6">
                  <c:v>14.61</c:v>
                </c:pt>
                <c:pt idx="7">
                  <c:v>15.417</c:v>
                </c:pt>
                <c:pt idx="8">
                  <c:v>14.678</c:v>
                </c:pt>
                <c:pt idx="9">
                  <c:v>14.676</c:v>
                </c:pt>
                <c:pt idx="10">
                  <c:v>14.612</c:v>
                </c:pt>
                <c:pt idx="11">
                  <c:v>15.392</c:v>
                </c:pt>
                <c:pt idx="12">
                  <c:v>15.127</c:v>
                </c:pt>
                <c:pt idx="13">
                  <c:v>24.491</c:v>
                </c:pt>
                <c:pt idx="14">
                  <c:v>16.191</c:v>
                </c:pt>
                <c:pt idx="15">
                  <c:v>15.798</c:v>
                </c:pt>
                <c:pt idx="16">
                  <c:v>14.342</c:v>
                </c:pt>
                <c:pt idx="17">
                  <c:v>14.777</c:v>
                </c:pt>
                <c:pt idx="18">
                  <c:v>17.569</c:v>
                </c:pt>
                <c:pt idx="19">
                  <c:v>15.046</c:v>
                </c:pt>
                <c:pt idx="20">
                  <c:v>15.273</c:v>
                </c:pt>
                <c:pt idx="21">
                  <c:v>14.869</c:v>
                </c:pt>
                <c:pt idx="22">
                  <c:v>14.873</c:v>
                </c:pt>
                <c:pt idx="23">
                  <c:v>17.736</c:v>
                </c:pt>
                <c:pt idx="24">
                  <c:v>15.12</c:v>
                </c:pt>
                <c:pt idx="25">
                  <c:v>14.697</c:v>
                </c:pt>
                <c:pt idx="26">
                  <c:v>15.391</c:v>
                </c:pt>
                <c:pt idx="27">
                  <c:v>14.481</c:v>
                </c:pt>
                <c:pt idx="28">
                  <c:v>14.596</c:v>
                </c:pt>
                <c:pt idx="29">
                  <c:v>14.848</c:v>
                </c:pt>
                <c:pt idx="30">
                  <c:v>14.716</c:v>
                </c:pt>
                <c:pt idx="31">
                  <c:v>15.355</c:v>
                </c:pt>
                <c:pt idx="32">
                  <c:v>14.731</c:v>
                </c:pt>
                <c:pt idx="33">
                  <c:v>17.911</c:v>
                </c:pt>
                <c:pt idx="34">
                  <c:v>15.176</c:v>
                </c:pt>
                <c:pt idx="35">
                  <c:v>15.096</c:v>
                </c:pt>
                <c:pt idx="36">
                  <c:v>16.133</c:v>
                </c:pt>
                <c:pt idx="37">
                  <c:v>14.922</c:v>
                </c:pt>
                <c:pt idx="38">
                  <c:v>14.974</c:v>
                </c:pt>
                <c:pt idx="39">
                  <c:v>17.05</c:v>
                </c:pt>
                <c:pt idx="40">
                  <c:v>15.087</c:v>
                </c:pt>
                <c:pt idx="41">
                  <c:v>15.039</c:v>
                </c:pt>
                <c:pt idx="42">
                  <c:v>15.227</c:v>
                </c:pt>
                <c:pt idx="43">
                  <c:v>17.709</c:v>
                </c:pt>
                <c:pt idx="44">
                  <c:v>15.095</c:v>
                </c:pt>
                <c:pt idx="45">
                  <c:v>14.735</c:v>
                </c:pt>
                <c:pt idx="46">
                  <c:v>14.839</c:v>
                </c:pt>
                <c:pt idx="47">
                  <c:v>15.105</c:v>
                </c:pt>
                <c:pt idx="48">
                  <c:v>15.226</c:v>
                </c:pt>
                <c:pt idx="49">
                  <c:v>16.02</c:v>
                </c:pt>
                <c:pt idx="50">
                  <c:v>15.379</c:v>
                </c:pt>
                <c:pt idx="51">
                  <c:v>14.313</c:v>
                </c:pt>
                <c:pt idx="52">
                  <c:v>14.494</c:v>
                </c:pt>
                <c:pt idx="53">
                  <c:v>15.3595</c:v>
                </c:pt>
                <c:pt idx="54">
                  <c:v>15.465</c:v>
                </c:pt>
                <c:pt idx="55">
                  <c:v>14.8465</c:v>
                </c:pt>
                <c:pt idx="56">
                  <c:v>16.361</c:v>
                </c:pt>
                <c:pt idx="57">
                  <c:v>14.451</c:v>
                </c:pt>
                <c:pt idx="58">
                  <c:v>14.893</c:v>
                </c:pt>
                <c:pt idx="59">
                  <c:v>14.1145</c:v>
                </c:pt>
                <c:pt idx="60">
                  <c:v>15.803</c:v>
                </c:pt>
                <c:pt idx="61">
                  <c:v>14.403</c:v>
                </c:pt>
                <c:pt idx="62">
                  <c:v>15.317</c:v>
                </c:pt>
                <c:pt idx="63">
                  <c:v>25.516</c:v>
                </c:pt>
                <c:pt idx="64">
                  <c:v>16.43</c:v>
                </c:pt>
                <c:pt idx="65">
                  <c:v>15.324</c:v>
                </c:pt>
                <c:pt idx="66">
                  <c:v>15.606</c:v>
                </c:pt>
                <c:pt idx="67">
                  <c:v>15.538</c:v>
                </c:pt>
                <c:pt idx="68">
                  <c:v>15.426</c:v>
                </c:pt>
                <c:pt idx="69">
                  <c:v>14.923</c:v>
                </c:pt>
                <c:pt idx="70">
                  <c:v>15.276</c:v>
                </c:pt>
                <c:pt idx="71">
                  <c:v>14.733</c:v>
                </c:pt>
                <c:pt idx="72">
                  <c:v>15.195</c:v>
                </c:pt>
                <c:pt idx="73">
                  <c:v>14.424</c:v>
                </c:pt>
                <c:pt idx="74">
                  <c:v>16.023</c:v>
                </c:pt>
                <c:pt idx="75">
                  <c:v>16.358</c:v>
                </c:pt>
                <c:pt idx="76">
                  <c:v>16.221</c:v>
                </c:pt>
                <c:pt idx="77">
                  <c:v>15.049</c:v>
                </c:pt>
                <c:pt idx="78">
                  <c:v>14.695</c:v>
                </c:pt>
                <c:pt idx="79">
                  <c:v>15.106</c:v>
                </c:pt>
                <c:pt idx="80">
                  <c:v>15.037</c:v>
                </c:pt>
                <c:pt idx="81">
                  <c:v>15.736</c:v>
                </c:pt>
                <c:pt idx="82">
                  <c:v>15.324</c:v>
                </c:pt>
                <c:pt idx="83">
                  <c:v>16.214</c:v>
                </c:pt>
                <c:pt idx="84">
                  <c:v>18.085</c:v>
                </c:pt>
                <c:pt idx="85">
                  <c:v>14.455</c:v>
                </c:pt>
                <c:pt idx="86">
                  <c:v>15.087</c:v>
                </c:pt>
                <c:pt idx="87">
                  <c:v>15.586</c:v>
                </c:pt>
                <c:pt idx="88">
                  <c:v>14.615</c:v>
                </c:pt>
                <c:pt idx="89">
                  <c:v>14.788</c:v>
                </c:pt>
                <c:pt idx="90">
                  <c:v>15.121</c:v>
                </c:pt>
                <c:pt idx="91">
                  <c:v>14.685</c:v>
                </c:pt>
              </c:numCache>
            </c:numRef>
          </c:xVal>
          <c:yVal>
            <c:numRef>
              <c:f>[1]辉长岩探针数据!$X$8:$DK$8</c:f>
              <c:numCache>
                <c:formatCode>General</c:formatCode>
                <c:ptCount val="92"/>
                <c:pt idx="0">
                  <c:v>2.308</c:v>
                </c:pt>
                <c:pt idx="1">
                  <c:v>2.073</c:v>
                </c:pt>
                <c:pt idx="2">
                  <c:v>2.332</c:v>
                </c:pt>
                <c:pt idx="3">
                  <c:v>1.949</c:v>
                </c:pt>
                <c:pt idx="4">
                  <c:v>2.326</c:v>
                </c:pt>
                <c:pt idx="5">
                  <c:v>2.301</c:v>
                </c:pt>
                <c:pt idx="6">
                  <c:v>2.309</c:v>
                </c:pt>
                <c:pt idx="7">
                  <c:v>1.886</c:v>
                </c:pt>
                <c:pt idx="8">
                  <c:v>2.422</c:v>
                </c:pt>
                <c:pt idx="9">
                  <c:v>2.496</c:v>
                </c:pt>
                <c:pt idx="10">
                  <c:v>2.272</c:v>
                </c:pt>
                <c:pt idx="11">
                  <c:v>2.326</c:v>
                </c:pt>
                <c:pt idx="12">
                  <c:v>2.196</c:v>
                </c:pt>
                <c:pt idx="13">
                  <c:v>1.107</c:v>
                </c:pt>
                <c:pt idx="14">
                  <c:v>2.102</c:v>
                </c:pt>
                <c:pt idx="15">
                  <c:v>2.472</c:v>
                </c:pt>
                <c:pt idx="16">
                  <c:v>2.299</c:v>
                </c:pt>
                <c:pt idx="17">
                  <c:v>2.181</c:v>
                </c:pt>
                <c:pt idx="18">
                  <c:v>1.972</c:v>
                </c:pt>
                <c:pt idx="19">
                  <c:v>1.882</c:v>
                </c:pt>
                <c:pt idx="20">
                  <c:v>2.203</c:v>
                </c:pt>
                <c:pt idx="21">
                  <c:v>2.676</c:v>
                </c:pt>
                <c:pt idx="22">
                  <c:v>2.511</c:v>
                </c:pt>
                <c:pt idx="23">
                  <c:v>1.946</c:v>
                </c:pt>
                <c:pt idx="24">
                  <c:v>1.841</c:v>
                </c:pt>
                <c:pt idx="25">
                  <c:v>2.321</c:v>
                </c:pt>
                <c:pt idx="26">
                  <c:v>2.327</c:v>
                </c:pt>
                <c:pt idx="27">
                  <c:v>1.809</c:v>
                </c:pt>
                <c:pt idx="28">
                  <c:v>2.252</c:v>
                </c:pt>
                <c:pt idx="29">
                  <c:v>2.303</c:v>
                </c:pt>
                <c:pt idx="30">
                  <c:v>2.437</c:v>
                </c:pt>
                <c:pt idx="31">
                  <c:v>2.281</c:v>
                </c:pt>
                <c:pt idx="32">
                  <c:v>2.399</c:v>
                </c:pt>
                <c:pt idx="33">
                  <c:v>1.546</c:v>
                </c:pt>
                <c:pt idx="34">
                  <c:v>1.973</c:v>
                </c:pt>
                <c:pt idx="35">
                  <c:v>2.314</c:v>
                </c:pt>
                <c:pt idx="36">
                  <c:v>2.563</c:v>
                </c:pt>
                <c:pt idx="37">
                  <c:v>2.104</c:v>
                </c:pt>
                <c:pt idx="38">
                  <c:v>2.358</c:v>
                </c:pt>
                <c:pt idx="39">
                  <c:v>1.674</c:v>
                </c:pt>
                <c:pt idx="40">
                  <c:v>1.71</c:v>
                </c:pt>
                <c:pt idx="41">
                  <c:v>2.111</c:v>
                </c:pt>
                <c:pt idx="42">
                  <c:v>2.011</c:v>
                </c:pt>
                <c:pt idx="43">
                  <c:v>1.924</c:v>
                </c:pt>
                <c:pt idx="44">
                  <c:v>2.78</c:v>
                </c:pt>
                <c:pt idx="45">
                  <c:v>2.482</c:v>
                </c:pt>
                <c:pt idx="46">
                  <c:v>2.333</c:v>
                </c:pt>
                <c:pt idx="47">
                  <c:v>1.734</c:v>
                </c:pt>
                <c:pt idx="48">
                  <c:v>2.438</c:v>
                </c:pt>
                <c:pt idx="49">
                  <c:v>2.305</c:v>
                </c:pt>
                <c:pt idx="50">
                  <c:v>2.421</c:v>
                </c:pt>
                <c:pt idx="51">
                  <c:v>2.23</c:v>
                </c:pt>
                <c:pt idx="52">
                  <c:v>2.321</c:v>
                </c:pt>
                <c:pt idx="53">
                  <c:v>2.228</c:v>
                </c:pt>
                <c:pt idx="54">
                  <c:v>1.916</c:v>
                </c:pt>
                <c:pt idx="55">
                  <c:v>1.879</c:v>
                </c:pt>
                <c:pt idx="56">
                  <c:v>1.8035</c:v>
                </c:pt>
                <c:pt idx="57">
                  <c:v>2.153</c:v>
                </c:pt>
                <c:pt idx="58">
                  <c:v>2.538</c:v>
                </c:pt>
                <c:pt idx="59">
                  <c:v>1.9935</c:v>
                </c:pt>
                <c:pt idx="60">
                  <c:v>1.677</c:v>
                </c:pt>
                <c:pt idx="61">
                  <c:v>2.517</c:v>
                </c:pt>
                <c:pt idx="62">
                  <c:v>1.931</c:v>
                </c:pt>
                <c:pt idx="63">
                  <c:v>1.178</c:v>
                </c:pt>
                <c:pt idx="64">
                  <c:v>2.034</c:v>
                </c:pt>
                <c:pt idx="65">
                  <c:v>1.93</c:v>
                </c:pt>
                <c:pt idx="66">
                  <c:v>1.613</c:v>
                </c:pt>
                <c:pt idx="67">
                  <c:v>2.256</c:v>
                </c:pt>
                <c:pt idx="68">
                  <c:v>1.917</c:v>
                </c:pt>
                <c:pt idx="69">
                  <c:v>2.112</c:v>
                </c:pt>
                <c:pt idx="70">
                  <c:v>2.064</c:v>
                </c:pt>
                <c:pt idx="71">
                  <c:v>2.36575</c:v>
                </c:pt>
                <c:pt idx="72">
                  <c:v>2.03333333333333</c:v>
                </c:pt>
                <c:pt idx="73">
                  <c:v>2.166</c:v>
                </c:pt>
                <c:pt idx="74">
                  <c:v>2.191</c:v>
                </c:pt>
                <c:pt idx="75">
                  <c:v>1.981</c:v>
                </c:pt>
                <c:pt idx="76">
                  <c:v>1.86</c:v>
                </c:pt>
                <c:pt idx="77">
                  <c:v>2.498</c:v>
                </c:pt>
                <c:pt idx="78">
                  <c:v>2.447</c:v>
                </c:pt>
                <c:pt idx="79">
                  <c:v>2.336</c:v>
                </c:pt>
                <c:pt idx="80">
                  <c:v>2.187</c:v>
                </c:pt>
                <c:pt idx="81">
                  <c:v>2.38</c:v>
                </c:pt>
                <c:pt idx="82">
                  <c:v>2.343</c:v>
                </c:pt>
                <c:pt idx="83">
                  <c:v>2.792</c:v>
                </c:pt>
                <c:pt idx="84">
                  <c:v>2.55</c:v>
                </c:pt>
                <c:pt idx="85">
                  <c:v>2.593</c:v>
                </c:pt>
                <c:pt idx="86">
                  <c:v>2.381</c:v>
                </c:pt>
                <c:pt idx="87">
                  <c:v>2.349</c:v>
                </c:pt>
                <c:pt idx="88">
                  <c:v>4.064</c:v>
                </c:pt>
                <c:pt idx="89">
                  <c:v>2.153</c:v>
                </c:pt>
                <c:pt idx="90">
                  <c:v>1.987</c:v>
                </c:pt>
                <c:pt idx="91">
                  <c:v>2.176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[1]辉长岩探针数据!$DL$12:$EQ$12</c:f>
              <c:numCache>
                <c:formatCode>General</c:formatCode>
                <c:ptCount val="32"/>
                <c:pt idx="0">
                  <c:v>15.777</c:v>
                </c:pt>
                <c:pt idx="1">
                  <c:v>15.632</c:v>
                </c:pt>
                <c:pt idx="2">
                  <c:v>14.181</c:v>
                </c:pt>
                <c:pt idx="3">
                  <c:v>14.82</c:v>
                </c:pt>
                <c:pt idx="4">
                  <c:v>15.018667</c:v>
                </c:pt>
                <c:pt idx="5">
                  <c:v>14.41975</c:v>
                </c:pt>
                <c:pt idx="6">
                  <c:v>16.676</c:v>
                </c:pt>
                <c:pt idx="7">
                  <c:v>15.613</c:v>
                </c:pt>
                <c:pt idx="8">
                  <c:v>16.419</c:v>
                </c:pt>
                <c:pt idx="9">
                  <c:v>13.916</c:v>
                </c:pt>
                <c:pt idx="10">
                  <c:v>16.0725</c:v>
                </c:pt>
                <c:pt idx="11">
                  <c:v>16.289</c:v>
                </c:pt>
                <c:pt idx="12">
                  <c:v>15.619</c:v>
                </c:pt>
                <c:pt idx="13">
                  <c:v>15.833</c:v>
                </c:pt>
                <c:pt idx="14">
                  <c:v>14.454</c:v>
                </c:pt>
                <c:pt idx="15">
                  <c:v>16.059</c:v>
                </c:pt>
                <c:pt idx="16">
                  <c:v>15.129</c:v>
                </c:pt>
                <c:pt idx="17">
                  <c:v>16.749</c:v>
                </c:pt>
                <c:pt idx="18">
                  <c:v>16.647</c:v>
                </c:pt>
                <c:pt idx="19">
                  <c:v>15.607</c:v>
                </c:pt>
                <c:pt idx="20">
                  <c:v>14.652</c:v>
                </c:pt>
                <c:pt idx="21">
                  <c:v>15.333</c:v>
                </c:pt>
                <c:pt idx="22">
                  <c:v>14.22</c:v>
                </c:pt>
                <c:pt idx="23">
                  <c:v>16.0855</c:v>
                </c:pt>
                <c:pt idx="24">
                  <c:v>14.296</c:v>
                </c:pt>
                <c:pt idx="25">
                  <c:v>14.683</c:v>
                </c:pt>
                <c:pt idx="26">
                  <c:v>16.3035</c:v>
                </c:pt>
                <c:pt idx="27">
                  <c:v>15.011</c:v>
                </c:pt>
                <c:pt idx="28">
                  <c:v>16.247667</c:v>
                </c:pt>
                <c:pt idx="29">
                  <c:v>15.5735</c:v>
                </c:pt>
                <c:pt idx="30">
                  <c:v>14.613</c:v>
                </c:pt>
                <c:pt idx="31">
                  <c:v>13.804</c:v>
                </c:pt>
              </c:numCache>
            </c:numRef>
          </c:xVal>
          <c:yVal>
            <c:numRef>
              <c:f>[1]辉长岩探针数据!$DL$8:$EQ$8</c:f>
              <c:numCache>
                <c:formatCode>General</c:formatCode>
                <c:ptCount val="32"/>
                <c:pt idx="0">
                  <c:v>1.716</c:v>
                </c:pt>
                <c:pt idx="1">
                  <c:v>2.167</c:v>
                </c:pt>
                <c:pt idx="2">
                  <c:v>2.1525</c:v>
                </c:pt>
                <c:pt idx="3">
                  <c:v>1.817</c:v>
                </c:pt>
                <c:pt idx="4">
                  <c:v>2.3906667</c:v>
                </c:pt>
                <c:pt idx="5">
                  <c:v>2.22625</c:v>
                </c:pt>
                <c:pt idx="6">
                  <c:v>2.102</c:v>
                </c:pt>
                <c:pt idx="7">
                  <c:v>1.791</c:v>
                </c:pt>
                <c:pt idx="8">
                  <c:v>1.926</c:v>
                </c:pt>
                <c:pt idx="9">
                  <c:v>3.006</c:v>
                </c:pt>
                <c:pt idx="10">
                  <c:v>2.287</c:v>
                </c:pt>
                <c:pt idx="11">
                  <c:v>1.6623333</c:v>
                </c:pt>
                <c:pt idx="12">
                  <c:v>1.675</c:v>
                </c:pt>
                <c:pt idx="13">
                  <c:v>1.666</c:v>
                </c:pt>
                <c:pt idx="14">
                  <c:v>1.79</c:v>
                </c:pt>
                <c:pt idx="15">
                  <c:v>1.8436667</c:v>
                </c:pt>
                <c:pt idx="16">
                  <c:v>1.993</c:v>
                </c:pt>
                <c:pt idx="17">
                  <c:v>1.803</c:v>
                </c:pt>
                <c:pt idx="18">
                  <c:v>1.819</c:v>
                </c:pt>
                <c:pt idx="19">
                  <c:v>1.5163333</c:v>
                </c:pt>
                <c:pt idx="20">
                  <c:v>2.4</c:v>
                </c:pt>
                <c:pt idx="21">
                  <c:v>1.7795</c:v>
                </c:pt>
                <c:pt idx="22">
                  <c:v>2.417</c:v>
                </c:pt>
                <c:pt idx="23">
                  <c:v>2.3365</c:v>
                </c:pt>
                <c:pt idx="24">
                  <c:v>2.162</c:v>
                </c:pt>
                <c:pt idx="25">
                  <c:v>2.208</c:v>
                </c:pt>
                <c:pt idx="26">
                  <c:v>1.773</c:v>
                </c:pt>
                <c:pt idx="27">
                  <c:v>3.1016667</c:v>
                </c:pt>
                <c:pt idx="28">
                  <c:v>1.6776667</c:v>
                </c:pt>
                <c:pt idx="29">
                  <c:v>2.15</c:v>
                </c:pt>
                <c:pt idx="30">
                  <c:v>1.849</c:v>
                </c:pt>
                <c:pt idx="31">
                  <c:v>3.006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34720"/>
        <c:axId val="377545088"/>
      </c:scatterChart>
      <c:valAx>
        <c:axId val="377534720"/>
        <c:scaling>
          <c:orientation val="minMax"/>
          <c:max val="19"/>
          <c:min val="13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45088"/>
        <c:crosses val="autoZero"/>
        <c:crossBetween val="midCat"/>
        <c:majorUnit val="5"/>
      </c:valAx>
      <c:valAx>
        <c:axId val="377545088"/>
        <c:scaling>
          <c:orientation val="minMax"/>
          <c:max val="4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34720"/>
        <c:crosses val="autoZero"/>
        <c:crossBetween val="midCat"/>
        <c:majorUnit val="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[1]辉长岩探针数据!$X$12:$DK$12</c:f>
              <c:numCache>
                <c:formatCode>General</c:formatCode>
                <c:ptCount val="92"/>
                <c:pt idx="0">
                  <c:v>14.437</c:v>
                </c:pt>
                <c:pt idx="1">
                  <c:v>15.191</c:v>
                </c:pt>
                <c:pt idx="2">
                  <c:v>14.564</c:v>
                </c:pt>
                <c:pt idx="3">
                  <c:v>15.051</c:v>
                </c:pt>
                <c:pt idx="4">
                  <c:v>14.504</c:v>
                </c:pt>
                <c:pt idx="5">
                  <c:v>16.258</c:v>
                </c:pt>
                <c:pt idx="6">
                  <c:v>14.61</c:v>
                </c:pt>
                <c:pt idx="7">
                  <c:v>15.417</c:v>
                </c:pt>
                <c:pt idx="8">
                  <c:v>14.678</c:v>
                </c:pt>
                <c:pt idx="9">
                  <c:v>14.676</c:v>
                </c:pt>
                <c:pt idx="10">
                  <c:v>14.612</c:v>
                </c:pt>
                <c:pt idx="11">
                  <c:v>15.392</c:v>
                </c:pt>
                <c:pt idx="12">
                  <c:v>15.127</c:v>
                </c:pt>
                <c:pt idx="13">
                  <c:v>24.491</c:v>
                </c:pt>
                <c:pt idx="14">
                  <c:v>16.191</c:v>
                </c:pt>
                <c:pt idx="15">
                  <c:v>15.798</c:v>
                </c:pt>
                <c:pt idx="16">
                  <c:v>14.342</c:v>
                </c:pt>
                <c:pt idx="17">
                  <c:v>14.777</c:v>
                </c:pt>
                <c:pt idx="18">
                  <c:v>17.569</c:v>
                </c:pt>
                <c:pt idx="19">
                  <c:v>15.046</c:v>
                </c:pt>
                <c:pt idx="20">
                  <c:v>15.273</c:v>
                </c:pt>
                <c:pt idx="21">
                  <c:v>14.869</c:v>
                </c:pt>
                <c:pt idx="22">
                  <c:v>14.873</c:v>
                </c:pt>
                <c:pt idx="23">
                  <c:v>17.736</c:v>
                </c:pt>
                <c:pt idx="24">
                  <c:v>15.12</c:v>
                </c:pt>
                <c:pt idx="25">
                  <c:v>14.697</c:v>
                </c:pt>
                <c:pt idx="26">
                  <c:v>15.391</c:v>
                </c:pt>
                <c:pt idx="27">
                  <c:v>14.481</c:v>
                </c:pt>
                <c:pt idx="28">
                  <c:v>14.596</c:v>
                </c:pt>
                <c:pt idx="29">
                  <c:v>14.848</c:v>
                </c:pt>
                <c:pt idx="30">
                  <c:v>14.716</c:v>
                </c:pt>
                <c:pt idx="31">
                  <c:v>15.355</c:v>
                </c:pt>
                <c:pt idx="32">
                  <c:v>14.731</c:v>
                </c:pt>
                <c:pt idx="33">
                  <c:v>17.911</c:v>
                </c:pt>
                <c:pt idx="34">
                  <c:v>15.176</c:v>
                </c:pt>
                <c:pt idx="35">
                  <c:v>15.096</c:v>
                </c:pt>
                <c:pt idx="36">
                  <c:v>16.133</c:v>
                </c:pt>
                <c:pt idx="37">
                  <c:v>14.922</c:v>
                </c:pt>
                <c:pt idx="38">
                  <c:v>14.974</c:v>
                </c:pt>
                <c:pt idx="39">
                  <c:v>17.05</c:v>
                </c:pt>
                <c:pt idx="40">
                  <c:v>15.087</c:v>
                </c:pt>
                <c:pt idx="41">
                  <c:v>15.039</c:v>
                </c:pt>
                <c:pt idx="42">
                  <c:v>15.227</c:v>
                </c:pt>
                <c:pt idx="43">
                  <c:v>17.709</c:v>
                </c:pt>
                <c:pt idx="44">
                  <c:v>15.095</c:v>
                </c:pt>
                <c:pt idx="45">
                  <c:v>14.735</c:v>
                </c:pt>
                <c:pt idx="46">
                  <c:v>14.839</c:v>
                </c:pt>
                <c:pt idx="47">
                  <c:v>15.105</c:v>
                </c:pt>
                <c:pt idx="48">
                  <c:v>15.226</c:v>
                </c:pt>
                <c:pt idx="49">
                  <c:v>16.02</c:v>
                </c:pt>
                <c:pt idx="50">
                  <c:v>15.379</c:v>
                </c:pt>
                <c:pt idx="51">
                  <c:v>14.313</c:v>
                </c:pt>
                <c:pt idx="52">
                  <c:v>14.494</c:v>
                </c:pt>
                <c:pt idx="53">
                  <c:v>15.3595</c:v>
                </c:pt>
                <c:pt idx="54">
                  <c:v>15.465</c:v>
                </c:pt>
                <c:pt idx="55">
                  <c:v>14.8465</c:v>
                </c:pt>
                <c:pt idx="56">
                  <c:v>16.361</c:v>
                </c:pt>
                <c:pt idx="57">
                  <c:v>14.451</c:v>
                </c:pt>
                <c:pt idx="58">
                  <c:v>14.893</c:v>
                </c:pt>
                <c:pt idx="59">
                  <c:v>14.1145</c:v>
                </c:pt>
                <c:pt idx="60">
                  <c:v>15.803</c:v>
                </c:pt>
                <c:pt idx="61">
                  <c:v>14.403</c:v>
                </c:pt>
                <c:pt idx="62">
                  <c:v>15.317</c:v>
                </c:pt>
                <c:pt idx="63">
                  <c:v>25.516</c:v>
                </c:pt>
                <c:pt idx="64">
                  <c:v>16.43</c:v>
                </c:pt>
                <c:pt idx="65">
                  <c:v>15.324</c:v>
                </c:pt>
                <c:pt idx="66">
                  <c:v>15.606</c:v>
                </c:pt>
                <c:pt idx="67">
                  <c:v>15.538</c:v>
                </c:pt>
                <c:pt idx="68">
                  <c:v>15.426</c:v>
                </c:pt>
                <c:pt idx="69">
                  <c:v>14.923</c:v>
                </c:pt>
                <c:pt idx="70">
                  <c:v>15.276</c:v>
                </c:pt>
                <c:pt idx="71">
                  <c:v>14.733</c:v>
                </c:pt>
                <c:pt idx="72">
                  <c:v>15.195</c:v>
                </c:pt>
                <c:pt idx="73">
                  <c:v>14.424</c:v>
                </c:pt>
                <c:pt idx="74">
                  <c:v>16.023</c:v>
                </c:pt>
                <c:pt idx="75">
                  <c:v>16.358</c:v>
                </c:pt>
                <c:pt idx="76">
                  <c:v>16.221</c:v>
                </c:pt>
                <c:pt idx="77">
                  <c:v>15.049</c:v>
                </c:pt>
                <c:pt idx="78">
                  <c:v>14.695</c:v>
                </c:pt>
                <c:pt idx="79">
                  <c:v>15.106</c:v>
                </c:pt>
                <c:pt idx="80">
                  <c:v>15.037</c:v>
                </c:pt>
                <c:pt idx="81">
                  <c:v>15.736</c:v>
                </c:pt>
                <c:pt idx="82">
                  <c:v>15.324</c:v>
                </c:pt>
                <c:pt idx="83">
                  <c:v>16.214</c:v>
                </c:pt>
                <c:pt idx="84">
                  <c:v>18.085</c:v>
                </c:pt>
                <c:pt idx="85">
                  <c:v>14.455</c:v>
                </c:pt>
                <c:pt idx="86">
                  <c:v>15.087</c:v>
                </c:pt>
                <c:pt idx="87">
                  <c:v>15.586</c:v>
                </c:pt>
                <c:pt idx="88">
                  <c:v>14.615</c:v>
                </c:pt>
                <c:pt idx="89">
                  <c:v>14.788</c:v>
                </c:pt>
                <c:pt idx="90">
                  <c:v>15.121</c:v>
                </c:pt>
                <c:pt idx="91">
                  <c:v>14.685</c:v>
                </c:pt>
              </c:numCache>
            </c:numRef>
          </c:xVal>
          <c:yVal>
            <c:numRef>
              <c:f>[1]辉长岩探针数据!$X$11:$DK$11</c:f>
              <c:numCache>
                <c:formatCode>General</c:formatCode>
                <c:ptCount val="92"/>
                <c:pt idx="0">
                  <c:v>7.998</c:v>
                </c:pt>
                <c:pt idx="1">
                  <c:v>8.704</c:v>
                </c:pt>
                <c:pt idx="2">
                  <c:v>9.044</c:v>
                </c:pt>
                <c:pt idx="3">
                  <c:v>9.509</c:v>
                </c:pt>
                <c:pt idx="4">
                  <c:v>8.789</c:v>
                </c:pt>
                <c:pt idx="5">
                  <c:v>10.112</c:v>
                </c:pt>
                <c:pt idx="6">
                  <c:v>7.768</c:v>
                </c:pt>
                <c:pt idx="7">
                  <c:v>9.82</c:v>
                </c:pt>
                <c:pt idx="8">
                  <c:v>8.054</c:v>
                </c:pt>
                <c:pt idx="9">
                  <c:v>8.694</c:v>
                </c:pt>
                <c:pt idx="10">
                  <c:v>8.48</c:v>
                </c:pt>
                <c:pt idx="11">
                  <c:v>7.803</c:v>
                </c:pt>
                <c:pt idx="12">
                  <c:v>8.632</c:v>
                </c:pt>
                <c:pt idx="13">
                  <c:v>18.055</c:v>
                </c:pt>
                <c:pt idx="14">
                  <c:v>10.292</c:v>
                </c:pt>
                <c:pt idx="15">
                  <c:v>9.803</c:v>
                </c:pt>
                <c:pt idx="16">
                  <c:v>8.343</c:v>
                </c:pt>
                <c:pt idx="17">
                  <c:v>9.1</c:v>
                </c:pt>
                <c:pt idx="18">
                  <c:v>11.408</c:v>
                </c:pt>
                <c:pt idx="19">
                  <c:v>8.676</c:v>
                </c:pt>
                <c:pt idx="20">
                  <c:v>9.36</c:v>
                </c:pt>
                <c:pt idx="21">
                  <c:v>8.903</c:v>
                </c:pt>
                <c:pt idx="22">
                  <c:v>9.041</c:v>
                </c:pt>
                <c:pt idx="23">
                  <c:v>11.26</c:v>
                </c:pt>
                <c:pt idx="24">
                  <c:v>7.388</c:v>
                </c:pt>
                <c:pt idx="25">
                  <c:v>8.398</c:v>
                </c:pt>
                <c:pt idx="26">
                  <c:v>7.635</c:v>
                </c:pt>
                <c:pt idx="27">
                  <c:v>8.511</c:v>
                </c:pt>
                <c:pt idx="28">
                  <c:v>8.92</c:v>
                </c:pt>
                <c:pt idx="29">
                  <c:v>8.88</c:v>
                </c:pt>
                <c:pt idx="30">
                  <c:v>7.692</c:v>
                </c:pt>
                <c:pt idx="31">
                  <c:v>9.211</c:v>
                </c:pt>
                <c:pt idx="32">
                  <c:v>8.628</c:v>
                </c:pt>
                <c:pt idx="33">
                  <c:v>10.063</c:v>
                </c:pt>
                <c:pt idx="34">
                  <c:v>7.969</c:v>
                </c:pt>
                <c:pt idx="35">
                  <c:v>7.464</c:v>
                </c:pt>
                <c:pt idx="36">
                  <c:v>11.073</c:v>
                </c:pt>
                <c:pt idx="37">
                  <c:v>8.912</c:v>
                </c:pt>
                <c:pt idx="38">
                  <c:v>8.97</c:v>
                </c:pt>
                <c:pt idx="39">
                  <c:v>10.366</c:v>
                </c:pt>
                <c:pt idx="40">
                  <c:v>8.025</c:v>
                </c:pt>
                <c:pt idx="41">
                  <c:v>6.828</c:v>
                </c:pt>
                <c:pt idx="42">
                  <c:v>8.31</c:v>
                </c:pt>
                <c:pt idx="43">
                  <c:v>11.102</c:v>
                </c:pt>
                <c:pt idx="44">
                  <c:v>7.611</c:v>
                </c:pt>
                <c:pt idx="45">
                  <c:v>7.132</c:v>
                </c:pt>
                <c:pt idx="46">
                  <c:v>7.244</c:v>
                </c:pt>
                <c:pt idx="47">
                  <c:v>8.337</c:v>
                </c:pt>
                <c:pt idx="48">
                  <c:v>7.902</c:v>
                </c:pt>
                <c:pt idx="49">
                  <c:v>8.544</c:v>
                </c:pt>
                <c:pt idx="50">
                  <c:v>7.856</c:v>
                </c:pt>
                <c:pt idx="51">
                  <c:v>7.8595</c:v>
                </c:pt>
                <c:pt idx="52">
                  <c:v>9.604</c:v>
                </c:pt>
                <c:pt idx="53">
                  <c:v>9.0735</c:v>
                </c:pt>
                <c:pt idx="54">
                  <c:v>7.538</c:v>
                </c:pt>
                <c:pt idx="55">
                  <c:v>7.962</c:v>
                </c:pt>
                <c:pt idx="56">
                  <c:v>10.151</c:v>
                </c:pt>
                <c:pt idx="57">
                  <c:v>8.4055</c:v>
                </c:pt>
                <c:pt idx="58">
                  <c:v>8.102</c:v>
                </c:pt>
                <c:pt idx="59">
                  <c:v>8.504</c:v>
                </c:pt>
                <c:pt idx="60">
                  <c:v>7.714</c:v>
                </c:pt>
                <c:pt idx="61">
                  <c:v>8.571</c:v>
                </c:pt>
                <c:pt idx="62">
                  <c:v>8.4</c:v>
                </c:pt>
                <c:pt idx="63">
                  <c:v>17.051</c:v>
                </c:pt>
                <c:pt idx="64">
                  <c:v>9.917</c:v>
                </c:pt>
                <c:pt idx="65">
                  <c:v>8.425</c:v>
                </c:pt>
                <c:pt idx="66">
                  <c:v>7.074</c:v>
                </c:pt>
                <c:pt idx="67">
                  <c:v>9.404</c:v>
                </c:pt>
                <c:pt idx="68">
                  <c:v>9.642</c:v>
                </c:pt>
                <c:pt idx="69">
                  <c:v>7.515</c:v>
                </c:pt>
                <c:pt idx="70">
                  <c:v>8.867</c:v>
                </c:pt>
                <c:pt idx="71">
                  <c:v>8.47625</c:v>
                </c:pt>
                <c:pt idx="72">
                  <c:v>8.50533333333333</c:v>
                </c:pt>
                <c:pt idx="73">
                  <c:v>7.798</c:v>
                </c:pt>
                <c:pt idx="74">
                  <c:v>6.559</c:v>
                </c:pt>
                <c:pt idx="75">
                  <c:v>9.746</c:v>
                </c:pt>
                <c:pt idx="76">
                  <c:v>9.998</c:v>
                </c:pt>
                <c:pt idx="77">
                  <c:v>8.182</c:v>
                </c:pt>
                <c:pt idx="78">
                  <c:v>8.39</c:v>
                </c:pt>
                <c:pt idx="79">
                  <c:v>8.479</c:v>
                </c:pt>
                <c:pt idx="80">
                  <c:v>7.896</c:v>
                </c:pt>
                <c:pt idx="81">
                  <c:v>9.41</c:v>
                </c:pt>
                <c:pt idx="82">
                  <c:v>8.957</c:v>
                </c:pt>
                <c:pt idx="83">
                  <c:v>5.845</c:v>
                </c:pt>
                <c:pt idx="84">
                  <c:v>10.179</c:v>
                </c:pt>
                <c:pt idx="85">
                  <c:v>8.246</c:v>
                </c:pt>
                <c:pt idx="86">
                  <c:v>8.751</c:v>
                </c:pt>
                <c:pt idx="87">
                  <c:v>8.835</c:v>
                </c:pt>
                <c:pt idx="88">
                  <c:v>8.941</c:v>
                </c:pt>
                <c:pt idx="89">
                  <c:v>8.417</c:v>
                </c:pt>
                <c:pt idx="90">
                  <c:v>8.925</c:v>
                </c:pt>
                <c:pt idx="91">
                  <c:v>7.967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[1]辉长岩探针数据!$DL$12:$EQ$12</c:f>
              <c:numCache>
                <c:formatCode>General</c:formatCode>
                <c:ptCount val="32"/>
                <c:pt idx="0">
                  <c:v>15.777</c:v>
                </c:pt>
                <c:pt idx="1">
                  <c:v>15.632</c:v>
                </c:pt>
                <c:pt idx="2">
                  <c:v>14.181</c:v>
                </c:pt>
                <c:pt idx="3">
                  <c:v>14.82</c:v>
                </c:pt>
                <c:pt idx="4">
                  <c:v>15.018667</c:v>
                </c:pt>
                <c:pt idx="5">
                  <c:v>14.41975</c:v>
                </c:pt>
                <c:pt idx="6">
                  <c:v>16.676</c:v>
                </c:pt>
                <c:pt idx="7">
                  <c:v>15.613</c:v>
                </c:pt>
                <c:pt idx="8">
                  <c:v>16.419</c:v>
                </c:pt>
                <c:pt idx="9">
                  <c:v>13.916</c:v>
                </c:pt>
                <c:pt idx="10">
                  <c:v>16.0725</c:v>
                </c:pt>
                <c:pt idx="11">
                  <c:v>16.289</c:v>
                </c:pt>
                <c:pt idx="12">
                  <c:v>15.619</c:v>
                </c:pt>
                <c:pt idx="13">
                  <c:v>15.833</c:v>
                </c:pt>
                <c:pt idx="14">
                  <c:v>14.454</c:v>
                </c:pt>
                <c:pt idx="15">
                  <c:v>16.059</c:v>
                </c:pt>
                <c:pt idx="16">
                  <c:v>15.129</c:v>
                </c:pt>
                <c:pt idx="17">
                  <c:v>16.749</c:v>
                </c:pt>
                <c:pt idx="18">
                  <c:v>16.647</c:v>
                </c:pt>
                <c:pt idx="19">
                  <c:v>15.607</c:v>
                </c:pt>
                <c:pt idx="20">
                  <c:v>14.652</c:v>
                </c:pt>
                <c:pt idx="21">
                  <c:v>15.333</c:v>
                </c:pt>
                <c:pt idx="22">
                  <c:v>14.22</c:v>
                </c:pt>
                <c:pt idx="23">
                  <c:v>16.0855</c:v>
                </c:pt>
                <c:pt idx="24">
                  <c:v>14.296</c:v>
                </c:pt>
                <c:pt idx="25">
                  <c:v>14.683</c:v>
                </c:pt>
                <c:pt idx="26">
                  <c:v>16.3035</c:v>
                </c:pt>
                <c:pt idx="27">
                  <c:v>15.011</c:v>
                </c:pt>
                <c:pt idx="28">
                  <c:v>16.247667</c:v>
                </c:pt>
                <c:pt idx="29">
                  <c:v>15.5735</c:v>
                </c:pt>
                <c:pt idx="30">
                  <c:v>14.613</c:v>
                </c:pt>
                <c:pt idx="31">
                  <c:v>13.804</c:v>
                </c:pt>
              </c:numCache>
            </c:numRef>
          </c:xVal>
          <c:yVal>
            <c:numRef>
              <c:f>[1]辉长岩探针数据!$DL$11:$EQ$11</c:f>
              <c:numCache>
                <c:formatCode>General</c:formatCode>
                <c:ptCount val="32"/>
                <c:pt idx="0">
                  <c:v>8.389</c:v>
                </c:pt>
                <c:pt idx="1">
                  <c:v>5.711</c:v>
                </c:pt>
                <c:pt idx="2">
                  <c:v>9.477</c:v>
                </c:pt>
                <c:pt idx="3">
                  <c:v>8.696</c:v>
                </c:pt>
                <c:pt idx="4">
                  <c:v>7.933333</c:v>
                </c:pt>
                <c:pt idx="5">
                  <c:v>8.871</c:v>
                </c:pt>
                <c:pt idx="6">
                  <c:v>5.336</c:v>
                </c:pt>
                <c:pt idx="7">
                  <c:v>8.739</c:v>
                </c:pt>
                <c:pt idx="8">
                  <c:v>7.3153</c:v>
                </c:pt>
                <c:pt idx="9">
                  <c:v>7.9895</c:v>
                </c:pt>
                <c:pt idx="10">
                  <c:v>5.3275</c:v>
                </c:pt>
                <c:pt idx="11">
                  <c:v>5.908333</c:v>
                </c:pt>
                <c:pt idx="12">
                  <c:v>6.376</c:v>
                </c:pt>
                <c:pt idx="13">
                  <c:v>6.403</c:v>
                </c:pt>
                <c:pt idx="14">
                  <c:v>8.521</c:v>
                </c:pt>
                <c:pt idx="15">
                  <c:v>9.4936667</c:v>
                </c:pt>
                <c:pt idx="16">
                  <c:v>6.46</c:v>
                </c:pt>
                <c:pt idx="17">
                  <c:v>5.4885</c:v>
                </c:pt>
                <c:pt idx="18">
                  <c:v>5.4305</c:v>
                </c:pt>
                <c:pt idx="19">
                  <c:v>6.7956667</c:v>
                </c:pt>
                <c:pt idx="20">
                  <c:v>8.37</c:v>
                </c:pt>
                <c:pt idx="21">
                  <c:v>7.849</c:v>
                </c:pt>
                <c:pt idx="22">
                  <c:v>9.1765</c:v>
                </c:pt>
                <c:pt idx="23">
                  <c:v>6.6045</c:v>
                </c:pt>
                <c:pt idx="24">
                  <c:v>9.034</c:v>
                </c:pt>
                <c:pt idx="25">
                  <c:v>8.104</c:v>
                </c:pt>
                <c:pt idx="26">
                  <c:v>5.4515</c:v>
                </c:pt>
                <c:pt idx="27">
                  <c:v>6.8683333</c:v>
                </c:pt>
                <c:pt idx="28">
                  <c:v>6.221</c:v>
                </c:pt>
                <c:pt idx="29">
                  <c:v>5.969</c:v>
                </c:pt>
                <c:pt idx="30">
                  <c:v>8.32333333</c:v>
                </c:pt>
                <c:pt idx="31">
                  <c:v>9.576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48640"/>
        <c:axId val="377655296"/>
      </c:scatterChart>
      <c:valAx>
        <c:axId val="377648640"/>
        <c:scaling>
          <c:orientation val="minMax"/>
          <c:max val="19"/>
          <c:min val="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MgO(wt.%)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655296"/>
        <c:crosses val="autoZero"/>
        <c:crossBetween val="midCat"/>
        <c:majorUnit val="2"/>
      </c:valAx>
      <c:valAx>
        <c:axId val="377655296"/>
        <c:scaling>
          <c:orientation val="minMax"/>
          <c:max val="13"/>
          <c:min val="3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648640"/>
        <c:crosses val="autoZero"/>
        <c:crossBetween val="midCat"/>
        <c:majorUnit val="10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[1]辉长岩探针数据!$X$12:$DK$12</c:f>
              <c:numCache>
                <c:formatCode>General</c:formatCode>
                <c:ptCount val="92"/>
                <c:pt idx="0">
                  <c:v>14.437</c:v>
                </c:pt>
                <c:pt idx="1">
                  <c:v>15.191</c:v>
                </c:pt>
                <c:pt idx="2">
                  <c:v>14.564</c:v>
                </c:pt>
                <c:pt idx="3">
                  <c:v>15.051</c:v>
                </c:pt>
                <c:pt idx="4">
                  <c:v>14.504</c:v>
                </c:pt>
                <c:pt idx="5">
                  <c:v>16.258</c:v>
                </c:pt>
                <c:pt idx="6">
                  <c:v>14.61</c:v>
                </c:pt>
                <c:pt idx="7">
                  <c:v>15.417</c:v>
                </c:pt>
                <c:pt idx="8">
                  <c:v>14.678</c:v>
                </c:pt>
                <c:pt idx="9">
                  <c:v>14.676</c:v>
                </c:pt>
                <c:pt idx="10">
                  <c:v>14.612</c:v>
                </c:pt>
                <c:pt idx="11">
                  <c:v>15.392</c:v>
                </c:pt>
                <c:pt idx="12">
                  <c:v>15.127</c:v>
                </c:pt>
                <c:pt idx="13">
                  <c:v>24.491</c:v>
                </c:pt>
                <c:pt idx="14">
                  <c:v>16.191</c:v>
                </c:pt>
                <c:pt idx="15">
                  <c:v>15.798</c:v>
                </c:pt>
                <c:pt idx="16">
                  <c:v>14.342</c:v>
                </c:pt>
                <c:pt idx="17">
                  <c:v>14.777</c:v>
                </c:pt>
                <c:pt idx="18">
                  <c:v>17.569</c:v>
                </c:pt>
                <c:pt idx="19">
                  <c:v>15.046</c:v>
                </c:pt>
                <c:pt idx="20">
                  <c:v>15.273</c:v>
                </c:pt>
                <c:pt idx="21">
                  <c:v>14.869</c:v>
                </c:pt>
                <c:pt idx="22">
                  <c:v>14.873</c:v>
                </c:pt>
                <c:pt idx="23">
                  <c:v>17.736</c:v>
                </c:pt>
                <c:pt idx="24">
                  <c:v>15.12</c:v>
                </c:pt>
                <c:pt idx="25">
                  <c:v>14.697</c:v>
                </c:pt>
                <c:pt idx="26">
                  <c:v>15.391</c:v>
                </c:pt>
                <c:pt idx="27">
                  <c:v>14.481</c:v>
                </c:pt>
                <c:pt idx="28">
                  <c:v>14.596</c:v>
                </c:pt>
                <c:pt idx="29">
                  <c:v>14.848</c:v>
                </c:pt>
                <c:pt idx="30">
                  <c:v>14.716</c:v>
                </c:pt>
                <c:pt idx="31">
                  <c:v>15.355</c:v>
                </c:pt>
                <c:pt idx="32">
                  <c:v>14.731</c:v>
                </c:pt>
                <c:pt idx="33">
                  <c:v>17.911</c:v>
                </c:pt>
                <c:pt idx="34">
                  <c:v>15.176</c:v>
                </c:pt>
                <c:pt idx="35">
                  <c:v>15.096</c:v>
                </c:pt>
                <c:pt idx="36">
                  <c:v>16.133</c:v>
                </c:pt>
                <c:pt idx="37">
                  <c:v>14.922</c:v>
                </c:pt>
                <c:pt idx="38">
                  <c:v>14.974</c:v>
                </c:pt>
                <c:pt idx="39">
                  <c:v>17.05</c:v>
                </c:pt>
                <c:pt idx="40">
                  <c:v>15.087</c:v>
                </c:pt>
                <c:pt idx="41">
                  <c:v>15.039</c:v>
                </c:pt>
                <c:pt idx="42">
                  <c:v>15.227</c:v>
                </c:pt>
                <c:pt idx="43">
                  <c:v>17.709</c:v>
                </c:pt>
                <c:pt idx="44">
                  <c:v>15.095</c:v>
                </c:pt>
                <c:pt idx="45">
                  <c:v>14.735</c:v>
                </c:pt>
                <c:pt idx="46">
                  <c:v>14.839</c:v>
                </c:pt>
                <c:pt idx="47">
                  <c:v>15.105</c:v>
                </c:pt>
                <c:pt idx="48">
                  <c:v>15.226</c:v>
                </c:pt>
                <c:pt idx="49">
                  <c:v>16.02</c:v>
                </c:pt>
                <c:pt idx="50">
                  <c:v>15.379</c:v>
                </c:pt>
                <c:pt idx="51">
                  <c:v>14.313</c:v>
                </c:pt>
                <c:pt idx="52">
                  <c:v>14.494</c:v>
                </c:pt>
                <c:pt idx="53">
                  <c:v>15.3595</c:v>
                </c:pt>
                <c:pt idx="54">
                  <c:v>15.465</c:v>
                </c:pt>
                <c:pt idx="55">
                  <c:v>14.8465</c:v>
                </c:pt>
                <c:pt idx="56">
                  <c:v>16.361</c:v>
                </c:pt>
                <c:pt idx="57">
                  <c:v>14.451</c:v>
                </c:pt>
                <c:pt idx="58">
                  <c:v>14.893</c:v>
                </c:pt>
                <c:pt idx="59">
                  <c:v>14.1145</c:v>
                </c:pt>
                <c:pt idx="60">
                  <c:v>15.803</c:v>
                </c:pt>
                <c:pt idx="61">
                  <c:v>14.403</c:v>
                </c:pt>
                <c:pt idx="62">
                  <c:v>15.317</c:v>
                </c:pt>
                <c:pt idx="63">
                  <c:v>25.516</c:v>
                </c:pt>
                <c:pt idx="64">
                  <c:v>16.43</c:v>
                </c:pt>
                <c:pt idx="65">
                  <c:v>15.324</c:v>
                </c:pt>
                <c:pt idx="66">
                  <c:v>15.606</c:v>
                </c:pt>
                <c:pt idx="67">
                  <c:v>15.538</c:v>
                </c:pt>
                <c:pt idx="68">
                  <c:v>15.426</c:v>
                </c:pt>
                <c:pt idx="69">
                  <c:v>14.923</c:v>
                </c:pt>
                <c:pt idx="70">
                  <c:v>15.276</c:v>
                </c:pt>
                <c:pt idx="71">
                  <c:v>14.733</c:v>
                </c:pt>
                <c:pt idx="72">
                  <c:v>15.195</c:v>
                </c:pt>
                <c:pt idx="73">
                  <c:v>14.424</c:v>
                </c:pt>
                <c:pt idx="74">
                  <c:v>16.023</c:v>
                </c:pt>
                <c:pt idx="75">
                  <c:v>16.358</c:v>
                </c:pt>
                <c:pt idx="76">
                  <c:v>16.221</c:v>
                </c:pt>
                <c:pt idx="77">
                  <c:v>15.049</c:v>
                </c:pt>
                <c:pt idx="78">
                  <c:v>14.695</c:v>
                </c:pt>
                <c:pt idx="79">
                  <c:v>15.106</c:v>
                </c:pt>
                <c:pt idx="80">
                  <c:v>15.037</c:v>
                </c:pt>
                <c:pt idx="81">
                  <c:v>15.736</c:v>
                </c:pt>
                <c:pt idx="82">
                  <c:v>15.324</c:v>
                </c:pt>
                <c:pt idx="83">
                  <c:v>16.214</c:v>
                </c:pt>
                <c:pt idx="84">
                  <c:v>18.085</c:v>
                </c:pt>
                <c:pt idx="85">
                  <c:v>14.455</c:v>
                </c:pt>
                <c:pt idx="86">
                  <c:v>15.087</c:v>
                </c:pt>
                <c:pt idx="87">
                  <c:v>15.586</c:v>
                </c:pt>
                <c:pt idx="88">
                  <c:v>14.615</c:v>
                </c:pt>
                <c:pt idx="89">
                  <c:v>14.788</c:v>
                </c:pt>
                <c:pt idx="90">
                  <c:v>15.121</c:v>
                </c:pt>
                <c:pt idx="91">
                  <c:v>14.685</c:v>
                </c:pt>
              </c:numCache>
            </c:numRef>
          </c:xVal>
          <c:yVal>
            <c:numRef>
              <c:f>[1]辉长岩探针数据!$X$13:$DK$13</c:f>
              <c:numCache>
                <c:formatCode>General</c:formatCode>
                <c:ptCount val="92"/>
                <c:pt idx="0">
                  <c:v>21.665</c:v>
                </c:pt>
                <c:pt idx="1">
                  <c:v>19.888</c:v>
                </c:pt>
                <c:pt idx="2">
                  <c:v>19.924</c:v>
                </c:pt>
                <c:pt idx="3">
                  <c:v>19.397</c:v>
                </c:pt>
                <c:pt idx="4">
                  <c:v>20.626</c:v>
                </c:pt>
                <c:pt idx="5">
                  <c:v>17.505</c:v>
                </c:pt>
                <c:pt idx="6">
                  <c:v>21.253</c:v>
                </c:pt>
                <c:pt idx="7">
                  <c:v>19.206</c:v>
                </c:pt>
                <c:pt idx="8">
                  <c:v>21.049</c:v>
                </c:pt>
                <c:pt idx="9">
                  <c:v>20.653</c:v>
                </c:pt>
                <c:pt idx="10">
                  <c:v>21.297</c:v>
                </c:pt>
                <c:pt idx="11">
                  <c:v>20.953</c:v>
                </c:pt>
                <c:pt idx="12">
                  <c:v>20.468</c:v>
                </c:pt>
                <c:pt idx="13">
                  <c:v>1.965</c:v>
                </c:pt>
                <c:pt idx="14">
                  <c:v>17.314</c:v>
                </c:pt>
                <c:pt idx="15">
                  <c:v>18.678</c:v>
                </c:pt>
                <c:pt idx="16">
                  <c:v>21.511</c:v>
                </c:pt>
                <c:pt idx="17">
                  <c:v>20.427</c:v>
                </c:pt>
                <c:pt idx="18">
                  <c:v>15.067</c:v>
                </c:pt>
                <c:pt idx="19">
                  <c:v>20.845</c:v>
                </c:pt>
                <c:pt idx="20">
                  <c:v>19.671</c:v>
                </c:pt>
                <c:pt idx="21">
                  <c:v>20.203</c:v>
                </c:pt>
                <c:pt idx="22">
                  <c:v>19.986</c:v>
                </c:pt>
                <c:pt idx="23">
                  <c:v>14.549</c:v>
                </c:pt>
                <c:pt idx="24">
                  <c:v>21.415</c:v>
                </c:pt>
                <c:pt idx="25">
                  <c:v>21.468</c:v>
                </c:pt>
                <c:pt idx="26">
                  <c:v>21.102</c:v>
                </c:pt>
                <c:pt idx="27">
                  <c:v>21.028</c:v>
                </c:pt>
                <c:pt idx="28">
                  <c:v>20.671</c:v>
                </c:pt>
                <c:pt idx="29">
                  <c:v>20.792</c:v>
                </c:pt>
                <c:pt idx="30">
                  <c:v>21.444</c:v>
                </c:pt>
                <c:pt idx="31">
                  <c:v>19.505</c:v>
                </c:pt>
                <c:pt idx="32">
                  <c:v>21.242</c:v>
                </c:pt>
                <c:pt idx="33">
                  <c:v>16.659</c:v>
                </c:pt>
                <c:pt idx="34">
                  <c:v>21.361</c:v>
                </c:pt>
                <c:pt idx="35">
                  <c:v>21.693</c:v>
                </c:pt>
                <c:pt idx="36">
                  <c:v>16.481</c:v>
                </c:pt>
                <c:pt idx="37">
                  <c:v>20.898</c:v>
                </c:pt>
                <c:pt idx="38">
                  <c:v>20.382</c:v>
                </c:pt>
                <c:pt idx="39">
                  <c:v>16.749</c:v>
                </c:pt>
                <c:pt idx="40">
                  <c:v>21.498</c:v>
                </c:pt>
                <c:pt idx="41">
                  <c:v>21.004</c:v>
                </c:pt>
                <c:pt idx="42">
                  <c:v>21.048</c:v>
                </c:pt>
                <c:pt idx="43">
                  <c:v>15.349</c:v>
                </c:pt>
                <c:pt idx="44">
                  <c:v>21.044</c:v>
                </c:pt>
                <c:pt idx="45">
                  <c:v>21.818</c:v>
                </c:pt>
                <c:pt idx="46">
                  <c:v>21.58</c:v>
                </c:pt>
                <c:pt idx="47">
                  <c:v>21.199</c:v>
                </c:pt>
                <c:pt idx="48">
                  <c:v>21.234</c:v>
                </c:pt>
                <c:pt idx="49">
                  <c:v>19.423</c:v>
                </c:pt>
                <c:pt idx="50">
                  <c:v>20.454</c:v>
                </c:pt>
                <c:pt idx="51">
                  <c:v>21.2985</c:v>
                </c:pt>
                <c:pt idx="52">
                  <c:v>19.519</c:v>
                </c:pt>
                <c:pt idx="53">
                  <c:v>18.589</c:v>
                </c:pt>
                <c:pt idx="54">
                  <c:v>20.307</c:v>
                </c:pt>
                <c:pt idx="55">
                  <c:v>20.992</c:v>
                </c:pt>
                <c:pt idx="56">
                  <c:v>16.9945</c:v>
                </c:pt>
                <c:pt idx="57">
                  <c:v>20.279</c:v>
                </c:pt>
                <c:pt idx="58">
                  <c:v>19.784</c:v>
                </c:pt>
                <c:pt idx="59">
                  <c:v>21.1205</c:v>
                </c:pt>
                <c:pt idx="60">
                  <c:v>20.728</c:v>
                </c:pt>
                <c:pt idx="61">
                  <c:v>21.256</c:v>
                </c:pt>
                <c:pt idx="62">
                  <c:v>20.439</c:v>
                </c:pt>
                <c:pt idx="63">
                  <c:v>1.782</c:v>
                </c:pt>
                <c:pt idx="64">
                  <c:v>18.347</c:v>
                </c:pt>
                <c:pt idx="65">
                  <c:v>21.101</c:v>
                </c:pt>
                <c:pt idx="66">
                  <c:v>21.152</c:v>
                </c:pt>
                <c:pt idx="67">
                  <c:v>19.522</c:v>
                </c:pt>
                <c:pt idx="68">
                  <c:v>19.22</c:v>
                </c:pt>
                <c:pt idx="69">
                  <c:v>21.38</c:v>
                </c:pt>
                <c:pt idx="70">
                  <c:v>19.963</c:v>
                </c:pt>
                <c:pt idx="71">
                  <c:v>20.48</c:v>
                </c:pt>
                <c:pt idx="72">
                  <c:v>20.609</c:v>
                </c:pt>
                <c:pt idx="73">
                  <c:v>21.302</c:v>
                </c:pt>
                <c:pt idx="74">
                  <c:v>21.594</c:v>
                </c:pt>
                <c:pt idx="75">
                  <c:v>18.132</c:v>
                </c:pt>
                <c:pt idx="76">
                  <c:v>18.141</c:v>
                </c:pt>
                <c:pt idx="77">
                  <c:v>20.978</c:v>
                </c:pt>
                <c:pt idx="78">
                  <c:v>20.792</c:v>
                </c:pt>
                <c:pt idx="79">
                  <c:v>20.393</c:v>
                </c:pt>
                <c:pt idx="80">
                  <c:v>21.094</c:v>
                </c:pt>
                <c:pt idx="81">
                  <c:v>19.313</c:v>
                </c:pt>
                <c:pt idx="82">
                  <c:v>19.958</c:v>
                </c:pt>
                <c:pt idx="83">
                  <c:v>21.151</c:v>
                </c:pt>
                <c:pt idx="84">
                  <c:v>16.088</c:v>
                </c:pt>
                <c:pt idx="85">
                  <c:v>21.409</c:v>
                </c:pt>
                <c:pt idx="86">
                  <c:v>20.247</c:v>
                </c:pt>
                <c:pt idx="87">
                  <c:v>19.737</c:v>
                </c:pt>
                <c:pt idx="88">
                  <c:v>18.714</c:v>
                </c:pt>
                <c:pt idx="89">
                  <c:v>20.948</c:v>
                </c:pt>
                <c:pt idx="90">
                  <c:v>20.759</c:v>
                </c:pt>
                <c:pt idx="91">
                  <c:v>21.203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[1]辉长岩探针数据!$DL$12:$EQ$12</c:f>
              <c:numCache>
                <c:formatCode>General</c:formatCode>
                <c:ptCount val="32"/>
                <c:pt idx="0">
                  <c:v>15.777</c:v>
                </c:pt>
                <c:pt idx="1">
                  <c:v>15.632</c:v>
                </c:pt>
                <c:pt idx="2">
                  <c:v>14.181</c:v>
                </c:pt>
                <c:pt idx="3">
                  <c:v>14.82</c:v>
                </c:pt>
                <c:pt idx="4">
                  <c:v>15.018667</c:v>
                </c:pt>
                <c:pt idx="5">
                  <c:v>14.41975</c:v>
                </c:pt>
                <c:pt idx="6">
                  <c:v>16.676</c:v>
                </c:pt>
                <c:pt idx="7">
                  <c:v>15.613</c:v>
                </c:pt>
                <c:pt idx="8">
                  <c:v>16.419</c:v>
                </c:pt>
                <c:pt idx="9">
                  <c:v>13.916</c:v>
                </c:pt>
                <c:pt idx="10">
                  <c:v>16.0725</c:v>
                </c:pt>
                <c:pt idx="11">
                  <c:v>16.289</c:v>
                </c:pt>
                <c:pt idx="12">
                  <c:v>15.619</c:v>
                </c:pt>
                <c:pt idx="13">
                  <c:v>15.833</c:v>
                </c:pt>
                <c:pt idx="14">
                  <c:v>14.454</c:v>
                </c:pt>
                <c:pt idx="15">
                  <c:v>16.059</c:v>
                </c:pt>
                <c:pt idx="16">
                  <c:v>15.129</c:v>
                </c:pt>
                <c:pt idx="17">
                  <c:v>16.749</c:v>
                </c:pt>
                <c:pt idx="18">
                  <c:v>16.647</c:v>
                </c:pt>
                <c:pt idx="19">
                  <c:v>15.607</c:v>
                </c:pt>
                <c:pt idx="20">
                  <c:v>14.652</c:v>
                </c:pt>
                <c:pt idx="21">
                  <c:v>15.333</c:v>
                </c:pt>
                <c:pt idx="22">
                  <c:v>14.22</c:v>
                </c:pt>
                <c:pt idx="23">
                  <c:v>16.0855</c:v>
                </c:pt>
                <c:pt idx="24">
                  <c:v>14.296</c:v>
                </c:pt>
                <c:pt idx="25">
                  <c:v>14.683</c:v>
                </c:pt>
                <c:pt idx="26">
                  <c:v>16.3035</c:v>
                </c:pt>
                <c:pt idx="27">
                  <c:v>15.011</c:v>
                </c:pt>
                <c:pt idx="28">
                  <c:v>16.247667</c:v>
                </c:pt>
                <c:pt idx="29">
                  <c:v>15.5735</c:v>
                </c:pt>
                <c:pt idx="30">
                  <c:v>14.613</c:v>
                </c:pt>
                <c:pt idx="31">
                  <c:v>13.804</c:v>
                </c:pt>
              </c:numCache>
            </c:numRef>
          </c:xVal>
          <c:yVal>
            <c:numRef>
              <c:f>[1]辉长岩探针数据!$DL$13:$EQ$13</c:f>
              <c:numCache>
                <c:formatCode>General</c:formatCode>
                <c:ptCount val="32"/>
                <c:pt idx="0">
                  <c:v>18.283</c:v>
                </c:pt>
                <c:pt idx="1">
                  <c:v>21.715</c:v>
                </c:pt>
                <c:pt idx="2">
                  <c:v>19.9865</c:v>
                </c:pt>
                <c:pt idx="3">
                  <c:v>19.534</c:v>
                </c:pt>
                <c:pt idx="4">
                  <c:v>20.08</c:v>
                </c:pt>
                <c:pt idx="5">
                  <c:v>20.31425</c:v>
                </c:pt>
                <c:pt idx="6">
                  <c:v>20.871</c:v>
                </c:pt>
                <c:pt idx="7">
                  <c:v>18.821</c:v>
                </c:pt>
                <c:pt idx="8">
                  <c:v>19.023</c:v>
                </c:pt>
                <c:pt idx="9">
                  <c:v>20.002</c:v>
                </c:pt>
                <c:pt idx="10">
                  <c:v>21.469</c:v>
                </c:pt>
                <c:pt idx="11">
                  <c:v>20.529666</c:v>
                </c:pt>
                <c:pt idx="12">
                  <c:v>20.872</c:v>
                </c:pt>
                <c:pt idx="13">
                  <c:v>20.324</c:v>
                </c:pt>
                <c:pt idx="14">
                  <c:v>20.528</c:v>
                </c:pt>
                <c:pt idx="15">
                  <c:v>17.641</c:v>
                </c:pt>
                <c:pt idx="16">
                  <c:v>21.306</c:v>
                </c:pt>
                <c:pt idx="17">
                  <c:v>19.9555</c:v>
                </c:pt>
                <c:pt idx="18">
                  <c:v>20.5105</c:v>
                </c:pt>
                <c:pt idx="19">
                  <c:v>20.816333</c:v>
                </c:pt>
                <c:pt idx="20">
                  <c:v>20.492</c:v>
                </c:pt>
                <c:pt idx="21">
                  <c:v>19.8355</c:v>
                </c:pt>
                <c:pt idx="22">
                  <c:v>20.354</c:v>
                </c:pt>
                <c:pt idx="23">
                  <c:v>20.2955</c:v>
                </c:pt>
                <c:pt idx="24">
                  <c:v>19.8315</c:v>
                </c:pt>
                <c:pt idx="25">
                  <c:v>20.583</c:v>
                </c:pt>
                <c:pt idx="26">
                  <c:v>21.048</c:v>
                </c:pt>
                <c:pt idx="27">
                  <c:v>20.874</c:v>
                </c:pt>
                <c:pt idx="28">
                  <c:v>20.2793333</c:v>
                </c:pt>
                <c:pt idx="29">
                  <c:v>20.942</c:v>
                </c:pt>
                <c:pt idx="30">
                  <c:v>20.224667</c:v>
                </c:pt>
                <c:pt idx="31">
                  <c:v>19.673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5504"/>
        <c:axId val="377687424"/>
      </c:scatterChart>
      <c:valAx>
        <c:axId val="377685504"/>
        <c:scaling>
          <c:orientation val="minMax"/>
          <c:max val="19"/>
          <c:min val="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MgO(wt.%)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687424"/>
        <c:crosses val="autoZero"/>
        <c:crossBetween val="midCat"/>
        <c:majorUnit val="5"/>
      </c:valAx>
      <c:valAx>
        <c:axId val="377687424"/>
        <c:scaling>
          <c:orientation val="minMax"/>
          <c:max val="25"/>
          <c:min val="14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685504"/>
        <c:crosses val="autoZero"/>
        <c:crossBetween val="midCat"/>
        <c:majorUnit val="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[1]辉长岩探针数据!$X$12:$DK$12</c:f>
              <c:numCache>
                <c:formatCode>General</c:formatCode>
                <c:ptCount val="92"/>
                <c:pt idx="0">
                  <c:v>14.437</c:v>
                </c:pt>
                <c:pt idx="1">
                  <c:v>15.191</c:v>
                </c:pt>
                <c:pt idx="2">
                  <c:v>14.564</c:v>
                </c:pt>
                <c:pt idx="3">
                  <c:v>15.051</c:v>
                </c:pt>
                <c:pt idx="4">
                  <c:v>14.504</c:v>
                </c:pt>
                <c:pt idx="5">
                  <c:v>16.258</c:v>
                </c:pt>
                <c:pt idx="6">
                  <c:v>14.61</c:v>
                </c:pt>
                <c:pt idx="7">
                  <c:v>15.417</c:v>
                </c:pt>
                <c:pt idx="8">
                  <c:v>14.678</c:v>
                </c:pt>
                <c:pt idx="9">
                  <c:v>14.676</c:v>
                </c:pt>
                <c:pt idx="10">
                  <c:v>14.612</c:v>
                </c:pt>
                <c:pt idx="11">
                  <c:v>15.392</c:v>
                </c:pt>
                <c:pt idx="12">
                  <c:v>15.127</c:v>
                </c:pt>
                <c:pt idx="13">
                  <c:v>24.491</c:v>
                </c:pt>
                <c:pt idx="14">
                  <c:v>16.191</c:v>
                </c:pt>
                <c:pt idx="15">
                  <c:v>15.798</c:v>
                </c:pt>
                <c:pt idx="16">
                  <c:v>14.342</c:v>
                </c:pt>
                <c:pt idx="17">
                  <c:v>14.777</c:v>
                </c:pt>
                <c:pt idx="18">
                  <c:v>17.569</c:v>
                </c:pt>
                <c:pt idx="19">
                  <c:v>15.046</c:v>
                </c:pt>
                <c:pt idx="20">
                  <c:v>15.273</c:v>
                </c:pt>
                <c:pt idx="21">
                  <c:v>14.869</c:v>
                </c:pt>
                <c:pt idx="22">
                  <c:v>14.873</c:v>
                </c:pt>
                <c:pt idx="23">
                  <c:v>17.736</c:v>
                </c:pt>
                <c:pt idx="24">
                  <c:v>15.12</c:v>
                </c:pt>
                <c:pt idx="25">
                  <c:v>14.697</c:v>
                </c:pt>
                <c:pt idx="26">
                  <c:v>15.391</c:v>
                </c:pt>
                <c:pt idx="27">
                  <c:v>14.481</c:v>
                </c:pt>
                <c:pt idx="28">
                  <c:v>14.596</c:v>
                </c:pt>
                <c:pt idx="29">
                  <c:v>14.848</c:v>
                </c:pt>
                <c:pt idx="30">
                  <c:v>14.716</c:v>
                </c:pt>
                <c:pt idx="31">
                  <c:v>15.355</c:v>
                </c:pt>
                <c:pt idx="32">
                  <c:v>14.731</c:v>
                </c:pt>
                <c:pt idx="33">
                  <c:v>17.911</c:v>
                </c:pt>
                <c:pt idx="34">
                  <c:v>15.176</c:v>
                </c:pt>
                <c:pt idx="35">
                  <c:v>15.096</c:v>
                </c:pt>
                <c:pt idx="36">
                  <c:v>16.133</c:v>
                </c:pt>
                <c:pt idx="37">
                  <c:v>14.922</c:v>
                </c:pt>
                <c:pt idx="38">
                  <c:v>14.974</c:v>
                </c:pt>
                <c:pt idx="39">
                  <c:v>17.05</c:v>
                </c:pt>
                <c:pt idx="40">
                  <c:v>15.087</c:v>
                </c:pt>
                <c:pt idx="41">
                  <c:v>15.039</c:v>
                </c:pt>
                <c:pt idx="42">
                  <c:v>15.227</c:v>
                </c:pt>
                <c:pt idx="43">
                  <c:v>17.709</c:v>
                </c:pt>
                <c:pt idx="44">
                  <c:v>15.095</c:v>
                </c:pt>
                <c:pt idx="45">
                  <c:v>14.735</c:v>
                </c:pt>
                <c:pt idx="46">
                  <c:v>14.839</c:v>
                </c:pt>
                <c:pt idx="47">
                  <c:v>15.105</c:v>
                </c:pt>
                <c:pt idx="48">
                  <c:v>15.226</c:v>
                </c:pt>
                <c:pt idx="49">
                  <c:v>16.02</c:v>
                </c:pt>
                <c:pt idx="50">
                  <c:v>15.379</c:v>
                </c:pt>
                <c:pt idx="51">
                  <c:v>14.313</c:v>
                </c:pt>
                <c:pt idx="52">
                  <c:v>14.494</c:v>
                </c:pt>
                <c:pt idx="53">
                  <c:v>15.3595</c:v>
                </c:pt>
                <c:pt idx="54">
                  <c:v>15.465</c:v>
                </c:pt>
                <c:pt idx="55">
                  <c:v>14.8465</c:v>
                </c:pt>
                <c:pt idx="56">
                  <c:v>16.361</c:v>
                </c:pt>
                <c:pt idx="57">
                  <c:v>14.451</c:v>
                </c:pt>
                <c:pt idx="58">
                  <c:v>14.893</c:v>
                </c:pt>
                <c:pt idx="59">
                  <c:v>14.1145</c:v>
                </c:pt>
                <c:pt idx="60">
                  <c:v>15.803</c:v>
                </c:pt>
                <c:pt idx="61">
                  <c:v>14.403</c:v>
                </c:pt>
                <c:pt idx="62">
                  <c:v>15.317</c:v>
                </c:pt>
                <c:pt idx="63">
                  <c:v>25.516</c:v>
                </c:pt>
                <c:pt idx="64">
                  <c:v>16.43</c:v>
                </c:pt>
                <c:pt idx="65">
                  <c:v>15.324</c:v>
                </c:pt>
                <c:pt idx="66">
                  <c:v>15.606</c:v>
                </c:pt>
                <c:pt idx="67">
                  <c:v>15.538</c:v>
                </c:pt>
                <c:pt idx="68">
                  <c:v>15.426</c:v>
                </c:pt>
                <c:pt idx="69">
                  <c:v>14.923</c:v>
                </c:pt>
                <c:pt idx="70">
                  <c:v>15.276</c:v>
                </c:pt>
                <c:pt idx="71">
                  <c:v>14.733</c:v>
                </c:pt>
                <c:pt idx="72">
                  <c:v>15.195</c:v>
                </c:pt>
                <c:pt idx="73">
                  <c:v>14.424</c:v>
                </c:pt>
                <c:pt idx="74">
                  <c:v>16.023</c:v>
                </c:pt>
                <c:pt idx="75">
                  <c:v>16.358</c:v>
                </c:pt>
                <c:pt idx="76">
                  <c:v>16.221</c:v>
                </c:pt>
                <c:pt idx="77">
                  <c:v>15.049</c:v>
                </c:pt>
                <c:pt idx="78">
                  <c:v>14.695</c:v>
                </c:pt>
                <c:pt idx="79">
                  <c:v>15.106</c:v>
                </c:pt>
                <c:pt idx="80">
                  <c:v>15.037</c:v>
                </c:pt>
                <c:pt idx="81">
                  <c:v>15.736</c:v>
                </c:pt>
                <c:pt idx="82">
                  <c:v>15.324</c:v>
                </c:pt>
                <c:pt idx="83">
                  <c:v>16.214</c:v>
                </c:pt>
                <c:pt idx="84">
                  <c:v>18.085</c:v>
                </c:pt>
                <c:pt idx="85">
                  <c:v>14.455</c:v>
                </c:pt>
                <c:pt idx="86">
                  <c:v>15.087</c:v>
                </c:pt>
                <c:pt idx="87">
                  <c:v>15.586</c:v>
                </c:pt>
                <c:pt idx="88">
                  <c:v>14.615</c:v>
                </c:pt>
                <c:pt idx="89">
                  <c:v>14.788</c:v>
                </c:pt>
                <c:pt idx="90">
                  <c:v>15.121</c:v>
                </c:pt>
                <c:pt idx="91">
                  <c:v>14.685</c:v>
                </c:pt>
              </c:numCache>
            </c:numRef>
          </c:xVal>
          <c:yVal>
            <c:numRef>
              <c:f>[1]辉长岩探针数据!$X$22:$DK$22</c:f>
              <c:numCache>
                <c:formatCode>General</c:formatCode>
                <c:ptCount val="92"/>
                <c:pt idx="0">
                  <c:v>0.467</c:v>
                </c:pt>
                <c:pt idx="1">
                  <c:v>0.395</c:v>
                </c:pt>
                <c:pt idx="2">
                  <c:v>0.418</c:v>
                </c:pt>
                <c:pt idx="3">
                  <c:v>0.455</c:v>
                </c:pt>
                <c:pt idx="4">
                  <c:v>0.409</c:v>
                </c:pt>
                <c:pt idx="5">
                  <c:v>0.357</c:v>
                </c:pt>
                <c:pt idx="6">
                  <c:v>0.374</c:v>
                </c:pt>
                <c:pt idx="7">
                  <c:v>0.39</c:v>
                </c:pt>
                <c:pt idx="8">
                  <c:v>0.378</c:v>
                </c:pt>
                <c:pt idx="9">
                  <c:v>0.424</c:v>
                </c:pt>
                <c:pt idx="10">
                  <c:v>0.363</c:v>
                </c:pt>
                <c:pt idx="11">
                  <c:v>0.376</c:v>
                </c:pt>
                <c:pt idx="12">
                  <c:v>0.398</c:v>
                </c:pt>
                <c:pt idx="13">
                  <c:v>0.03</c:v>
                </c:pt>
                <c:pt idx="14">
                  <c:v>0.309</c:v>
                </c:pt>
                <c:pt idx="15">
                  <c:v>0.388</c:v>
                </c:pt>
                <c:pt idx="16">
                  <c:v>0.459</c:v>
                </c:pt>
                <c:pt idx="17">
                  <c:v>0.411</c:v>
                </c:pt>
                <c:pt idx="18">
                  <c:v>0.29</c:v>
                </c:pt>
                <c:pt idx="19">
                  <c:v>0.373</c:v>
                </c:pt>
                <c:pt idx="20">
                  <c:v>0.43</c:v>
                </c:pt>
                <c:pt idx="21">
                  <c:v>0.413</c:v>
                </c:pt>
                <c:pt idx="22">
                  <c:v>0.5</c:v>
                </c:pt>
                <c:pt idx="23">
                  <c:v>0.311</c:v>
                </c:pt>
                <c:pt idx="24">
                  <c:v>0.662</c:v>
                </c:pt>
                <c:pt idx="25">
                  <c:v>0.432</c:v>
                </c:pt>
                <c:pt idx="26">
                  <c:v>0.503</c:v>
                </c:pt>
                <c:pt idx="27">
                  <c:v>0.441</c:v>
                </c:pt>
                <c:pt idx="28">
                  <c:v>0.408</c:v>
                </c:pt>
                <c:pt idx="29">
                  <c:v>0.353</c:v>
                </c:pt>
                <c:pt idx="30">
                  <c:v>0.403</c:v>
                </c:pt>
                <c:pt idx="31">
                  <c:v>0.322</c:v>
                </c:pt>
                <c:pt idx="32">
                  <c:v>0.383</c:v>
                </c:pt>
                <c:pt idx="33">
                  <c:v>0.291</c:v>
                </c:pt>
                <c:pt idx="34">
                  <c:v>0.391</c:v>
                </c:pt>
                <c:pt idx="35">
                  <c:v>0.419</c:v>
                </c:pt>
                <c:pt idx="36">
                  <c:v>0.55</c:v>
                </c:pt>
                <c:pt idx="37">
                  <c:v>0.417</c:v>
                </c:pt>
                <c:pt idx="38">
                  <c:v>0.396</c:v>
                </c:pt>
                <c:pt idx="39">
                  <c:v>0.329</c:v>
                </c:pt>
                <c:pt idx="40">
                  <c:v>0.382</c:v>
                </c:pt>
                <c:pt idx="41">
                  <c:v>0.459</c:v>
                </c:pt>
                <c:pt idx="42">
                  <c:v>0.347</c:v>
                </c:pt>
                <c:pt idx="43">
                  <c:v>0.302</c:v>
                </c:pt>
                <c:pt idx="44">
                  <c:v>0.478</c:v>
                </c:pt>
                <c:pt idx="45">
                  <c:v>0.444</c:v>
                </c:pt>
                <c:pt idx="46">
                  <c:v>0.45</c:v>
                </c:pt>
                <c:pt idx="47">
                  <c:v>0.354</c:v>
                </c:pt>
                <c:pt idx="48">
                  <c:v>0.436</c:v>
                </c:pt>
                <c:pt idx="49">
                  <c:v>0.394</c:v>
                </c:pt>
                <c:pt idx="50">
                  <c:v>0.415</c:v>
                </c:pt>
                <c:pt idx="51">
                  <c:v>0.3715</c:v>
                </c:pt>
                <c:pt idx="52">
                  <c:v>0.342</c:v>
                </c:pt>
                <c:pt idx="53">
                  <c:v>0.3265</c:v>
                </c:pt>
                <c:pt idx="54">
                  <c:v>0.331</c:v>
                </c:pt>
                <c:pt idx="55">
                  <c:v>0.253</c:v>
                </c:pt>
                <c:pt idx="56">
                  <c:v>0.3065</c:v>
                </c:pt>
                <c:pt idx="57">
                  <c:v>0.37</c:v>
                </c:pt>
                <c:pt idx="58">
                  <c:v>0.316</c:v>
                </c:pt>
                <c:pt idx="59">
                  <c:v>0.338</c:v>
                </c:pt>
                <c:pt idx="60">
                  <c:v>0.331</c:v>
                </c:pt>
                <c:pt idx="61">
                  <c:v>0.346</c:v>
                </c:pt>
                <c:pt idx="62">
                  <c:v>0.356</c:v>
                </c:pt>
                <c:pt idx="63">
                  <c:v>0.112</c:v>
                </c:pt>
                <c:pt idx="64">
                  <c:v>0.406</c:v>
                </c:pt>
                <c:pt idx="65">
                  <c:v>0.305</c:v>
                </c:pt>
                <c:pt idx="66">
                  <c:v>0.44</c:v>
                </c:pt>
                <c:pt idx="67">
                  <c:v>0.39</c:v>
                </c:pt>
                <c:pt idx="68">
                  <c:v>0.434</c:v>
                </c:pt>
                <c:pt idx="69">
                  <c:v>0.435</c:v>
                </c:pt>
                <c:pt idx="70">
                  <c:v>0.389</c:v>
                </c:pt>
                <c:pt idx="71">
                  <c:v>0.4535</c:v>
                </c:pt>
                <c:pt idx="72">
                  <c:v>0.383333333333333</c:v>
                </c:pt>
                <c:pt idx="73">
                  <c:v>0.494</c:v>
                </c:pt>
                <c:pt idx="74">
                  <c:v>0.304</c:v>
                </c:pt>
                <c:pt idx="75">
                  <c:v>0.361</c:v>
                </c:pt>
                <c:pt idx="76">
                  <c:v>0.445</c:v>
                </c:pt>
                <c:pt idx="77">
                  <c:v>0.418</c:v>
                </c:pt>
                <c:pt idx="78">
                  <c:v>0.389</c:v>
                </c:pt>
                <c:pt idx="79">
                  <c:v>0.411</c:v>
                </c:pt>
                <c:pt idx="80">
                  <c:v>0.369</c:v>
                </c:pt>
                <c:pt idx="81">
                  <c:v>0.411</c:v>
                </c:pt>
                <c:pt idx="82">
                  <c:v>0.377</c:v>
                </c:pt>
                <c:pt idx="83">
                  <c:v>0.401</c:v>
                </c:pt>
                <c:pt idx="84">
                  <c:v>0.333</c:v>
                </c:pt>
                <c:pt idx="85">
                  <c:v>0.409</c:v>
                </c:pt>
                <c:pt idx="86">
                  <c:v>0.388</c:v>
                </c:pt>
                <c:pt idx="87">
                  <c:v>0.434</c:v>
                </c:pt>
                <c:pt idx="88">
                  <c:v>1.074</c:v>
                </c:pt>
                <c:pt idx="89">
                  <c:v>0.409</c:v>
                </c:pt>
                <c:pt idx="90">
                  <c:v>0.456</c:v>
                </c:pt>
                <c:pt idx="91">
                  <c:v>0.417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[1]辉长岩探针数据!$DL$12:$EQ$12</c:f>
              <c:numCache>
                <c:formatCode>General</c:formatCode>
                <c:ptCount val="32"/>
                <c:pt idx="0">
                  <c:v>15.777</c:v>
                </c:pt>
                <c:pt idx="1">
                  <c:v>15.632</c:v>
                </c:pt>
                <c:pt idx="2">
                  <c:v>14.181</c:v>
                </c:pt>
                <c:pt idx="3">
                  <c:v>14.82</c:v>
                </c:pt>
                <c:pt idx="4">
                  <c:v>15.018667</c:v>
                </c:pt>
                <c:pt idx="5">
                  <c:v>14.41975</c:v>
                </c:pt>
                <c:pt idx="6">
                  <c:v>16.676</c:v>
                </c:pt>
                <c:pt idx="7">
                  <c:v>15.613</c:v>
                </c:pt>
                <c:pt idx="8">
                  <c:v>16.419</c:v>
                </c:pt>
                <c:pt idx="9">
                  <c:v>13.916</c:v>
                </c:pt>
                <c:pt idx="10">
                  <c:v>16.0725</c:v>
                </c:pt>
                <c:pt idx="11">
                  <c:v>16.289</c:v>
                </c:pt>
                <c:pt idx="12">
                  <c:v>15.619</c:v>
                </c:pt>
                <c:pt idx="13">
                  <c:v>15.833</c:v>
                </c:pt>
                <c:pt idx="14">
                  <c:v>14.454</c:v>
                </c:pt>
                <c:pt idx="15">
                  <c:v>16.059</c:v>
                </c:pt>
                <c:pt idx="16">
                  <c:v>15.129</c:v>
                </c:pt>
                <c:pt idx="17">
                  <c:v>16.749</c:v>
                </c:pt>
                <c:pt idx="18">
                  <c:v>16.647</c:v>
                </c:pt>
                <c:pt idx="19">
                  <c:v>15.607</c:v>
                </c:pt>
                <c:pt idx="20">
                  <c:v>14.652</c:v>
                </c:pt>
                <c:pt idx="21">
                  <c:v>15.333</c:v>
                </c:pt>
                <c:pt idx="22">
                  <c:v>14.22</c:v>
                </c:pt>
                <c:pt idx="23">
                  <c:v>16.0855</c:v>
                </c:pt>
                <c:pt idx="24">
                  <c:v>14.296</c:v>
                </c:pt>
                <c:pt idx="25">
                  <c:v>14.683</c:v>
                </c:pt>
                <c:pt idx="26">
                  <c:v>16.3035</c:v>
                </c:pt>
                <c:pt idx="27">
                  <c:v>15.011</c:v>
                </c:pt>
                <c:pt idx="28">
                  <c:v>16.247667</c:v>
                </c:pt>
                <c:pt idx="29">
                  <c:v>15.5735</c:v>
                </c:pt>
                <c:pt idx="30">
                  <c:v>14.613</c:v>
                </c:pt>
                <c:pt idx="31">
                  <c:v>13.804</c:v>
                </c:pt>
              </c:numCache>
            </c:numRef>
          </c:xVal>
          <c:yVal>
            <c:numRef>
              <c:f>[1]辉长岩探针数据!$DL$22:$EQ$22</c:f>
              <c:numCache>
                <c:formatCode>General</c:formatCode>
                <c:ptCount val="32"/>
                <c:pt idx="0">
                  <c:v>0.325</c:v>
                </c:pt>
                <c:pt idx="1">
                  <c:v>0.363</c:v>
                </c:pt>
                <c:pt idx="2">
                  <c:v>0.3395</c:v>
                </c:pt>
                <c:pt idx="3">
                  <c:v>0.393</c:v>
                </c:pt>
                <c:pt idx="4">
                  <c:v>0.3256666</c:v>
                </c:pt>
                <c:pt idx="5">
                  <c:v>0.315</c:v>
                </c:pt>
                <c:pt idx="6">
                  <c:v>0.19</c:v>
                </c:pt>
                <c:pt idx="7">
                  <c:v>0.28</c:v>
                </c:pt>
                <c:pt idx="8">
                  <c:v>0.288</c:v>
                </c:pt>
                <c:pt idx="9">
                  <c:v>0.608</c:v>
                </c:pt>
                <c:pt idx="10">
                  <c:v>0.289</c:v>
                </c:pt>
                <c:pt idx="11">
                  <c:v>0.34066667</c:v>
                </c:pt>
                <c:pt idx="12">
                  <c:v>0.352</c:v>
                </c:pt>
                <c:pt idx="13">
                  <c:v>0.32</c:v>
                </c:pt>
                <c:pt idx="14">
                  <c:v>0.357</c:v>
                </c:pt>
                <c:pt idx="15">
                  <c:v>0.3246663</c:v>
                </c:pt>
                <c:pt idx="16">
                  <c:v>0.429</c:v>
                </c:pt>
                <c:pt idx="17">
                  <c:v>0.379</c:v>
                </c:pt>
                <c:pt idx="18">
                  <c:v>0.3605</c:v>
                </c:pt>
                <c:pt idx="19">
                  <c:v>0.3436667</c:v>
                </c:pt>
                <c:pt idx="20">
                  <c:v>0.328</c:v>
                </c:pt>
                <c:pt idx="21">
                  <c:v>0.3785</c:v>
                </c:pt>
                <c:pt idx="22">
                  <c:v>0.377</c:v>
                </c:pt>
                <c:pt idx="23">
                  <c:v>0.3245</c:v>
                </c:pt>
                <c:pt idx="24">
                  <c:v>0.3795</c:v>
                </c:pt>
                <c:pt idx="25">
                  <c:v>0.3845</c:v>
                </c:pt>
                <c:pt idx="26">
                  <c:v>0.3405</c:v>
                </c:pt>
                <c:pt idx="27">
                  <c:v>0.351</c:v>
                </c:pt>
                <c:pt idx="28">
                  <c:v>0.3183333</c:v>
                </c:pt>
                <c:pt idx="29">
                  <c:v>0.374</c:v>
                </c:pt>
                <c:pt idx="30">
                  <c:v>0.3246667</c:v>
                </c:pt>
                <c:pt idx="31">
                  <c:v>0.37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42080"/>
        <c:axId val="377744384"/>
      </c:scatterChart>
      <c:valAx>
        <c:axId val="377742080"/>
        <c:scaling>
          <c:orientation val="minMax"/>
          <c:max val="19"/>
          <c:min val="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MgO(wt.%)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44384"/>
        <c:crosses val="autoZero"/>
        <c:crossBetween val="midCat"/>
        <c:majorUnit val="5"/>
      </c:valAx>
      <c:valAx>
        <c:axId val="377744384"/>
        <c:scaling>
          <c:orientation val="minMax"/>
          <c:max val="0.6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42080"/>
        <c:crosses val="autoZero"/>
        <c:crossBetween val="midCat"/>
        <c:majorUnit val="5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[1]鹤伴山探针数据!$D$14:$CT$14</c:f>
              <c:numCache>
                <c:formatCode>General</c:formatCode>
                <c:ptCount val="95"/>
                <c:pt idx="0">
                  <c:v>14.675</c:v>
                </c:pt>
                <c:pt idx="1">
                  <c:v>15.603</c:v>
                </c:pt>
                <c:pt idx="2">
                  <c:v>14.98</c:v>
                </c:pt>
                <c:pt idx="3">
                  <c:v>14.936</c:v>
                </c:pt>
                <c:pt idx="4">
                  <c:v>15.261</c:v>
                </c:pt>
                <c:pt idx="5">
                  <c:v>15.7055</c:v>
                </c:pt>
                <c:pt idx="6">
                  <c:v>14.919</c:v>
                </c:pt>
                <c:pt idx="7">
                  <c:v>15.177</c:v>
                </c:pt>
                <c:pt idx="8">
                  <c:v>14.9505</c:v>
                </c:pt>
                <c:pt idx="9">
                  <c:v>15.025</c:v>
                </c:pt>
                <c:pt idx="10">
                  <c:v>14.906</c:v>
                </c:pt>
                <c:pt idx="11">
                  <c:v>15.165</c:v>
                </c:pt>
                <c:pt idx="12">
                  <c:v>15.0565</c:v>
                </c:pt>
                <c:pt idx="13">
                  <c:v>14.60166</c:v>
                </c:pt>
                <c:pt idx="14">
                  <c:v>14.835</c:v>
                </c:pt>
                <c:pt idx="15">
                  <c:v>15.0835</c:v>
                </c:pt>
                <c:pt idx="16">
                  <c:v>14.862</c:v>
                </c:pt>
                <c:pt idx="17">
                  <c:v>15.103</c:v>
                </c:pt>
                <c:pt idx="18">
                  <c:v>16.273</c:v>
                </c:pt>
                <c:pt idx="19">
                  <c:v>15.034667</c:v>
                </c:pt>
                <c:pt idx="20">
                  <c:v>15.11</c:v>
                </c:pt>
                <c:pt idx="21">
                  <c:v>14.814</c:v>
                </c:pt>
                <c:pt idx="22">
                  <c:v>15.445</c:v>
                </c:pt>
                <c:pt idx="23">
                  <c:v>14.871</c:v>
                </c:pt>
                <c:pt idx="24">
                  <c:v>14.829</c:v>
                </c:pt>
                <c:pt idx="25">
                  <c:v>15.106</c:v>
                </c:pt>
                <c:pt idx="26">
                  <c:v>16.7305</c:v>
                </c:pt>
                <c:pt idx="27">
                  <c:v>15.224</c:v>
                </c:pt>
                <c:pt idx="28">
                  <c:v>16.3666</c:v>
                </c:pt>
                <c:pt idx="29">
                  <c:v>14.7895</c:v>
                </c:pt>
                <c:pt idx="30">
                  <c:v>15.182</c:v>
                </c:pt>
                <c:pt idx="31">
                  <c:v>14.9563</c:v>
                </c:pt>
                <c:pt idx="32">
                  <c:v>15.039333</c:v>
                </c:pt>
                <c:pt idx="33">
                  <c:v>16.1741</c:v>
                </c:pt>
                <c:pt idx="34">
                  <c:v>14.5855</c:v>
                </c:pt>
                <c:pt idx="35">
                  <c:v>14.428</c:v>
                </c:pt>
                <c:pt idx="36">
                  <c:v>14.9605</c:v>
                </c:pt>
                <c:pt idx="37">
                  <c:v>14.994</c:v>
                </c:pt>
                <c:pt idx="38">
                  <c:v>14.372333</c:v>
                </c:pt>
                <c:pt idx="39">
                  <c:v>14.753</c:v>
                </c:pt>
                <c:pt idx="40">
                  <c:v>14.845</c:v>
                </c:pt>
                <c:pt idx="41">
                  <c:v>14.071</c:v>
                </c:pt>
                <c:pt idx="42">
                  <c:v>14.961</c:v>
                </c:pt>
                <c:pt idx="43">
                  <c:v>14.302</c:v>
                </c:pt>
                <c:pt idx="44">
                  <c:v>14.001</c:v>
                </c:pt>
                <c:pt idx="45">
                  <c:v>14.432</c:v>
                </c:pt>
                <c:pt idx="46">
                  <c:v>13.782</c:v>
                </c:pt>
                <c:pt idx="47">
                  <c:v>14.359</c:v>
                </c:pt>
                <c:pt idx="48">
                  <c:v>14.286</c:v>
                </c:pt>
                <c:pt idx="49">
                  <c:v>14.426</c:v>
                </c:pt>
                <c:pt idx="50">
                  <c:v>13.979</c:v>
                </c:pt>
                <c:pt idx="51">
                  <c:v>14.336</c:v>
                </c:pt>
                <c:pt idx="52">
                  <c:v>14.485</c:v>
                </c:pt>
                <c:pt idx="53">
                  <c:v>14.18</c:v>
                </c:pt>
                <c:pt idx="54">
                  <c:v>14.534</c:v>
                </c:pt>
                <c:pt idx="55">
                  <c:v>15.57</c:v>
                </c:pt>
                <c:pt idx="56">
                  <c:v>13.872</c:v>
                </c:pt>
                <c:pt idx="57">
                  <c:v>14.029</c:v>
                </c:pt>
                <c:pt idx="58">
                  <c:v>14.675</c:v>
                </c:pt>
                <c:pt idx="59">
                  <c:v>14.918</c:v>
                </c:pt>
                <c:pt idx="60">
                  <c:v>14.579</c:v>
                </c:pt>
                <c:pt idx="61">
                  <c:v>15.68</c:v>
                </c:pt>
                <c:pt idx="62">
                  <c:v>13.728</c:v>
                </c:pt>
                <c:pt idx="63">
                  <c:v>14.183</c:v>
                </c:pt>
                <c:pt idx="64">
                  <c:v>14.552</c:v>
                </c:pt>
                <c:pt idx="65">
                  <c:v>14.531</c:v>
                </c:pt>
                <c:pt idx="66">
                  <c:v>14.159</c:v>
                </c:pt>
                <c:pt idx="67">
                  <c:v>13.728</c:v>
                </c:pt>
                <c:pt idx="68">
                  <c:v>14.452</c:v>
                </c:pt>
                <c:pt idx="69">
                  <c:v>15.588</c:v>
                </c:pt>
                <c:pt idx="70">
                  <c:v>13.708</c:v>
                </c:pt>
                <c:pt idx="71">
                  <c:v>14.37</c:v>
                </c:pt>
                <c:pt idx="72">
                  <c:v>14.573</c:v>
                </c:pt>
                <c:pt idx="73">
                  <c:v>14.227</c:v>
                </c:pt>
                <c:pt idx="74">
                  <c:v>15.073</c:v>
                </c:pt>
                <c:pt idx="75">
                  <c:v>14.075</c:v>
                </c:pt>
                <c:pt idx="76">
                  <c:v>14.916</c:v>
                </c:pt>
                <c:pt idx="77">
                  <c:v>14.54</c:v>
                </c:pt>
                <c:pt idx="78">
                  <c:v>13.909</c:v>
                </c:pt>
                <c:pt idx="79">
                  <c:v>14.516</c:v>
                </c:pt>
                <c:pt idx="80">
                  <c:v>14.292</c:v>
                </c:pt>
                <c:pt idx="81">
                  <c:v>14.377</c:v>
                </c:pt>
                <c:pt idx="82">
                  <c:v>14.627</c:v>
                </c:pt>
                <c:pt idx="83">
                  <c:v>14.736</c:v>
                </c:pt>
                <c:pt idx="84">
                  <c:v>14.321</c:v>
                </c:pt>
                <c:pt idx="85">
                  <c:v>14.308</c:v>
                </c:pt>
                <c:pt idx="86">
                  <c:v>14.111</c:v>
                </c:pt>
                <c:pt idx="87">
                  <c:v>14.722</c:v>
                </c:pt>
                <c:pt idx="88">
                  <c:v>14.232</c:v>
                </c:pt>
                <c:pt idx="89">
                  <c:v>14.21</c:v>
                </c:pt>
                <c:pt idx="90">
                  <c:v>13.893</c:v>
                </c:pt>
                <c:pt idx="91">
                  <c:v>14.362</c:v>
                </c:pt>
                <c:pt idx="92">
                  <c:v>14.598</c:v>
                </c:pt>
                <c:pt idx="93">
                  <c:v>14.98</c:v>
                </c:pt>
                <c:pt idx="94">
                  <c:v>14.164</c:v>
                </c:pt>
              </c:numCache>
            </c:numRef>
          </c:xVal>
          <c:yVal>
            <c:numRef>
              <c:f>[1]鹤伴山探针数据!$D$10:$CT$10</c:f>
              <c:numCache>
                <c:formatCode>General</c:formatCode>
                <c:ptCount val="95"/>
                <c:pt idx="0">
                  <c:v>0.051</c:v>
                </c:pt>
                <c:pt idx="1">
                  <c:v>0.353</c:v>
                </c:pt>
                <c:pt idx="2">
                  <c:v>0.099</c:v>
                </c:pt>
                <c:pt idx="3">
                  <c:v>0.0713333</c:v>
                </c:pt>
                <c:pt idx="4">
                  <c:v>0.471</c:v>
                </c:pt>
                <c:pt idx="5">
                  <c:v>0.3525</c:v>
                </c:pt>
                <c:pt idx="6">
                  <c:v>0.072</c:v>
                </c:pt>
                <c:pt idx="7">
                  <c:v>0.049</c:v>
                </c:pt>
                <c:pt idx="8">
                  <c:v>0.055</c:v>
                </c:pt>
                <c:pt idx="9">
                  <c:v>0.085</c:v>
                </c:pt>
                <c:pt idx="10">
                  <c:v>0.0665</c:v>
                </c:pt>
                <c:pt idx="11">
                  <c:v>0.0805</c:v>
                </c:pt>
                <c:pt idx="12">
                  <c:v>0.098</c:v>
                </c:pt>
                <c:pt idx="13">
                  <c:v>0.081666</c:v>
                </c:pt>
                <c:pt idx="14">
                  <c:v>0.074</c:v>
                </c:pt>
                <c:pt idx="15">
                  <c:v>0.09</c:v>
                </c:pt>
                <c:pt idx="16">
                  <c:v>0.0645</c:v>
                </c:pt>
                <c:pt idx="17">
                  <c:v>0.0685</c:v>
                </c:pt>
                <c:pt idx="18">
                  <c:v>0.279</c:v>
                </c:pt>
                <c:pt idx="19">
                  <c:v>0.09</c:v>
                </c:pt>
                <c:pt idx="20">
                  <c:v>0.085</c:v>
                </c:pt>
                <c:pt idx="21">
                  <c:v>0.0925</c:v>
                </c:pt>
                <c:pt idx="22">
                  <c:v>0.0925</c:v>
                </c:pt>
                <c:pt idx="23">
                  <c:v>0.126</c:v>
                </c:pt>
                <c:pt idx="24">
                  <c:v>0.095</c:v>
                </c:pt>
                <c:pt idx="25">
                  <c:v>0.078</c:v>
                </c:pt>
                <c:pt idx="26">
                  <c:v>0.6545</c:v>
                </c:pt>
                <c:pt idx="27">
                  <c:v>0.1045</c:v>
                </c:pt>
                <c:pt idx="28">
                  <c:v>0.274666</c:v>
                </c:pt>
                <c:pt idx="29">
                  <c:v>0.0955</c:v>
                </c:pt>
                <c:pt idx="30">
                  <c:v>0.074</c:v>
                </c:pt>
                <c:pt idx="31">
                  <c:v>0.086</c:v>
                </c:pt>
                <c:pt idx="32">
                  <c:v>0.104</c:v>
                </c:pt>
                <c:pt idx="33">
                  <c:v>0.325</c:v>
                </c:pt>
                <c:pt idx="34">
                  <c:v>0.0385</c:v>
                </c:pt>
                <c:pt idx="35">
                  <c:v>0.128</c:v>
                </c:pt>
                <c:pt idx="36">
                  <c:v>0.0935</c:v>
                </c:pt>
                <c:pt idx="37">
                  <c:v>0.067</c:v>
                </c:pt>
                <c:pt idx="38">
                  <c:v>0.184</c:v>
                </c:pt>
                <c:pt idx="39">
                  <c:v>0.349</c:v>
                </c:pt>
                <c:pt idx="40">
                  <c:v>0.0585</c:v>
                </c:pt>
                <c:pt idx="41">
                  <c:v>0.149</c:v>
                </c:pt>
                <c:pt idx="42">
                  <c:v>0.036</c:v>
                </c:pt>
                <c:pt idx="43">
                  <c:v>0.038</c:v>
                </c:pt>
                <c:pt idx="44">
                  <c:v>0.024</c:v>
                </c:pt>
                <c:pt idx="45">
                  <c:v>0.159</c:v>
                </c:pt>
                <c:pt idx="46">
                  <c:v>0.006</c:v>
                </c:pt>
                <c:pt idx="47">
                  <c:v>0.068</c:v>
                </c:pt>
                <c:pt idx="48">
                  <c:v>0.091</c:v>
                </c:pt>
                <c:pt idx="49">
                  <c:v>0.006</c:v>
                </c:pt>
                <c:pt idx="50">
                  <c:v>0.05</c:v>
                </c:pt>
                <c:pt idx="51">
                  <c:v>0.117</c:v>
                </c:pt>
                <c:pt idx="52">
                  <c:v>0.056</c:v>
                </c:pt>
                <c:pt idx="53">
                  <c:v>0.03</c:v>
                </c:pt>
                <c:pt idx="54">
                  <c:v>0.001</c:v>
                </c:pt>
                <c:pt idx="55">
                  <c:v>0.054</c:v>
                </c:pt>
                <c:pt idx="56">
                  <c:v>0.009</c:v>
                </c:pt>
                <c:pt idx="57">
                  <c:v>0.126</c:v>
                </c:pt>
                <c:pt idx="58">
                  <c:v>0</c:v>
                </c:pt>
                <c:pt idx="59">
                  <c:v>0.174</c:v>
                </c:pt>
                <c:pt idx="60">
                  <c:v>0.022</c:v>
                </c:pt>
                <c:pt idx="61">
                  <c:v>0.075</c:v>
                </c:pt>
                <c:pt idx="62">
                  <c:v>0.058</c:v>
                </c:pt>
                <c:pt idx="63">
                  <c:v>0.029</c:v>
                </c:pt>
                <c:pt idx="64">
                  <c:v>0.009</c:v>
                </c:pt>
                <c:pt idx="65">
                  <c:v>0.471</c:v>
                </c:pt>
                <c:pt idx="66">
                  <c:v>0.04</c:v>
                </c:pt>
                <c:pt idx="67">
                  <c:v>0</c:v>
                </c:pt>
                <c:pt idx="68">
                  <c:v>0.01</c:v>
                </c:pt>
                <c:pt idx="69">
                  <c:v>0.14</c:v>
                </c:pt>
                <c:pt idx="70">
                  <c:v>0</c:v>
                </c:pt>
                <c:pt idx="71">
                  <c:v>0.013</c:v>
                </c:pt>
                <c:pt idx="72">
                  <c:v>0</c:v>
                </c:pt>
                <c:pt idx="73">
                  <c:v>0.198</c:v>
                </c:pt>
                <c:pt idx="74">
                  <c:v>0.052</c:v>
                </c:pt>
                <c:pt idx="75">
                  <c:v>0.079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0.001</c:v>
                </c:pt>
                <c:pt idx="80">
                  <c:v>0.019</c:v>
                </c:pt>
                <c:pt idx="81">
                  <c:v>0.051</c:v>
                </c:pt>
                <c:pt idx="82">
                  <c:v>0.03</c:v>
                </c:pt>
                <c:pt idx="83">
                  <c:v>0.071</c:v>
                </c:pt>
                <c:pt idx="84">
                  <c:v>0.028</c:v>
                </c:pt>
                <c:pt idx="85">
                  <c:v>0</c:v>
                </c:pt>
                <c:pt idx="86">
                  <c:v>0.054</c:v>
                </c:pt>
                <c:pt idx="87">
                  <c:v>0</c:v>
                </c:pt>
                <c:pt idx="88">
                  <c:v>0</c:v>
                </c:pt>
                <c:pt idx="89">
                  <c:v>0.012</c:v>
                </c:pt>
                <c:pt idx="90">
                  <c:v>0.007</c:v>
                </c:pt>
                <c:pt idx="91">
                  <c:v>0.04</c:v>
                </c:pt>
                <c:pt idx="92">
                  <c:v>0.034</c:v>
                </c:pt>
                <c:pt idx="93">
                  <c:v>0.001</c:v>
                </c:pt>
                <c:pt idx="94">
                  <c:v>0.096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[1]辉长岩探针数据!$C$12:$W$12</c:f>
              <c:numCache>
                <c:formatCode>General</c:formatCode>
                <c:ptCount val="21"/>
                <c:pt idx="0">
                  <c:v>15.44</c:v>
                </c:pt>
                <c:pt idx="1">
                  <c:v>16.275</c:v>
                </c:pt>
                <c:pt idx="2">
                  <c:v>16.11</c:v>
                </c:pt>
                <c:pt idx="3">
                  <c:v>15.058</c:v>
                </c:pt>
                <c:pt idx="4">
                  <c:v>15.599</c:v>
                </c:pt>
                <c:pt idx="5">
                  <c:v>15.484</c:v>
                </c:pt>
                <c:pt idx="6">
                  <c:v>14.362</c:v>
                </c:pt>
                <c:pt idx="7">
                  <c:v>15.38</c:v>
                </c:pt>
                <c:pt idx="8">
                  <c:v>14.882</c:v>
                </c:pt>
                <c:pt idx="9">
                  <c:v>15.739</c:v>
                </c:pt>
                <c:pt idx="10">
                  <c:v>16.234</c:v>
                </c:pt>
                <c:pt idx="11">
                  <c:v>15.115</c:v>
                </c:pt>
                <c:pt idx="12">
                  <c:v>15.022</c:v>
                </c:pt>
                <c:pt idx="13">
                  <c:v>15.421</c:v>
                </c:pt>
                <c:pt idx="14">
                  <c:v>14.636</c:v>
                </c:pt>
                <c:pt idx="15">
                  <c:v>14.9925</c:v>
                </c:pt>
                <c:pt idx="16">
                  <c:v>14.798</c:v>
                </c:pt>
                <c:pt idx="17">
                  <c:v>15.603</c:v>
                </c:pt>
                <c:pt idx="18">
                  <c:v>15.348</c:v>
                </c:pt>
                <c:pt idx="19">
                  <c:v>15.325</c:v>
                </c:pt>
                <c:pt idx="20">
                  <c:v>14.955</c:v>
                </c:pt>
              </c:numCache>
            </c:numRef>
          </c:xVal>
          <c:yVal>
            <c:numRef>
              <c:f>[1]辉长岩探针数据!$C$18:$W$18</c:f>
              <c:numCache>
                <c:formatCode>General</c:formatCode>
                <c:ptCount val="21"/>
                <c:pt idx="0">
                  <c:v>0.289</c:v>
                </c:pt>
                <c:pt idx="1">
                  <c:v>0.718</c:v>
                </c:pt>
                <c:pt idx="2">
                  <c:v>0.482</c:v>
                </c:pt>
                <c:pt idx="3">
                  <c:v>0.028</c:v>
                </c:pt>
                <c:pt idx="4">
                  <c:v>0.428</c:v>
                </c:pt>
                <c:pt idx="5">
                  <c:v>0.469</c:v>
                </c:pt>
                <c:pt idx="6">
                  <c:v>0.896</c:v>
                </c:pt>
                <c:pt idx="7">
                  <c:v>0.325</c:v>
                </c:pt>
                <c:pt idx="8">
                  <c:v>0.404</c:v>
                </c:pt>
                <c:pt idx="9">
                  <c:v>0.472</c:v>
                </c:pt>
                <c:pt idx="10">
                  <c:v>0.477</c:v>
                </c:pt>
                <c:pt idx="11">
                  <c:v>0.303</c:v>
                </c:pt>
                <c:pt idx="12">
                  <c:v>0.304</c:v>
                </c:pt>
                <c:pt idx="13">
                  <c:v>0.264</c:v>
                </c:pt>
                <c:pt idx="14">
                  <c:v>0.557</c:v>
                </c:pt>
                <c:pt idx="15">
                  <c:v>0.5015</c:v>
                </c:pt>
                <c:pt idx="16">
                  <c:v>0.335</c:v>
                </c:pt>
                <c:pt idx="17">
                  <c:v>0.761</c:v>
                </c:pt>
                <c:pt idx="18">
                  <c:v>0.343</c:v>
                </c:pt>
                <c:pt idx="19">
                  <c:v>0.243</c:v>
                </c:pt>
                <c:pt idx="20">
                  <c:v>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87264"/>
        <c:axId val="377409920"/>
      </c:scatterChart>
      <c:valAx>
        <c:axId val="377387264"/>
        <c:scaling>
          <c:orientation val="minMax"/>
          <c:max val="19"/>
          <c:min val="1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09920"/>
        <c:crosses val="autoZero"/>
        <c:crossBetween val="midCat"/>
      </c:valAx>
      <c:valAx>
        <c:axId val="3774099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87264"/>
        <c:crosses val="autoZero"/>
        <c:crossBetween val="midCat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[1]辉长岩探针数据!$X$12:$DK$12</c:f>
              <c:numCache>
                <c:formatCode>General</c:formatCode>
                <c:ptCount val="92"/>
                <c:pt idx="0">
                  <c:v>14.437</c:v>
                </c:pt>
                <c:pt idx="1">
                  <c:v>15.191</c:v>
                </c:pt>
                <c:pt idx="2">
                  <c:v>14.564</c:v>
                </c:pt>
                <c:pt idx="3">
                  <c:v>15.051</c:v>
                </c:pt>
                <c:pt idx="4">
                  <c:v>14.504</c:v>
                </c:pt>
                <c:pt idx="5">
                  <c:v>16.258</c:v>
                </c:pt>
                <c:pt idx="6">
                  <c:v>14.61</c:v>
                </c:pt>
                <c:pt idx="7">
                  <c:v>15.417</c:v>
                </c:pt>
                <c:pt idx="8">
                  <c:v>14.678</c:v>
                </c:pt>
                <c:pt idx="9">
                  <c:v>14.676</c:v>
                </c:pt>
                <c:pt idx="10">
                  <c:v>14.612</c:v>
                </c:pt>
                <c:pt idx="11">
                  <c:v>15.392</c:v>
                </c:pt>
                <c:pt idx="12">
                  <c:v>15.127</c:v>
                </c:pt>
                <c:pt idx="13">
                  <c:v>24.491</c:v>
                </c:pt>
                <c:pt idx="14">
                  <c:v>16.191</c:v>
                </c:pt>
                <c:pt idx="15">
                  <c:v>15.798</c:v>
                </c:pt>
                <c:pt idx="16">
                  <c:v>14.342</c:v>
                </c:pt>
                <c:pt idx="17">
                  <c:v>14.777</c:v>
                </c:pt>
                <c:pt idx="18">
                  <c:v>17.569</c:v>
                </c:pt>
                <c:pt idx="19">
                  <c:v>15.046</c:v>
                </c:pt>
                <c:pt idx="20">
                  <c:v>15.273</c:v>
                </c:pt>
                <c:pt idx="21">
                  <c:v>14.869</c:v>
                </c:pt>
                <c:pt idx="22">
                  <c:v>14.873</c:v>
                </c:pt>
                <c:pt idx="23">
                  <c:v>17.736</c:v>
                </c:pt>
                <c:pt idx="24">
                  <c:v>15.12</c:v>
                </c:pt>
                <c:pt idx="25">
                  <c:v>14.697</c:v>
                </c:pt>
                <c:pt idx="26">
                  <c:v>15.391</c:v>
                </c:pt>
                <c:pt idx="27">
                  <c:v>14.481</c:v>
                </c:pt>
                <c:pt idx="28">
                  <c:v>14.596</c:v>
                </c:pt>
                <c:pt idx="29">
                  <c:v>14.848</c:v>
                </c:pt>
                <c:pt idx="30">
                  <c:v>14.716</c:v>
                </c:pt>
                <c:pt idx="31">
                  <c:v>15.355</c:v>
                </c:pt>
                <c:pt idx="32">
                  <c:v>14.731</c:v>
                </c:pt>
                <c:pt idx="33">
                  <c:v>17.911</c:v>
                </c:pt>
                <c:pt idx="34">
                  <c:v>15.176</c:v>
                </c:pt>
                <c:pt idx="35">
                  <c:v>15.096</c:v>
                </c:pt>
                <c:pt idx="36">
                  <c:v>16.133</c:v>
                </c:pt>
                <c:pt idx="37">
                  <c:v>14.922</c:v>
                </c:pt>
                <c:pt idx="38">
                  <c:v>14.974</c:v>
                </c:pt>
                <c:pt idx="39">
                  <c:v>17.05</c:v>
                </c:pt>
                <c:pt idx="40">
                  <c:v>15.087</c:v>
                </c:pt>
                <c:pt idx="41">
                  <c:v>15.039</c:v>
                </c:pt>
                <c:pt idx="42">
                  <c:v>15.227</c:v>
                </c:pt>
                <c:pt idx="43">
                  <c:v>17.709</c:v>
                </c:pt>
                <c:pt idx="44">
                  <c:v>15.095</c:v>
                </c:pt>
                <c:pt idx="45">
                  <c:v>14.735</c:v>
                </c:pt>
                <c:pt idx="46">
                  <c:v>14.839</c:v>
                </c:pt>
                <c:pt idx="47">
                  <c:v>15.105</c:v>
                </c:pt>
                <c:pt idx="48">
                  <c:v>15.226</c:v>
                </c:pt>
                <c:pt idx="49">
                  <c:v>16.02</c:v>
                </c:pt>
                <c:pt idx="50">
                  <c:v>15.379</c:v>
                </c:pt>
                <c:pt idx="51">
                  <c:v>14.313</c:v>
                </c:pt>
                <c:pt idx="52">
                  <c:v>14.494</c:v>
                </c:pt>
                <c:pt idx="53">
                  <c:v>15.3595</c:v>
                </c:pt>
                <c:pt idx="54">
                  <c:v>15.465</c:v>
                </c:pt>
                <c:pt idx="55">
                  <c:v>14.8465</c:v>
                </c:pt>
                <c:pt idx="56">
                  <c:v>16.361</c:v>
                </c:pt>
                <c:pt idx="57">
                  <c:v>14.451</c:v>
                </c:pt>
                <c:pt idx="58">
                  <c:v>14.893</c:v>
                </c:pt>
                <c:pt idx="59">
                  <c:v>14.1145</c:v>
                </c:pt>
                <c:pt idx="60">
                  <c:v>15.803</c:v>
                </c:pt>
                <c:pt idx="61">
                  <c:v>14.403</c:v>
                </c:pt>
                <c:pt idx="62">
                  <c:v>15.317</c:v>
                </c:pt>
                <c:pt idx="63">
                  <c:v>25.516</c:v>
                </c:pt>
                <c:pt idx="64">
                  <c:v>16.43</c:v>
                </c:pt>
                <c:pt idx="65">
                  <c:v>15.324</c:v>
                </c:pt>
                <c:pt idx="66">
                  <c:v>15.606</c:v>
                </c:pt>
                <c:pt idx="67">
                  <c:v>15.538</c:v>
                </c:pt>
                <c:pt idx="68">
                  <c:v>15.426</c:v>
                </c:pt>
                <c:pt idx="69">
                  <c:v>14.923</c:v>
                </c:pt>
                <c:pt idx="70">
                  <c:v>15.276</c:v>
                </c:pt>
                <c:pt idx="71">
                  <c:v>14.733</c:v>
                </c:pt>
                <c:pt idx="72">
                  <c:v>15.195</c:v>
                </c:pt>
                <c:pt idx="73">
                  <c:v>14.424</c:v>
                </c:pt>
                <c:pt idx="74">
                  <c:v>16.023</c:v>
                </c:pt>
                <c:pt idx="75">
                  <c:v>16.358</c:v>
                </c:pt>
                <c:pt idx="76">
                  <c:v>16.221</c:v>
                </c:pt>
                <c:pt idx="77">
                  <c:v>15.049</c:v>
                </c:pt>
                <c:pt idx="78">
                  <c:v>14.695</c:v>
                </c:pt>
                <c:pt idx="79">
                  <c:v>15.106</c:v>
                </c:pt>
                <c:pt idx="80">
                  <c:v>15.037</c:v>
                </c:pt>
                <c:pt idx="81">
                  <c:v>15.736</c:v>
                </c:pt>
                <c:pt idx="82">
                  <c:v>15.324</c:v>
                </c:pt>
                <c:pt idx="83">
                  <c:v>16.214</c:v>
                </c:pt>
                <c:pt idx="84">
                  <c:v>18.085</c:v>
                </c:pt>
                <c:pt idx="85">
                  <c:v>14.455</c:v>
                </c:pt>
                <c:pt idx="86">
                  <c:v>15.087</c:v>
                </c:pt>
                <c:pt idx="87">
                  <c:v>15.586</c:v>
                </c:pt>
                <c:pt idx="88">
                  <c:v>14.615</c:v>
                </c:pt>
                <c:pt idx="89">
                  <c:v>14.788</c:v>
                </c:pt>
                <c:pt idx="90">
                  <c:v>15.121</c:v>
                </c:pt>
                <c:pt idx="91">
                  <c:v>14.685</c:v>
                </c:pt>
              </c:numCache>
            </c:numRef>
          </c:xVal>
          <c:yVal>
            <c:numRef>
              <c:f>[1]辉长岩探针数据!$X$18:$DK$18</c:f>
              <c:numCache>
                <c:formatCode>General</c:formatCode>
                <c:ptCount val="92"/>
                <c:pt idx="0">
                  <c:v>0.168</c:v>
                </c:pt>
                <c:pt idx="1">
                  <c:v>0.15</c:v>
                </c:pt>
                <c:pt idx="2">
                  <c:v>0.213</c:v>
                </c:pt>
                <c:pt idx="3">
                  <c:v>0.076</c:v>
                </c:pt>
                <c:pt idx="4">
                  <c:v>0.027</c:v>
                </c:pt>
                <c:pt idx="5">
                  <c:v>0.026</c:v>
                </c:pt>
                <c:pt idx="6">
                  <c:v>0.236</c:v>
                </c:pt>
                <c:pt idx="7">
                  <c:v>0.084</c:v>
                </c:pt>
                <c:pt idx="8">
                  <c:v>0.204</c:v>
                </c:pt>
                <c:pt idx="9">
                  <c:v>0.049</c:v>
                </c:pt>
                <c:pt idx="10">
                  <c:v>0</c:v>
                </c:pt>
                <c:pt idx="11">
                  <c:v>0.227</c:v>
                </c:pt>
                <c:pt idx="12">
                  <c:v>0.213</c:v>
                </c:pt>
                <c:pt idx="13">
                  <c:v>0.061</c:v>
                </c:pt>
                <c:pt idx="14">
                  <c:v>0.066</c:v>
                </c:pt>
                <c:pt idx="15">
                  <c:v>0</c:v>
                </c:pt>
                <c:pt idx="16">
                  <c:v>0.047</c:v>
                </c:pt>
                <c:pt idx="17">
                  <c:v>0.024</c:v>
                </c:pt>
                <c:pt idx="18">
                  <c:v>0.195</c:v>
                </c:pt>
                <c:pt idx="19">
                  <c:v>0.037</c:v>
                </c:pt>
                <c:pt idx="20">
                  <c:v>0.047</c:v>
                </c:pt>
                <c:pt idx="21">
                  <c:v>0.154</c:v>
                </c:pt>
                <c:pt idx="22">
                  <c:v>0.258</c:v>
                </c:pt>
                <c:pt idx="23">
                  <c:v>0.118</c:v>
                </c:pt>
                <c:pt idx="24">
                  <c:v>0.16</c:v>
                </c:pt>
                <c:pt idx="25">
                  <c:v>0.198</c:v>
                </c:pt>
                <c:pt idx="26">
                  <c:v>0.312</c:v>
                </c:pt>
                <c:pt idx="27">
                  <c:v>0</c:v>
                </c:pt>
                <c:pt idx="28">
                  <c:v>0.063</c:v>
                </c:pt>
                <c:pt idx="29">
                  <c:v>0.047</c:v>
                </c:pt>
                <c:pt idx="30">
                  <c:v>0.189</c:v>
                </c:pt>
                <c:pt idx="31">
                  <c:v>0.141</c:v>
                </c:pt>
                <c:pt idx="32">
                  <c:v>0.033</c:v>
                </c:pt>
                <c:pt idx="33">
                  <c:v>0.296</c:v>
                </c:pt>
                <c:pt idx="34">
                  <c:v>0.229</c:v>
                </c:pt>
                <c:pt idx="35">
                  <c:v>0.169</c:v>
                </c:pt>
                <c:pt idx="36">
                  <c:v>0.101</c:v>
                </c:pt>
                <c:pt idx="37">
                  <c:v>0</c:v>
                </c:pt>
                <c:pt idx="38">
                  <c:v>0.114</c:v>
                </c:pt>
                <c:pt idx="39">
                  <c:v>0.094</c:v>
                </c:pt>
                <c:pt idx="40">
                  <c:v>0.139</c:v>
                </c:pt>
                <c:pt idx="41">
                  <c:v>0.33</c:v>
                </c:pt>
                <c:pt idx="42">
                  <c:v>0.166</c:v>
                </c:pt>
                <c:pt idx="43">
                  <c:v>0.176</c:v>
                </c:pt>
                <c:pt idx="44">
                  <c:v>0.177</c:v>
                </c:pt>
                <c:pt idx="45">
                  <c:v>0.211</c:v>
                </c:pt>
                <c:pt idx="46">
                  <c:v>0.307</c:v>
                </c:pt>
                <c:pt idx="47">
                  <c:v>0.004</c:v>
                </c:pt>
                <c:pt idx="48">
                  <c:v>0.239</c:v>
                </c:pt>
                <c:pt idx="49">
                  <c:v>0.244</c:v>
                </c:pt>
                <c:pt idx="50">
                  <c:v>0.079</c:v>
                </c:pt>
                <c:pt idx="51">
                  <c:v>0.368</c:v>
                </c:pt>
                <c:pt idx="52">
                  <c:v>0.063</c:v>
                </c:pt>
                <c:pt idx="53">
                  <c:v>0.2595</c:v>
                </c:pt>
                <c:pt idx="54">
                  <c:v>0.4</c:v>
                </c:pt>
                <c:pt idx="55">
                  <c:v>0.155</c:v>
                </c:pt>
                <c:pt idx="56">
                  <c:v>0.1375</c:v>
                </c:pt>
                <c:pt idx="57">
                  <c:v>0.391</c:v>
                </c:pt>
                <c:pt idx="58">
                  <c:v>0.449</c:v>
                </c:pt>
                <c:pt idx="59">
                  <c:v>0.014</c:v>
                </c:pt>
                <c:pt idx="60">
                  <c:v>0.178</c:v>
                </c:pt>
                <c:pt idx="61">
                  <c:v>0.111</c:v>
                </c:pt>
                <c:pt idx="62">
                  <c:v>0</c:v>
                </c:pt>
                <c:pt idx="63">
                  <c:v>0.035</c:v>
                </c:pt>
                <c:pt idx="64">
                  <c:v>0.008</c:v>
                </c:pt>
                <c:pt idx="65">
                  <c:v>0.043</c:v>
                </c:pt>
                <c:pt idx="66">
                  <c:v>0.484</c:v>
                </c:pt>
                <c:pt idx="67">
                  <c:v>0.012</c:v>
                </c:pt>
                <c:pt idx="68">
                  <c:v>0.062</c:v>
                </c:pt>
                <c:pt idx="69">
                  <c:v>0.048</c:v>
                </c:pt>
                <c:pt idx="70">
                  <c:v>0</c:v>
                </c:pt>
                <c:pt idx="71">
                  <c:v>0.1395</c:v>
                </c:pt>
                <c:pt idx="72">
                  <c:v>0.112</c:v>
                </c:pt>
                <c:pt idx="73">
                  <c:v>0</c:v>
                </c:pt>
                <c:pt idx="74">
                  <c:v>0.134</c:v>
                </c:pt>
                <c:pt idx="75">
                  <c:v>0.097</c:v>
                </c:pt>
                <c:pt idx="76">
                  <c:v>0.132</c:v>
                </c:pt>
                <c:pt idx="77">
                  <c:v>0.143</c:v>
                </c:pt>
                <c:pt idx="78">
                  <c:v>0.088</c:v>
                </c:pt>
                <c:pt idx="79">
                  <c:v>0.094</c:v>
                </c:pt>
                <c:pt idx="80">
                  <c:v>0.036</c:v>
                </c:pt>
                <c:pt idx="81">
                  <c:v>0</c:v>
                </c:pt>
                <c:pt idx="82">
                  <c:v>0.161</c:v>
                </c:pt>
                <c:pt idx="83">
                  <c:v>0.301</c:v>
                </c:pt>
                <c:pt idx="84">
                  <c:v>0.065</c:v>
                </c:pt>
                <c:pt idx="85">
                  <c:v>0.074</c:v>
                </c:pt>
                <c:pt idx="86">
                  <c:v>0.055</c:v>
                </c:pt>
                <c:pt idx="87">
                  <c:v>0.123</c:v>
                </c:pt>
                <c:pt idx="88">
                  <c:v>0</c:v>
                </c:pt>
                <c:pt idx="89">
                  <c:v>0.033</c:v>
                </c:pt>
                <c:pt idx="90">
                  <c:v>0.01</c:v>
                </c:pt>
                <c:pt idx="91">
                  <c:v>0.041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[1]辉长岩探针数据!$DL$12:$EQ$12</c:f>
              <c:numCache>
                <c:formatCode>General</c:formatCode>
                <c:ptCount val="32"/>
                <c:pt idx="0">
                  <c:v>15.777</c:v>
                </c:pt>
                <c:pt idx="1">
                  <c:v>15.632</c:v>
                </c:pt>
                <c:pt idx="2">
                  <c:v>14.181</c:v>
                </c:pt>
                <c:pt idx="3">
                  <c:v>14.82</c:v>
                </c:pt>
                <c:pt idx="4">
                  <c:v>15.018667</c:v>
                </c:pt>
                <c:pt idx="5">
                  <c:v>14.41975</c:v>
                </c:pt>
                <c:pt idx="6">
                  <c:v>16.676</c:v>
                </c:pt>
                <c:pt idx="7">
                  <c:v>15.613</c:v>
                </c:pt>
                <c:pt idx="8">
                  <c:v>16.419</c:v>
                </c:pt>
                <c:pt idx="9">
                  <c:v>13.916</c:v>
                </c:pt>
                <c:pt idx="10">
                  <c:v>16.0725</c:v>
                </c:pt>
                <c:pt idx="11">
                  <c:v>16.289</c:v>
                </c:pt>
                <c:pt idx="12">
                  <c:v>15.619</c:v>
                </c:pt>
                <c:pt idx="13">
                  <c:v>15.833</c:v>
                </c:pt>
                <c:pt idx="14">
                  <c:v>14.454</c:v>
                </c:pt>
                <c:pt idx="15">
                  <c:v>16.059</c:v>
                </c:pt>
                <c:pt idx="16">
                  <c:v>15.129</c:v>
                </c:pt>
                <c:pt idx="17">
                  <c:v>16.749</c:v>
                </c:pt>
                <c:pt idx="18">
                  <c:v>16.647</c:v>
                </c:pt>
                <c:pt idx="19">
                  <c:v>15.607</c:v>
                </c:pt>
                <c:pt idx="20">
                  <c:v>14.652</c:v>
                </c:pt>
                <c:pt idx="21">
                  <c:v>15.333</c:v>
                </c:pt>
                <c:pt idx="22">
                  <c:v>14.22</c:v>
                </c:pt>
                <c:pt idx="23">
                  <c:v>16.0855</c:v>
                </c:pt>
                <c:pt idx="24">
                  <c:v>14.296</c:v>
                </c:pt>
                <c:pt idx="25">
                  <c:v>14.683</c:v>
                </c:pt>
                <c:pt idx="26">
                  <c:v>16.3035</c:v>
                </c:pt>
                <c:pt idx="27">
                  <c:v>15.011</c:v>
                </c:pt>
                <c:pt idx="28">
                  <c:v>16.247667</c:v>
                </c:pt>
                <c:pt idx="29">
                  <c:v>15.5735</c:v>
                </c:pt>
                <c:pt idx="30">
                  <c:v>14.613</c:v>
                </c:pt>
                <c:pt idx="31">
                  <c:v>13.804</c:v>
                </c:pt>
              </c:numCache>
            </c:numRef>
          </c:xVal>
          <c:yVal>
            <c:numRef>
              <c:f>[1]辉长岩探针数据!$DL$18:$EQ$18</c:f>
              <c:numCache>
                <c:formatCode>General</c:formatCode>
                <c:ptCount val="32"/>
                <c:pt idx="0">
                  <c:v>0.478</c:v>
                </c:pt>
                <c:pt idx="1">
                  <c:v>0.28</c:v>
                </c:pt>
                <c:pt idx="2">
                  <c:v>0.1535</c:v>
                </c:pt>
                <c:pt idx="3">
                  <c:v>0.353</c:v>
                </c:pt>
                <c:pt idx="4">
                  <c:v>0.2413333</c:v>
                </c:pt>
                <c:pt idx="5">
                  <c:v>0.21125</c:v>
                </c:pt>
                <c:pt idx="6">
                  <c:v>0.206</c:v>
                </c:pt>
                <c:pt idx="7">
                  <c:v>0.345</c:v>
                </c:pt>
                <c:pt idx="8">
                  <c:v>0.4346</c:v>
                </c:pt>
                <c:pt idx="9">
                  <c:v>0.474</c:v>
                </c:pt>
                <c:pt idx="10">
                  <c:v>0.3515</c:v>
                </c:pt>
                <c:pt idx="11">
                  <c:v>0.63633333</c:v>
                </c:pt>
                <c:pt idx="12">
                  <c:v>0.371</c:v>
                </c:pt>
                <c:pt idx="13">
                  <c:v>0.669</c:v>
                </c:pt>
                <c:pt idx="14">
                  <c:v>0.206</c:v>
                </c:pt>
                <c:pt idx="15">
                  <c:v>0.557</c:v>
                </c:pt>
                <c:pt idx="16">
                  <c:v>0.582</c:v>
                </c:pt>
                <c:pt idx="17">
                  <c:v>0.5605</c:v>
                </c:pt>
                <c:pt idx="18">
                  <c:v>0.8805</c:v>
                </c:pt>
                <c:pt idx="19">
                  <c:v>0.3953333</c:v>
                </c:pt>
                <c:pt idx="20">
                  <c:v>0.232</c:v>
                </c:pt>
                <c:pt idx="21">
                  <c:v>0.4955</c:v>
                </c:pt>
                <c:pt idx="22">
                  <c:v>0.1305</c:v>
                </c:pt>
                <c:pt idx="23">
                  <c:v>0.4435</c:v>
                </c:pt>
                <c:pt idx="24">
                  <c:v>0.2775</c:v>
                </c:pt>
                <c:pt idx="25">
                  <c:v>0.2405</c:v>
                </c:pt>
                <c:pt idx="26">
                  <c:v>0.4945</c:v>
                </c:pt>
                <c:pt idx="27">
                  <c:v>0.092</c:v>
                </c:pt>
                <c:pt idx="28">
                  <c:v>0.491</c:v>
                </c:pt>
                <c:pt idx="29">
                  <c:v>0.3725</c:v>
                </c:pt>
                <c:pt idx="30">
                  <c:v>0.4116667</c:v>
                </c:pt>
                <c:pt idx="31">
                  <c:v>0.285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34880"/>
        <c:axId val="377436800"/>
      </c:scatterChart>
      <c:valAx>
        <c:axId val="377434880"/>
        <c:scaling>
          <c:orientation val="minMax"/>
          <c:max val="19"/>
          <c:min val="1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36800"/>
        <c:crosses val="autoZero"/>
        <c:crossBetween val="midCat"/>
      </c:valAx>
      <c:valAx>
        <c:axId val="377436800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34880"/>
        <c:crosses val="autoZero"/>
        <c:crossBetween val="midCat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3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[1]鹤伴山探针数据!$D$20:$CT$20</c:f>
              <c:numCache>
                <c:formatCode>General</c:formatCode>
                <c:ptCount val="95"/>
                <c:pt idx="0">
                  <c:v>71.8460903690535</c:v>
                </c:pt>
                <c:pt idx="1">
                  <c:v>77.6340749492597</c:v>
                </c:pt>
                <c:pt idx="2">
                  <c:v>74.0456112001609</c:v>
                </c:pt>
                <c:pt idx="3">
                  <c:v>72.5330645113721</c:v>
                </c:pt>
                <c:pt idx="4">
                  <c:v>76.4953488095136</c:v>
                </c:pt>
                <c:pt idx="5">
                  <c:v>77.4989851280358</c:v>
                </c:pt>
                <c:pt idx="6">
                  <c:v>73.5396382063867</c:v>
                </c:pt>
                <c:pt idx="7">
                  <c:v>72.7456812197116</c:v>
                </c:pt>
                <c:pt idx="8">
                  <c:v>72.4445780866451</c:v>
                </c:pt>
                <c:pt idx="9">
                  <c:v>73.7847496624425</c:v>
                </c:pt>
                <c:pt idx="10">
                  <c:v>72.631368243613</c:v>
                </c:pt>
                <c:pt idx="11">
                  <c:v>73.7357803720859</c:v>
                </c:pt>
                <c:pt idx="12">
                  <c:v>73.8303163923317</c:v>
                </c:pt>
                <c:pt idx="13">
                  <c:v>72.4542711539239</c:v>
                </c:pt>
                <c:pt idx="14">
                  <c:v>72.8651328896572</c:v>
                </c:pt>
                <c:pt idx="15">
                  <c:v>74.2074019769715</c:v>
                </c:pt>
                <c:pt idx="16">
                  <c:v>71.9604987889296</c:v>
                </c:pt>
                <c:pt idx="17">
                  <c:v>73.5436901414015</c:v>
                </c:pt>
                <c:pt idx="18">
                  <c:v>80.7123839183332</c:v>
                </c:pt>
                <c:pt idx="19">
                  <c:v>72.9118084224335</c:v>
                </c:pt>
                <c:pt idx="20">
                  <c:v>73.2666011940228</c:v>
                </c:pt>
                <c:pt idx="21">
                  <c:v>72.4166615584307</c:v>
                </c:pt>
                <c:pt idx="22">
                  <c:v>73.3591229960274</c:v>
                </c:pt>
                <c:pt idx="23">
                  <c:v>73.3386540995063</c:v>
                </c:pt>
                <c:pt idx="24">
                  <c:v>72.5671220932915</c:v>
                </c:pt>
                <c:pt idx="25">
                  <c:v>73.8663187794316</c:v>
                </c:pt>
                <c:pt idx="26">
                  <c:v>85.4358766043881</c:v>
                </c:pt>
                <c:pt idx="27">
                  <c:v>76.7131692829226</c:v>
                </c:pt>
                <c:pt idx="28">
                  <c:v>83.2097477344743</c:v>
                </c:pt>
                <c:pt idx="29">
                  <c:v>71.7375539401614</c:v>
                </c:pt>
                <c:pt idx="30">
                  <c:v>73.7755677892921</c:v>
                </c:pt>
                <c:pt idx="31">
                  <c:v>72.2275783284216</c:v>
                </c:pt>
                <c:pt idx="32">
                  <c:v>73.425869982348</c:v>
                </c:pt>
                <c:pt idx="33">
                  <c:v>81.7441371756558</c:v>
                </c:pt>
                <c:pt idx="34">
                  <c:v>72.2393029692218</c:v>
                </c:pt>
                <c:pt idx="35">
                  <c:v>71.7117962724922</c:v>
                </c:pt>
                <c:pt idx="36">
                  <c:v>72.3949812122906</c:v>
                </c:pt>
                <c:pt idx="37">
                  <c:v>73.6006014472164</c:v>
                </c:pt>
                <c:pt idx="38">
                  <c:v>73.5875937658984</c:v>
                </c:pt>
                <c:pt idx="39">
                  <c:v>75.6454768497658</c:v>
                </c:pt>
                <c:pt idx="40">
                  <c:v>73.2496385845039</c:v>
                </c:pt>
                <c:pt idx="41">
                  <c:v>71.5633887329528</c:v>
                </c:pt>
                <c:pt idx="42">
                  <c:v>79.1226565095109</c:v>
                </c:pt>
                <c:pt idx="43">
                  <c:v>71.6612005609999</c:v>
                </c:pt>
                <c:pt idx="44">
                  <c:v>68.5396633915678</c:v>
                </c:pt>
                <c:pt idx="45">
                  <c:v>73.3627267781039</c:v>
                </c:pt>
                <c:pt idx="46">
                  <c:v>70.5407045189439</c:v>
                </c:pt>
                <c:pt idx="47">
                  <c:v>70.4931996380058</c:v>
                </c:pt>
                <c:pt idx="48">
                  <c:v>75.3455297533303</c:v>
                </c:pt>
                <c:pt idx="49">
                  <c:v>72.9136658434417</c:v>
                </c:pt>
                <c:pt idx="50">
                  <c:v>70.1192146562927</c:v>
                </c:pt>
                <c:pt idx="51">
                  <c:v>72.6553747424384</c:v>
                </c:pt>
                <c:pt idx="52">
                  <c:v>72.171973056926</c:v>
                </c:pt>
                <c:pt idx="53">
                  <c:v>68.3256115359613</c:v>
                </c:pt>
                <c:pt idx="54">
                  <c:v>75.1568130636437</c:v>
                </c:pt>
                <c:pt idx="55">
                  <c:v>77.5951215654577</c:v>
                </c:pt>
                <c:pt idx="56">
                  <c:v>69.1268209807362</c:v>
                </c:pt>
                <c:pt idx="57">
                  <c:v>76.6834420144288</c:v>
                </c:pt>
                <c:pt idx="58">
                  <c:v>75.8807749568473</c:v>
                </c:pt>
                <c:pt idx="59">
                  <c:v>76.869318710766</c:v>
                </c:pt>
                <c:pt idx="60">
                  <c:v>70.8316426158118</c:v>
                </c:pt>
                <c:pt idx="61">
                  <c:v>75.9559213382541</c:v>
                </c:pt>
                <c:pt idx="62">
                  <c:v>70.7585402040092</c:v>
                </c:pt>
                <c:pt idx="63">
                  <c:v>70.1191494109126</c:v>
                </c:pt>
                <c:pt idx="64">
                  <c:v>70.2774064246959</c:v>
                </c:pt>
                <c:pt idx="65">
                  <c:v>70.0837773629844</c:v>
                </c:pt>
                <c:pt idx="66">
                  <c:v>67.8802712965766</c:v>
                </c:pt>
                <c:pt idx="67">
                  <c:v>69.0339128312848</c:v>
                </c:pt>
                <c:pt idx="68">
                  <c:v>70.6273061155966</c:v>
                </c:pt>
                <c:pt idx="69">
                  <c:v>79.2669150778799</c:v>
                </c:pt>
                <c:pt idx="70">
                  <c:v>69.7472269108887</c:v>
                </c:pt>
                <c:pt idx="71">
                  <c:v>70.9563885375993</c:v>
                </c:pt>
                <c:pt idx="72">
                  <c:v>72.0788266714477</c:v>
                </c:pt>
                <c:pt idx="73">
                  <c:v>76.0062130864255</c:v>
                </c:pt>
                <c:pt idx="74">
                  <c:v>77.2275538329293</c:v>
                </c:pt>
                <c:pt idx="75">
                  <c:v>77.4813285825778</c:v>
                </c:pt>
                <c:pt idx="76">
                  <c:v>74.4540930325957</c:v>
                </c:pt>
                <c:pt idx="77">
                  <c:v>74.5612465109283</c:v>
                </c:pt>
                <c:pt idx="78">
                  <c:v>68.7481858253285</c:v>
                </c:pt>
                <c:pt idx="79">
                  <c:v>70.6725334262565</c:v>
                </c:pt>
                <c:pt idx="80">
                  <c:v>69.8936978964524</c:v>
                </c:pt>
                <c:pt idx="81">
                  <c:v>70.745060075829</c:v>
                </c:pt>
                <c:pt idx="82">
                  <c:v>70.3846745799809</c:v>
                </c:pt>
                <c:pt idx="83">
                  <c:v>72.7426131027447</c:v>
                </c:pt>
                <c:pt idx="84">
                  <c:v>68.7516286754838</c:v>
                </c:pt>
                <c:pt idx="85">
                  <c:v>69.526524248335</c:v>
                </c:pt>
                <c:pt idx="86">
                  <c:v>70.8924395818549</c:v>
                </c:pt>
                <c:pt idx="87">
                  <c:v>75.3570355389524</c:v>
                </c:pt>
                <c:pt idx="88">
                  <c:v>69.5029442634674</c:v>
                </c:pt>
                <c:pt idx="89">
                  <c:v>69.5006406699464</c:v>
                </c:pt>
                <c:pt idx="90">
                  <c:v>68.8151116009113</c:v>
                </c:pt>
                <c:pt idx="91">
                  <c:v>70.6103171258668</c:v>
                </c:pt>
                <c:pt idx="92">
                  <c:v>72.4606995934459</c:v>
                </c:pt>
                <c:pt idx="93">
                  <c:v>73.1831589898408</c:v>
                </c:pt>
                <c:pt idx="94">
                  <c:v>74.9381674650621</c:v>
                </c:pt>
              </c:numCache>
            </c:numRef>
          </c:xVal>
          <c:yVal>
            <c:numRef>
              <c:f>[1]鹤伴山探针数据!$D$7:$CT$7</c:f>
              <c:numCache>
                <c:formatCode>General</c:formatCode>
                <c:ptCount val="95"/>
                <c:pt idx="0">
                  <c:v>50.6885</c:v>
                </c:pt>
                <c:pt idx="1">
                  <c:v>51.78</c:v>
                </c:pt>
                <c:pt idx="2">
                  <c:v>50.815</c:v>
                </c:pt>
                <c:pt idx="3">
                  <c:v>50.7056</c:v>
                </c:pt>
                <c:pt idx="4">
                  <c:v>51.329</c:v>
                </c:pt>
                <c:pt idx="5">
                  <c:v>51.484</c:v>
                </c:pt>
                <c:pt idx="6">
                  <c:v>51.03</c:v>
                </c:pt>
                <c:pt idx="7">
                  <c:v>51.077</c:v>
                </c:pt>
                <c:pt idx="8">
                  <c:v>51.0975</c:v>
                </c:pt>
                <c:pt idx="9">
                  <c:v>50.9255</c:v>
                </c:pt>
                <c:pt idx="10">
                  <c:v>51.571</c:v>
                </c:pt>
                <c:pt idx="11">
                  <c:v>51.6915</c:v>
                </c:pt>
                <c:pt idx="12">
                  <c:v>51.1755</c:v>
                </c:pt>
                <c:pt idx="13">
                  <c:v>50.866</c:v>
                </c:pt>
                <c:pt idx="14">
                  <c:v>50.713</c:v>
                </c:pt>
                <c:pt idx="15">
                  <c:v>50.9265</c:v>
                </c:pt>
                <c:pt idx="16">
                  <c:v>50.8835</c:v>
                </c:pt>
                <c:pt idx="17">
                  <c:v>51.626</c:v>
                </c:pt>
                <c:pt idx="18">
                  <c:v>52.092</c:v>
                </c:pt>
                <c:pt idx="19">
                  <c:v>51.482</c:v>
                </c:pt>
                <c:pt idx="20">
                  <c:v>51.314</c:v>
                </c:pt>
                <c:pt idx="21">
                  <c:v>51.216</c:v>
                </c:pt>
                <c:pt idx="22">
                  <c:v>51.2425</c:v>
                </c:pt>
                <c:pt idx="23">
                  <c:v>50.734</c:v>
                </c:pt>
                <c:pt idx="24">
                  <c:v>50.905</c:v>
                </c:pt>
                <c:pt idx="25">
                  <c:v>50.83</c:v>
                </c:pt>
                <c:pt idx="26">
                  <c:v>52.842</c:v>
                </c:pt>
                <c:pt idx="27">
                  <c:v>51.591</c:v>
                </c:pt>
                <c:pt idx="28">
                  <c:v>52.753333</c:v>
                </c:pt>
                <c:pt idx="29">
                  <c:v>50.69</c:v>
                </c:pt>
                <c:pt idx="30">
                  <c:v>50.743</c:v>
                </c:pt>
                <c:pt idx="31">
                  <c:v>51.3125</c:v>
                </c:pt>
                <c:pt idx="32">
                  <c:v>50.71733</c:v>
                </c:pt>
                <c:pt idx="33">
                  <c:v>52.353</c:v>
                </c:pt>
                <c:pt idx="34">
                  <c:v>52.204</c:v>
                </c:pt>
                <c:pt idx="35">
                  <c:v>51.359</c:v>
                </c:pt>
                <c:pt idx="36">
                  <c:v>51.88</c:v>
                </c:pt>
                <c:pt idx="37">
                  <c:v>52.534</c:v>
                </c:pt>
                <c:pt idx="38">
                  <c:v>51.819667</c:v>
                </c:pt>
                <c:pt idx="39">
                  <c:v>52.463</c:v>
                </c:pt>
                <c:pt idx="40">
                  <c:v>52.067</c:v>
                </c:pt>
                <c:pt idx="41">
                  <c:v>52.362</c:v>
                </c:pt>
                <c:pt idx="42">
                  <c:v>52.147</c:v>
                </c:pt>
                <c:pt idx="43">
                  <c:v>51.901</c:v>
                </c:pt>
                <c:pt idx="44">
                  <c:v>52.209</c:v>
                </c:pt>
                <c:pt idx="45">
                  <c:v>52.176</c:v>
                </c:pt>
                <c:pt idx="46">
                  <c:v>51.113</c:v>
                </c:pt>
                <c:pt idx="47">
                  <c:v>52.058</c:v>
                </c:pt>
                <c:pt idx="48">
                  <c:v>51.605</c:v>
                </c:pt>
                <c:pt idx="49">
                  <c:v>51.978</c:v>
                </c:pt>
                <c:pt idx="50">
                  <c:v>51.831</c:v>
                </c:pt>
                <c:pt idx="51">
                  <c:v>52.338</c:v>
                </c:pt>
                <c:pt idx="52">
                  <c:v>51.712</c:v>
                </c:pt>
                <c:pt idx="53">
                  <c:v>51.34</c:v>
                </c:pt>
                <c:pt idx="54">
                  <c:v>52.241</c:v>
                </c:pt>
                <c:pt idx="55">
                  <c:v>52.113</c:v>
                </c:pt>
                <c:pt idx="56">
                  <c:v>53.04</c:v>
                </c:pt>
                <c:pt idx="57">
                  <c:v>52.43</c:v>
                </c:pt>
                <c:pt idx="58">
                  <c:v>52.432</c:v>
                </c:pt>
                <c:pt idx="59">
                  <c:v>52.117</c:v>
                </c:pt>
                <c:pt idx="60">
                  <c:v>52.441</c:v>
                </c:pt>
                <c:pt idx="61">
                  <c:v>52.473</c:v>
                </c:pt>
                <c:pt idx="62">
                  <c:v>51.427</c:v>
                </c:pt>
                <c:pt idx="63">
                  <c:v>51.628</c:v>
                </c:pt>
                <c:pt idx="64">
                  <c:v>52.181</c:v>
                </c:pt>
                <c:pt idx="65">
                  <c:v>51.266</c:v>
                </c:pt>
                <c:pt idx="66">
                  <c:v>52.529</c:v>
                </c:pt>
                <c:pt idx="67">
                  <c:v>52.238</c:v>
                </c:pt>
                <c:pt idx="68">
                  <c:v>51.951</c:v>
                </c:pt>
                <c:pt idx="69">
                  <c:v>52.745</c:v>
                </c:pt>
                <c:pt idx="70">
                  <c:v>52.234</c:v>
                </c:pt>
                <c:pt idx="71">
                  <c:v>52.45</c:v>
                </c:pt>
                <c:pt idx="72">
                  <c:v>52.115</c:v>
                </c:pt>
                <c:pt idx="73">
                  <c:v>51.142</c:v>
                </c:pt>
                <c:pt idx="74">
                  <c:v>53.628</c:v>
                </c:pt>
                <c:pt idx="75">
                  <c:v>51.366</c:v>
                </c:pt>
                <c:pt idx="76">
                  <c:v>52.527</c:v>
                </c:pt>
                <c:pt idx="77">
                  <c:v>51.931</c:v>
                </c:pt>
                <c:pt idx="78">
                  <c:v>52.333</c:v>
                </c:pt>
                <c:pt idx="79">
                  <c:v>52.094</c:v>
                </c:pt>
                <c:pt idx="80">
                  <c:v>51.153</c:v>
                </c:pt>
                <c:pt idx="81">
                  <c:v>51.801</c:v>
                </c:pt>
                <c:pt idx="82">
                  <c:v>51.564</c:v>
                </c:pt>
                <c:pt idx="83">
                  <c:v>52.83</c:v>
                </c:pt>
                <c:pt idx="84">
                  <c:v>52.667</c:v>
                </c:pt>
                <c:pt idx="85">
                  <c:v>52.282</c:v>
                </c:pt>
                <c:pt idx="86">
                  <c:v>52.26</c:v>
                </c:pt>
                <c:pt idx="87">
                  <c:v>52.18</c:v>
                </c:pt>
                <c:pt idx="88">
                  <c:v>52.218</c:v>
                </c:pt>
                <c:pt idx="89">
                  <c:v>52.547</c:v>
                </c:pt>
                <c:pt idx="90">
                  <c:v>52.852</c:v>
                </c:pt>
                <c:pt idx="91">
                  <c:v>52.327</c:v>
                </c:pt>
                <c:pt idx="92">
                  <c:v>52.402</c:v>
                </c:pt>
                <c:pt idx="93">
                  <c:v>52.743</c:v>
                </c:pt>
                <c:pt idx="94">
                  <c:v>51.301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[1]辉长岩探针数据!$C$21:$W$21</c:f>
              <c:numCache>
                <c:formatCode>General</c:formatCode>
                <c:ptCount val="21"/>
                <c:pt idx="0">
                  <c:v>78.8603610944591</c:v>
                </c:pt>
                <c:pt idx="1">
                  <c:v>82.9220939127157</c:v>
                </c:pt>
                <c:pt idx="2">
                  <c:v>81.7568935363563</c:v>
                </c:pt>
                <c:pt idx="3">
                  <c:v>76.1390858616553</c:v>
                </c:pt>
                <c:pt idx="4">
                  <c:v>85.0391564247723</c:v>
                </c:pt>
                <c:pt idx="5">
                  <c:v>79.3364274434028</c:v>
                </c:pt>
                <c:pt idx="6">
                  <c:v>76.5630291269558</c:v>
                </c:pt>
                <c:pt idx="7">
                  <c:v>79.3357715024322</c:v>
                </c:pt>
                <c:pt idx="8">
                  <c:v>78.2309768067278</c:v>
                </c:pt>
                <c:pt idx="9">
                  <c:v>81.0657578104237</c:v>
                </c:pt>
                <c:pt idx="10">
                  <c:v>82.9386057156339</c:v>
                </c:pt>
                <c:pt idx="11">
                  <c:v>78.6800464938145</c:v>
                </c:pt>
                <c:pt idx="12">
                  <c:v>78.3533151610106</c:v>
                </c:pt>
                <c:pt idx="13">
                  <c:v>78.8319134136446</c:v>
                </c:pt>
                <c:pt idx="14">
                  <c:v>79.6909210858606</c:v>
                </c:pt>
                <c:pt idx="15">
                  <c:v>78.3819754038457</c:v>
                </c:pt>
                <c:pt idx="16">
                  <c:v>79.8153290278258</c:v>
                </c:pt>
                <c:pt idx="17">
                  <c:v>83.0366900123877</c:v>
                </c:pt>
                <c:pt idx="18">
                  <c:v>79.2327076034708</c:v>
                </c:pt>
                <c:pt idx="19">
                  <c:v>78.4145362278968</c:v>
                </c:pt>
                <c:pt idx="20">
                  <c:v>78.0231037508646</c:v>
                </c:pt>
              </c:numCache>
            </c:numRef>
          </c:xVal>
          <c:yVal>
            <c:numRef>
              <c:f>[1]辉长岩探针数据!$C$9:$W$9</c:f>
              <c:numCache>
                <c:formatCode>General</c:formatCode>
                <c:ptCount val="21"/>
                <c:pt idx="0">
                  <c:v>51.922</c:v>
                </c:pt>
                <c:pt idx="1">
                  <c:v>53.145</c:v>
                </c:pt>
                <c:pt idx="2">
                  <c:v>54.1</c:v>
                </c:pt>
                <c:pt idx="3">
                  <c:v>53.036</c:v>
                </c:pt>
                <c:pt idx="4">
                  <c:v>54.594</c:v>
                </c:pt>
                <c:pt idx="5">
                  <c:v>53.218</c:v>
                </c:pt>
                <c:pt idx="6">
                  <c:v>51.505</c:v>
                </c:pt>
                <c:pt idx="7">
                  <c:v>51.665</c:v>
                </c:pt>
                <c:pt idx="8">
                  <c:v>51.777</c:v>
                </c:pt>
                <c:pt idx="9">
                  <c:v>52.192</c:v>
                </c:pt>
                <c:pt idx="10">
                  <c:v>53.509</c:v>
                </c:pt>
                <c:pt idx="11">
                  <c:v>52.485</c:v>
                </c:pt>
                <c:pt idx="12">
                  <c:v>52.217</c:v>
                </c:pt>
                <c:pt idx="13">
                  <c:v>53.1295</c:v>
                </c:pt>
                <c:pt idx="14">
                  <c:v>52.862</c:v>
                </c:pt>
                <c:pt idx="15">
                  <c:v>52.1935</c:v>
                </c:pt>
                <c:pt idx="16">
                  <c:v>52.909</c:v>
                </c:pt>
                <c:pt idx="17">
                  <c:v>52.803</c:v>
                </c:pt>
                <c:pt idx="18">
                  <c:v>52.544</c:v>
                </c:pt>
                <c:pt idx="19">
                  <c:v>51.992</c:v>
                </c:pt>
                <c:pt idx="20">
                  <c:v>50.779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46432"/>
        <c:axId val="378560896"/>
      </c:scatterChart>
      <c:valAx>
        <c:axId val="378546432"/>
        <c:scaling>
          <c:orientation val="minMax"/>
          <c:min val="65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560896"/>
        <c:crosses val="autoZero"/>
        <c:crossBetween val="midCat"/>
        <c:majorUnit val="5"/>
      </c:valAx>
      <c:valAx>
        <c:axId val="378560896"/>
        <c:scaling>
          <c:orientation val="minMax"/>
          <c:min val="4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SiO2(wt.%)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546432"/>
        <c:crosses val="autoZero"/>
        <c:crossBetween val="midCat"/>
        <c:majorUnit val="2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[1]鹤伴山探针数据!$D$20:$CT$20</c:f>
              <c:numCache>
                <c:formatCode>General</c:formatCode>
                <c:ptCount val="95"/>
                <c:pt idx="0">
                  <c:v>71.8460903690535</c:v>
                </c:pt>
                <c:pt idx="1">
                  <c:v>77.6340749492597</c:v>
                </c:pt>
                <c:pt idx="2">
                  <c:v>74.0456112001609</c:v>
                </c:pt>
                <c:pt idx="3">
                  <c:v>72.5330645113721</c:v>
                </c:pt>
                <c:pt idx="4">
                  <c:v>76.4953488095136</c:v>
                </c:pt>
                <c:pt idx="5">
                  <c:v>77.4989851280358</c:v>
                </c:pt>
                <c:pt idx="6">
                  <c:v>73.5396382063867</c:v>
                </c:pt>
                <c:pt idx="7">
                  <c:v>72.7456812197116</c:v>
                </c:pt>
                <c:pt idx="8">
                  <c:v>72.4445780866451</c:v>
                </c:pt>
                <c:pt idx="9">
                  <c:v>73.7847496624425</c:v>
                </c:pt>
                <c:pt idx="10">
                  <c:v>72.631368243613</c:v>
                </c:pt>
                <c:pt idx="11">
                  <c:v>73.7357803720859</c:v>
                </c:pt>
                <c:pt idx="12">
                  <c:v>73.8303163923317</c:v>
                </c:pt>
                <c:pt idx="13">
                  <c:v>72.4542711539239</c:v>
                </c:pt>
                <c:pt idx="14">
                  <c:v>72.8651328896572</c:v>
                </c:pt>
                <c:pt idx="15">
                  <c:v>74.2074019769715</c:v>
                </c:pt>
                <c:pt idx="16">
                  <c:v>71.9604987889296</c:v>
                </c:pt>
                <c:pt idx="17">
                  <c:v>73.5436901414015</c:v>
                </c:pt>
                <c:pt idx="18">
                  <c:v>80.7123839183332</c:v>
                </c:pt>
                <c:pt idx="19">
                  <c:v>72.9118084224335</c:v>
                </c:pt>
                <c:pt idx="20">
                  <c:v>73.2666011940228</c:v>
                </c:pt>
                <c:pt idx="21">
                  <c:v>72.4166615584307</c:v>
                </c:pt>
                <c:pt idx="22">
                  <c:v>73.3591229960274</c:v>
                </c:pt>
                <c:pt idx="23">
                  <c:v>73.3386540995063</c:v>
                </c:pt>
                <c:pt idx="24">
                  <c:v>72.5671220932915</c:v>
                </c:pt>
                <c:pt idx="25">
                  <c:v>73.8663187794316</c:v>
                </c:pt>
                <c:pt idx="26">
                  <c:v>85.4358766043881</c:v>
                </c:pt>
                <c:pt idx="27">
                  <c:v>76.7131692829226</c:v>
                </c:pt>
                <c:pt idx="28">
                  <c:v>83.2097477344743</c:v>
                </c:pt>
                <c:pt idx="29">
                  <c:v>71.7375539401614</c:v>
                </c:pt>
                <c:pt idx="30">
                  <c:v>73.7755677892921</c:v>
                </c:pt>
                <c:pt idx="31">
                  <c:v>72.2275783284216</c:v>
                </c:pt>
                <c:pt idx="32">
                  <c:v>73.425869982348</c:v>
                </c:pt>
                <c:pt idx="33">
                  <c:v>81.7441371756558</c:v>
                </c:pt>
                <c:pt idx="34">
                  <c:v>72.2393029692218</c:v>
                </c:pt>
                <c:pt idx="35">
                  <c:v>71.7117962724922</c:v>
                </c:pt>
                <c:pt idx="36">
                  <c:v>72.3949812122906</c:v>
                </c:pt>
                <c:pt idx="37">
                  <c:v>73.6006014472164</c:v>
                </c:pt>
                <c:pt idx="38">
                  <c:v>73.5875937658984</c:v>
                </c:pt>
                <c:pt idx="39">
                  <c:v>75.6454768497658</c:v>
                </c:pt>
                <c:pt idx="40">
                  <c:v>73.2496385845039</c:v>
                </c:pt>
                <c:pt idx="41">
                  <c:v>71.5633887329528</c:v>
                </c:pt>
                <c:pt idx="42">
                  <c:v>79.1226565095109</c:v>
                </c:pt>
                <c:pt idx="43">
                  <c:v>71.6612005609999</c:v>
                </c:pt>
                <c:pt idx="44">
                  <c:v>68.5396633915678</c:v>
                </c:pt>
                <c:pt idx="45">
                  <c:v>73.3627267781039</c:v>
                </c:pt>
                <c:pt idx="46">
                  <c:v>70.5407045189439</c:v>
                </c:pt>
                <c:pt idx="47">
                  <c:v>70.4931996380058</c:v>
                </c:pt>
                <c:pt idx="48">
                  <c:v>75.3455297533303</c:v>
                </c:pt>
                <c:pt idx="49">
                  <c:v>72.9136658434417</c:v>
                </c:pt>
                <c:pt idx="50">
                  <c:v>70.1192146562927</c:v>
                </c:pt>
                <c:pt idx="51">
                  <c:v>72.6553747424384</c:v>
                </c:pt>
                <c:pt idx="52">
                  <c:v>72.171973056926</c:v>
                </c:pt>
                <c:pt idx="53">
                  <c:v>68.3256115359613</c:v>
                </c:pt>
                <c:pt idx="54">
                  <c:v>75.1568130636437</c:v>
                </c:pt>
                <c:pt idx="55">
                  <c:v>77.5951215654577</c:v>
                </c:pt>
                <c:pt idx="56">
                  <c:v>69.1268209807362</c:v>
                </c:pt>
                <c:pt idx="57">
                  <c:v>76.6834420144288</c:v>
                </c:pt>
                <c:pt idx="58">
                  <c:v>75.8807749568473</c:v>
                </c:pt>
                <c:pt idx="59">
                  <c:v>76.869318710766</c:v>
                </c:pt>
                <c:pt idx="60">
                  <c:v>70.8316426158118</c:v>
                </c:pt>
                <c:pt idx="61">
                  <c:v>75.9559213382541</c:v>
                </c:pt>
                <c:pt idx="62">
                  <c:v>70.7585402040092</c:v>
                </c:pt>
                <c:pt idx="63">
                  <c:v>70.1191494109126</c:v>
                </c:pt>
                <c:pt idx="64">
                  <c:v>70.2774064246959</c:v>
                </c:pt>
                <c:pt idx="65">
                  <c:v>70.0837773629844</c:v>
                </c:pt>
                <c:pt idx="66">
                  <c:v>67.8802712965766</c:v>
                </c:pt>
                <c:pt idx="67">
                  <c:v>69.0339128312848</c:v>
                </c:pt>
                <c:pt idx="68">
                  <c:v>70.6273061155966</c:v>
                </c:pt>
                <c:pt idx="69">
                  <c:v>79.2669150778799</c:v>
                </c:pt>
                <c:pt idx="70">
                  <c:v>69.7472269108887</c:v>
                </c:pt>
                <c:pt idx="71">
                  <c:v>70.9563885375993</c:v>
                </c:pt>
                <c:pt idx="72">
                  <c:v>72.0788266714477</c:v>
                </c:pt>
                <c:pt idx="73">
                  <c:v>76.0062130864255</c:v>
                </c:pt>
                <c:pt idx="74">
                  <c:v>77.2275538329293</c:v>
                </c:pt>
                <c:pt idx="75">
                  <c:v>77.4813285825778</c:v>
                </c:pt>
                <c:pt idx="76">
                  <c:v>74.4540930325957</c:v>
                </c:pt>
                <c:pt idx="77">
                  <c:v>74.5612465109283</c:v>
                </c:pt>
                <c:pt idx="78">
                  <c:v>68.7481858253285</c:v>
                </c:pt>
                <c:pt idx="79">
                  <c:v>70.6725334262565</c:v>
                </c:pt>
                <c:pt idx="80">
                  <c:v>69.8936978964524</c:v>
                </c:pt>
                <c:pt idx="81">
                  <c:v>70.745060075829</c:v>
                </c:pt>
                <c:pt idx="82">
                  <c:v>70.3846745799809</c:v>
                </c:pt>
                <c:pt idx="83">
                  <c:v>72.7426131027447</c:v>
                </c:pt>
                <c:pt idx="84">
                  <c:v>68.7516286754838</c:v>
                </c:pt>
                <c:pt idx="85">
                  <c:v>69.526524248335</c:v>
                </c:pt>
                <c:pt idx="86">
                  <c:v>70.8924395818549</c:v>
                </c:pt>
                <c:pt idx="87">
                  <c:v>75.3570355389524</c:v>
                </c:pt>
                <c:pt idx="88">
                  <c:v>69.5029442634674</c:v>
                </c:pt>
                <c:pt idx="89">
                  <c:v>69.5006406699464</c:v>
                </c:pt>
                <c:pt idx="90">
                  <c:v>68.8151116009113</c:v>
                </c:pt>
                <c:pt idx="91">
                  <c:v>70.6103171258668</c:v>
                </c:pt>
                <c:pt idx="92">
                  <c:v>72.4606995934459</c:v>
                </c:pt>
                <c:pt idx="93">
                  <c:v>73.1831589898408</c:v>
                </c:pt>
                <c:pt idx="94">
                  <c:v>74.9381674650621</c:v>
                </c:pt>
              </c:numCache>
            </c:numRef>
          </c:xVal>
          <c:yVal>
            <c:numRef>
              <c:f>[1]鹤伴山探针数据!$D$9:$CT$9</c:f>
              <c:numCache>
                <c:formatCode>General</c:formatCode>
                <c:ptCount val="95"/>
                <c:pt idx="0">
                  <c:v>0.7995</c:v>
                </c:pt>
                <c:pt idx="1">
                  <c:v>0.4235</c:v>
                </c:pt>
                <c:pt idx="2">
                  <c:v>0.684</c:v>
                </c:pt>
                <c:pt idx="3">
                  <c:v>0.704666</c:v>
                </c:pt>
                <c:pt idx="4">
                  <c:v>0.451</c:v>
                </c:pt>
                <c:pt idx="5">
                  <c:v>0.4375</c:v>
                </c:pt>
                <c:pt idx="6">
                  <c:v>0.545</c:v>
                </c:pt>
                <c:pt idx="7">
                  <c:v>0.632</c:v>
                </c:pt>
                <c:pt idx="8">
                  <c:v>0.6945</c:v>
                </c:pt>
                <c:pt idx="9">
                  <c:v>0.6335</c:v>
                </c:pt>
                <c:pt idx="10">
                  <c:v>0.6745</c:v>
                </c:pt>
                <c:pt idx="11">
                  <c:v>0.628</c:v>
                </c:pt>
                <c:pt idx="12">
                  <c:v>0.654</c:v>
                </c:pt>
                <c:pt idx="13">
                  <c:v>0.721</c:v>
                </c:pt>
                <c:pt idx="14">
                  <c:v>0.732</c:v>
                </c:pt>
                <c:pt idx="15">
                  <c:v>0.571</c:v>
                </c:pt>
                <c:pt idx="16">
                  <c:v>0.6135</c:v>
                </c:pt>
                <c:pt idx="17">
                  <c:v>0.6075</c:v>
                </c:pt>
                <c:pt idx="18">
                  <c:v>0.366</c:v>
                </c:pt>
                <c:pt idx="19">
                  <c:v>0.747</c:v>
                </c:pt>
                <c:pt idx="20">
                  <c:v>0.518</c:v>
                </c:pt>
                <c:pt idx="21">
                  <c:v>0.732</c:v>
                </c:pt>
                <c:pt idx="22">
                  <c:v>0.5895</c:v>
                </c:pt>
                <c:pt idx="23">
                  <c:v>0.754</c:v>
                </c:pt>
                <c:pt idx="24">
                  <c:v>0.645</c:v>
                </c:pt>
                <c:pt idx="25">
                  <c:v>0.625</c:v>
                </c:pt>
                <c:pt idx="26">
                  <c:v>0.1975</c:v>
                </c:pt>
                <c:pt idx="27">
                  <c:v>0.3795</c:v>
                </c:pt>
                <c:pt idx="28">
                  <c:v>0.2596667</c:v>
                </c:pt>
                <c:pt idx="29">
                  <c:v>0.6935</c:v>
                </c:pt>
                <c:pt idx="30">
                  <c:v>0.644</c:v>
                </c:pt>
                <c:pt idx="31">
                  <c:v>0.7605</c:v>
                </c:pt>
                <c:pt idx="32">
                  <c:v>0.686</c:v>
                </c:pt>
                <c:pt idx="33">
                  <c:v>0.2895</c:v>
                </c:pt>
                <c:pt idx="34">
                  <c:v>0.6735</c:v>
                </c:pt>
                <c:pt idx="35">
                  <c:v>0.6925</c:v>
                </c:pt>
                <c:pt idx="36">
                  <c:v>0.539</c:v>
                </c:pt>
                <c:pt idx="37">
                  <c:v>0.573</c:v>
                </c:pt>
                <c:pt idx="38">
                  <c:v>0.563333</c:v>
                </c:pt>
                <c:pt idx="39">
                  <c:v>0.477</c:v>
                </c:pt>
                <c:pt idx="40">
                  <c:v>0.632</c:v>
                </c:pt>
                <c:pt idx="41">
                  <c:v>0.66</c:v>
                </c:pt>
                <c:pt idx="42">
                  <c:v>0.505</c:v>
                </c:pt>
                <c:pt idx="43">
                  <c:v>0.675</c:v>
                </c:pt>
                <c:pt idx="44">
                  <c:v>0.617</c:v>
                </c:pt>
                <c:pt idx="45">
                  <c:v>0.602</c:v>
                </c:pt>
                <c:pt idx="46">
                  <c:v>0.818</c:v>
                </c:pt>
                <c:pt idx="47">
                  <c:v>0.587</c:v>
                </c:pt>
                <c:pt idx="48">
                  <c:v>0.563</c:v>
                </c:pt>
                <c:pt idx="49">
                  <c:v>0.579</c:v>
                </c:pt>
                <c:pt idx="50">
                  <c:v>0.54</c:v>
                </c:pt>
                <c:pt idx="51">
                  <c:v>0.491</c:v>
                </c:pt>
                <c:pt idx="52">
                  <c:v>0.553</c:v>
                </c:pt>
                <c:pt idx="53">
                  <c:v>0.532</c:v>
                </c:pt>
                <c:pt idx="54">
                  <c:v>0.68</c:v>
                </c:pt>
                <c:pt idx="55">
                  <c:v>0.756</c:v>
                </c:pt>
                <c:pt idx="56">
                  <c:v>0.632</c:v>
                </c:pt>
                <c:pt idx="57">
                  <c:v>0.585</c:v>
                </c:pt>
                <c:pt idx="58">
                  <c:v>0.586</c:v>
                </c:pt>
                <c:pt idx="59">
                  <c:v>0.385</c:v>
                </c:pt>
                <c:pt idx="60">
                  <c:v>0.642</c:v>
                </c:pt>
                <c:pt idx="61">
                  <c:v>0.386</c:v>
                </c:pt>
                <c:pt idx="62">
                  <c:v>0.808</c:v>
                </c:pt>
                <c:pt idx="63">
                  <c:v>0.504</c:v>
                </c:pt>
                <c:pt idx="64">
                  <c:v>0.773</c:v>
                </c:pt>
                <c:pt idx="65">
                  <c:v>0.639</c:v>
                </c:pt>
                <c:pt idx="66">
                  <c:v>0.642</c:v>
                </c:pt>
                <c:pt idx="67">
                  <c:v>0.741</c:v>
                </c:pt>
                <c:pt idx="68">
                  <c:v>0.615</c:v>
                </c:pt>
                <c:pt idx="69">
                  <c:v>0.31</c:v>
                </c:pt>
                <c:pt idx="70">
                  <c:v>0.745</c:v>
                </c:pt>
                <c:pt idx="71">
                  <c:v>0.491</c:v>
                </c:pt>
                <c:pt idx="72">
                  <c:v>0.559</c:v>
                </c:pt>
                <c:pt idx="73">
                  <c:v>0.808</c:v>
                </c:pt>
                <c:pt idx="74">
                  <c:v>0.432</c:v>
                </c:pt>
                <c:pt idx="75">
                  <c:v>0.536</c:v>
                </c:pt>
                <c:pt idx="76">
                  <c:v>0.55</c:v>
                </c:pt>
                <c:pt idx="77">
                  <c:v>0.608</c:v>
                </c:pt>
                <c:pt idx="78">
                  <c:v>0.665</c:v>
                </c:pt>
                <c:pt idx="79">
                  <c:v>0.565</c:v>
                </c:pt>
                <c:pt idx="80">
                  <c:v>0.657</c:v>
                </c:pt>
                <c:pt idx="81">
                  <c:v>0.623</c:v>
                </c:pt>
                <c:pt idx="82">
                  <c:v>0.571</c:v>
                </c:pt>
                <c:pt idx="83">
                  <c:v>0.693</c:v>
                </c:pt>
                <c:pt idx="84">
                  <c:v>0.566</c:v>
                </c:pt>
                <c:pt idx="85">
                  <c:v>0.587</c:v>
                </c:pt>
                <c:pt idx="86">
                  <c:v>0.53</c:v>
                </c:pt>
                <c:pt idx="87">
                  <c:v>0.378</c:v>
                </c:pt>
                <c:pt idx="88">
                  <c:v>0.585</c:v>
                </c:pt>
                <c:pt idx="89">
                  <c:v>0.599</c:v>
                </c:pt>
                <c:pt idx="90">
                  <c:v>0.49</c:v>
                </c:pt>
                <c:pt idx="91">
                  <c:v>0.693</c:v>
                </c:pt>
                <c:pt idx="92">
                  <c:v>0.606</c:v>
                </c:pt>
                <c:pt idx="93">
                  <c:v>0.409</c:v>
                </c:pt>
                <c:pt idx="94">
                  <c:v>0.624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[1]辉长岩探针数据!$C$21:$W$21</c:f>
              <c:numCache>
                <c:formatCode>General</c:formatCode>
                <c:ptCount val="21"/>
                <c:pt idx="0">
                  <c:v>78.8603610944591</c:v>
                </c:pt>
                <c:pt idx="1">
                  <c:v>82.9220939127157</c:v>
                </c:pt>
                <c:pt idx="2">
                  <c:v>81.7568935363563</c:v>
                </c:pt>
                <c:pt idx="3">
                  <c:v>76.1390858616553</c:v>
                </c:pt>
                <c:pt idx="4">
                  <c:v>85.0391564247723</c:v>
                </c:pt>
                <c:pt idx="5">
                  <c:v>79.3364274434028</c:v>
                </c:pt>
                <c:pt idx="6">
                  <c:v>76.5630291269558</c:v>
                </c:pt>
                <c:pt idx="7">
                  <c:v>79.3357715024322</c:v>
                </c:pt>
                <c:pt idx="8">
                  <c:v>78.2309768067278</c:v>
                </c:pt>
                <c:pt idx="9">
                  <c:v>81.0657578104237</c:v>
                </c:pt>
                <c:pt idx="10">
                  <c:v>82.9386057156339</c:v>
                </c:pt>
                <c:pt idx="11">
                  <c:v>78.6800464938145</c:v>
                </c:pt>
                <c:pt idx="12">
                  <c:v>78.3533151610106</c:v>
                </c:pt>
                <c:pt idx="13">
                  <c:v>78.8319134136446</c:v>
                </c:pt>
                <c:pt idx="14">
                  <c:v>79.6909210858606</c:v>
                </c:pt>
                <c:pt idx="15">
                  <c:v>78.3819754038457</c:v>
                </c:pt>
                <c:pt idx="16">
                  <c:v>79.8153290278258</c:v>
                </c:pt>
                <c:pt idx="17">
                  <c:v>83.0366900123877</c:v>
                </c:pt>
                <c:pt idx="18">
                  <c:v>79.2327076034708</c:v>
                </c:pt>
                <c:pt idx="19">
                  <c:v>78.4145362278968</c:v>
                </c:pt>
                <c:pt idx="20">
                  <c:v>78.0231037508646</c:v>
                </c:pt>
              </c:numCache>
            </c:numRef>
          </c:xVal>
          <c:yVal>
            <c:numRef>
              <c:f>[1]辉长岩探针数据!$C$10:$W$10</c:f>
              <c:numCache>
                <c:formatCode>General</c:formatCode>
                <c:ptCount val="21"/>
                <c:pt idx="0">
                  <c:v>0.619</c:v>
                </c:pt>
                <c:pt idx="1">
                  <c:v>0.359</c:v>
                </c:pt>
                <c:pt idx="2">
                  <c:v>0.362</c:v>
                </c:pt>
                <c:pt idx="3">
                  <c:v>0.501</c:v>
                </c:pt>
                <c:pt idx="4">
                  <c:v>0.159</c:v>
                </c:pt>
                <c:pt idx="5">
                  <c:v>0.538</c:v>
                </c:pt>
                <c:pt idx="6">
                  <c:v>0.526</c:v>
                </c:pt>
                <c:pt idx="7">
                  <c:v>0.531</c:v>
                </c:pt>
                <c:pt idx="8">
                  <c:v>0.48</c:v>
                </c:pt>
                <c:pt idx="9">
                  <c:v>0.544</c:v>
                </c:pt>
                <c:pt idx="10">
                  <c:v>0.274</c:v>
                </c:pt>
                <c:pt idx="11">
                  <c:v>0.469</c:v>
                </c:pt>
                <c:pt idx="12">
                  <c:v>0.488</c:v>
                </c:pt>
                <c:pt idx="13">
                  <c:v>0.483</c:v>
                </c:pt>
                <c:pt idx="14">
                  <c:v>0.4</c:v>
                </c:pt>
                <c:pt idx="15">
                  <c:v>0.5385</c:v>
                </c:pt>
                <c:pt idx="16">
                  <c:v>0.247</c:v>
                </c:pt>
                <c:pt idx="17">
                  <c:v>0.292</c:v>
                </c:pt>
                <c:pt idx="18">
                  <c:v>0.542</c:v>
                </c:pt>
                <c:pt idx="19">
                  <c:v>0.571</c:v>
                </c:pt>
                <c:pt idx="20">
                  <c:v>0.725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86304"/>
        <c:axId val="378388480"/>
      </c:scatterChart>
      <c:valAx>
        <c:axId val="378386304"/>
        <c:scaling>
          <c:orientation val="minMax"/>
          <c:max val="90"/>
          <c:min val="65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388480"/>
        <c:crosses val="autoZero"/>
        <c:crossBetween val="midCat"/>
        <c:majorUnit val="5"/>
      </c:valAx>
      <c:valAx>
        <c:axId val="3783884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TiO2(wt.%)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386304"/>
        <c:crosses val="autoZero"/>
        <c:crossBetween val="midCat"/>
        <c:majorUnit val="0.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[1]鹤伴山探针数据!$D$20:$CT$20</c:f>
              <c:numCache>
                <c:formatCode>General</c:formatCode>
                <c:ptCount val="95"/>
                <c:pt idx="0">
                  <c:v>71.8460903690535</c:v>
                </c:pt>
                <c:pt idx="1">
                  <c:v>77.6340749492597</c:v>
                </c:pt>
                <c:pt idx="2">
                  <c:v>74.0456112001609</c:v>
                </c:pt>
                <c:pt idx="3">
                  <c:v>72.5330645113721</c:v>
                </c:pt>
                <c:pt idx="4">
                  <c:v>76.4953488095136</c:v>
                </c:pt>
                <c:pt idx="5">
                  <c:v>77.4989851280358</c:v>
                </c:pt>
                <c:pt idx="6">
                  <c:v>73.5396382063867</c:v>
                </c:pt>
                <c:pt idx="7">
                  <c:v>72.7456812197116</c:v>
                </c:pt>
                <c:pt idx="8">
                  <c:v>72.4445780866451</c:v>
                </c:pt>
                <c:pt idx="9">
                  <c:v>73.7847496624425</c:v>
                </c:pt>
                <c:pt idx="10">
                  <c:v>72.631368243613</c:v>
                </c:pt>
                <c:pt idx="11">
                  <c:v>73.7357803720859</c:v>
                </c:pt>
                <c:pt idx="12">
                  <c:v>73.8303163923317</c:v>
                </c:pt>
                <c:pt idx="13">
                  <c:v>72.4542711539239</c:v>
                </c:pt>
                <c:pt idx="14">
                  <c:v>72.8651328896572</c:v>
                </c:pt>
                <c:pt idx="15">
                  <c:v>74.2074019769715</c:v>
                </c:pt>
                <c:pt idx="16">
                  <c:v>71.9604987889296</c:v>
                </c:pt>
                <c:pt idx="17">
                  <c:v>73.5436901414015</c:v>
                </c:pt>
                <c:pt idx="18">
                  <c:v>80.7123839183332</c:v>
                </c:pt>
                <c:pt idx="19">
                  <c:v>72.9118084224335</c:v>
                </c:pt>
                <c:pt idx="20">
                  <c:v>73.2666011940228</c:v>
                </c:pt>
                <c:pt idx="21">
                  <c:v>72.4166615584307</c:v>
                </c:pt>
                <c:pt idx="22">
                  <c:v>73.3591229960274</c:v>
                </c:pt>
                <c:pt idx="23">
                  <c:v>73.3386540995063</c:v>
                </c:pt>
                <c:pt idx="24">
                  <c:v>72.5671220932915</c:v>
                </c:pt>
                <c:pt idx="25">
                  <c:v>73.8663187794316</c:v>
                </c:pt>
                <c:pt idx="26">
                  <c:v>85.4358766043881</c:v>
                </c:pt>
                <c:pt idx="27">
                  <c:v>76.7131692829226</c:v>
                </c:pt>
                <c:pt idx="28">
                  <c:v>83.2097477344743</c:v>
                </c:pt>
                <c:pt idx="29">
                  <c:v>71.7375539401614</c:v>
                </c:pt>
                <c:pt idx="30">
                  <c:v>73.7755677892921</c:v>
                </c:pt>
                <c:pt idx="31">
                  <c:v>72.2275783284216</c:v>
                </c:pt>
                <c:pt idx="32">
                  <c:v>73.425869982348</c:v>
                </c:pt>
                <c:pt idx="33">
                  <c:v>81.7441371756558</c:v>
                </c:pt>
                <c:pt idx="34">
                  <c:v>72.2393029692218</c:v>
                </c:pt>
                <c:pt idx="35">
                  <c:v>71.7117962724922</c:v>
                </c:pt>
                <c:pt idx="36">
                  <c:v>72.3949812122906</c:v>
                </c:pt>
                <c:pt idx="37">
                  <c:v>73.6006014472164</c:v>
                </c:pt>
                <c:pt idx="38">
                  <c:v>73.5875937658984</c:v>
                </c:pt>
                <c:pt idx="39">
                  <c:v>75.6454768497658</c:v>
                </c:pt>
                <c:pt idx="40">
                  <c:v>73.2496385845039</c:v>
                </c:pt>
                <c:pt idx="41">
                  <c:v>71.5633887329528</c:v>
                </c:pt>
                <c:pt idx="42">
                  <c:v>79.1226565095109</c:v>
                </c:pt>
                <c:pt idx="43">
                  <c:v>71.6612005609999</c:v>
                </c:pt>
                <c:pt idx="44">
                  <c:v>68.5396633915678</c:v>
                </c:pt>
                <c:pt idx="45">
                  <c:v>73.3627267781039</c:v>
                </c:pt>
                <c:pt idx="46">
                  <c:v>70.5407045189439</c:v>
                </c:pt>
                <c:pt idx="47">
                  <c:v>70.4931996380058</c:v>
                </c:pt>
                <c:pt idx="48">
                  <c:v>75.3455297533303</c:v>
                </c:pt>
                <c:pt idx="49">
                  <c:v>72.9136658434417</c:v>
                </c:pt>
                <c:pt idx="50">
                  <c:v>70.1192146562927</c:v>
                </c:pt>
                <c:pt idx="51">
                  <c:v>72.6553747424384</c:v>
                </c:pt>
                <c:pt idx="52">
                  <c:v>72.171973056926</c:v>
                </c:pt>
                <c:pt idx="53">
                  <c:v>68.3256115359613</c:v>
                </c:pt>
                <c:pt idx="54">
                  <c:v>75.1568130636437</c:v>
                </c:pt>
                <c:pt idx="55">
                  <c:v>77.5951215654577</c:v>
                </c:pt>
                <c:pt idx="56">
                  <c:v>69.1268209807362</c:v>
                </c:pt>
                <c:pt idx="57">
                  <c:v>76.6834420144288</c:v>
                </c:pt>
                <c:pt idx="58">
                  <c:v>75.8807749568473</c:v>
                </c:pt>
                <c:pt idx="59">
                  <c:v>76.869318710766</c:v>
                </c:pt>
                <c:pt idx="60">
                  <c:v>70.8316426158118</c:v>
                </c:pt>
                <c:pt idx="61">
                  <c:v>75.9559213382541</c:v>
                </c:pt>
                <c:pt idx="62">
                  <c:v>70.7585402040092</c:v>
                </c:pt>
                <c:pt idx="63">
                  <c:v>70.1191494109126</c:v>
                </c:pt>
                <c:pt idx="64">
                  <c:v>70.2774064246959</c:v>
                </c:pt>
                <c:pt idx="65">
                  <c:v>70.0837773629844</c:v>
                </c:pt>
                <c:pt idx="66">
                  <c:v>67.8802712965766</c:v>
                </c:pt>
                <c:pt idx="67">
                  <c:v>69.0339128312848</c:v>
                </c:pt>
                <c:pt idx="68">
                  <c:v>70.6273061155966</c:v>
                </c:pt>
                <c:pt idx="69">
                  <c:v>79.2669150778799</c:v>
                </c:pt>
                <c:pt idx="70">
                  <c:v>69.7472269108887</c:v>
                </c:pt>
                <c:pt idx="71">
                  <c:v>70.9563885375993</c:v>
                </c:pt>
                <c:pt idx="72">
                  <c:v>72.0788266714477</c:v>
                </c:pt>
                <c:pt idx="73">
                  <c:v>76.0062130864255</c:v>
                </c:pt>
                <c:pt idx="74">
                  <c:v>77.2275538329293</c:v>
                </c:pt>
                <c:pt idx="75">
                  <c:v>77.4813285825778</c:v>
                </c:pt>
                <c:pt idx="76">
                  <c:v>74.4540930325957</c:v>
                </c:pt>
                <c:pt idx="77">
                  <c:v>74.5612465109283</c:v>
                </c:pt>
                <c:pt idx="78">
                  <c:v>68.7481858253285</c:v>
                </c:pt>
                <c:pt idx="79">
                  <c:v>70.6725334262565</c:v>
                </c:pt>
                <c:pt idx="80">
                  <c:v>69.8936978964524</c:v>
                </c:pt>
                <c:pt idx="81">
                  <c:v>70.745060075829</c:v>
                </c:pt>
                <c:pt idx="82">
                  <c:v>70.3846745799809</c:v>
                </c:pt>
                <c:pt idx="83">
                  <c:v>72.7426131027447</c:v>
                </c:pt>
                <c:pt idx="84">
                  <c:v>68.7516286754838</c:v>
                </c:pt>
                <c:pt idx="85">
                  <c:v>69.526524248335</c:v>
                </c:pt>
                <c:pt idx="86">
                  <c:v>70.8924395818549</c:v>
                </c:pt>
                <c:pt idx="87">
                  <c:v>75.3570355389524</c:v>
                </c:pt>
                <c:pt idx="88">
                  <c:v>69.5029442634674</c:v>
                </c:pt>
                <c:pt idx="89">
                  <c:v>69.5006406699464</c:v>
                </c:pt>
                <c:pt idx="90">
                  <c:v>68.8151116009113</c:v>
                </c:pt>
                <c:pt idx="91">
                  <c:v>70.6103171258668</c:v>
                </c:pt>
                <c:pt idx="92">
                  <c:v>72.4606995934459</c:v>
                </c:pt>
                <c:pt idx="93">
                  <c:v>73.1831589898408</c:v>
                </c:pt>
                <c:pt idx="94">
                  <c:v>74.9381674650621</c:v>
                </c:pt>
              </c:numCache>
            </c:numRef>
          </c:xVal>
          <c:yVal>
            <c:numRef>
              <c:f>[1]鹤伴山探针数据!$D$8:$CT$8</c:f>
              <c:numCache>
                <c:formatCode>General</c:formatCode>
                <c:ptCount val="95"/>
                <c:pt idx="0">
                  <c:v>2.264</c:v>
                </c:pt>
                <c:pt idx="1">
                  <c:v>1.9595</c:v>
                </c:pt>
                <c:pt idx="2">
                  <c:v>2.178</c:v>
                </c:pt>
                <c:pt idx="3">
                  <c:v>2.235</c:v>
                </c:pt>
                <c:pt idx="4">
                  <c:v>2.033</c:v>
                </c:pt>
                <c:pt idx="5">
                  <c:v>2.074</c:v>
                </c:pt>
                <c:pt idx="6">
                  <c:v>2.476</c:v>
                </c:pt>
                <c:pt idx="7">
                  <c:v>2.173</c:v>
                </c:pt>
                <c:pt idx="8">
                  <c:v>2.2555</c:v>
                </c:pt>
                <c:pt idx="9">
                  <c:v>2.2925</c:v>
                </c:pt>
                <c:pt idx="10">
                  <c:v>2.383</c:v>
                </c:pt>
                <c:pt idx="11">
                  <c:v>2.047</c:v>
                </c:pt>
                <c:pt idx="12">
                  <c:v>2.1875</c:v>
                </c:pt>
                <c:pt idx="13">
                  <c:v>2.511</c:v>
                </c:pt>
                <c:pt idx="14">
                  <c:v>2.61</c:v>
                </c:pt>
                <c:pt idx="15">
                  <c:v>2.2685</c:v>
                </c:pt>
                <c:pt idx="16">
                  <c:v>2.3515</c:v>
                </c:pt>
                <c:pt idx="17">
                  <c:v>2.0915</c:v>
                </c:pt>
                <c:pt idx="18">
                  <c:v>1.898</c:v>
                </c:pt>
                <c:pt idx="19">
                  <c:v>2.3976667</c:v>
                </c:pt>
                <c:pt idx="20">
                  <c:v>2.022</c:v>
                </c:pt>
                <c:pt idx="21">
                  <c:v>2.34</c:v>
                </c:pt>
                <c:pt idx="22">
                  <c:v>2.0885</c:v>
                </c:pt>
                <c:pt idx="23">
                  <c:v>2.223</c:v>
                </c:pt>
                <c:pt idx="24">
                  <c:v>2.248</c:v>
                </c:pt>
                <c:pt idx="25">
                  <c:v>2.014</c:v>
                </c:pt>
                <c:pt idx="26">
                  <c:v>1.556</c:v>
                </c:pt>
                <c:pt idx="27">
                  <c:v>2.655</c:v>
                </c:pt>
                <c:pt idx="28">
                  <c:v>1.727666</c:v>
                </c:pt>
                <c:pt idx="29">
                  <c:v>2.5095</c:v>
                </c:pt>
                <c:pt idx="30">
                  <c:v>2.214</c:v>
                </c:pt>
                <c:pt idx="31">
                  <c:v>2.4445</c:v>
                </c:pt>
                <c:pt idx="32">
                  <c:v>2.29</c:v>
                </c:pt>
                <c:pt idx="33">
                  <c:v>2.1685</c:v>
                </c:pt>
                <c:pt idx="34">
                  <c:v>2.299</c:v>
                </c:pt>
                <c:pt idx="35">
                  <c:v>2.393</c:v>
                </c:pt>
                <c:pt idx="36">
                  <c:v>2.455</c:v>
                </c:pt>
                <c:pt idx="37">
                  <c:v>1.827</c:v>
                </c:pt>
                <c:pt idx="38">
                  <c:v>2.184</c:v>
                </c:pt>
                <c:pt idx="39">
                  <c:v>2.235</c:v>
                </c:pt>
                <c:pt idx="40">
                  <c:v>2.1555</c:v>
                </c:pt>
                <c:pt idx="41">
                  <c:v>2.23</c:v>
                </c:pt>
                <c:pt idx="42">
                  <c:v>2.576</c:v>
                </c:pt>
                <c:pt idx="43">
                  <c:v>2.223</c:v>
                </c:pt>
                <c:pt idx="44">
                  <c:v>1.797</c:v>
                </c:pt>
                <c:pt idx="45">
                  <c:v>2.22</c:v>
                </c:pt>
                <c:pt idx="46">
                  <c:v>2.693</c:v>
                </c:pt>
                <c:pt idx="47">
                  <c:v>1.848</c:v>
                </c:pt>
                <c:pt idx="48">
                  <c:v>2.695</c:v>
                </c:pt>
                <c:pt idx="49">
                  <c:v>1.903</c:v>
                </c:pt>
                <c:pt idx="50">
                  <c:v>1.932</c:v>
                </c:pt>
                <c:pt idx="51">
                  <c:v>1.797</c:v>
                </c:pt>
                <c:pt idx="52">
                  <c:v>2.136</c:v>
                </c:pt>
                <c:pt idx="53">
                  <c:v>1.896</c:v>
                </c:pt>
                <c:pt idx="54">
                  <c:v>2.476</c:v>
                </c:pt>
                <c:pt idx="55">
                  <c:v>1.98</c:v>
                </c:pt>
                <c:pt idx="56">
                  <c:v>1.739</c:v>
                </c:pt>
                <c:pt idx="57">
                  <c:v>2.618</c:v>
                </c:pt>
                <c:pt idx="58">
                  <c:v>2.814</c:v>
                </c:pt>
                <c:pt idx="59">
                  <c:v>2.634</c:v>
                </c:pt>
                <c:pt idx="60">
                  <c:v>1.674</c:v>
                </c:pt>
                <c:pt idx="61">
                  <c:v>1.829</c:v>
                </c:pt>
                <c:pt idx="62">
                  <c:v>2.486</c:v>
                </c:pt>
                <c:pt idx="63">
                  <c:v>1.945</c:v>
                </c:pt>
                <c:pt idx="64">
                  <c:v>2.063</c:v>
                </c:pt>
                <c:pt idx="65">
                  <c:v>1.892</c:v>
                </c:pt>
                <c:pt idx="66">
                  <c:v>1.818</c:v>
                </c:pt>
                <c:pt idx="67">
                  <c:v>2.211</c:v>
                </c:pt>
                <c:pt idx="68">
                  <c:v>1.683</c:v>
                </c:pt>
                <c:pt idx="69">
                  <c:v>2.268</c:v>
                </c:pt>
                <c:pt idx="70">
                  <c:v>2.182</c:v>
                </c:pt>
                <c:pt idx="71">
                  <c:v>1.597</c:v>
                </c:pt>
                <c:pt idx="72">
                  <c:v>1.95</c:v>
                </c:pt>
                <c:pt idx="73">
                  <c:v>3.342</c:v>
                </c:pt>
                <c:pt idx="74">
                  <c:v>1.78</c:v>
                </c:pt>
                <c:pt idx="75">
                  <c:v>2.864</c:v>
                </c:pt>
                <c:pt idx="76">
                  <c:v>2.256</c:v>
                </c:pt>
                <c:pt idx="77">
                  <c:v>2.41</c:v>
                </c:pt>
                <c:pt idx="78">
                  <c:v>1.966</c:v>
                </c:pt>
                <c:pt idx="79">
                  <c:v>1.872</c:v>
                </c:pt>
                <c:pt idx="80">
                  <c:v>2.56</c:v>
                </c:pt>
                <c:pt idx="81">
                  <c:v>1.847</c:v>
                </c:pt>
                <c:pt idx="82">
                  <c:v>1.578</c:v>
                </c:pt>
                <c:pt idx="83">
                  <c:v>1.801</c:v>
                </c:pt>
                <c:pt idx="84">
                  <c:v>1.678</c:v>
                </c:pt>
                <c:pt idx="85">
                  <c:v>1.635</c:v>
                </c:pt>
                <c:pt idx="86">
                  <c:v>2.05</c:v>
                </c:pt>
                <c:pt idx="87">
                  <c:v>2.4</c:v>
                </c:pt>
                <c:pt idx="88">
                  <c:v>1.771</c:v>
                </c:pt>
                <c:pt idx="89">
                  <c:v>1.693</c:v>
                </c:pt>
                <c:pt idx="90">
                  <c:v>1.719</c:v>
                </c:pt>
                <c:pt idx="91">
                  <c:v>1.917</c:v>
                </c:pt>
                <c:pt idx="92">
                  <c:v>1.929</c:v>
                </c:pt>
                <c:pt idx="93">
                  <c:v>1.264</c:v>
                </c:pt>
                <c:pt idx="94">
                  <c:v>3.021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[1]辉长岩探针数据!$C$21:$EQ$21</c:f>
              <c:numCache>
                <c:formatCode>General</c:formatCode>
                <c:ptCount val="145"/>
                <c:pt idx="0">
                  <c:v>78.8603610944591</c:v>
                </c:pt>
                <c:pt idx="1">
                  <c:v>82.9220939127157</c:v>
                </c:pt>
                <c:pt idx="2">
                  <c:v>81.7568935363563</c:v>
                </c:pt>
                <c:pt idx="3">
                  <c:v>76.1390858616553</c:v>
                </c:pt>
                <c:pt idx="4">
                  <c:v>85.0391564247723</c:v>
                </c:pt>
                <c:pt idx="5">
                  <c:v>79.3364274434028</c:v>
                </c:pt>
                <c:pt idx="6">
                  <c:v>76.5630291269558</c:v>
                </c:pt>
                <c:pt idx="7">
                  <c:v>79.3357715024322</c:v>
                </c:pt>
                <c:pt idx="8">
                  <c:v>78.2309768067278</c:v>
                </c:pt>
                <c:pt idx="9">
                  <c:v>81.0657578104237</c:v>
                </c:pt>
                <c:pt idx="10">
                  <c:v>82.9386057156339</c:v>
                </c:pt>
                <c:pt idx="11">
                  <c:v>78.6800464938145</c:v>
                </c:pt>
                <c:pt idx="12">
                  <c:v>78.3533151610106</c:v>
                </c:pt>
                <c:pt idx="13">
                  <c:v>78.8319134136446</c:v>
                </c:pt>
                <c:pt idx="14">
                  <c:v>79.6909210858606</c:v>
                </c:pt>
                <c:pt idx="15">
                  <c:v>78.3819754038457</c:v>
                </c:pt>
                <c:pt idx="16">
                  <c:v>79.8153290278258</c:v>
                </c:pt>
                <c:pt idx="17">
                  <c:v>83.0366900123877</c:v>
                </c:pt>
                <c:pt idx="18">
                  <c:v>79.2327076034708</c:v>
                </c:pt>
                <c:pt idx="19">
                  <c:v>78.4145362278968</c:v>
                </c:pt>
                <c:pt idx="20">
                  <c:v>78.0231037508646</c:v>
                </c:pt>
                <c:pt idx="21">
                  <c:v>76.2905017665079</c:v>
                </c:pt>
                <c:pt idx="22">
                  <c:v>75.6758668753216</c:v>
                </c:pt>
                <c:pt idx="23">
                  <c:v>74.1642117206255</c:v>
                </c:pt>
                <c:pt idx="24">
                  <c:v>73.8323985120494</c:v>
                </c:pt>
                <c:pt idx="25">
                  <c:v>74.6303445732972</c:v>
                </c:pt>
                <c:pt idx="26">
                  <c:v>74.1337549208293</c:v>
                </c:pt>
                <c:pt idx="27">
                  <c:v>77.0257075208974</c:v>
                </c:pt>
                <c:pt idx="28">
                  <c:v>73.6745164125298</c:v>
                </c:pt>
                <c:pt idx="29">
                  <c:v>76.4633142603221</c:v>
                </c:pt>
                <c:pt idx="30">
                  <c:v>75.0569182527334</c:v>
                </c:pt>
                <c:pt idx="31">
                  <c:v>75.4397033058333</c:v>
                </c:pt>
                <c:pt idx="32">
                  <c:v>77.8579842131892</c:v>
                </c:pt>
                <c:pt idx="33">
                  <c:v>75.7509741949194</c:v>
                </c:pt>
                <c:pt idx="34">
                  <c:v>70.7433762902714</c:v>
                </c:pt>
                <c:pt idx="35">
                  <c:v>73.7140433692767</c:v>
                </c:pt>
                <c:pt idx="36">
                  <c:v>74.1784593680663</c:v>
                </c:pt>
                <c:pt idx="37">
                  <c:v>75.3958905973499</c:v>
                </c:pt>
                <c:pt idx="38">
                  <c:v>74.3238121466349</c:v>
                </c:pt>
                <c:pt idx="39">
                  <c:v>73.2998814180672</c:v>
                </c:pt>
                <c:pt idx="40">
                  <c:v>75.558440192111</c:v>
                </c:pt>
                <c:pt idx="41">
                  <c:v>74.4161393519458</c:v>
                </c:pt>
                <c:pt idx="42">
                  <c:v>74.8562466474319</c:v>
                </c:pt>
                <c:pt idx="43">
                  <c:v>74.5707369291705</c:v>
                </c:pt>
                <c:pt idx="44">
                  <c:v>73.7382802053419</c:v>
                </c:pt>
                <c:pt idx="45">
                  <c:v>78.4862497730156</c:v>
                </c:pt>
                <c:pt idx="46">
                  <c:v>75.726072203241</c:v>
                </c:pt>
                <c:pt idx="47">
                  <c:v>78.2298214606134</c:v>
                </c:pt>
                <c:pt idx="48">
                  <c:v>75.2044809630416</c:v>
                </c:pt>
                <c:pt idx="49">
                  <c:v>74.469606564756</c:v>
                </c:pt>
                <c:pt idx="50">
                  <c:v>74.8783257206231</c:v>
                </c:pt>
                <c:pt idx="51">
                  <c:v>77.3262281889205</c:v>
                </c:pt>
                <c:pt idx="52">
                  <c:v>74.821458056173</c:v>
                </c:pt>
                <c:pt idx="53">
                  <c:v>75.269007539671</c:v>
                </c:pt>
                <c:pt idx="54">
                  <c:v>76.0353690450599</c:v>
                </c:pt>
                <c:pt idx="55">
                  <c:v>77.2455061052935</c:v>
                </c:pt>
                <c:pt idx="56">
                  <c:v>78.2859427737777</c:v>
                </c:pt>
                <c:pt idx="57">
                  <c:v>72.2004614139676</c:v>
                </c:pt>
                <c:pt idx="58">
                  <c:v>74.9041690091215</c:v>
                </c:pt>
                <c:pt idx="59">
                  <c:v>74.8475778548963</c:v>
                </c:pt>
                <c:pt idx="60">
                  <c:v>74.5677270968638</c:v>
                </c:pt>
                <c:pt idx="61">
                  <c:v>77.018243902893</c:v>
                </c:pt>
                <c:pt idx="62">
                  <c:v>79.7005854347692</c:v>
                </c:pt>
                <c:pt idx="63">
                  <c:v>76.5608907985752</c:v>
                </c:pt>
                <c:pt idx="64">
                  <c:v>73.9816989736168</c:v>
                </c:pt>
                <c:pt idx="65">
                  <c:v>77.9514414016012</c:v>
                </c:pt>
                <c:pt idx="66">
                  <c:v>78.645766304892</c:v>
                </c:pt>
                <c:pt idx="67">
                  <c:v>78.5018477433548</c:v>
                </c:pt>
                <c:pt idx="68">
                  <c:v>76.3577151781614</c:v>
                </c:pt>
                <c:pt idx="69">
                  <c:v>77.4510646947734</c:v>
                </c:pt>
                <c:pt idx="70">
                  <c:v>76.9710724252127</c:v>
                </c:pt>
                <c:pt idx="71">
                  <c:v>77.7264413214391</c:v>
                </c:pt>
                <c:pt idx="72">
                  <c:v>76.4500715631088</c:v>
                </c:pt>
                <c:pt idx="73">
                  <c:v>72.9013837590857</c:v>
                </c:pt>
                <c:pt idx="74">
                  <c:v>75.109221748475</c:v>
                </c:pt>
                <c:pt idx="75">
                  <c:v>78.5277788727285</c:v>
                </c:pt>
                <c:pt idx="76">
                  <c:v>76.8729971914384</c:v>
                </c:pt>
                <c:pt idx="77">
                  <c:v>74.1810133352911</c:v>
                </c:pt>
                <c:pt idx="78">
                  <c:v>75.3978927204086</c:v>
                </c:pt>
                <c:pt idx="79">
                  <c:v>76.6177255684175</c:v>
                </c:pt>
                <c:pt idx="80">
                  <c:v>74.7389154117172</c:v>
                </c:pt>
                <c:pt idx="81">
                  <c:v>78.5031577593185</c:v>
                </c:pt>
                <c:pt idx="82">
                  <c:v>74.9720460973011</c:v>
                </c:pt>
                <c:pt idx="83">
                  <c:v>76.4732238177419</c:v>
                </c:pt>
                <c:pt idx="84">
                  <c:v>72.7339656965292</c:v>
                </c:pt>
                <c:pt idx="85">
                  <c:v>74.7047744120759</c:v>
                </c:pt>
                <c:pt idx="86">
                  <c:v>76.4279470187539</c:v>
                </c:pt>
                <c:pt idx="87">
                  <c:v>79.7266909660251</c:v>
                </c:pt>
                <c:pt idx="88">
                  <c:v>74.6536251444421</c:v>
                </c:pt>
                <c:pt idx="89">
                  <c:v>74.0389833692536</c:v>
                </c:pt>
                <c:pt idx="90">
                  <c:v>77.9726366957729</c:v>
                </c:pt>
                <c:pt idx="91">
                  <c:v>75.4362530004553</c:v>
                </c:pt>
                <c:pt idx="92">
                  <c:v>75.6003403819597</c:v>
                </c:pt>
                <c:pt idx="93">
                  <c:v>76.1031475554308</c:v>
                </c:pt>
                <c:pt idx="94">
                  <c:v>76.7294334398046</c:v>
                </c:pt>
                <c:pt idx="95">
                  <c:v>81.3248353542615</c:v>
                </c:pt>
                <c:pt idx="96">
                  <c:v>74.9496732318778</c:v>
                </c:pt>
                <c:pt idx="97">
                  <c:v>74.3070937429961</c:v>
                </c:pt>
                <c:pt idx="98">
                  <c:v>76.6283754980371</c:v>
                </c:pt>
                <c:pt idx="99">
                  <c:v>75.7410863438566</c:v>
                </c:pt>
                <c:pt idx="100">
                  <c:v>76.0526712591837</c:v>
                </c:pt>
                <c:pt idx="101">
                  <c:v>77.2455291342977</c:v>
                </c:pt>
                <c:pt idx="102">
                  <c:v>74.8804796421062</c:v>
                </c:pt>
                <c:pt idx="103">
                  <c:v>75.3070269781044</c:v>
                </c:pt>
                <c:pt idx="104">
                  <c:v>83.1788814644728</c:v>
                </c:pt>
                <c:pt idx="105">
                  <c:v>76.0026710322374</c:v>
                </c:pt>
                <c:pt idx="106">
                  <c:v>75.756615611435</c:v>
                </c:pt>
                <c:pt idx="107">
                  <c:v>75.4495739335593</c:v>
                </c:pt>
                <c:pt idx="108">
                  <c:v>75.8728624833262</c:v>
                </c:pt>
                <c:pt idx="109">
                  <c:v>74.4496267695809</c:v>
                </c:pt>
                <c:pt idx="110">
                  <c:v>75.7979229689034</c:v>
                </c:pt>
                <c:pt idx="111">
                  <c:v>75.1251482166056</c:v>
                </c:pt>
                <c:pt idx="112">
                  <c:v>76.6667444855669</c:v>
                </c:pt>
                <c:pt idx="113">
                  <c:v>77.0246167964938</c:v>
                </c:pt>
                <c:pt idx="114">
                  <c:v>82.9910884491451</c:v>
                </c:pt>
                <c:pt idx="115">
                  <c:v>72.7327435855375</c:v>
                </c:pt>
                <c:pt idx="116">
                  <c:v>75.234984174575</c:v>
                </c:pt>
                <c:pt idx="117">
                  <c:v>77.1410088796</c:v>
                </c:pt>
                <c:pt idx="118">
                  <c:v>74.3431535006434</c:v>
                </c:pt>
                <c:pt idx="119">
                  <c:v>84.7814812730808</c:v>
                </c:pt>
                <c:pt idx="120">
                  <c:v>76.1037863465171</c:v>
                </c:pt>
                <c:pt idx="121">
                  <c:v>80.0039462233353</c:v>
                </c:pt>
                <c:pt idx="122">
                  <c:v>75.6388601461985</c:v>
                </c:pt>
                <c:pt idx="123">
                  <c:v>84.320852031722</c:v>
                </c:pt>
                <c:pt idx="124">
                  <c:v>83.0924864313273</c:v>
                </c:pt>
                <c:pt idx="125">
                  <c:v>81.3667189110286</c:v>
                </c:pt>
                <c:pt idx="126">
                  <c:v>81.5085521418446</c:v>
                </c:pt>
                <c:pt idx="127">
                  <c:v>75.1477400427289</c:v>
                </c:pt>
                <c:pt idx="128">
                  <c:v>75.0955423204621</c:v>
                </c:pt>
                <c:pt idx="129">
                  <c:v>80.6753871585165</c:v>
                </c:pt>
                <c:pt idx="130">
                  <c:v>84.4717134081532</c:v>
                </c:pt>
                <c:pt idx="131">
                  <c:v>84.5308478235175</c:v>
                </c:pt>
                <c:pt idx="132">
                  <c:v>80.3687736744055</c:v>
                </c:pt>
                <c:pt idx="133">
                  <c:v>75.7310928344625</c:v>
                </c:pt>
                <c:pt idx="134">
                  <c:v>77.6899922963876</c:v>
                </c:pt>
                <c:pt idx="135">
                  <c:v>73.4207043702723</c:v>
                </c:pt>
                <c:pt idx="136">
                  <c:v>81.2789251475465</c:v>
                </c:pt>
                <c:pt idx="137">
                  <c:v>73.8281251489244</c:v>
                </c:pt>
                <c:pt idx="138">
                  <c:v>76.3578996695622</c:v>
                </c:pt>
                <c:pt idx="139">
                  <c:v>84.2049734478</c:v>
                </c:pt>
                <c:pt idx="140">
                  <c:v>79.5748589989217</c:v>
                </c:pt>
                <c:pt idx="141">
                  <c:v>82.3186681391128</c:v>
                </c:pt>
                <c:pt idx="142">
                  <c:v>82.3037104785646</c:v>
                </c:pt>
                <c:pt idx="143">
                  <c:v>75.7848253497502</c:v>
                </c:pt>
                <c:pt idx="144">
                  <c:v>71.9860207566887</c:v>
                </c:pt>
              </c:numCache>
            </c:numRef>
          </c:xVal>
          <c:yVal>
            <c:numRef>
              <c:f>[1]辉长岩探针数据!$C$8:$W$8</c:f>
              <c:numCache>
                <c:formatCode>General</c:formatCode>
                <c:ptCount val="21"/>
                <c:pt idx="0">
                  <c:v>2.763</c:v>
                </c:pt>
                <c:pt idx="1">
                  <c:v>2.512</c:v>
                </c:pt>
                <c:pt idx="2">
                  <c:v>1.852</c:v>
                </c:pt>
                <c:pt idx="3">
                  <c:v>1.935</c:v>
                </c:pt>
                <c:pt idx="4">
                  <c:v>1.734</c:v>
                </c:pt>
                <c:pt idx="5">
                  <c:v>2.821</c:v>
                </c:pt>
                <c:pt idx="6">
                  <c:v>2.574</c:v>
                </c:pt>
                <c:pt idx="7">
                  <c:v>2.605</c:v>
                </c:pt>
                <c:pt idx="8">
                  <c:v>3.172</c:v>
                </c:pt>
                <c:pt idx="9">
                  <c:v>3.049</c:v>
                </c:pt>
                <c:pt idx="10">
                  <c:v>1.571</c:v>
                </c:pt>
                <c:pt idx="11">
                  <c:v>2.434</c:v>
                </c:pt>
                <c:pt idx="12">
                  <c:v>2.437</c:v>
                </c:pt>
                <c:pt idx="13">
                  <c:v>2.573</c:v>
                </c:pt>
                <c:pt idx="14">
                  <c:v>2.885</c:v>
                </c:pt>
                <c:pt idx="15">
                  <c:v>2.718</c:v>
                </c:pt>
                <c:pt idx="16">
                  <c:v>2.641</c:v>
                </c:pt>
                <c:pt idx="17">
                  <c:v>2.407</c:v>
                </c:pt>
                <c:pt idx="18">
                  <c:v>2.587</c:v>
                </c:pt>
                <c:pt idx="19">
                  <c:v>2.622</c:v>
                </c:pt>
                <c:pt idx="20">
                  <c:v>3.25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73952"/>
        <c:axId val="378575872"/>
      </c:scatterChart>
      <c:valAx>
        <c:axId val="378573952"/>
        <c:scaling>
          <c:orientation val="minMax"/>
          <c:max val="90"/>
          <c:min val="65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575872"/>
        <c:crosses val="autoZero"/>
        <c:crossBetween val="midCat"/>
        <c:majorUnit val="5"/>
      </c:valAx>
      <c:valAx>
        <c:axId val="378575872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Al2O3(wt.%)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573952"/>
        <c:crosses val="autoZero"/>
        <c:crossBetween val="midCat"/>
        <c:majorUnit val="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"鹤伴山"</c:f>
              <c:strCache>
                <c:ptCount val="1"/>
                <c:pt idx="0">
                  <c:v>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[1]鹤伴山探针数据!$D$20:$CT$20</c:f>
              <c:numCache>
                <c:formatCode>General</c:formatCode>
                <c:ptCount val="95"/>
                <c:pt idx="0">
                  <c:v>71.8460903690535</c:v>
                </c:pt>
                <c:pt idx="1">
                  <c:v>77.6340749492597</c:v>
                </c:pt>
                <c:pt idx="2">
                  <c:v>74.0456112001609</c:v>
                </c:pt>
                <c:pt idx="3">
                  <c:v>72.5330645113721</c:v>
                </c:pt>
                <c:pt idx="4">
                  <c:v>76.4953488095136</c:v>
                </c:pt>
                <c:pt idx="5">
                  <c:v>77.4989851280358</c:v>
                </c:pt>
                <c:pt idx="6">
                  <c:v>73.5396382063867</c:v>
                </c:pt>
                <c:pt idx="7">
                  <c:v>72.7456812197116</c:v>
                </c:pt>
                <c:pt idx="8">
                  <c:v>72.4445780866451</c:v>
                </c:pt>
                <c:pt idx="9">
                  <c:v>73.7847496624425</c:v>
                </c:pt>
                <c:pt idx="10">
                  <c:v>72.631368243613</c:v>
                </c:pt>
                <c:pt idx="11">
                  <c:v>73.7357803720859</c:v>
                </c:pt>
                <c:pt idx="12">
                  <c:v>73.8303163923317</c:v>
                </c:pt>
                <c:pt idx="13">
                  <c:v>72.4542711539239</c:v>
                </c:pt>
                <c:pt idx="14">
                  <c:v>72.8651328896572</c:v>
                </c:pt>
                <c:pt idx="15">
                  <c:v>74.2074019769715</c:v>
                </c:pt>
                <c:pt idx="16">
                  <c:v>71.9604987889296</c:v>
                </c:pt>
                <c:pt idx="17">
                  <c:v>73.5436901414015</c:v>
                </c:pt>
                <c:pt idx="18">
                  <c:v>80.7123839183332</c:v>
                </c:pt>
                <c:pt idx="19">
                  <c:v>72.9118084224335</c:v>
                </c:pt>
                <c:pt idx="20">
                  <c:v>73.2666011940228</c:v>
                </c:pt>
                <c:pt idx="21">
                  <c:v>72.4166615584307</c:v>
                </c:pt>
                <c:pt idx="22">
                  <c:v>73.3591229960274</c:v>
                </c:pt>
                <c:pt idx="23">
                  <c:v>73.3386540995063</c:v>
                </c:pt>
                <c:pt idx="24">
                  <c:v>72.5671220932915</c:v>
                </c:pt>
                <c:pt idx="25">
                  <c:v>73.8663187794316</c:v>
                </c:pt>
                <c:pt idx="26">
                  <c:v>85.4358766043881</c:v>
                </c:pt>
                <c:pt idx="27">
                  <c:v>76.7131692829226</c:v>
                </c:pt>
                <c:pt idx="28">
                  <c:v>83.2097477344743</c:v>
                </c:pt>
                <c:pt idx="29">
                  <c:v>71.7375539401614</c:v>
                </c:pt>
                <c:pt idx="30">
                  <c:v>73.7755677892921</c:v>
                </c:pt>
                <c:pt idx="31">
                  <c:v>72.2275783284216</c:v>
                </c:pt>
                <c:pt idx="32">
                  <c:v>73.425869982348</c:v>
                </c:pt>
                <c:pt idx="33">
                  <c:v>81.7441371756558</c:v>
                </c:pt>
                <c:pt idx="34">
                  <c:v>72.2393029692218</c:v>
                </c:pt>
                <c:pt idx="35">
                  <c:v>71.7117962724922</c:v>
                </c:pt>
                <c:pt idx="36">
                  <c:v>72.3949812122906</c:v>
                </c:pt>
                <c:pt idx="37">
                  <c:v>73.6006014472164</c:v>
                </c:pt>
                <c:pt idx="38">
                  <c:v>73.5875937658984</c:v>
                </c:pt>
                <c:pt idx="39">
                  <c:v>75.6454768497658</c:v>
                </c:pt>
                <c:pt idx="40">
                  <c:v>73.2496385845039</c:v>
                </c:pt>
                <c:pt idx="41">
                  <c:v>71.5633887329528</c:v>
                </c:pt>
                <c:pt idx="42">
                  <c:v>79.1226565095109</c:v>
                </c:pt>
                <c:pt idx="43">
                  <c:v>71.6612005609999</c:v>
                </c:pt>
                <c:pt idx="44">
                  <c:v>68.5396633915678</c:v>
                </c:pt>
                <c:pt idx="45">
                  <c:v>73.3627267781039</c:v>
                </c:pt>
                <c:pt idx="46">
                  <c:v>70.5407045189439</c:v>
                </c:pt>
                <c:pt idx="47">
                  <c:v>70.4931996380058</c:v>
                </c:pt>
                <c:pt idx="48">
                  <c:v>75.3455297533303</c:v>
                </c:pt>
                <c:pt idx="49">
                  <c:v>72.9136658434417</c:v>
                </c:pt>
                <c:pt idx="50">
                  <c:v>70.1192146562927</c:v>
                </c:pt>
                <c:pt idx="51">
                  <c:v>72.6553747424384</c:v>
                </c:pt>
                <c:pt idx="52">
                  <c:v>72.171973056926</c:v>
                </c:pt>
                <c:pt idx="53">
                  <c:v>68.3256115359613</c:v>
                </c:pt>
                <c:pt idx="54">
                  <c:v>75.1568130636437</c:v>
                </c:pt>
                <c:pt idx="55">
                  <c:v>77.5951215654577</c:v>
                </c:pt>
                <c:pt idx="56">
                  <c:v>69.1268209807362</c:v>
                </c:pt>
                <c:pt idx="57">
                  <c:v>76.6834420144288</c:v>
                </c:pt>
                <c:pt idx="58">
                  <c:v>75.8807749568473</c:v>
                </c:pt>
                <c:pt idx="59">
                  <c:v>76.869318710766</c:v>
                </c:pt>
                <c:pt idx="60">
                  <c:v>70.8316426158118</c:v>
                </c:pt>
                <c:pt idx="61">
                  <c:v>75.9559213382541</c:v>
                </c:pt>
                <c:pt idx="62">
                  <c:v>70.7585402040092</c:v>
                </c:pt>
                <c:pt idx="63">
                  <c:v>70.1191494109126</c:v>
                </c:pt>
                <c:pt idx="64">
                  <c:v>70.2774064246959</c:v>
                </c:pt>
                <c:pt idx="65">
                  <c:v>70.0837773629844</c:v>
                </c:pt>
                <c:pt idx="66">
                  <c:v>67.8802712965766</c:v>
                </c:pt>
                <c:pt idx="67">
                  <c:v>69.0339128312848</c:v>
                </c:pt>
                <c:pt idx="68">
                  <c:v>70.6273061155966</c:v>
                </c:pt>
                <c:pt idx="69">
                  <c:v>79.2669150778799</c:v>
                </c:pt>
                <c:pt idx="70">
                  <c:v>69.7472269108887</c:v>
                </c:pt>
                <c:pt idx="71">
                  <c:v>70.9563885375993</c:v>
                </c:pt>
                <c:pt idx="72">
                  <c:v>72.0788266714477</c:v>
                </c:pt>
                <c:pt idx="73">
                  <c:v>76.0062130864255</c:v>
                </c:pt>
                <c:pt idx="74">
                  <c:v>77.2275538329293</c:v>
                </c:pt>
                <c:pt idx="75">
                  <c:v>77.4813285825778</c:v>
                </c:pt>
                <c:pt idx="76">
                  <c:v>74.4540930325957</c:v>
                </c:pt>
                <c:pt idx="77">
                  <c:v>74.5612465109283</c:v>
                </c:pt>
                <c:pt idx="78">
                  <c:v>68.7481858253285</c:v>
                </c:pt>
                <c:pt idx="79">
                  <c:v>70.6725334262565</c:v>
                </c:pt>
                <c:pt idx="80">
                  <c:v>69.8936978964524</c:v>
                </c:pt>
                <c:pt idx="81">
                  <c:v>70.745060075829</c:v>
                </c:pt>
                <c:pt idx="82">
                  <c:v>70.3846745799809</c:v>
                </c:pt>
                <c:pt idx="83">
                  <c:v>72.7426131027447</c:v>
                </c:pt>
                <c:pt idx="84">
                  <c:v>68.7516286754838</c:v>
                </c:pt>
                <c:pt idx="85">
                  <c:v>69.526524248335</c:v>
                </c:pt>
                <c:pt idx="86">
                  <c:v>70.8924395818549</c:v>
                </c:pt>
                <c:pt idx="87">
                  <c:v>75.3570355389524</c:v>
                </c:pt>
                <c:pt idx="88">
                  <c:v>69.5029442634674</c:v>
                </c:pt>
                <c:pt idx="89">
                  <c:v>69.5006406699464</c:v>
                </c:pt>
                <c:pt idx="90">
                  <c:v>68.8151116009113</c:v>
                </c:pt>
                <c:pt idx="91">
                  <c:v>70.6103171258668</c:v>
                </c:pt>
                <c:pt idx="92">
                  <c:v>72.4606995934459</c:v>
                </c:pt>
                <c:pt idx="93">
                  <c:v>73.1831589898408</c:v>
                </c:pt>
                <c:pt idx="94">
                  <c:v>74.9381674650621</c:v>
                </c:pt>
              </c:numCache>
            </c:numRef>
          </c:xVal>
          <c:yVal>
            <c:numRef>
              <c:f>[1]鹤伴山探针数据!$D$39:$CT$39</c:f>
              <c:numCache>
                <c:formatCode>General</c:formatCode>
                <c:ptCount val="95"/>
                <c:pt idx="0">
                  <c:v>36.6542141577402</c:v>
                </c:pt>
                <c:pt idx="1">
                  <c:v>89.418280642609</c:v>
                </c:pt>
                <c:pt idx="2">
                  <c:v>45.5289139633286</c:v>
                </c:pt>
                <c:pt idx="3">
                  <c:v>57.434488902086</c:v>
                </c:pt>
                <c:pt idx="4">
                  <c:v>70.397218486568</c:v>
                </c:pt>
                <c:pt idx="5">
                  <c:v>92.8537846732487</c:v>
                </c:pt>
                <c:pt idx="6">
                  <c:v>43.6988716502116</c:v>
                </c:pt>
                <c:pt idx="7">
                  <c:v>108.502921619988</c:v>
                </c:pt>
                <c:pt idx="8">
                  <c:v>47.0458392101551</c:v>
                </c:pt>
                <c:pt idx="9">
                  <c:v>52.3539053863454</c:v>
                </c:pt>
                <c:pt idx="10">
                  <c:v>59.1799314930485</c:v>
                </c:pt>
                <c:pt idx="11">
                  <c:v>82.8777067949888</c:v>
                </c:pt>
                <c:pt idx="12">
                  <c:v>79.6657767479347</c:v>
                </c:pt>
                <c:pt idx="13">
                  <c:v>68.0979560034578</c:v>
                </c:pt>
                <c:pt idx="14">
                  <c:v>66.5021156558533</c:v>
                </c:pt>
                <c:pt idx="15">
                  <c:v>87.5145642975409</c:v>
                </c:pt>
                <c:pt idx="16">
                  <c:v>53.3932854951458</c:v>
                </c:pt>
                <c:pt idx="17">
                  <c:v>119.545991689856</c:v>
                </c:pt>
                <c:pt idx="18">
                  <c:v>44.4714638323595</c:v>
                </c:pt>
                <c:pt idx="19">
                  <c:v>86.5863270555048</c:v>
                </c:pt>
                <c:pt idx="20">
                  <c:v>49.455881782068</c:v>
                </c:pt>
                <c:pt idx="21">
                  <c:v>56.2004980914713</c:v>
                </c:pt>
                <c:pt idx="22">
                  <c:v>73.3832386688522</c:v>
                </c:pt>
                <c:pt idx="23">
                  <c:v>126.187588152327</c:v>
                </c:pt>
                <c:pt idx="24">
                  <c:v>74.5489262048594</c:v>
                </c:pt>
                <c:pt idx="25">
                  <c:v>43.9335699561369</c:v>
                </c:pt>
                <c:pt idx="26">
                  <c:v>232.922490062829</c:v>
                </c:pt>
                <c:pt idx="27">
                  <c:v>288.152327221439</c:v>
                </c:pt>
                <c:pt idx="28">
                  <c:v>77.6516220028209</c:v>
                </c:pt>
                <c:pt idx="29">
                  <c:v>108.767409337573</c:v>
                </c:pt>
                <c:pt idx="30">
                  <c:v>47.6915109308886</c:v>
                </c:pt>
                <c:pt idx="31">
                  <c:v>109.617418899859</c:v>
                </c:pt>
                <c:pt idx="32">
                  <c:v>89.8390935781929</c:v>
                </c:pt>
                <c:pt idx="33">
                  <c:v>84.4207714006727</c:v>
                </c:pt>
                <c:pt idx="34">
                  <c:v>81.2275841225065</c:v>
                </c:pt>
                <c:pt idx="35">
                  <c:v>67.7212671810614</c:v>
                </c:pt>
                <c:pt idx="36">
                  <c:v>98.1604059916802</c:v>
                </c:pt>
                <c:pt idx="37">
                  <c:v>232.220353694261</c:v>
                </c:pt>
                <c:pt idx="38">
                  <c:v>71.3090112420144</c:v>
                </c:pt>
                <c:pt idx="39">
                  <c:v>84.8504574879751</c:v>
                </c:pt>
                <c:pt idx="40">
                  <c:v>84.2924758061137</c:v>
                </c:pt>
                <c:pt idx="41">
                  <c:v>85.1518764631469</c:v>
                </c:pt>
                <c:pt idx="42">
                  <c:v>57.1096886188565</c:v>
                </c:pt>
                <c:pt idx="43">
                  <c:v>355.681193373336</c:v>
                </c:pt>
                <c:pt idx="44">
                  <c:v>239.708728310427</c:v>
                </c:pt>
                <c:pt idx="45">
                  <c:v>134.811266740214</c:v>
                </c:pt>
                <c:pt idx="46">
                  <c:v>402.022695217336</c:v>
                </c:pt>
                <c:pt idx="47">
                  <c:v>119.830747531735</c:v>
                </c:pt>
                <c:pt idx="48">
                  <c:v>116.178544760641</c:v>
                </c:pt>
                <c:pt idx="49">
                  <c:v>195.996397437422</c:v>
                </c:pt>
                <c:pt idx="50">
                  <c:v>471.597618990701</c:v>
                </c:pt>
                <c:pt idx="51">
                  <c:v>134.079689703808</c:v>
                </c:pt>
                <c:pt idx="52">
                  <c:v>188.730006301954</c:v>
                </c:pt>
                <c:pt idx="53">
                  <c:v>223.421241717008</c:v>
                </c:pt>
                <c:pt idx="54">
                  <c:v>259.304384359151</c:v>
                </c:pt>
                <c:pt idx="55">
                  <c:v>257.79847796773</c:v>
                </c:pt>
                <c:pt idx="56">
                  <c:v>430.794546309356</c:v>
                </c:pt>
                <c:pt idx="57">
                  <c:v>182.600554447741</c:v>
                </c:pt>
                <c:pt idx="58">
                  <c:v>190.204435902602</c:v>
                </c:pt>
                <c:pt idx="59">
                  <c:v>140.81513545061</c:v>
                </c:pt>
                <c:pt idx="60">
                  <c:v>248.756250801385</c:v>
                </c:pt>
                <c:pt idx="61">
                  <c:v>87.5881523272214</c:v>
                </c:pt>
                <c:pt idx="62">
                  <c:v>436.84446723939</c:v>
                </c:pt>
                <c:pt idx="63">
                  <c:v>229.760225669958</c:v>
                </c:pt>
                <c:pt idx="64">
                  <c:v>147.427599752185</c:v>
                </c:pt>
                <c:pt idx="65">
                  <c:v>108.983655521447</c:v>
                </c:pt>
                <c:pt idx="66">
                  <c:v>138.856579786309</c:v>
                </c:pt>
                <c:pt idx="67">
                  <c:v>125.054494165919</c:v>
                </c:pt>
                <c:pt idx="68">
                  <c:v>221.118946873531</c:v>
                </c:pt>
                <c:pt idx="69">
                  <c:v>227.584122506548</c:v>
                </c:pt>
                <c:pt idx="70">
                  <c:v>112.725139483505</c:v>
                </c:pt>
                <c:pt idx="71">
                  <c:v>182.07952330391</c:v>
                </c:pt>
                <c:pt idx="72">
                  <c:v>161.34898247028</c:v>
                </c:pt>
                <c:pt idx="73">
                  <c:v>134.273624823695</c:v>
                </c:pt>
                <c:pt idx="74">
                  <c:v>250.634696755994</c:v>
                </c:pt>
                <c:pt idx="75">
                  <c:v>247.826881888941</c:v>
                </c:pt>
                <c:pt idx="76">
                  <c:v>124.407987528765</c:v>
                </c:pt>
                <c:pt idx="77">
                  <c:v>416.279415039715</c:v>
                </c:pt>
                <c:pt idx="78">
                  <c:v>155.504416895553</c:v>
                </c:pt>
                <c:pt idx="79">
                  <c:v>343.087357080695</c:v>
                </c:pt>
                <c:pt idx="80">
                  <c:v>157.104508849356</c:v>
                </c:pt>
                <c:pt idx="81">
                  <c:v>159.104144865553</c:v>
                </c:pt>
                <c:pt idx="82">
                  <c:v>129.607807452568</c:v>
                </c:pt>
                <c:pt idx="83">
                  <c:v>187.850405500705</c:v>
                </c:pt>
                <c:pt idx="84">
                  <c:v>75.2728082547695</c:v>
                </c:pt>
                <c:pt idx="85">
                  <c:v>132.157968970381</c:v>
                </c:pt>
                <c:pt idx="86">
                  <c:v>190.620592383639</c:v>
                </c:pt>
                <c:pt idx="87">
                  <c:v>173.9933572956</c:v>
                </c:pt>
                <c:pt idx="88">
                  <c:v>186.477002992879</c:v>
                </c:pt>
                <c:pt idx="89">
                  <c:v>247.479496421668</c:v>
                </c:pt>
                <c:pt idx="90">
                  <c:v>304.302749436741</c:v>
                </c:pt>
                <c:pt idx="91">
                  <c:v>248.864598025388</c:v>
                </c:pt>
                <c:pt idx="92">
                  <c:v>163.861893077265</c:v>
                </c:pt>
                <c:pt idx="93">
                  <c:v>243.016198657948</c:v>
                </c:pt>
                <c:pt idx="94">
                  <c:v>133.861019304044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"茶叶山"</c:f>
              <c:strCache>
                <c:ptCount val="1"/>
                <c:pt idx="0">
                  <c:v>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[1]辉长岩探针数据!$C$21:$W$21</c:f>
              <c:numCache>
                <c:formatCode>General</c:formatCode>
                <c:ptCount val="21"/>
                <c:pt idx="0">
                  <c:v>78.8603610944591</c:v>
                </c:pt>
                <c:pt idx="1">
                  <c:v>82.9220939127157</c:v>
                </c:pt>
                <c:pt idx="2">
                  <c:v>81.7568935363563</c:v>
                </c:pt>
                <c:pt idx="3">
                  <c:v>76.1390858616553</c:v>
                </c:pt>
                <c:pt idx="4">
                  <c:v>85.0391564247723</c:v>
                </c:pt>
                <c:pt idx="5">
                  <c:v>79.3364274434028</c:v>
                </c:pt>
                <c:pt idx="6">
                  <c:v>76.5630291269558</c:v>
                </c:pt>
                <c:pt idx="7">
                  <c:v>79.3357715024322</c:v>
                </c:pt>
                <c:pt idx="8">
                  <c:v>78.2309768067278</c:v>
                </c:pt>
                <c:pt idx="9">
                  <c:v>81.0657578104237</c:v>
                </c:pt>
                <c:pt idx="10">
                  <c:v>82.9386057156339</c:v>
                </c:pt>
                <c:pt idx="11">
                  <c:v>78.6800464938145</c:v>
                </c:pt>
                <c:pt idx="12">
                  <c:v>78.3533151610106</c:v>
                </c:pt>
                <c:pt idx="13">
                  <c:v>78.8319134136446</c:v>
                </c:pt>
                <c:pt idx="14">
                  <c:v>79.6909210858606</c:v>
                </c:pt>
                <c:pt idx="15">
                  <c:v>78.3819754038457</c:v>
                </c:pt>
                <c:pt idx="16">
                  <c:v>79.8153290278258</c:v>
                </c:pt>
                <c:pt idx="17">
                  <c:v>83.0366900123877</c:v>
                </c:pt>
                <c:pt idx="18">
                  <c:v>79.2327076034708</c:v>
                </c:pt>
                <c:pt idx="19">
                  <c:v>78.4145362278968</c:v>
                </c:pt>
                <c:pt idx="20">
                  <c:v>78.0231037508646</c:v>
                </c:pt>
              </c:numCache>
            </c:numRef>
          </c:xVal>
          <c:yVal>
            <c:numRef>
              <c:f>[1]辉长岩探针数据!$C$40:$W$40</c:f>
              <c:numCache>
                <c:formatCode>General</c:formatCode>
                <c:ptCount val="21"/>
                <c:pt idx="0">
                  <c:v>159.350326436247</c:v>
                </c:pt>
                <c:pt idx="1">
                  <c:v>203.46996344377</c:v>
                </c:pt>
                <c:pt idx="2">
                  <c:v>165.718872850584</c:v>
                </c:pt>
                <c:pt idx="3">
                  <c:v>304.895806432388</c:v>
                </c:pt>
                <c:pt idx="4">
                  <c:v>180.362803558212</c:v>
                </c:pt>
                <c:pt idx="5">
                  <c:v>202.343470715553</c:v>
                </c:pt>
                <c:pt idx="6">
                  <c:v>233.645880927313</c:v>
                </c:pt>
                <c:pt idx="7">
                  <c:v>162.279743340154</c:v>
                </c:pt>
                <c:pt idx="8">
                  <c:v>175.314635998698</c:v>
                </c:pt>
                <c:pt idx="9">
                  <c:v>198.875496858572</c:v>
                </c:pt>
                <c:pt idx="10">
                  <c:v>226.428262872191</c:v>
                </c:pt>
                <c:pt idx="11">
                  <c:v>213.599344829155</c:v>
                </c:pt>
                <c:pt idx="12">
                  <c:v>228.904579371218</c:v>
                </c:pt>
                <c:pt idx="13">
                  <c:v>242.997962701771</c:v>
                </c:pt>
                <c:pt idx="14">
                  <c:v>210.506973828553</c:v>
                </c:pt>
                <c:pt idx="15">
                  <c:v>182.734408536211</c:v>
                </c:pt>
                <c:pt idx="16">
                  <c:v>152.807777553899</c:v>
                </c:pt>
                <c:pt idx="17">
                  <c:v>182.326746010364</c:v>
                </c:pt>
                <c:pt idx="18">
                  <c:v>164.891139889729</c:v>
                </c:pt>
                <c:pt idx="19">
                  <c:v>170.517107494334</c:v>
                </c:pt>
                <c:pt idx="20">
                  <c:v>165.180452999253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"匡山"</c:f>
              <c:strCache>
                <c:ptCount val="1"/>
                <c:pt idx="0">
                  <c:v>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[1]辉长岩探针数据!$X$21:$DK$21</c:f>
              <c:numCache>
                <c:formatCode>General</c:formatCode>
                <c:ptCount val="92"/>
                <c:pt idx="0">
                  <c:v>76.2905017665079</c:v>
                </c:pt>
                <c:pt idx="1">
                  <c:v>75.6758668753216</c:v>
                </c:pt>
                <c:pt idx="2">
                  <c:v>74.1642117206255</c:v>
                </c:pt>
                <c:pt idx="3">
                  <c:v>73.8323985120494</c:v>
                </c:pt>
                <c:pt idx="4">
                  <c:v>74.6303445732972</c:v>
                </c:pt>
                <c:pt idx="5">
                  <c:v>74.1337549208293</c:v>
                </c:pt>
                <c:pt idx="6">
                  <c:v>77.0257075208974</c:v>
                </c:pt>
                <c:pt idx="7">
                  <c:v>73.6745164125298</c:v>
                </c:pt>
                <c:pt idx="8">
                  <c:v>76.4633142603221</c:v>
                </c:pt>
                <c:pt idx="9">
                  <c:v>75.0569182527334</c:v>
                </c:pt>
                <c:pt idx="10">
                  <c:v>75.4397033058333</c:v>
                </c:pt>
                <c:pt idx="11">
                  <c:v>77.8579842131892</c:v>
                </c:pt>
                <c:pt idx="12">
                  <c:v>75.7509741949194</c:v>
                </c:pt>
                <c:pt idx="13">
                  <c:v>70.7433762902714</c:v>
                </c:pt>
                <c:pt idx="14">
                  <c:v>73.7140433692767</c:v>
                </c:pt>
                <c:pt idx="15">
                  <c:v>74.1784593680663</c:v>
                </c:pt>
                <c:pt idx="16">
                  <c:v>75.3958905973499</c:v>
                </c:pt>
                <c:pt idx="17">
                  <c:v>74.3238121466349</c:v>
                </c:pt>
                <c:pt idx="18">
                  <c:v>73.2998814180672</c:v>
                </c:pt>
                <c:pt idx="19">
                  <c:v>75.558440192111</c:v>
                </c:pt>
                <c:pt idx="20">
                  <c:v>74.4161393519458</c:v>
                </c:pt>
                <c:pt idx="21">
                  <c:v>74.8562466474319</c:v>
                </c:pt>
                <c:pt idx="22">
                  <c:v>74.5707369291705</c:v>
                </c:pt>
                <c:pt idx="23">
                  <c:v>73.7382802053419</c:v>
                </c:pt>
                <c:pt idx="24">
                  <c:v>78.4862497730156</c:v>
                </c:pt>
                <c:pt idx="25">
                  <c:v>75.726072203241</c:v>
                </c:pt>
                <c:pt idx="26">
                  <c:v>78.2298214606134</c:v>
                </c:pt>
                <c:pt idx="27">
                  <c:v>75.2044809630416</c:v>
                </c:pt>
                <c:pt idx="28">
                  <c:v>74.469606564756</c:v>
                </c:pt>
                <c:pt idx="29">
                  <c:v>74.8783257206231</c:v>
                </c:pt>
                <c:pt idx="30">
                  <c:v>77.3262281889205</c:v>
                </c:pt>
                <c:pt idx="31">
                  <c:v>74.821458056173</c:v>
                </c:pt>
                <c:pt idx="32">
                  <c:v>75.269007539671</c:v>
                </c:pt>
                <c:pt idx="33">
                  <c:v>76.0353690450599</c:v>
                </c:pt>
                <c:pt idx="34">
                  <c:v>77.2455061052935</c:v>
                </c:pt>
                <c:pt idx="35">
                  <c:v>78.2859427737777</c:v>
                </c:pt>
                <c:pt idx="36">
                  <c:v>72.2004614139676</c:v>
                </c:pt>
                <c:pt idx="37">
                  <c:v>74.9041690091215</c:v>
                </c:pt>
                <c:pt idx="38">
                  <c:v>74.8475778548963</c:v>
                </c:pt>
                <c:pt idx="39">
                  <c:v>74.5677270968638</c:v>
                </c:pt>
                <c:pt idx="40">
                  <c:v>77.018243902893</c:v>
                </c:pt>
                <c:pt idx="41">
                  <c:v>79.7005854347692</c:v>
                </c:pt>
                <c:pt idx="42">
                  <c:v>76.5608907985752</c:v>
                </c:pt>
                <c:pt idx="43">
                  <c:v>73.9816989736168</c:v>
                </c:pt>
                <c:pt idx="44">
                  <c:v>77.9514414016012</c:v>
                </c:pt>
                <c:pt idx="45">
                  <c:v>78.645766304892</c:v>
                </c:pt>
                <c:pt idx="46">
                  <c:v>78.5018477433548</c:v>
                </c:pt>
                <c:pt idx="47">
                  <c:v>76.3577151781614</c:v>
                </c:pt>
                <c:pt idx="48">
                  <c:v>77.4510646947734</c:v>
                </c:pt>
                <c:pt idx="49">
                  <c:v>76.9710724252127</c:v>
                </c:pt>
                <c:pt idx="50">
                  <c:v>77.7264413214391</c:v>
                </c:pt>
                <c:pt idx="51">
                  <c:v>76.4500715631088</c:v>
                </c:pt>
                <c:pt idx="52">
                  <c:v>72.9013837590857</c:v>
                </c:pt>
                <c:pt idx="53">
                  <c:v>75.109221748475</c:v>
                </c:pt>
                <c:pt idx="54">
                  <c:v>78.5277788727285</c:v>
                </c:pt>
                <c:pt idx="55">
                  <c:v>76.8729971914384</c:v>
                </c:pt>
                <c:pt idx="56">
                  <c:v>74.1810133352911</c:v>
                </c:pt>
                <c:pt idx="57">
                  <c:v>75.3978927204086</c:v>
                </c:pt>
                <c:pt idx="58">
                  <c:v>76.6177255684175</c:v>
                </c:pt>
                <c:pt idx="59">
                  <c:v>74.7389154117172</c:v>
                </c:pt>
                <c:pt idx="60">
                  <c:v>78.5031577593185</c:v>
                </c:pt>
                <c:pt idx="61">
                  <c:v>74.9720460973011</c:v>
                </c:pt>
                <c:pt idx="62">
                  <c:v>76.4732238177419</c:v>
                </c:pt>
                <c:pt idx="63">
                  <c:v>72.7339656965292</c:v>
                </c:pt>
                <c:pt idx="64">
                  <c:v>74.7047744120759</c:v>
                </c:pt>
                <c:pt idx="65">
                  <c:v>76.4279470187539</c:v>
                </c:pt>
                <c:pt idx="66">
                  <c:v>79.7266909660251</c:v>
                </c:pt>
                <c:pt idx="67">
                  <c:v>74.6536251444421</c:v>
                </c:pt>
                <c:pt idx="68">
                  <c:v>74.0389833692536</c:v>
                </c:pt>
                <c:pt idx="69">
                  <c:v>77.9726366957729</c:v>
                </c:pt>
                <c:pt idx="70">
                  <c:v>75.4362530004553</c:v>
                </c:pt>
                <c:pt idx="71">
                  <c:v>75.6003403819597</c:v>
                </c:pt>
                <c:pt idx="72">
                  <c:v>76.1031475554308</c:v>
                </c:pt>
                <c:pt idx="73">
                  <c:v>76.7294334398046</c:v>
                </c:pt>
                <c:pt idx="74">
                  <c:v>81.3248353542615</c:v>
                </c:pt>
                <c:pt idx="75">
                  <c:v>74.9496732318778</c:v>
                </c:pt>
                <c:pt idx="76">
                  <c:v>74.3070937429961</c:v>
                </c:pt>
                <c:pt idx="77">
                  <c:v>76.6283754980371</c:v>
                </c:pt>
                <c:pt idx="78">
                  <c:v>75.7410863438566</c:v>
                </c:pt>
                <c:pt idx="79">
                  <c:v>76.0526712591837</c:v>
                </c:pt>
                <c:pt idx="80">
                  <c:v>77.2455291342977</c:v>
                </c:pt>
                <c:pt idx="81">
                  <c:v>74.8804796421062</c:v>
                </c:pt>
                <c:pt idx="82">
                  <c:v>75.3070269781044</c:v>
                </c:pt>
                <c:pt idx="83">
                  <c:v>83.1788814644728</c:v>
                </c:pt>
                <c:pt idx="84">
                  <c:v>76.0026710322374</c:v>
                </c:pt>
                <c:pt idx="85">
                  <c:v>75.756615611435</c:v>
                </c:pt>
                <c:pt idx="86">
                  <c:v>75.4495739335593</c:v>
                </c:pt>
                <c:pt idx="87">
                  <c:v>75.8728624833262</c:v>
                </c:pt>
                <c:pt idx="88">
                  <c:v>74.4496267695809</c:v>
                </c:pt>
                <c:pt idx="89">
                  <c:v>75.7979229689034</c:v>
                </c:pt>
                <c:pt idx="90">
                  <c:v>75.1251482166056</c:v>
                </c:pt>
                <c:pt idx="91">
                  <c:v>76.6667444855669</c:v>
                </c:pt>
              </c:numCache>
            </c:numRef>
          </c:xVal>
          <c:yVal>
            <c:numRef>
              <c:f>[1]辉长岩探针数据!$X$40:$DK$40</c:f>
              <c:numCache>
                <c:formatCode>General</c:formatCode>
                <c:ptCount val="92"/>
                <c:pt idx="0">
                  <c:v>129.735635810259</c:v>
                </c:pt>
                <c:pt idx="1">
                  <c:v>227.237656216981</c:v>
                </c:pt>
                <c:pt idx="2">
                  <c:v>273.882499728762</c:v>
                </c:pt>
                <c:pt idx="3">
                  <c:v>103.709449929478</c:v>
                </c:pt>
                <c:pt idx="4">
                  <c:v>119.704079418466</c:v>
                </c:pt>
                <c:pt idx="5">
                  <c:v>113.666318469988</c:v>
                </c:pt>
                <c:pt idx="6">
                  <c:v>90.1197918652079</c:v>
                </c:pt>
                <c:pt idx="7">
                  <c:v>216.832275883337</c:v>
                </c:pt>
                <c:pt idx="8">
                  <c:v>95.7089167154013</c:v>
                </c:pt>
                <c:pt idx="9">
                  <c:v>119.619749907706</c:v>
                </c:pt>
                <c:pt idx="10">
                  <c:v>195.897884344147</c:v>
                </c:pt>
                <c:pt idx="11">
                  <c:v>135.268178194529</c:v>
                </c:pt>
                <c:pt idx="12">
                  <c:v>107.235332505315</c:v>
                </c:pt>
                <c:pt idx="13">
                  <c:v>169.070894735989</c:v>
                </c:pt>
                <c:pt idx="14">
                  <c:v>172.009432299013</c:v>
                </c:pt>
                <c:pt idx="15">
                  <c:v>125.537356721429</c:v>
                </c:pt>
                <c:pt idx="16">
                  <c:v>105.964768658704</c:v>
                </c:pt>
                <c:pt idx="17">
                  <c:v>146.843509439734</c:v>
                </c:pt>
                <c:pt idx="18">
                  <c:v>183.819782519678</c:v>
                </c:pt>
                <c:pt idx="19">
                  <c:v>150.370725016498</c:v>
                </c:pt>
                <c:pt idx="20">
                  <c:v>125.424664254615</c:v>
                </c:pt>
                <c:pt idx="21">
                  <c:v>98.9639380800641</c:v>
                </c:pt>
                <c:pt idx="22">
                  <c:v>151.967643566343</c:v>
                </c:pt>
                <c:pt idx="23">
                  <c:v>135.345557122708</c:v>
                </c:pt>
                <c:pt idx="24">
                  <c:v>122.42108846846</c:v>
                </c:pt>
                <c:pt idx="25">
                  <c:v>186.946595467941</c:v>
                </c:pt>
                <c:pt idx="26">
                  <c:v>138.192212536706</c:v>
                </c:pt>
                <c:pt idx="27">
                  <c:v>90.2806327360585</c:v>
                </c:pt>
                <c:pt idx="28">
                  <c:v>104.766266387202</c:v>
                </c:pt>
                <c:pt idx="29">
                  <c:v>135.325408019343</c:v>
                </c:pt>
                <c:pt idx="30">
                  <c:v>137.796748571004</c:v>
                </c:pt>
                <c:pt idx="31">
                  <c:v>245.663269015457</c:v>
                </c:pt>
                <c:pt idx="32">
                  <c:v>224.312411847673</c:v>
                </c:pt>
                <c:pt idx="33">
                  <c:v>170.65693296518</c:v>
                </c:pt>
                <c:pt idx="34">
                  <c:v>128.319564779367</c:v>
                </c:pt>
                <c:pt idx="35">
                  <c:v>152.319900830157</c:v>
                </c:pt>
                <c:pt idx="36">
                  <c:v>174.575087974242</c:v>
                </c:pt>
                <c:pt idx="37">
                  <c:v>116.480504117567</c:v>
                </c:pt>
                <c:pt idx="38">
                  <c:v>192.057610936313</c:v>
                </c:pt>
                <c:pt idx="39">
                  <c:v>273.392784021111</c:v>
                </c:pt>
                <c:pt idx="40">
                  <c:v>206.191498910117</c:v>
                </c:pt>
                <c:pt idx="41">
                  <c:v>149.901512572346</c:v>
                </c:pt>
                <c:pt idx="42">
                  <c:v>281.969152372719</c:v>
                </c:pt>
                <c:pt idx="43">
                  <c:v>212.161889876982</c:v>
                </c:pt>
                <c:pt idx="44">
                  <c:v>191.020727295027</c:v>
                </c:pt>
                <c:pt idx="45">
                  <c:v>263.458705532048</c:v>
                </c:pt>
                <c:pt idx="46">
                  <c:v>110.959491848067</c:v>
                </c:pt>
                <c:pt idx="47">
                  <c:v>117.099449836072</c:v>
                </c:pt>
                <c:pt idx="48">
                  <c:v>166.441179289852</c:v>
                </c:pt>
                <c:pt idx="49">
                  <c:v>237.914259789962</c:v>
                </c:pt>
                <c:pt idx="50">
                  <c:v>143.642042020039</c:v>
                </c:pt>
                <c:pt idx="51">
                  <c:v>94.5408243222065</c:v>
                </c:pt>
                <c:pt idx="52">
                  <c:v>165.097947030246</c:v>
                </c:pt>
                <c:pt idx="53">
                  <c:v>161.033537063156</c:v>
                </c:pt>
                <c:pt idx="54">
                  <c:v>108.12490205297</c:v>
                </c:pt>
                <c:pt idx="55">
                  <c:v>136.390345157942</c:v>
                </c:pt>
                <c:pt idx="56">
                  <c:v>175.037389892754</c:v>
                </c:pt>
                <c:pt idx="57">
                  <c:v>186.58966921255</c:v>
                </c:pt>
                <c:pt idx="58">
                  <c:v>153.112010006121</c:v>
                </c:pt>
                <c:pt idx="59">
                  <c:v>235.363940349598</c:v>
                </c:pt>
                <c:pt idx="60">
                  <c:v>250.888575458392</c:v>
                </c:pt>
                <c:pt idx="61">
                  <c:v>417.506015099975</c:v>
                </c:pt>
                <c:pt idx="62">
                  <c:v>216.142004021247</c:v>
                </c:pt>
                <c:pt idx="63">
                  <c:v>214.692378775351</c:v>
                </c:pt>
                <c:pt idx="64">
                  <c:v>261.872604749897</c:v>
                </c:pt>
                <c:pt idx="65">
                  <c:v>143.684168507332</c:v>
                </c:pt>
                <c:pt idx="66">
                  <c:v>242.387849188472</c:v>
                </c:pt>
                <c:pt idx="67">
                  <c:v>223.075637768266</c:v>
                </c:pt>
                <c:pt idx="68">
                  <c:v>190.800560511421</c:v>
                </c:pt>
                <c:pt idx="69">
                  <c:v>118.862918933441</c:v>
                </c:pt>
                <c:pt idx="70">
                  <c:v>211.178161432576</c:v>
                </c:pt>
                <c:pt idx="71">
                  <c:v>245.747946569319</c:v>
                </c:pt>
                <c:pt idx="72">
                  <c:v>183.802183401264</c:v>
                </c:pt>
                <c:pt idx="73">
                  <c:v>212.471776121842</c:v>
                </c:pt>
                <c:pt idx="74">
                  <c:v>168.968330763932</c:v>
                </c:pt>
                <c:pt idx="75">
                  <c:v>115.733886380518</c:v>
                </c:pt>
                <c:pt idx="76">
                  <c:v>191.386435058026</c:v>
                </c:pt>
                <c:pt idx="77">
                  <c:v>118.58689211407</c:v>
                </c:pt>
                <c:pt idx="78">
                  <c:v>192.284385937418</c:v>
                </c:pt>
                <c:pt idx="79">
                  <c:v>363.555696771494</c:v>
                </c:pt>
                <c:pt idx="80">
                  <c:v>152.166506928721</c:v>
                </c:pt>
                <c:pt idx="81">
                  <c:v>138.961897376379</c:v>
                </c:pt>
                <c:pt idx="82">
                  <c:v>248.920231938568</c:v>
                </c:pt>
                <c:pt idx="83">
                  <c:v>291.883442630102</c:v>
                </c:pt>
                <c:pt idx="84">
                  <c:v>146.439736524508</c:v>
                </c:pt>
                <c:pt idx="85">
                  <c:v>149.292204171333</c:v>
                </c:pt>
                <c:pt idx="86">
                  <c:v>164.777201453623</c:v>
                </c:pt>
                <c:pt idx="87">
                  <c:v>184.22469597497</c:v>
                </c:pt>
                <c:pt idx="88">
                  <c:v>239.667136812412</c:v>
                </c:pt>
                <c:pt idx="89">
                  <c:v>141.676461369691</c:v>
                </c:pt>
                <c:pt idx="90">
                  <c:v>178.802378104301</c:v>
                </c:pt>
                <c:pt idx="91">
                  <c:v>155.679574304398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"凤凰山"</c:f>
              <c:strCache>
                <c:ptCount val="1"/>
                <c:pt idx="0">
                  <c:v>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[1]辉长岩探针数据!$DL$21:$EQ$21</c:f>
              <c:numCache>
                <c:formatCode>General</c:formatCode>
                <c:ptCount val="32"/>
                <c:pt idx="0">
                  <c:v>77.0246167964938</c:v>
                </c:pt>
                <c:pt idx="1">
                  <c:v>82.9910884491451</c:v>
                </c:pt>
                <c:pt idx="2">
                  <c:v>72.7327435855375</c:v>
                </c:pt>
                <c:pt idx="3">
                  <c:v>75.234984174575</c:v>
                </c:pt>
                <c:pt idx="4">
                  <c:v>77.1410088796</c:v>
                </c:pt>
                <c:pt idx="5">
                  <c:v>74.3431535006434</c:v>
                </c:pt>
                <c:pt idx="6">
                  <c:v>84.7814812730808</c:v>
                </c:pt>
                <c:pt idx="7">
                  <c:v>76.1037863465171</c:v>
                </c:pt>
                <c:pt idx="8">
                  <c:v>80.0039462233353</c:v>
                </c:pt>
                <c:pt idx="9">
                  <c:v>75.6388601461985</c:v>
                </c:pt>
                <c:pt idx="10">
                  <c:v>84.320852031722</c:v>
                </c:pt>
                <c:pt idx="11">
                  <c:v>83.0924864313273</c:v>
                </c:pt>
                <c:pt idx="12">
                  <c:v>81.3667189110286</c:v>
                </c:pt>
                <c:pt idx="13">
                  <c:v>81.5085521418446</c:v>
                </c:pt>
                <c:pt idx="14">
                  <c:v>75.1477400427289</c:v>
                </c:pt>
                <c:pt idx="15">
                  <c:v>75.0955423204621</c:v>
                </c:pt>
                <c:pt idx="16">
                  <c:v>80.6753871585165</c:v>
                </c:pt>
                <c:pt idx="17">
                  <c:v>84.4717134081532</c:v>
                </c:pt>
                <c:pt idx="18">
                  <c:v>84.5308478235175</c:v>
                </c:pt>
                <c:pt idx="19">
                  <c:v>80.3687736744055</c:v>
                </c:pt>
                <c:pt idx="20">
                  <c:v>75.7310928344625</c:v>
                </c:pt>
                <c:pt idx="21">
                  <c:v>77.6899922963876</c:v>
                </c:pt>
                <c:pt idx="22">
                  <c:v>73.4207043702723</c:v>
                </c:pt>
                <c:pt idx="23">
                  <c:v>81.2789251475465</c:v>
                </c:pt>
                <c:pt idx="24">
                  <c:v>73.8281251489244</c:v>
                </c:pt>
                <c:pt idx="25">
                  <c:v>76.3578996695622</c:v>
                </c:pt>
                <c:pt idx="26">
                  <c:v>84.2049734478</c:v>
                </c:pt>
                <c:pt idx="27">
                  <c:v>79.5748589989217</c:v>
                </c:pt>
                <c:pt idx="28">
                  <c:v>82.3186681391128</c:v>
                </c:pt>
                <c:pt idx="29">
                  <c:v>82.3037104785646</c:v>
                </c:pt>
                <c:pt idx="30">
                  <c:v>75.7848253497502</c:v>
                </c:pt>
                <c:pt idx="31">
                  <c:v>71.9860207566887</c:v>
                </c:pt>
              </c:numCache>
            </c:numRef>
          </c:xVal>
          <c:yVal>
            <c:numRef>
              <c:f>[1]辉长岩探针数据!$DL$40:$EQ$40</c:f>
              <c:numCache>
                <c:formatCode>General</c:formatCode>
                <c:ptCount val="32"/>
                <c:pt idx="0">
                  <c:v>89.0612756621219</c:v>
                </c:pt>
                <c:pt idx="1">
                  <c:v>164.542870157453</c:v>
                </c:pt>
                <c:pt idx="2">
                  <c:v>148.372509096497</c:v>
                </c:pt>
                <c:pt idx="3">
                  <c:v>130.333980892567</c:v>
                </c:pt>
                <c:pt idx="4">
                  <c:v>154.747465877846</c:v>
                </c:pt>
                <c:pt idx="5">
                  <c:v>196.509592672524</c:v>
                </c:pt>
                <c:pt idx="6">
                  <c:v>98.5465473549912</c:v>
                </c:pt>
                <c:pt idx="7">
                  <c:v>78.429125528914</c:v>
                </c:pt>
                <c:pt idx="8">
                  <c:v>96.2851721443719</c:v>
                </c:pt>
                <c:pt idx="9">
                  <c:v>121.082485210703</c:v>
                </c:pt>
                <c:pt idx="10">
                  <c:v>200.889906059558</c:v>
                </c:pt>
                <c:pt idx="11">
                  <c:v>188.446889654927</c:v>
                </c:pt>
                <c:pt idx="12">
                  <c:v>99.8700913072526</c:v>
                </c:pt>
                <c:pt idx="13">
                  <c:v>118.426578906128</c:v>
                </c:pt>
                <c:pt idx="14">
                  <c:v>177.000624291891</c:v>
                </c:pt>
                <c:pt idx="15">
                  <c:v>210.462669657102</c:v>
                </c:pt>
                <c:pt idx="16">
                  <c:v>122.39415940253</c:v>
                </c:pt>
                <c:pt idx="17">
                  <c:v>140.53324144121</c:v>
                </c:pt>
                <c:pt idx="18">
                  <c:v>120.772140412479</c:v>
                </c:pt>
                <c:pt idx="19">
                  <c:v>169.790998846006</c:v>
                </c:pt>
                <c:pt idx="20">
                  <c:v>92.6843441466855</c:v>
                </c:pt>
                <c:pt idx="21">
                  <c:v>111.942834808911</c:v>
                </c:pt>
                <c:pt idx="22">
                  <c:v>101.685622542988</c:v>
                </c:pt>
                <c:pt idx="23">
                  <c:v>123.940492981396</c:v>
                </c:pt>
                <c:pt idx="24">
                  <c:v>122.937458713467</c:v>
                </c:pt>
                <c:pt idx="25">
                  <c:v>126.706819654633</c:v>
                </c:pt>
                <c:pt idx="26">
                  <c:v>129.750732342411</c:v>
                </c:pt>
                <c:pt idx="27">
                  <c:v>161.98081319002</c:v>
                </c:pt>
                <c:pt idx="28">
                  <c:v>86.5963173354382</c:v>
                </c:pt>
                <c:pt idx="29">
                  <c:v>135.103584708662</c:v>
                </c:pt>
                <c:pt idx="30">
                  <c:v>105.707608201518</c:v>
                </c:pt>
                <c:pt idx="31">
                  <c:v>144.775527583362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66784"/>
        <c:axId val="377401728"/>
      </c:scatterChart>
      <c:valAx>
        <c:axId val="377366784"/>
        <c:scaling>
          <c:orientation val="minMax"/>
          <c:min val="65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7401728"/>
        <c:crosses val="autoZero"/>
        <c:crossBetween val="midCat"/>
      </c:valAx>
      <c:valAx>
        <c:axId val="377401728"/>
        <c:scaling>
          <c:orientation val="minMax"/>
          <c:max val="50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736678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[1]鹤伴山探针数据!$D$20:$CT$20</c:f>
              <c:numCache>
                <c:formatCode>General</c:formatCode>
                <c:ptCount val="95"/>
                <c:pt idx="0">
                  <c:v>71.8460903690535</c:v>
                </c:pt>
                <c:pt idx="1">
                  <c:v>77.6340749492597</c:v>
                </c:pt>
                <c:pt idx="2">
                  <c:v>74.0456112001609</c:v>
                </c:pt>
                <c:pt idx="3">
                  <c:v>72.5330645113721</c:v>
                </c:pt>
                <c:pt idx="4">
                  <c:v>76.4953488095136</c:v>
                </c:pt>
                <c:pt idx="5">
                  <c:v>77.4989851280358</c:v>
                </c:pt>
                <c:pt idx="6">
                  <c:v>73.5396382063867</c:v>
                </c:pt>
                <c:pt idx="7">
                  <c:v>72.7456812197116</c:v>
                </c:pt>
                <c:pt idx="8">
                  <c:v>72.4445780866451</c:v>
                </c:pt>
                <c:pt idx="9">
                  <c:v>73.7847496624425</c:v>
                </c:pt>
                <c:pt idx="10">
                  <c:v>72.631368243613</c:v>
                </c:pt>
                <c:pt idx="11">
                  <c:v>73.7357803720859</c:v>
                </c:pt>
                <c:pt idx="12">
                  <c:v>73.8303163923317</c:v>
                </c:pt>
                <c:pt idx="13">
                  <c:v>72.4542711539239</c:v>
                </c:pt>
                <c:pt idx="14">
                  <c:v>72.8651328896572</c:v>
                </c:pt>
                <c:pt idx="15">
                  <c:v>74.2074019769715</c:v>
                </c:pt>
                <c:pt idx="16">
                  <c:v>71.9604987889296</c:v>
                </c:pt>
                <c:pt idx="17">
                  <c:v>73.5436901414015</c:v>
                </c:pt>
                <c:pt idx="18">
                  <c:v>80.7123839183332</c:v>
                </c:pt>
                <c:pt idx="19">
                  <c:v>72.9118084224335</c:v>
                </c:pt>
                <c:pt idx="20">
                  <c:v>73.2666011940228</c:v>
                </c:pt>
                <c:pt idx="21">
                  <c:v>72.4166615584307</c:v>
                </c:pt>
                <c:pt idx="22">
                  <c:v>73.3591229960274</c:v>
                </c:pt>
                <c:pt idx="23">
                  <c:v>73.3386540995063</c:v>
                </c:pt>
                <c:pt idx="24">
                  <c:v>72.5671220932915</c:v>
                </c:pt>
                <c:pt idx="25">
                  <c:v>73.8663187794316</c:v>
                </c:pt>
                <c:pt idx="26">
                  <c:v>85.4358766043881</c:v>
                </c:pt>
                <c:pt idx="27">
                  <c:v>76.7131692829226</c:v>
                </c:pt>
                <c:pt idx="28">
                  <c:v>83.2097477344743</c:v>
                </c:pt>
                <c:pt idx="29">
                  <c:v>71.7375539401614</c:v>
                </c:pt>
                <c:pt idx="30">
                  <c:v>73.7755677892921</c:v>
                </c:pt>
                <c:pt idx="31">
                  <c:v>72.2275783284216</c:v>
                </c:pt>
                <c:pt idx="32">
                  <c:v>73.425869982348</c:v>
                </c:pt>
                <c:pt idx="33">
                  <c:v>81.7441371756558</c:v>
                </c:pt>
                <c:pt idx="34">
                  <c:v>72.2393029692218</c:v>
                </c:pt>
                <c:pt idx="35">
                  <c:v>71.7117962724922</c:v>
                </c:pt>
                <c:pt idx="36">
                  <c:v>72.3949812122906</c:v>
                </c:pt>
                <c:pt idx="37">
                  <c:v>73.6006014472164</c:v>
                </c:pt>
                <c:pt idx="38">
                  <c:v>73.5875937658984</c:v>
                </c:pt>
                <c:pt idx="39">
                  <c:v>75.6454768497658</c:v>
                </c:pt>
                <c:pt idx="40">
                  <c:v>73.2496385845039</c:v>
                </c:pt>
                <c:pt idx="41">
                  <c:v>71.5633887329528</c:v>
                </c:pt>
                <c:pt idx="42">
                  <c:v>79.1226565095109</c:v>
                </c:pt>
                <c:pt idx="43">
                  <c:v>71.6612005609999</c:v>
                </c:pt>
                <c:pt idx="44">
                  <c:v>68.5396633915678</c:v>
                </c:pt>
                <c:pt idx="45">
                  <c:v>73.3627267781039</c:v>
                </c:pt>
                <c:pt idx="46">
                  <c:v>70.5407045189439</c:v>
                </c:pt>
                <c:pt idx="47">
                  <c:v>70.4931996380058</c:v>
                </c:pt>
                <c:pt idx="48">
                  <c:v>75.3455297533303</c:v>
                </c:pt>
                <c:pt idx="49">
                  <c:v>72.9136658434417</c:v>
                </c:pt>
                <c:pt idx="50">
                  <c:v>70.1192146562927</c:v>
                </c:pt>
                <c:pt idx="51">
                  <c:v>72.6553747424384</c:v>
                </c:pt>
                <c:pt idx="52">
                  <c:v>72.171973056926</c:v>
                </c:pt>
                <c:pt idx="53">
                  <c:v>68.3256115359613</c:v>
                </c:pt>
                <c:pt idx="54">
                  <c:v>75.1568130636437</c:v>
                </c:pt>
                <c:pt idx="55">
                  <c:v>77.5951215654577</c:v>
                </c:pt>
                <c:pt idx="56">
                  <c:v>69.1268209807362</c:v>
                </c:pt>
                <c:pt idx="57">
                  <c:v>76.6834420144288</c:v>
                </c:pt>
                <c:pt idx="58">
                  <c:v>75.8807749568473</c:v>
                </c:pt>
                <c:pt idx="59">
                  <c:v>76.869318710766</c:v>
                </c:pt>
                <c:pt idx="60">
                  <c:v>70.8316426158118</c:v>
                </c:pt>
                <c:pt idx="61">
                  <c:v>75.9559213382541</c:v>
                </c:pt>
                <c:pt idx="62">
                  <c:v>70.7585402040092</c:v>
                </c:pt>
                <c:pt idx="63">
                  <c:v>70.1191494109126</c:v>
                </c:pt>
                <c:pt idx="64">
                  <c:v>70.2774064246959</c:v>
                </c:pt>
                <c:pt idx="65">
                  <c:v>70.0837773629844</c:v>
                </c:pt>
                <c:pt idx="66">
                  <c:v>67.8802712965766</c:v>
                </c:pt>
                <c:pt idx="67">
                  <c:v>69.0339128312848</c:v>
                </c:pt>
                <c:pt idx="68">
                  <c:v>70.6273061155966</c:v>
                </c:pt>
                <c:pt idx="69">
                  <c:v>79.2669150778799</c:v>
                </c:pt>
                <c:pt idx="70">
                  <c:v>69.7472269108887</c:v>
                </c:pt>
                <c:pt idx="71">
                  <c:v>70.9563885375993</c:v>
                </c:pt>
                <c:pt idx="72">
                  <c:v>72.0788266714477</c:v>
                </c:pt>
                <c:pt idx="73">
                  <c:v>76.0062130864255</c:v>
                </c:pt>
                <c:pt idx="74">
                  <c:v>77.2275538329293</c:v>
                </c:pt>
                <c:pt idx="75">
                  <c:v>77.4813285825778</c:v>
                </c:pt>
                <c:pt idx="76">
                  <c:v>74.4540930325957</c:v>
                </c:pt>
                <c:pt idx="77">
                  <c:v>74.5612465109283</c:v>
                </c:pt>
                <c:pt idx="78">
                  <c:v>68.7481858253285</c:v>
                </c:pt>
                <c:pt idx="79">
                  <c:v>70.6725334262565</c:v>
                </c:pt>
                <c:pt idx="80">
                  <c:v>69.8936978964524</c:v>
                </c:pt>
                <c:pt idx="81">
                  <c:v>70.745060075829</c:v>
                </c:pt>
                <c:pt idx="82">
                  <c:v>70.3846745799809</c:v>
                </c:pt>
                <c:pt idx="83">
                  <c:v>72.7426131027447</c:v>
                </c:pt>
                <c:pt idx="84">
                  <c:v>68.7516286754838</c:v>
                </c:pt>
                <c:pt idx="85">
                  <c:v>69.526524248335</c:v>
                </c:pt>
                <c:pt idx="86">
                  <c:v>70.8924395818549</c:v>
                </c:pt>
                <c:pt idx="87">
                  <c:v>75.3570355389524</c:v>
                </c:pt>
                <c:pt idx="88">
                  <c:v>69.5029442634674</c:v>
                </c:pt>
                <c:pt idx="89">
                  <c:v>69.5006406699464</c:v>
                </c:pt>
                <c:pt idx="90">
                  <c:v>68.8151116009113</c:v>
                </c:pt>
                <c:pt idx="91">
                  <c:v>70.6103171258668</c:v>
                </c:pt>
                <c:pt idx="92">
                  <c:v>72.4606995934459</c:v>
                </c:pt>
                <c:pt idx="93">
                  <c:v>73.1831589898408</c:v>
                </c:pt>
                <c:pt idx="94">
                  <c:v>74.9381674650621</c:v>
                </c:pt>
              </c:numCache>
            </c:numRef>
          </c:xVal>
          <c:yVal>
            <c:numRef>
              <c:f>[1]鹤伴山探针数据!$D$11:$CT$11</c:f>
              <c:numCache>
                <c:formatCode>General</c:formatCode>
                <c:ptCount val="95"/>
                <c:pt idx="0">
                  <c:v>10.251</c:v>
                </c:pt>
                <c:pt idx="1">
                  <c:v>8.013</c:v>
                </c:pt>
                <c:pt idx="2">
                  <c:v>9.36</c:v>
                </c:pt>
                <c:pt idx="3">
                  <c:v>10.082333</c:v>
                </c:pt>
                <c:pt idx="4">
                  <c:v>8.359</c:v>
                </c:pt>
                <c:pt idx="5">
                  <c:v>8.1285</c:v>
                </c:pt>
                <c:pt idx="6">
                  <c:v>9.569</c:v>
                </c:pt>
                <c:pt idx="7">
                  <c:v>10.136</c:v>
                </c:pt>
                <c:pt idx="8">
                  <c:v>10.137</c:v>
                </c:pt>
                <c:pt idx="9">
                  <c:v>9.516</c:v>
                </c:pt>
                <c:pt idx="10">
                  <c:v>10.0125</c:v>
                </c:pt>
                <c:pt idx="11">
                  <c:v>9.629</c:v>
                </c:pt>
                <c:pt idx="12">
                  <c:v>9.5135</c:v>
                </c:pt>
                <c:pt idx="13">
                  <c:v>9.8956667</c:v>
                </c:pt>
                <c:pt idx="14">
                  <c:v>9.848</c:v>
                </c:pt>
                <c:pt idx="15">
                  <c:v>9.3455</c:v>
                </c:pt>
                <c:pt idx="16">
                  <c:v>10.323</c:v>
                </c:pt>
                <c:pt idx="17">
                  <c:v>9.685</c:v>
                </c:pt>
                <c:pt idx="18">
                  <c:v>6.932</c:v>
                </c:pt>
                <c:pt idx="19">
                  <c:v>9.957</c:v>
                </c:pt>
                <c:pt idx="20">
                  <c:v>9.828</c:v>
                </c:pt>
                <c:pt idx="21">
                  <c:v>10.0585</c:v>
                </c:pt>
                <c:pt idx="22">
                  <c:v>9.9985</c:v>
                </c:pt>
                <c:pt idx="23">
                  <c:v>9.637</c:v>
                </c:pt>
                <c:pt idx="24">
                  <c:v>9.993</c:v>
                </c:pt>
                <c:pt idx="25">
                  <c:v>9.527</c:v>
                </c:pt>
                <c:pt idx="26">
                  <c:v>5.084</c:v>
                </c:pt>
                <c:pt idx="27">
                  <c:v>8.238</c:v>
                </c:pt>
                <c:pt idx="28">
                  <c:v>5.887</c:v>
                </c:pt>
                <c:pt idx="29">
                  <c:v>10.3865</c:v>
                </c:pt>
                <c:pt idx="30">
                  <c:v>9.62</c:v>
                </c:pt>
                <c:pt idx="31">
                  <c:v>10.2515</c:v>
                </c:pt>
                <c:pt idx="32">
                  <c:v>9.702666</c:v>
                </c:pt>
                <c:pt idx="33">
                  <c:v>6.439</c:v>
                </c:pt>
                <c:pt idx="34">
                  <c:v>9.9915</c:v>
                </c:pt>
                <c:pt idx="35">
                  <c:v>10.1455</c:v>
                </c:pt>
                <c:pt idx="36">
                  <c:v>10.169</c:v>
                </c:pt>
                <c:pt idx="37">
                  <c:v>9.587</c:v>
                </c:pt>
                <c:pt idx="38">
                  <c:v>9.195666</c:v>
                </c:pt>
                <c:pt idx="39">
                  <c:v>8.467</c:v>
                </c:pt>
                <c:pt idx="40">
                  <c:v>9.664</c:v>
                </c:pt>
                <c:pt idx="41">
                  <c:v>9.967</c:v>
                </c:pt>
                <c:pt idx="42">
                  <c:v>7.037</c:v>
                </c:pt>
                <c:pt idx="43">
                  <c:v>10.082</c:v>
                </c:pt>
                <c:pt idx="44">
                  <c:v>11.456</c:v>
                </c:pt>
                <c:pt idx="45">
                  <c:v>9.341</c:v>
                </c:pt>
                <c:pt idx="46">
                  <c:v>10.26</c:v>
                </c:pt>
                <c:pt idx="47">
                  <c:v>10.714</c:v>
                </c:pt>
                <c:pt idx="48">
                  <c:v>8.333</c:v>
                </c:pt>
                <c:pt idx="49">
                  <c:v>9.553</c:v>
                </c:pt>
                <c:pt idx="50">
                  <c:v>10.619</c:v>
                </c:pt>
                <c:pt idx="51">
                  <c:v>9.618</c:v>
                </c:pt>
                <c:pt idx="52">
                  <c:v>9.956</c:v>
                </c:pt>
                <c:pt idx="53">
                  <c:v>11.718</c:v>
                </c:pt>
                <c:pt idx="54">
                  <c:v>8.564</c:v>
                </c:pt>
                <c:pt idx="55">
                  <c:v>8.014</c:v>
                </c:pt>
                <c:pt idx="56">
                  <c:v>11.044</c:v>
                </c:pt>
                <c:pt idx="57">
                  <c:v>7.604</c:v>
                </c:pt>
                <c:pt idx="58">
                  <c:v>8.315</c:v>
                </c:pt>
                <c:pt idx="59">
                  <c:v>8.002</c:v>
                </c:pt>
                <c:pt idx="60">
                  <c:v>10.702</c:v>
                </c:pt>
                <c:pt idx="61">
                  <c:v>8.848</c:v>
                </c:pt>
                <c:pt idx="62">
                  <c:v>10.113</c:v>
                </c:pt>
                <c:pt idx="63">
                  <c:v>10.774</c:v>
                </c:pt>
                <c:pt idx="64">
                  <c:v>10.971</c:v>
                </c:pt>
                <c:pt idx="65">
                  <c:v>11.057</c:v>
                </c:pt>
                <c:pt idx="66">
                  <c:v>11.943</c:v>
                </c:pt>
                <c:pt idx="67">
                  <c:v>10.977</c:v>
                </c:pt>
                <c:pt idx="68">
                  <c:v>10.714</c:v>
                </c:pt>
                <c:pt idx="69">
                  <c:v>7.268</c:v>
                </c:pt>
                <c:pt idx="70">
                  <c:v>10.599</c:v>
                </c:pt>
                <c:pt idx="71">
                  <c:v>10.485</c:v>
                </c:pt>
                <c:pt idx="72">
                  <c:v>10.063</c:v>
                </c:pt>
                <c:pt idx="73">
                  <c:v>8.006</c:v>
                </c:pt>
                <c:pt idx="74">
                  <c:v>7.923</c:v>
                </c:pt>
                <c:pt idx="75">
                  <c:v>7.292</c:v>
                </c:pt>
                <c:pt idx="76">
                  <c:v>9.123</c:v>
                </c:pt>
                <c:pt idx="77">
                  <c:v>8.843</c:v>
                </c:pt>
                <c:pt idx="78">
                  <c:v>11.271</c:v>
                </c:pt>
                <c:pt idx="79">
                  <c:v>10.738</c:v>
                </c:pt>
                <c:pt idx="80">
                  <c:v>10.974</c:v>
                </c:pt>
                <c:pt idx="81">
                  <c:v>10.598</c:v>
                </c:pt>
                <c:pt idx="82">
                  <c:v>10.971</c:v>
                </c:pt>
                <c:pt idx="83">
                  <c:v>9.843</c:v>
                </c:pt>
                <c:pt idx="84">
                  <c:v>11.603</c:v>
                </c:pt>
                <c:pt idx="85">
                  <c:v>11.179</c:v>
                </c:pt>
                <c:pt idx="86">
                  <c:v>10.328</c:v>
                </c:pt>
                <c:pt idx="87">
                  <c:v>8.582</c:v>
                </c:pt>
                <c:pt idx="88">
                  <c:v>11.132</c:v>
                </c:pt>
                <c:pt idx="89">
                  <c:v>11.116</c:v>
                </c:pt>
                <c:pt idx="90">
                  <c:v>11.223</c:v>
                </c:pt>
                <c:pt idx="91">
                  <c:v>10.656</c:v>
                </c:pt>
                <c:pt idx="92">
                  <c:v>9.89</c:v>
                </c:pt>
                <c:pt idx="93">
                  <c:v>9.785</c:v>
                </c:pt>
                <c:pt idx="94">
                  <c:v>8.444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[1]辉长岩探针数据!$C$21:$W$21</c:f>
              <c:numCache>
                <c:formatCode>General</c:formatCode>
                <c:ptCount val="21"/>
                <c:pt idx="0">
                  <c:v>78.8603610944591</c:v>
                </c:pt>
                <c:pt idx="1">
                  <c:v>82.9220939127157</c:v>
                </c:pt>
                <c:pt idx="2">
                  <c:v>81.7568935363563</c:v>
                </c:pt>
                <c:pt idx="3">
                  <c:v>76.1390858616553</c:v>
                </c:pt>
                <c:pt idx="4">
                  <c:v>85.0391564247723</c:v>
                </c:pt>
                <c:pt idx="5">
                  <c:v>79.3364274434028</c:v>
                </c:pt>
                <c:pt idx="6">
                  <c:v>76.5630291269558</c:v>
                </c:pt>
                <c:pt idx="7">
                  <c:v>79.3357715024322</c:v>
                </c:pt>
                <c:pt idx="8">
                  <c:v>78.2309768067278</c:v>
                </c:pt>
                <c:pt idx="9">
                  <c:v>81.0657578104237</c:v>
                </c:pt>
                <c:pt idx="10">
                  <c:v>82.9386057156339</c:v>
                </c:pt>
                <c:pt idx="11">
                  <c:v>78.6800464938145</c:v>
                </c:pt>
                <c:pt idx="12">
                  <c:v>78.3533151610106</c:v>
                </c:pt>
                <c:pt idx="13">
                  <c:v>78.8319134136446</c:v>
                </c:pt>
                <c:pt idx="14">
                  <c:v>79.6909210858606</c:v>
                </c:pt>
                <c:pt idx="15">
                  <c:v>78.3819754038457</c:v>
                </c:pt>
                <c:pt idx="16">
                  <c:v>79.8153290278258</c:v>
                </c:pt>
                <c:pt idx="17">
                  <c:v>83.0366900123877</c:v>
                </c:pt>
                <c:pt idx="18">
                  <c:v>79.2327076034708</c:v>
                </c:pt>
                <c:pt idx="19">
                  <c:v>78.4145362278968</c:v>
                </c:pt>
                <c:pt idx="20">
                  <c:v>78.0231037508646</c:v>
                </c:pt>
              </c:numCache>
            </c:numRef>
          </c:xVal>
          <c:yVal>
            <c:numRef>
              <c:f>[1]辉长岩探针数据!$C$11:$W$11</c:f>
              <c:numCache>
                <c:formatCode>General</c:formatCode>
                <c:ptCount val="21"/>
                <c:pt idx="0">
                  <c:v>7.378</c:v>
                </c:pt>
                <c:pt idx="1">
                  <c:v>5.975</c:v>
                </c:pt>
                <c:pt idx="2">
                  <c:v>6.408</c:v>
                </c:pt>
                <c:pt idx="3">
                  <c:v>8.412</c:v>
                </c:pt>
                <c:pt idx="4">
                  <c:v>4.892</c:v>
                </c:pt>
                <c:pt idx="5">
                  <c:v>7.189</c:v>
                </c:pt>
                <c:pt idx="6">
                  <c:v>7.837</c:v>
                </c:pt>
                <c:pt idx="7">
                  <c:v>7.141</c:v>
                </c:pt>
                <c:pt idx="8">
                  <c:v>7.382</c:v>
                </c:pt>
                <c:pt idx="9">
                  <c:v>6.553</c:v>
                </c:pt>
                <c:pt idx="10">
                  <c:v>5.953</c:v>
                </c:pt>
                <c:pt idx="11">
                  <c:v>7.301</c:v>
                </c:pt>
                <c:pt idx="12">
                  <c:v>7.398</c:v>
                </c:pt>
                <c:pt idx="13">
                  <c:v>7.3815</c:v>
                </c:pt>
                <c:pt idx="14">
                  <c:v>6.649</c:v>
                </c:pt>
                <c:pt idx="15">
                  <c:v>7.371</c:v>
                </c:pt>
                <c:pt idx="16">
                  <c:v>6.671</c:v>
                </c:pt>
                <c:pt idx="17">
                  <c:v>5.682</c:v>
                </c:pt>
                <c:pt idx="18">
                  <c:v>7.171</c:v>
                </c:pt>
                <c:pt idx="19">
                  <c:v>7.52</c:v>
                </c:pt>
                <c:pt idx="20">
                  <c:v>7.509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54176"/>
        <c:axId val="378756480"/>
      </c:scatterChart>
      <c:valAx>
        <c:axId val="378754176"/>
        <c:scaling>
          <c:orientation val="minMax"/>
          <c:min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Mg#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756480"/>
        <c:crosses val="autoZero"/>
        <c:crossBetween val="midCat"/>
        <c:majorUnit val="5"/>
      </c:valAx>
      <c:valAx>
        <c:axId val="378756480"/>
        <c:scaling>
          <c:orientation val="minMax"/>
          <c:max val="13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FeO(wt.%)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754176"/>
        <c:crosses val="autoZero"/>
        <c:crossBetween val="midCat"/>
        <c:majorUnit val="10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[1]鹤伴山探针数据!$D$20:$CT$20</c:f>
              <c:numCache>
                <c:formatCode>General</c:formatCode>
                <c:ptCount val="95"/>
                <c:pt idx="0">
                  <c:v>71.8460903690535</c:v>
                </c:pt>
                <c:pt idx="1">
                  <c:v>77.6340749492597</c:v>
                </c:pt>
                <c:pt idx="2">
                  <c:v>74.0456112001609</c:v>
                </c:pt>
                <c:pt idx="3">
                  <c:v>72.5330645113721</c:v>
                </c:pt>
                <c:pt idx="4">
                  <c:v>76.4953488095136</c:v>
                </c:pt>
                <c:pt idx="5">
                  <c:v>77.4989851280358</c:v>
                </c:pt>
                <c:pt idx="6">
                  <c:v>73.5396382063867</c:v>
                </c:pt>
                <c:pt idx="7">
                  <c:v>72.7456812197116</c:v>
                </c:pt>
                <c:pt idx="8">
                  <c:v>72.4445780866451</c:v>
                </c:pt>
                <c:pt idx="9">
                  <c:v>73.7847496624425</c:v>
                </c:pt>
                <c:pt idx="10">
                  <c:v>72.631368243613</c:v>
                </c:pt>
                <c:pt idx="11">
                  <c:v>73.7357803720859</c:v>
                </c:pt>
                <c:pt idx="12">
                  <c:v>73.8303163923317</c:v>
                </c:pt>
                <c:pt idx="13">
                  <c:v>72.4542711539239</c:v>
                </c:pt>
                <c:pt idx="14">
                  <c:v>72.8651328896572</c:v>
                </c:pt>
                <c:pt idx="15">
                  <c:v>74.2074019769715</c:v>
                </c:pt>
                <c:pt idx="16">
                  <c:v>71.9604987889296</c:v>
                </c:pt>
                <c:pt idx="17">
                  <c:v>73.5436901414015</c:v>
                </c:pt>
                <c:pt idx="18">
                  <c:v>80.7123839183332</c:v>
                </c:pt>
                <c:pt idx="19">
                  <c:v>72.9118084224335</c:v>
                </c:pt>
                <c:pt idx="20">
                  <c:v>73.2666011940228</c:v>
                </c:pt>
                <c:pt idx="21">
                  <c:v>72.4166615584307</c:v>
                </c:pt>
                <c:pt idx="22">
                  <c:v>73.3591229960274</c:v>
                </c:pt>
                <c:pt idx="23">
                  <c:v>73.3386540995063</c:v>
                </c:pt>
                <c:pt idx="24">
                  <c:v>72.5671220932915</c:v>
                </c:pt>
                <c:pt idx="25">
                  <c:v>73.8663187794316</c:v>
                </c:pt>
                <c:pt idx="26">
                  <c:v>85.4358766043881</c:v>
                </c:pt>
                <c:pt idx="27">
                  <c:v>76.7131692829226</c:v>
                </c:pt>
                <c:pt idx="28">
                  <c:v>83.2097477344743</c:v>
                </c:pt>
                <c:pt idx="29">
                  <c:v>71.7375539401614</c:v>
                </c:pt>
                <c:pt idx="30">
                  <c:v>73.7755677892921</c:v>
                </c:pt>
                <c:pt idx="31">
                  <c:v>72.2275783284216</c:v>
                </c:pt>
                <c:pt idx="32">
                  <c:v>73.425869982348</c:v>
                </c:pt>
                <c:pt idx="33">
                  <c:v>81.7441371756558</c:v>
                </c:pt>
                <c:pt idx="34">
                  <c:v>72.2393029692218</c:v>
                </c:pt>
                <c:pt idx="35">
                  <c:v>71.7117962724922</c:v>
                </c:pt>
                <c:pt idx="36">
                  <c:v>72.3949812122906</c:v>
                </c:pt>
                <c:pt idx="37">
                  <c:v>73.6006014472164</c:v>
                </c:pt>
                <c:pt idx="38">
                  <c:v>73.5875937658984</c:v>
                </c:pt>
                <c:pt idx="39">
                  <c:v>75.6454768497658</c:v>
                </c:pt>
                <c:pt idx="40">
                  <c:v>73.2496385845039</c:v>
                </c:pt>
                <c:pt idx="41">
                  <c:v>71.5633887329528</c:v>
                </c:pt>
                <c:pt idx="42">
                  <c:v>79.1226565095109</c:v>
                </c:pt>
                <c:pt idx="43">
                  <c:v>71.6612005609999</c:v>
                </c:pt>
                <c:pt idx="44">
                  <c:v>68.5396633915678</c:v>
                </c:pt>
                <c:pt idx="45">
                  <c:v>73.3627267781039</c:v>
                </c:pt>
                <c:pt idx="46">
                  <c:v>70.5407045189439</c:v>
                </c:pt>
                <c:pt idx="47">
                  <c:v>70.4931996380058</c:v>
                </c:pt>
                <c:pt idx="48">
                  <c:v>75.3455297533303</c:v>
                </c:pt>
                <c:pt idx="49">
                  <c:v>72.9136658434417</c:v>
                </c:pt>
                <c:pt idx="50">
                  <c:v>70.1192146562927</c:v>
                </c:pt>
                <c:pt idx="51">
                  <c:v>72.6553747424384</c:v>
                </c:pt>
                <c:pt idx="52">
                  <c:v>72.171973056926</c:v>
                </c:pt>
                <c:pt idx="53">
                  <c:v>68.3256115359613</c:v>
                </c:pt>
                <c:pt idx="54">
                  <c:v>75.1568130636437</c:v>
                </c:pt>
                <c:pt idx="55">
                  <c:v>77.5951215654577</c:v>
                </c:pt>
                <c:pt idx="56">
                  <c:v>69.1268209807362</c:v>
                </c:pt>
                <c:pt idx="57">
                  <c:v>76.6834420144288</c:v>
                </c:pt>
                <c:pt idx="58">
                  <c:v>75.8807749568473</c:v>
                </c:pt>
                <c:pt idx="59">
                  <c:v>76.869318710766</c:v>
                </c:pt>
                <c:pt idx="60">
                  <c:v>70.8316426158118</c:v>
                </c:pt>
                <c:pt idx="61">
                  <c:v>75.9559213382541</c:v>
                </c:pt>
                <c:pt idx="62">
                  <c:v>70.7585402040092</c:v>
                </c:pt>
                <c:pt idx="63">
                  <c:v>70.1191494109126</c:v>
                </c:pt>
                <c:pt idx="64">
                  <c:v>70.2774064246959</c:v>
                </c:pt>
                <c:pt idx="65">
                  <c:v>70.0837773629844</c:v>
                </c:pt>
                <c:pt idx="66">
                  <c:v>67.8802712965766</c:v>
                </c:pt>
                <c:pt idx="67">
                  <c:v>69.0339128312848</c:v>
                </c:pt>
                <c:pt idx="68">
                  <c:v>70.6273061155966</c:v>
                </c:pt>
                <c:pt idx="69">
                  <c:v>79.2669150778799</c:v>
                </c:pt>
                <c:pt idx="70">
                  <c:v>69.7472269108887</c:v>
                </c:pt>
                <c:pt idx="71">
                  <c:v>70.9563885375993</c:v>
                </c:pt>
                <c:pt idx="72">
                  <c:v>72.0788266714477</c:v>
                </c:pt>
                <c:pt idx="73">
                  <c:v>76.0062130864255</c:v>
                </c:pt>
                <c:pt idx="74">
                  <c:v>77.2275538329293</c:v>
                </c:pt>
                <c:pt idx="75">
                  <c:v>77.4813285825778</c:v>
                </c:pt>
                <c:pt idx="76">
                  <c:v>74.4540930325957</c:v>
                </c:pt>
                <c:pt idx="77">
                  <c:v>74.5612465109283</c:v>
                </c:pt>
                <c:pt idx="78">
                  <c:v>68.7481858253285</c:v>
                </c:pt>
                <c:pt idx="79">
                  <c:v>70.6725334262565</c:v>
                </c:pt>
                <c:pt idx="80">
                  <c:v>69.8936978964524</c:v>
                </c:pt>
                <c:pt idx="81">
                  <c:v>70.745060075829</c:v>
                </c:pt>
                <c:pt idx="82">
                  <c:v>70.3846745799809</c:v>
                </c:pt>
                <c:pt idx="83">
                  <c:v>72.7426131027447</c:v>
                </c:pt>
                <c:pt idx="84">
                  <c:v>68.7516286754838</c:v>
                </c:pt>
                <c:pt idx="85">
                  <c:v>69.526524248335</c:v>
                </c:pt>
                <c:pt idx="86">
                  <c:v>70.8924395818549</c:v>
                </c:pt>
                <c:pt idx="87">
                  <c:v>75.3570355389524</c:v>
                </c:pt>
                <c:pt idx="88">
                  <c:v>69.5029442634674</c:v>
                </c:pt>
                <c:pt idx="89">
                  <c:v>69.5006406699464</c:v>
                </c:pt>
                <c:pt idx="90">
                  <c:v>68.8151116009113</c:v>
                </c:pt>
                <c:pt idx="91">
                  <c:v>70.6103171258668</c:v>
                </c:pt>
                <c:pt idx="92">
                  <c:v>72.4606995934459</c:v>
                </c:pt>
                <c:pt idx="93">
                  <c:v>73.1831589898408</c:v>
                </c:pt>
                <c:pt idx="94">
                  <c:v>74.9381674650621</c:v>
                </c:pt>
              </c:numCache>
            </c:numRef>
          </c:xVal>
          <c:yVal>
            <c:numRef>
              <c:f>[1]鹤伴山探针数据!$D$15:$CT$15</c:f>
              <c:numCache>
                <c:formatCode>General</c:formatCode>
                <c:ptCount val="95"/>
                <c:pt idx="0">
                  <c:v>19.41</c:v>
                </c:pt>
                <c:pt idx="1">
                  <c:v>20.485</c:v>
                </c:pt>
                <c:pt idx="2">
                  <c:v>19.898</c:v>
                </c:pt>
                <c:pt idx="3">
                  <c:v>19.53666</c:v>
                </c:pt>
                <c:pt idx="4">
                  <c:v>20.309</c:v>
                </c:pt>
                <c:pt idx="5">
                  <c:v>20.328</c:v>
                </c:pt>
                <c:pt idx="6">
                  <c:v>19.617</c:v>
                </c:pt>
                <c:pt idx="7">
                  <c:v>19.121</c:v>
                </c:pt>
                <c:pt idx="8">
                  <c:v>19.1675</c:v>
                </c:pt>
                <c:pt idx="9">
                  <c:v>19.594</c:v>
                </c:pt>
                <c:pt idx="10">
                  <c:v>19.5445</c:v>
                </c:pt>
                <c:pt idx="11">
                  <c:v>19.744</c:v>
                </c:pt>
                <c:pt idx="12">
                  <c:v>20.1275</c:v>
                </c:pt>
                <c:pt idx="13">
                  <c:v>19.4893</c:v>
                </c:pt>
                <c:pt idx="14">
                  <c:v>19.849</c:v>
                </c:pt>
                <c:pt idx="15">
                  <c:v>19.861</c:v>
                </c:pt>
                <c:pt idx="16">
                  <c:v>19.556</c:v>
                </c:pt>
                <c:pt idx="17">
                  <c:v>20.0025</c:v>
                </c:pt>
                <c:pt idx="18">
                  <c:v>21.125</c:v>
                </c:pt>
                <c:pt idx="19">
                  <c:v>19.649333</c:v>
                </c:pt>
                <c:pt idx="20">
                  <c:v>19.684</c:v>
                </c:pt>
                <c:pt idx="21">
                  <c:v>19.246</c:v>
                </c:pt>
                <c:pt idx="22">
                  <c:v>18.8805</c:v>
                </c:pt>
                <c:pt idx="23">
                  <c:v>19.583</c:v>
                </c:pt>
                <c:pt idx="24">
                  <c:v>19.568</c:v>
                </c:pt>
                <c:pt idx="25">
                  <c:v>19.996</c:v>
                </c:pt>
                <c:pt idx="26">
                  <c:v>21.939</c:v>
                </c:pt>
                <c:pt idx="27">
                  <c:v>20.337</c:v>
                </c:pt>
                <c:pt idx="28">
                  <c:v>21.775</c:v>
                </c:pt>
                <c:pt idx="29">
                  <c:v>19.2015</c:v>
                </c:pt>
                <c:pt idx="30">
                  <c:v>19.855</c:v>
                </c:pt>
                <c:pt idx="31">
                  <c:v>19.439</c:v>
                </c:pt>
                <c:pt idx="32">
                  <c:v>19.57766</c:v>
                </c:pt>
                <c:pt idx="33">
                  <c:v>21.418</c:v>
                </c:pt>
                <c:pt idx="34">
                  <c:v>19.363</c:v>
                </c:pt>
                <c:pt idx="35">
                  <c:v>19.4945</c:v>
                </c:pt>
                <c:pt idx="36">
                  <c:v>18.9735</c:v>
                </c:pt>
                <c:pt idx="37">
                  <c:v>19.773</c:v>
                </c:pt>
                <c:pt idx="38">
                  <c:v>20.037</c:v>
                </c:pt>
                <c:pt idx="39">
                  <c:v>20.9</c:v>
                </c:pt>
                <c:pt idx="40">
                  <c:v>19.5485</c:v>
                </c:pt>
                <c:pt idx="41">
                  <c:v>19.228</c:v>
                </c:pt>
                <c:pt idx="42">
                  <c:v>22.099</c:v>
                </c:pt>
                <c:pt idx="43">
                  <c:v>19.585</c:v>
                </c:pt>
                <c:pt idx="44">
                  <c:v>18.737</c:v>
                </c:pt>
                <c:pt idx="45">
                  <c:v>19.529</c:v>
                </c:pt>
                <c:pt idx="46">
                  <c:v>19.644</c:v>
                </c:pt>
                <c:pt idx="47">
                  <c:v>18.985</c:v>
                </c:pt>
                <c:pt idx="48">
                  <c:v>20.81</c:v>
                </c:pt>
                <c:pt idx="49">
                  <c:v>19.908</c:v>
                </c:pt>
                <c:pt idx="50">
                  <c:v>19.436</c:v>
                </c:pt>
                <c:pt idx="51">
                  <c:v>19.624</c:v>
                </c:pt>
                <c:pt idx="52">
                  <c:v>19.779</c:v>
                </c:pt>
                <c:pt idx="53">
                  <c:v>19.119</c:v>
                </c:pt>
                <c:pt idx="54">
                  <c:v>20.944</c:v>
                </c:pt>
                <c:pt idx="55">
                  <c:v>20.469</c:v>
                </c:pt>
                <c:pt idx="56">
                  <c:v>19.419</c:v>
                </c:pt>
                <c:pt idx="57">
                  <c:v>22.273</c:v>
                </c:pt>
                <c:pt idx="58">
                  <c:v>21.235</c:v>
                </c:pt>
                <c:pt idx="59">
                  <c:v>20.846</c:v>
                </c:pt>
                <c:pt idx="60">
                  <c:v>18.672</c:v>
                </c:pt>
                <c:pt idx="61">
                  <c:v>19.916</c:v>
                </c:pt>
                <c:pt idx="62">
                  <c:v>19.379</c:v>
                </c:pt>
                <c:pt idx="63">
                  <c:v>19.613</c:v>
                </c:pt>
                <c:pt idx="64">
                  <c:v>19.314</c:v>
                </c:pt>
                <c:pt idx="65">
                  <c:v>18.823</c:v>
                </c:pt>
                <c:pt idx="66">
                  <c:v>18.042</c:v>
                </c:pt>
                <c:pt idx="67">
                  <c:v>19.479</c:v>
                </c:pt>
                <c:pt idx="68">
                  <c:v>19.284</c:v>
                </c:pt>
                <c:pt idx="69">
                  <c:v>21.484</c:v>
                </c:pt>
                <c:pt idx="70">
                  <c:v>19.845</c:v>
                </c:pt>
                <c:pt idx="71">
                  <c:v>19.618</c:v>
                </c:pt>
                <c:pt idx="72">
                  <c:v>19.801</c:v>
                </c:pt>
                <c:pt idx="73">
                  <c:v>21.662</c:v>
                </c:pt>
                <c:pt idx="74">
                  <c:v>21.131</c:v>
                </c:pt>
                <c:pt idx="75">
                  <c:v>22.882</c:v>
                </c:pt>
                <c:pt idx="76">
                  <c:v>20.234</c:v>
                </c:pt>
                <c:pt idx="77">
                  <c:v>21.246</c:v>
                </c:pt>
                <c:pt idx="78">
                  <c:v>18.893</c:v>
                </c:pt>
                <c:pt idx="79">
                  <c:v>18.999</c:v>
                </c:pt>
                <c:pt idx="80">
                  <c:v>19.246</c:v>
                </c:pt>
                <c:pt idx="81">
                  <c:v>19.384</c:v>
                </c:pt>
                <c:pt idx="82">
                  <c:v>18.863</c:v>
                </c:pt>
                <c:pt idx="83">
                  <c:v>19.167</c:v>
                </c:pt>
                <c:pt idx="84">
                  <c:v>18.546</c:v>
                </c:pt>
                <c:pt idx="85">
                  <c:v>19.955</c:v>
                </c:pt>
                <c:pt idx="86">
                  <c:v>19.739</c:v>
                </c:pt>
                <c:pt idx="87">
                  <c:v>20.599</c:v>
                </c:pt>
                <c:pt idx="88">
                  <c:v>18.987</c:v>
                </c:pt>
                <c:pt idx="89">
                  <c:v>19.344</c:v>
                </c:pt>
                <c:pt idx="90">
                  <c:v>18.841</c:v>
                </c:pt>
                <c:pt idx="91">
                  <c:v>19.567</c:v>
                </c:pt>
                <c:pt idx="92">
                  <c:v>19.846</c:v>
                </c:pt>
                <c:pt idx="93">
                  <c:v>19.589</c:v>
                </c:pt>
                <c:pt idx="94">
                  <c:v>21.639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[1]辉长岩探针数据!$C$21:$W$21</c:f>
              <c:numCache>
                <c:formatCode>General</c:formatCode>
                <c:ptCount val="21"/>
                <c:pt idx="0">
                  <c:v>78.8603610944591</c:v>
                </c:pt>
                <c:pt idx="1">
                  <c:v>82.9220939127157</c:v>
                </c:pt>
                <c:pt idx="2">
                  <c:v>81.7568935363563</c:v>
                </c:pt>
                <c:pt idx="3">
                  <c:v>76.1390858616553</c:v>
                </c:pt>
                <c:pt idx="4">
                  <c:v>85.0391564247723</c:v>
                </c:pt>
                <c:pt idx="5">
                  <c:v>79.3364274434028</c:v>
                </c:pt>
                <c:pt idx="6">
                  <c:v>76.5630291269558</c:v>
                </c:pt>
                <c:pt idx="7">
                  <c:v>79.3357715024322</c:v>
                </c:pt>
                <c:pt idx="8">
                  <c:v>78.2309768067278</c:v>
                </c:pt>
                <c:pt idx="9">
                  <c:v>81.0657578104237</c:v>
                </c:pt>
                <c:pt idx="10">
                  <c:v>82.9386057156339</c:v>
                </c:pt>
                <c:pt idx="11">
                  <c:v>78.6800464938145</c:v>
                </c:pt>
                <c:pt idx="12">
                  <c:v>78.3533151610106</c:v>
                </c:pt>
                <c:pt idx="13">
                  <c:v>78.8319134136446</c:v>
                </c:pt>
                <c:pt idx="14">
                  <c:v>79.6909210858606</c:v>
                </c:pt>
                <c:pt idx="15">
                  <c:v>78.3819754038457</c:v>
                </c:pt>
                <c:pt idx="16">
                  <c:v>79.8153290278258</c:v>
                </c:pt>
                <c:pt idx="17">
                  <c:v>83.0366900123877</c:v>
                </c:pt>
                <c:pt idx="18">
                  <c:v>79.2327076034708</c:v>
                </c:pt>
                <c:pt idx="19">
                  <c:v>78.4145362278968</c:v>
                </c:pt>
                <c:pt idx="20">
                  <c:v>78.0231037508646</c:v>
                </c:pt>
              </c:numCache>
            </c:numRef>
          </c:xVal>
          <c:yVal>
            <c:numRef>
              <c:f>[1]辉长岩探针数据!$C$13:$W$13</c:f>
              <c:numCache>
                <c:formatCode>General</c:formatCode>
                <c:ptCount val="21"/>
                <c:pt idx="0">
                  <c:v>20.03</c:v>
                </c:pt>
                <c:pt idx="1">
                  <c:v>20.3</c:v>
                </c:pt>
                <c:pt idx="2">
                  <c:v>19.84</c:v>
                </c:pt>
                <c:pt idx="3">
                  <c:v>20.223</c:v>
                </c:pt>
                <c:pt idx="4">
                  <c:v>22.146</c:v>
                </c:pt>
                <c:pt idx="5">
                  <c:v>20.61</c:v>
                </c:pt>
                <c:pt idx="6">
                  <c:v>20.586</c:v>
                </c:pt>
                <c:pt idx="7">
                  <c:v>20.414</c:v>
                </c:pt>
                <c:pt idx="8">
                  <c:v>20.473</c:v>
                </c:pt>
                <c:pt idx="9">
                  <c:v>20.282</c:v>
                </c:pt>
                <c:pt idx="10">
                  <c:v>20.476</c:v>
                </c:pt>
                <c:pt idx="11">
                  <c:v>20.265</c:v>
                </c:pt>
                <c:pt idx="12">
                  <c:v>20.781</c:v>
                </c:pt>
                <c:pt idx="13">
                  <c:v>20.2555</c:v>
                </c:pt>
                <c:pt idx="14">
                  <c:v>20.898</c:v>
                </c:pt>
                <c:pt idx="15">
                  <c:v>20.4705</c:v>
                </c:pt>
                <c:pt idx="16">
                  <c:v>21.273</c:v>
                </c:pt>
                <c:pt idx="17">
                  <c:v>21.031</c:v>
                </c:pt>
                <c:pt idx="18">
                  <c:v>20.81</c:v>
                </c:pt>
                <c:pt idx="19">
                  <c:v>19.837</c:v>
                </c:pt>
                <c:pt idx="20">
                  <c:v>20.549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95136"/>
        <c:axId val="378797440"/>
      </c:scatterChart>
      <c:valAx>
        <c:axId val="378795136"/>
        <c:scaling>
          <c:orientation val="minMax"/>
          <c:max val="90"/>
          <c:min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Mg#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797440"/>
        <c:crosses val="autoZero"/>
        <c:crossBetween val="midCat"/>
        <c:majorUnit val="5"/>
      </c:valAx>
      <c:valAx>
        <c:axId val="378797440"/>
        <c:scaling>
          <c:orientation val="minMax"/>
          <c:max val="25"/>
          <c:min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CaO(wt.%)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795136"/>
        <c:crosses val="autoZero"/>
        <c:crossBetween val="midCat"/>
        <c:majorUnit val="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[1]鹤伴山探针数据!$D$20:$CT$20</c:f>
              <c:numCache>
                <c:formatCode>General</c:formatCode>
                <c:ptCount val="95"/>
                <c:pt idx="0">
                  <c:v>71.8460903690535</c:v>
                </c:pt>
                <c:pt idx="1">
                  <c:v>77.6340749492597</c:v>
                </c:pt>
                <c:pt idx="2">
                  <c:v>74.0456112001609</c:v>
                </c:pt>
                <c:pt idx="3">
                  <c:v>72.5330645113721</c:v>
                </c:pt>
                <c:pt idx="4">
                  <c:v>76.4953488095136</c:v>
                </c:pt>
                <c:pt idx="5">
                  <c:v>77.4989851280358</c:v>
                </c:pt>
                <c:pt idx="6">
                  <c:v>73.5396382063867</c:v>
                </c:pt>
                <c:pt idx="7">
                  <c:v>72.7456812197116</c:v>
                </c:pt>
                <c:pt idx="8">
                  <c:v>72.4445780866451</c:v>
                </c:pt>
                <c:pt idx="9">
                  <c:v>73.7847496624425</c:v>
                </c:pt>
                <c:pt idx="10">
                  <c:v>72.631368243613</c:v>
                </c:pt>
                <c:pt idx="11">
                  <c:v>73.7357803720859</c:v>
                </c:pt>
                <c:pt idx="12">
                  <c:v>73.8303163923317</c:v>
                </c:pt>
                <c:pt idx="13">
                  <c:v>72.4542711539239</c:v>
                </c:pt>
                <c:pt idx="14">
                  <c:v>72.8651328896572</c:v>
                </c:pt>
                <c:pt idx="15">
                  <c:v>74.2074019769715</c:v>
                </c:pt>
                <c:pt idx="16">
                  <c:v>71.9604987889296</c:v>
                </c:pt>
                <c:pt idx="17">
                  <c:v>73.5436901414015</c:v>
                </c:pt>
                <c:pt idx="18">
                  <c:v>80.7123839183332</c:v>
                </c:pt>
                <c:pt idx="19">
                  <c:v>72.9118084224335</c:v>
                </c:pt>
                <c:pt idx="20">
                  <c:v>73.2666011940228</c:v>
                </c:pt>
                <c:pt idx="21">
                  <c:v>72.4166615584307</c:v>
                </c:pt>
                <c:pt idx="22">
                  <c:v>73.3591229960274</c:v>
                </c:pt>
                <c:pt idx="23">
                  <c:v>73.3386540995063</c:v>
                </c:pt>
                <c:pt idx="24">
                  <c:v>72.5671220932915</c:v>
                </c:pt>
                <c:pt idx="25">
                  <c:v>73.8663187794316</c:v>
                </c:pt>
                <c:pt idx="26">
                  <c:v>85.4358766043881</c:v>
                </c:pt>
                <c:pt idx="27">
                  <c:v>76.7131692829226</c:v>
                </c:pt>
                <c:pt idx="28">
                  <c:v>83.2097477344743</c:v>
                </c:pt>
                <c:pt idx="29">
                  <c:v>71.7375539401614</c:v>
                </c:pt>
                <c:pt idx="30">
                  <c:v>73.7755677892921</c:v>
                </c:pt>
                <c:pt idx="31">
                  <c:v>72.2275783284216</c:v>
                </c:pt>
                <c:pt idx="32">
                  <c:v>73.425869982348</c:v>
                </c:pt>
                <c:pt idx="33">
                  <c:v>81.7441371756558</c:v>
                </c:pt>
                <c:pt idx="34">
                  <c:v>72.2393029692218</c:v>
                </c:pt>
                <c:pt idx="35">
                  <c:v>71.7117962724922</c:v>
                </c:pt>
                <c:pt idx="36">
                  <c:v>72.3949812122906</c:v>
                </c:pt>
                <c:pt idx="37">
                  <c:v>73.6006014472164</c:v>
                </c:pt>
                <c:pt idx="38">
                  <c:v>73.5875937658984</c:v>
                </c:pt>
                <c:pt idx="39">
                  <c:v>75.6454768497658</c:v>
                </c:pt>
                <c:pt idx="40">
                  <c:v>73.2496385845039</c:v>
                </c:pt>
                <c:pt idx="41">
                  <c:v>71.5633887329528</c:v>
                </c:pt>
                <c:pt idx="42">
                  <c:v>79.1226565095109</c:v>
                </c:pt>
                <c:pt idx="43">
                  <c:v>71.6612005609999</c:v>
                </c:pt>
                <c:pt idx="44">
                  <c:v>68.5396633915678</c:v>
                </c:pt>
                <c:pt idx="45">
                  <c:v>73.3627267781039</c:v>
                </c:pt>
                <c:pt idx="46">
                  <c:v>70.5407045189439</c:v>
                </c:pt>
                <c:pt idx="47">
                  <c:v>70.4931996380058</c:v>
                </c:pt>
                <c:pt idx="48">
                  <c:v>75.3455297533303</c:v>
                </c:pt>
                <c:pt idx="49">
                  <c:v>72.9136658434417</c:v>
                </c:pt>
                <c:pt idx="50">
                  <c:v>70.1192146562927</c:v>
                </c:pt>
                <c:pt idx="51">
                  <c:v>72.6553747424384</c:v>
                </c:pt>
                <c:pt idx="52">
                  <c:v>72.171973056926</c:v>
                </c:pt>
                <c:pt idx="53">
                  <c:v>68.3256115359613</c:v>
                </c:pt>
                <c:pt idx="54">
                  <c:v>75.1568130636437</c:v>
                </c:pt>
                <c:pt idx="55">
                  <c:v>77.5951215654577</c:v>
                </c:pt>
                <c:pt idx="56">
                  <c:v>69.1268209807362</c:v>
                </c:pt>
                <c:pt idx="57">
                  <c:v>76.6834420144288</c:v>
                </c:pt>
                <c:pt idx="58">
                  <c:v>75.8807749568473</c:v>
                </c:pt>
                <c:pt idx="59">
                  <c:v>76.869318710766</c:v>
                </c:pt>
                <c:pt idx="60">
                  <c:v>70.8316426158118</c:v>
                </c:pt>
                <c:pt idx="61">
                  <c:v>75.9559213382541</c:v>
                </c:pt>
                <c:pt idx="62">
                  <c:v>70.7585402040092</c:v>
                </c:pt>
                <c:pt idx="63">
                  <c:v>70.1191494109126</c:v>
                </c:pt>
                <c:pt idx="64">
                  <c:v>70.2774064246959</c:v>
                </c:pt>
                <c:pt idx="65">
                  <c:v>70.0837773629844</c:v>
                </c:pt>
                <c:pt idx="66">
                  <c:v>67.8802712965766</c:v>
                </c:pt>
                <c:pt idx="67">
                  <c:v>69.0339128312848</c:v>
                </c:pt>
                <c:pt idx="68">
                  <c:v>70.6273061155966</c:v>
                </c:pt>
                <c:pt idx="69">
                  <c:v>79.2669150778799</c:v>
                </c:pt>
                <c:pt idx="70">
                  <c:v>69.7472269108887</c:v>
                </c:pt>
                <c:pt idx="71">
                  <c:v>70.9563885375993</c:v>
                </c:pt>
                <c:pt idx="72">
                  <c:v>72.0788266714477</c:v>
                </c:pt>
                <c:pt idx="73">
                  <c:v>76.0062130864255</c:v>
                </c:pt>
                <c:pt idx="74">
                  <c:v>77.2275538329293</c:v>
                </c:pt>
                <c:pt idx="75">
                  <c:v>77.4813285825778</c:v>
                </c:pt>
                <c:pt idx="76">
                  <c:v>74.4540930325957</c:v>
                </c:pt>
                <c:pt idx="77">
                  <c:v>74.5612465109283</c:v>
                </c:pt>
                <c:pt idx="78">
                  <c:v>68.7481858253285</c:v>
                </c:pt>
                <c:pt idx="79">
                  <c:v>70.6725334262565</c:v>
                </c:pt>
                <c:pt idx="80">
                  <c:v>69.8936978964524</c:v>
                </c:pt>
                <c:pt idx="81">
                  <c:v>70.745060075829</c:v>
                </c:pt>
                <c:pt idx="82">
                  <c:v>70.3846745799809</c:v>
                </c:pt>
                <c:pt idx="83">
                  <c:v>72.7426131027447</c:v>
                </c:pt>
                <c:pt idx="84">
                  <c:v>68.7516286754838</c:v>
                </c:pt>
                <c:pt idx="85">
                  <c:v>69.526524248335</c:v>
                </c:pt>
                <c:pt idx="86">
                  <c:v>70.8924395818549</c:v>
                </c:pt>
                <c:pt idx="87">
                  <c:v>75.3570355389524</c:v>
                </c:pt>
                <c:pt idx="88">
                  <c:v>69.5029442634674</c:v>
                </c:pt>
                <c:pt idx="89">
                  <c:v>69.5006406699464</c:v>
                </c:pt>
                <c:pt idx="90">
                  <c:v>68.8151116009113</c:v>
                </c:pt>
                <c:pt idx="91">
                  <c:v>70.6103171258668</c:v>
                </c:pt>
                <c:pt idx="92">
                  <c:v>72.4606995934459</c:v>
                </c:pt>
                <c:pt idx="93">
                  <c:v>73.1831589898408</c:v>
                </c:pt>
                <c:pt idx="94">
                  <c:v>74.9381674650621</c:v>
                </c:pt>
              </c:numCache>
            </c:numRef>
          </c:xVal>
          <c:yVal>
            <c:numRef>
              <c:f>[1]鹤伴山探针数据!$D$21:$CT$21</c:f>
              <c:numCache>
                <c:formatCode>General</c:formatCode>
                <c:ptCount val="95"/>
                <c:pt idx="0">
                  <c:v>0.404</c:v>
                </c:pt>
                <c:pt idx="1">
                  <c:v>0.35</c:v>
                </c:pt>
                <c:pt idx="2">
                  <c:v>0.336</c:v>
                </c:pt>
                <c:pt idx="3">
                  <c:v>0.355999</c:v>
                </c:pt>
                <c:pt idx="4">
                  <c:v>0.387</c:v>
                </c:pt>
                <c:pt idx="5">
                  <c:v>0.347</c:v>
                </c:pt>
                <c:pt idx="6">
                  <c:v>0.306</c:v>
                </c:pt>
                <c:pt idx="7">
                  <c:v>0.335</c:v>
                </c:pt>
                <c:pt idx="8">
                  <c:v>0.3895</c:v>
                </c:pt>
                <c:pt idx="9">
                  <c:v>0.343</c:v>
                </c:pt>
                <c:pt idx="10">
                  <c:v>0.3615</c:v>
                </c:pt>
                <c:pt idx="11">
                  <c:v>0.342</c:v>
                </c:pt>
                <c:pt idx="12">
                  <c:v>0.312</c:v>
                </c:pt>
                <c:pt idx="13">
                  <c:v>0.456</c:v>
                </c:pt>
                <c:pt idx="14">
                  <c:v>0.357</c:v>
                </c:pt>
                <c:pt idx="15">
                  <c:v>0.3425</c:v>
                </c:pt>
                <c:pt idx="16">
                  <c:v>0.3605</c:v>
                </c:pt>
                <c:pt idx="17">
                  <c:v>0.36</c:v>
                </c:pt>
                <c:pt idx="18">
                  <c:v>0.326</c:v>
                </c:pt>
                <c:pt idx="19">
                  <c:v>0.37</c:v>
                </c:pt>
                <c:pt idx="20">
                  <c:v>0.384</c:v>
                </c:pt>
                <c:pt idx="21">
                  <c:v>0.349</c:v>
                </c:pt>
                <c:pt idx="22">
                  <c:v>0.356</c:v>
                </c:pt>
                <c:pt idx="23">
                  <c:v>0.388</c:v>
                </c:pt>
                <c:pt idx="24">
                  <c:v>0.333</c:v>
                </c:pt>
                <c:pt idx="25">
                  <c:v>0.332</c:v>
                </c:pt>
                <c:pt idx="26">
                  <c:v>0.3365</c:v>
                </c:pt>
                <c:pt idx="27">
                  <c:v>0.429</c:v>
                </c:pt>
                <c:pt idx="28">
                  <c:v>0.343333</c:v>
                </c:pt>
                <c:pt idx="29">
                  <c:v>0.356</c:v>
                </c:pt>
                <c:pt idx="30">
                  <c:v>0.387</c:v>
                </c:pt>
                <c:pt idx="31">
                  <c:v>0.3325</c:v>
                </c:pt>
                <c:pt idx="32">
                  <c:v>0.386999</c:v>
                </c:pt>
                <c:pt idx="33">
                  <c:v>0.383</c:v>
                </c:pt>
                <c:pt idx="34">
                  <c:v>0.359</c:v>
                </c:pt>
                <c:pt idx="35">
                  <c:v>0.3155</c:v>
                </c:pt>
                <c:pt idx="36">
                  <c:v>0.434</c:v>
                </c:pt>
                <c:pt idx="37">
                  <c:v>0.328</c:v>
                </c:pt>
                <c:pt idx="38">
                  <c:v>0.349</c:v>
                </c:pt>
                <c:pt idx="39">
                  <c:v>0.302</c:v>
                </c:pt>
                <c:pt idx="40">
                  <c:v>0.333</c:v>
                </c:pt>
                <c:pt idx="41">
                  <c:v>0.324</c:v>
                </c:pt>
                <c:pt idx="42">
                  <c:v>0.259</c:v>
                </c:pt>
                <c:pt idx="43">
                  <c:v>0.32</c:v>
                </c:pt>
                <c:pt idx="44">
                  <c:v>0.344</c:v>
                </c:pt>
                <c:pt idx="45">
                  <c:v>0.333</c:v>
                </c:pt>
                <c:pt idx="46">
                  <c:v>0.321</c:v>
                </c:pt>
                <c:pt idx="47">
                  <c:v>0.32</c:v>
                </c:pt>
                <c:pt idx="48">
                  <c:v>0.36</c:v>
                </c:pt>
                <c:pt idx="49">
                  <c:v>0.349</c:v>
                </c:pt>
                <c:pt idx="50">
                  <c:v>0.344</c:v>
                </c:pt>
                <c:pt idx="51">
                  <c:v>0.372</c:v>
                </c:pt>
                <c:pt idx="52">
                  <c:v>0.29</c:v>
                </c:pt>
                <c:pt idx="53">
                  <c:v>0.314</c:v>
                </c:pt>
                <c:pt idx="54">
                  <c:v>0.321</c:v>
                </c:pt>
                <c:pt idx="55">
                  <c:v>0.391</c:v>
                </c:pt>
                <c:pt idx="56">
                  <c:v>0.332</c:v>
                </c:pt>
                <c:pt idx="57">
                  <c:v>0.271</c:v>
                </c:pt>
                <c:pt idx="58">
                  <c:v>0.273</c:v>
                </c:pt>
                <c:pt idx="59">
                  <c:v>0.271</c:v>
                </c:pt>
                <c:pt idx="60">
                  <c:v>0.299</c:v>
                </c:pt>
                <c:pt idx="61">
                  <c:v>0.276</c:v>
                </c:pt>
                <c:pt idx="62">
                  <c:v>0.346</c:v>
                </c:pt>
                <c:pt idx="63">
                  <c:v>0.289</c:v>
                </c:pt>
                <c:pt idx="64">
                  <c:v>0.331</c:v>
                </c:pt>
                <c:pt idx="65">
                  <c:v>0.287</c:v>
                </c:pt>
                <c:pt idx="66">
                  <c:v>0.344</c:v>
                </c:pt>
                <c:pt idx="67">
                  <c:v>0.322</c:v>
                </c:pt>
                <c:pt idx="68">
                  <c:v>0.286</c:v>
                </c:pt>
                <c:pt idx="69">
                  <c:v>0.345</c:v>
                </c:pt>
                <c:pt idx="70">
                  <c:v>0.296</c:v>
                </c:pt>
                <c:pt idx="71">
                  <c:v>0.307</c:v>
                </c:pt>
                <c:pt idx="72">
                  <c:v>0.308</c:v>
                </c:pt>
                <c:pt idx="73">
                  <c:v>0.272</c:v>
                </c:pt>
                <c:pt idx="74">
                  <c:v>0.17</c:v>
                </c:pt>
                <c:pt idx="75">
                  <c:v>0.246</c:v>
                </c:pt>
                <c:pt idx="76">
                  <c:v>0.38</c:v>
                </c:pt>
                <c:pt idx="77">
                  <c:v>0.291</c:v>
                </c:pt>
                <c:pt idx="78">
                  <c:v>0.314</c:v>
                </c:pt>
                <c:pt idx="79">
                  <c:v>0.279</c:v>
                </c:pt>
                <c:pt idx="80">
                  <c:v>0.315</c:v>
                </c:pt>
                <c:pt idx="81">
                  <c:v>0.327</c:v>
                </c:pt>
                <c:pt idx="82">
                  <c:v>0.29</c:v>
                </c:pt>
                <c:pt idx="83">
                  <c:v>0.301</c:v>
                </c:pt>
                <c:pt idx="84">
                  <c:v>0.235</c:v>
                </c:pt>
                <c:pt idx="85">
                  <c:v>0.32</c:v>
                </c:pt>
                <c:pt idx="86">
                  <c:v>0.308</c:v>
                </c:pt>
                <c:pt idx="87">
                  <c:v>0.272</c:v>
                </c:pt>
                <c:pt idx="88">
                  <c:v>0.305</c:v>
                </c:pt>
                <c:pt idx="89">
                  <c:v>0.346</c:v>
                </c:pt>
                <c:pt idx="90">
                  <c:v>0.398</c:v>
                </c:pt>
                <c:pt idx="91">
                  <c:v>0.319</c:v>
                </c:pt>
                <c:pt idx="92">
                  <c:v>0.245</c:v>
                </c:pt>
                <c:pt idx="93">
                  <c:v>0.286</c:v>
                </c:pt>
                <c:pt idx="94">
                  <c:v>0.251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[1]辉长岩探针数据!$C$21:$W$21</c:f>
              <c:numCache>
                <c:formatCode>General</c:formatCode>
                <c:ptCount val="21"/>
                <c:pt idx="0">
                  <c:v>78.8603610944591</c:v>
                </c:pt>
                <c:pt idx="1">
                  <c:v>82.9220939127157</c:v>
                </c:pt>
                <c:pt idx="2">
                  <c:v>81.7568935363563</c:v>
                </c:pt>
                <c:pt idx="3">
                  <c:v>76.1390858616553</c:v>
                </c:pt>
                <c:pt idx="4">
                  <c:v>85.0391564247723</c:v>
                </c:pt>
                <c:pt idx="5">
                  <c:v>79.3364274434028</c:v>
                </c:pt>
                <c:pt idx="6">
                  <c:v>76.5630291269558</c:v>
                </c:pt>
                <c:pt idx="7">
                  <c:v>79.3357715024322</c:v>
                </c:pt>
                <c:pt idx="8">
                  <c:v>78.2309768067278</c:v>
                </c:pt>
                <c:pt idx="9">
                  <c:v>81.0657578104237</c:v>
                </c:pt>
                <c:pt idx="10">
                  <c:v>82.9386057156339</c:v>
                </c:pt>
                <c:pt idx="11">
                  <c:v>78.6800464938145</c:v>
                </c:pt>
                <c:pt idx="12">
                  <c:v>78.3533151610106</c:v>
                </c:pt>
                <c:pt idx="13">
                  <c:v>78.8319134136446</c:v>
                </c:pt>
                <c:pt idx="14">
                  <c:v>79.6909210858606</c:v>
                </c:pt>
                <c:pt idx="15">
                  <c:v>78.3819754038457</c:v>
                </c:pt>
                <c:pt idx="16">
                  <c:v>79.8153290278258</c:v>
                </c:pt>
                <c:pt idx="17">
                  <c:v>83.0366900123877</c:v>
                </c:pt>
                <c:pt idx="18">
                  <c:v>79.2327076034708</c:v>
                </c:pt>
                <c:pt idx="19">
                  <c:v>78.4145362278968</c:v>
                </c:pt>
                <c:pt idx="20">
                  <c:v>78.0231037508646</c:v>
                </c:pt>
              </c:numCache>
            </c:numRef>
          </c:xVal>
          <c:yVal>
            <c:numRef>
              <c:f>[1]辉长岩探针数据!$C$22:$W$22</c:f>
              <c:numCache>
                <c:formatCode>General</c:formatCode>
                <c:ptCount val="21"/>
                <c:pt idx="0">
                  <c:v>0.402</c:v>
                </c:pt>
                <c:pt idx="1">
                  <c:v>0.256</c:v>
                </c:pt>
                <c:pt idx="2">
                  <c:v>0.359</c:v>
                </c:pt>
                <c:pt idx="3">
                  <c:v>0.41</c:v>
                </c:pt>
                <c:pt idx="4">
                  <c:v>0.407</c:v>
                </c:pt>
                <c:pt idx="5">
                  <c:v>0.359</c:v>
                </c:pt>
                <c:pt idx="6">
                  <c:v>0.456</c:v>
                </c:pt>
                <c:pt idx="7">
                  <c:v>0.337</c:v>
                </c:pt>
                <c:pt idx="8">
                  <c:v>0.448</c:v>
                </c:pt>
                <c:pt idx="9">
                  <c:v>0.38</c:v>
                </c:pt>
                <c:pt idx="10">
                  <c:v>0.319</c:v>
                </c:pt>
                <c:pt idx="11">
                  <c:v>0.367</c:v>
                </c:pt>
                <c:pt idx="12">
                  <c:v>0.454</c:v>
                </c:pt>
                <c:pt idx="13">
                  <c:v>0.414</c:v>
                </c:pt>
                <c:pt idx="14">
                  <c:v>0.381</c:v>
                </c:pt>
                <c:pt idx="15">
                  <c:v>0.4175</c:v>
                </c:pt>
                <c:pt idx="16">
                  <c:v>0.514</c:v>
                </c:pt>
                <c:pt idx="17">
                  <c:v>0.299</c:v>
                </c:pt>
                <c:pt idx="18">
                  <c:v>0.362</c:v>
                </c:pt>
                <c:pt idx="19">
                  <c:v>0.298</c:v>
                </c:pt>
                <c:pt idx="20">
                  <c:v>0.377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02624"/>
        <c:axId val="378604928"/>
      </c:scatterChart>
      <c:valAx>
        <c:axId val="378602624"/>
        <c:scaling>
          <c:orientation val="minMax"/>
          <c:min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Mg#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604928"/>
        <c:crosses val="autoZero"/>
        <c:crossBetween val="midCat"/>
        <c:majorUnit val="5"/>
      </c:valAx>
      <c:valAx>
        <c:axId val="378604928"/>
        <c:scaling>
          <c:orientation val="minMax"/>
          <c:max val="0.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K2O+Na2O(wt.%)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602624"/>
        <c:crosses val="autoZero"/>
        <c:crossBetween val="midCat"/>
        <c:majorUnit val="5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3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[1]辉长岩探针数据!$X$21:$DK$21</c:f>
              <c:numCache>
                <c:formatCode>General</c:formatCode>
                <c:ptCount val="92"/>
                <c:pt idx="0">
                  <c:v>76.2905017665079</c:v>
                </c:pt>
                <c:pt idx="1">
                  <c:v>75.6758668753216</c:v>
                </c:pt>
                <c:pt idx="2">
                  <c:v>74.1642117206255</c:v>
                </c:pt>
                <c:pt idx="3">
                  <c:v>73.8323985120494</c:v>
                </c:pt>
                <c:pt idx="4">
                  <c:v>74.6303445732972</c:v>
                </c:pt>
                <c:pt idx="5">
                  <c:v>74.1337549208293</c:v>
                </c:pt>
                <c:pt idx="6">
                  <c:v>77.0257075208974</c:v>
                </c:pt>
                <c:pt idx="7">
                  <c:v>73.6745164125298</c:v>
                </c:pt>
                <c:pt idx="8">
                  <c:v>76.4633142603221</c:v>
                </c:pt>
                <c:pt idx="9">
                  <c:v>75.0569182527334</c:v>
                </c:pt>
                <c:pt idx="10">
                  <c:v>75.4397033058333</c:v>
                </c:pt>
                <c:pt idx="11">
                  <c:v>77.8579842131892</c:v>
                </c:pt>
                <c:pt idx="12">
                  <c:v>75.7509741949194</c:v>
                </c:pt>
                <c:pt idx="13">
                  <c:v>70.7433762902714</c:v>
                </c:pt>
                <c:pt idx="14">
                  <c:v>73.7140433692767</c:v>
                </c:pt>
                <c:pt idx="15">
                  <c:v>74.1784593680663</c:v>
                </c:pt>
                <c:pt idx="16">
                  <c:v>75.3958905973499</c:v>
                </c:pt>
                <c:pt idx="17">
                  <c:v>74.3238121466349</c:v>
                </c:pt>
                <c:pt idx="18">
                  <c:v>73.2998814180672</c:v>
                </c:pt>
                <c:pt idx="19">
                  <c:v>75.558440192111</c:v>
                </c:pt>
                <c:pt idx="20">
                  <c:v>74.4161393519458</c:v>
                </c:pt>
                <c:pt idx="21">
                  <c:v>74.8562466474319</c:v>
                </c:pt>
                <c:pt idx="22">
                  <c:v>74.5707369291705</c:v>
                </c:pt>
                <c:pt idx="23">
                  <c:v>73.7382802053419</c:v>
                </c:pt>
                <c:pt idx="24">
                  <c:v>78.4862497730156</c:v>
                </c:pt>
                <c:pt idx="25">
                  <c:v>75.726072203241</c:v>
                </c:pt>
                <c:pt idx="26">
                  <c:v>78.2298214606134</c:v>
                </c:pt>
                <c:pt idx="27">
                  <c:v>75.2044809630416</c:v>
                </c:pt>
                <c:pt idx="28">
                  <c:v>74.469606564756</c:v>
                </c:pt>
                <c:pt idx="29">
                  <c:v>74.8783257206231</c:v>
                </c:pt>
                <c:pt idx="30">
                  <c:v>77.3262281889205</c:v>
                </c:pt>
                <c:pt idx="31">
                  <c:v>74.821458056173</c:v>
                </c:pt>
                <c:pt idx="32">
                  <c:v>75.269007539671</c:v>
                </c:pt>
                <c:pt idx="33">
                  <c:v>76.0353690450599</c:v>
                </c:pt>
                <c:pt idx="34">
                  <c:v>77.2455061052935</c:v>
                </c:pt>
                <c:pt idx="35">
                  <c:v>78.2859427737777</c:v>
                </c:pt>
                <c:pt idx="36">
                  <c:v>72.2004614139676</c:v>
                </c:pt>
                <c:pt idx="37">
                  <c:v>74.9041690091215</c:v>
                </c:pt>
                <c:pt idx="38">
                  <c:v>74.8475778548963</c:v>
                </c:pt>
                <c:pt idx="39">
                  <c:v>74.5677270968638</c:v>
                </c:pt>
                <c:pt idx="40">
                  <c:v>77.018243902893</c:v>
                </c:pt>
                <c:pt idx="41">
                  <c:v>79.7005854347692</c:v>
                </c:pt>
                <c:pt idx="42">
                  <c:v>76.5608907985752</c:v>
                </c:pt>
                <c:pt idx="43">
                  <c:v>73.9816989736168</c:v>
                </c:pt>
                <c:pt idx="44">
                  <c:v>77.9514414016012</c:v>
                </c:pt>
                <c:pt idx="45">
                  <c:v>78.645766304892</c:v>
                </c:pt>
                <c:pt idx="46">
                  <c:v>78.5018477433548</c:v>
                </c:pt>
                <c:pt idx="47">
                  <c:v>76.3577151781614</c:v>
                </c:pt>
                <c:pt idx="48">
                  <c:v>77.4510646947734</c:v>
                </c:pt>
                <c:pt idx="49">
                  <c:v>76.9710724252127</c:v>
                </c:pt>
                <c:pt idx="50">
                  <c:v>77.7264413214391</c:v>
                </c:pt>
                <c:pt idx="51">
                  <c:v>76.4500715631088</c:v>
                </c:pt>
                <c:pt idx="52">
                  <c:v>72.9013837590857</c:v>
                </c:pt>
                <c:pt idx="53">
                  <c:v>75.109221748475</c:v>
                </c:pt>
                <c:pt idx="54">
                  <c:v>78.5277788727285</c:v>
                </c:pt>
                <c:pt idx="55">
                  <c:v>76.8729971914384</c:v>
                </c:pt>
                <c:pt idx="56">
                  <c:v>74.1810133352911</c:v>
                </c:pt>
                <c:pt idx="57">
                  <c:v>75.3978927204086</c:v>
                </c:pt>
                <c:pt idx="58">
                  <c:v>76.6177255684175</c:v>
                </c:pt>
                <c:pt idx="59">
                  <c:v>74.7389154117172</c:v>
                </c:pt>
                <c:pt idx="60">
                  <c:v>78.5031577593185</c:v>
                </c:pt>
                <c:pt idx="61">
                  <c:v>74.9720460973011</c:v>
                </c:pt>
                <c:pt idx="62">
                  <c:v>76.4732238177419</c:v>
                </c:pt>
                <c:pt idx="63">
                  <c:v>72.7339656965292</c:v>
                </c:pt>
                <c:pt idx="64">
                  <c:v>74.7047744120759</c:v>
                </c:pt>
                <c:pt idx="65">
                  <c:v>76.4279470187539</c:v>
                </c:pt>
                <c:pt idx="66">
                  <c:v>79.7266909660251</c:v>
                </c:pt>
                <c:pt idx="67">
                  <c:v>74.6536251444421</c:v>
                </c:pt>
                <c:pt idx="68">
                  <c:v>74.0389833692536</c:v>
                </c:pt>
                <c:pt idx="69">
                  <c:v>77.9726366957729</c:v>
                </c:pt>
                <c:pt idx="70">
                  <c:v>75.4362530004553</c:v>
                </c:pt>
                <c:pt idx="71">
                  <c:v>75.6003403819597</c:v>
                </c:pt>
                <c:pt idx="72">
                  <c:v>76.1031475554308</c:v>
                </c:pt>
                <c:pt idx="73">
                  <c:v>76.7294334398046</c:v>
                </c:pt>
                <c:pt idx="74">
                  <c:v>81.3248353542615</c:v>
                </c:pt>
                <c:pt idx="75">
                  <c:v>74.9496732318778</c:v>
                </c:pt>
                <c:pt idx="76">
                  <c:v>74.3070937429961</c:v>
                </c:pt>
                <c:pt idx="77">
                  <c:v>76.6283754980371</c:v>
                </c:pt>
                <c:pt idx="78">
                  <c:v>75.7410863438566</c:v>
                </c:pt>
                <c:pt idx="79">
                  <c:v>76.0526712591837</c:v>
                </c:pt>
                <c:pt idx="80">
                  <c:v>77.2455291342977</c:v>
                </c:pt>
                <c:pt idx="81">
                  <c:v>74.8804796421062</c:v>
                </c:pt>
                <c:pt idx="82">
                  <c:v>75.3070269781044</c:v>
                </c:pt>
                <c:pt idx="83">
                  <c:v>83.1788814644728</c:v>
                </c:pt>
                <c:pt idx="84">
                  <c:v>76.0026710322374</c:v>
                </c:pt>
                <c:pt idx="85">
                  <c:v>75.756615611435</c:v>
                </c:pt>
                <c:pt idx="86">
                  <c:v>75.4495739335593</c:v>
                </c:pt>
                <c:pt idx="87">
                  <c:v>75.8728624833262</c:v>
                </c:pt>
                <c:pt idx="88">
                  <c:v>74.4496267695809</c:v>
                </c:pt>
                <c:pt idx="89">
                  <c:v>75.7979229689034</c:v>
                </c:pt>
                <c:pt idx="90">
                  <c:v>75.1251482166056</c:v>
                </c:pt>
                <c:pt idx="91">
                  <c:v>76.6667444855669</c:v>
                </c:pt>
              </c:numCache>
            </c:numRef>
          </c:xVal>
          <c:yVal>
            <c:numRef>
              <c:f>[1]辉长岩探针数据!$X$9:$DK$9</c:f>
              <c:numCache>
                <c:formatCode>General</c:formatCode>
                <c:ptCount val="92"/>
                <c:pt idx="0">
                  <c:v>51.747</c:v>
                </c:pt>
                <c:pt idx="1">
                  <c:v>51.781</c:v>
                </c:pt>
                <c:pt idx="2">
                  <c:v>51.441</c:v>
                </c:pt>
                <c:pt idx="3">
                  <c:v>51.815</c:v>
                </c:pt>
                <c:pt idx="4">
                  <c:v>51.616</c:v>
                </c:pt>
                <c:pt idx="5">
                  <c:v>52.107</c:v>
                </c:pt>
                <c:pt idx="6">
                  <c:v>51.99</c:v>
                </c:pt>
                <c:pt idx="7">
                  <c:v>52.001</c:v>
                </c:pt>
                <c:pt idx="8">
                  <c:v>51.472</c:v>
                </c:pt>
                <c:pt idx="9">
                  <c:v>51.414</c:v>
                </c:pt>
                <c:pt idx="10">
                  <c:v>52.17</c:v>
                </c:pt>
                <c:pt idx="11">
                  <c:v>52.488</c:v>
                </c:pt>
                <c:pt idx="12">
                  <c:v>52.513</c:v>
                </c:pt>
                <c:pt idx="13">
                  <c:v>53.709</c:v>
                </c:pt>
                <c:pt idx="14">
                  <c:v>52.475</c:v>
                </c:pt>
                <c:pt idx="15">
                  <c:v>52.001</c:v>
                </c:pt>
                <c:pt idx="16">
                  <c:v>51.702</c:v>
                </c:pt>
                <c:pt idx="17">
                  <c:v>51.924</c:v>
                </c:pt>
                <c:pt idx="18">
                  <c:v>52.675</c:v>
                </c:pt>
                <c:pt idx="19">
                  <c:v>52.702</c:v>
                </c:pt>
                <c:pt idx="20">
                  <c:v>52.39</c:v>
                </c:pt>
                <c:pt idx="21">
                  <c:v>51.685</c:v>
                </c:pt>
                <c:pt idx="22">
                  <c:v>51.662</c:v>
                </c:pt>
                <c:pt idx="23">
                  <c:v>52.422</c:v>
                </c:pt>
                <c:pt idx="24">
                  <c:v>52.27</c:v>
                </c:pt>
                <c:pt idx="25">
                  <c:v>52.091</c:v>
                </c:pt>
                <c:pt idx="26">
                  <c:v>52.08</c:v>
                </c:pt>
                <c:pt idx="27">
                  <c:v>51.974</c:v>
                </c:pt>
                <c:pt idx="28">
                  <c:v>51.504</c:v>
                </c:pt>
                <c:pt idx="29">
                  <c:v>52.077</c:v>
                </c:pt>
                <c:pt idx="30">
                  <c:v>52.151</c:v>
                </c:pt>
                <c:pt idx="31">
                  <c:v>52.329</c:v>
                </c:pt>
                <c:pt idx="32">
                  <c:v>52.414</c:v>
                </c:pt>
                <c:pt idx="33">
                  <c:v>53.299</c:v>
                </c:pt>
                <c:pt idx="34">
                  <c:v>52.787</c:v>
                </c:pt>
                <c:pt idx="35">
                  <c:v>52.118</c:v>
                </c:pt>
                <c:pt idx="36">
                  <c:v>52.141</c:v>
                </c:pt>
                <c:pt idx="37">
                  <c:v>52.342</c:v>
                </c:pt>
                <c:pt idx="38">
                  <c:v>52.539</c:v>
                </c:pt>
                <c:pt idx="39">
                  <c:v>53.057</c:v>
                </c:pt>
                <c:pt idx="40">
                  <c:v>53.141</c:v>
                </c:pt>
                <c:pt idx="41">
                  <c:v>52.574</c:v>
                </c:pt>
                <c:pt idx="42">
                  <c:v>52.583</c:v>
                </c:pt>
                <c:pt idx="43">
                  <c:v>52.505</c:v>
                </c:pt>
                <c:pt idx="44">
                  <c:v>51.984</c:v>
                </c:pt>
                <c:pt idx="45">
                  <c:v>52.349</c:v>
                </c:pt>
                <c:pt idx="46">
                  <c:v>52.385</c:v>
                </c:pt>
                <c:pt idx="47">
                  <c:v>52.823</c:v>
                </c:pt>
                <c:pt idx="48">
                  <c:v>52.456</c:v>
                </c:pt>
                <c:pt idx="49">
                  <c:v>52.168</c:v>
                </c:pt>
                <c:pt idx="50">
                  <c:v>52.079</c:v>
                </c:pt>
                <c:pt idx="51">
                  <c:v>53.029</c:v>
                </c:pt>
                <c:pt idx="52">
                  <c:v>51.556</c:v>
                </c:pt>
                <c:pt idx="53">
                  <c:v>52.836</c:v>
                </c:pt>
                <c:pt idx="54">
                  <c:v>52.585</c:v>
                </c:pt>
                <c:pt idx="55">
                  <c:v>53.4695</c:v>
                </c:pt>
                <c:pt idx="56">
                  <c:v>53.226</c:v>
                </c:pt>
                <c:pt idx="57">
                  <c:v>52.5605</c:v>
                </c:pt>
                <c:pt idx="58">
                  <c:v>53.46</c:v>
                </c:pt>
                <c:pt idx="59">
                  <c:v>52.236</c:v>
                </c:pt>
                <c:pt idx="60">
                  <c:v>52.702</c:v>
                </c:pt>
                <c:pt idx="61">
                  <c:v>51.721</c:v>
                </c:pt>
                <c:pt idx="62">
                  <c:v>52.375</c:v>
                </c:pt>
                <c:pt idx="63">
                  <c:v>53.852</c:v>
                </c:pt>
                <c:pt idx="64">
                  <c:v>52.443</c:v>
                </c:pt>
                <c:pt idx="65">
                  <c:v>52.272</c:v>
                </c:pt>
                <c:pt idx="66">
                  <c:v>52.896</c:v>
                </c:pt>
                <c:pt idx="67">
                  <c:v>51.844</c:v>
                </c:pt>
                <c:pt idx="68">
                  <c:v>52.42</c:v>
                </c:pt>
                <c:pt idx="69">
                  <c:v>52.072</c:v>
                </c:pt>
                <c:pt idx="70">
                  <c:v>51.972</c:v>
                </c:pt>
                <c:pt idx="71">
                  <c:v>51.46875</c:v>
                </c:pt>
                <c:pt idx="72">
                  <c:v>52.153</c:v>
                </c:pt>
                <c:pt idx="73">
                  <c:v>51.575</c:v>
                </c:pt>
                <c:pt idx="74">
                  <c:v>52.628</c:v>
                </c:pt>
                <c:pt idx="75">
                  <c:v>52.061</c:v>
                </c:pt>
                <c:pt idx="76">
                  <c:v>52.478</c:v>
                </c:pt>
                <c:pt idx="77">
                  <c:v>52.255</c:v>
                </c:pt>
                <c:pt idx="78">
                  <c:v>52.512</c:v>
                </c:pt>
                <c:pt idx="79">
                  <c:v>51.95</c:v>
                </c:pt>
                <c:pt idx="80">
                  <c:v>52.188</c:v>
                </c:pt>
                <c:pt idx="81">
                  <c:v>52.032</c:v>
                </c:pt>
                <c:pt idx="82">
                  <c:v>52.049</c:v>
                </c:pt>
                <c:pt idx="83">
                  <c:v>52.354</c:v>
                </c:pt>
                <c:pt idx="84">
                  <c:v>52.639</c:v>
                </c:pt>
                <c:pt idx="85">
                  <c:v>51.92</c:v>
                </c:pt>
                <c:pt idx="86">
                  <c:v>51.648</c:v>
                </c:pt>
                <c:pt idx="87">
                  <c:v>52.245</c:v>
                </c:pt>
                <c:pt idx="88">
                  <c:v>50.026</c:v>
                </c:pt>
                <c:pt idx="89">
                  <c:v>52.189</c:v>
                </c:pt>
                <c:pt idx="90">
                  <c:v>52.398</c:v>
                </c:pt>
                <c:pt idx="91">
                  <c:v>52.143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[1]辉长岩探针数据!$DL$21:$EQ$21</c:f>
              <c:numCache>
                <c:formatCode>General</c:formatCode>
                <c:ptCount val="32"/>
                <c:pt idx="0">
                  <c:v>77.0246167964938</c:v>
                </c:pt>
                <c:pt idx="1">
                  <c:v>82.9910884491451</c:v>
                </c:pt>
                <c:pt idx="2">
                  <c:v>72.7327435855375</c:v>
                </c:pt>
                <c:pt idx="3">
                  <c:v>75.234984174575</c:v>
                </c:pt>
                <c:pt idx="4">
                  <c:v>77.1410088796</c:v>
                </c:pt>
                <c:pt idx="5">
                  <c:v>74.3431535006434</c:v>
                </c:pt>
                <c:pt idx="6">
                  <c:v>84.7814812730808</c:v>
                </c:pt>
                <c:pt idx="7">
                  <c:v>76.1037863465171</c:v>
                </c:pt>
                <c:pt idx="8">
                  <c:v>80.0039462233353</c:v>
                </c:pt>
                <c:pt idx="9">
                  <c:v>75.6388601461985</c:v>
                </c:pt>
                <c:pt idx="10">
                  <c:v>84.320852031722</c:v>
                </c:pt>
                <c:pt idx="11">
                  <c:v>83.0924864313273</c:v>
                </c:pt>
                <c:pt idx="12">
                  <c:v>81.3667189110286</c:v>
                </c:pt>
                <c:pt idx="13">
                  <c:v>81.5085521418446</c:v>
                </c:pt>
                <c:pt idx="14">
                  <c:v>75.1477400427289</c:v>
                </c:pt>
                <c:pt idx="15">
                  <c:v>75.0955423204621</c:v>
                </c:pt>
                <c:pt idx="16">
                  <c:v>80.6753871585165</c:v>
                </c:pt>
                <c:pt idx="17">
                  <c:v>84.4717134081532</c:v>
                </c:pt>
                <c:pt idx="18">
                  <c:v>84.5308478235175</c:v>
                </c:pt>
                <c:pt idx="19">
                  <c:v>80.3687736744055</c:v>
                </c:pt>
                <c:pt idx="20">
                  <c:v>75.7310928344625</c:v>
                </c:pt>
                <c:pt idx="21">
                  <c:v>77.6899922963876</c:v>
                </c:pt>
                <c:pt idx="22">
                  <c:v>73.4207043702723</c:v>
                </c:pt>
                <c:pt idx="23">
                  <c:v>81.2789251475465</c:v>
                </c:pt>
                <c:pt idx="24">
                  <c:v>73.8281251489244</c:v>
                </c:pt>
                <c:pt idx="25">
                  <c:v>76.3578996695622</c:v>
                </c:pt>
                <c:pt idx="26">
                  <c:v>84.2049734478</c:v>
                </c:pt>
                <c:pt idx="27">
                  <c:v>79.5748589989217</c:v>
                </c:pt>
                <c:pt idx="28">
                  <c:v>82.3186681391128</c:v>
                </c:pt>
                <c:pt idx="29">
                  <c:v>82.3037104785646</c:v>
                </c:pt>
                <c:pt idx="30">
                  <c:v>75.7848253497502</c:v>
                </c:pt>
                <c:pt idx="31">
                  <c:v>71.9860207566887</c:v>
                </c:pt>
              </c:numCache>
            </c:numRef>
          </c:xVal>
          <c:yVal>
            <c:numRef>
              <c:f>[1]辉长岩探针数据!$DL$9:$EQ$9</c:f>
              <c:numCache>
                <c:formatCode>General</c:formatCode>
                <c:ptCount val="32"/>
                <c:pt idx="0">
                  <c:v>54.707</c:v>
                </c:pt>
                <c:pt idx="1">
                  <c:v>53.339</c:v>
                </c:pt>
                <c:pt idx="2">
                  <c:v>53.1565</c:v>
                </c:pt>
                <c:pt idx="3">
                  <c:v>53.893</c:v>
                </c:pt>
                <c:pt idx="4">
                  <c:v>53.118333</c:v>
                </c:pt>
                <c:pt idx="5">
                  <c:v>52.638</c:v>
                </c:pt>
                <c:pt idx="6">
                  <c:v>54.643</c:v>
                </c:pt>
                <c:pt idx="7">
                  <c:v>53.734</c:v>
                </c:pt>
                <c:pt idx="8">
                  <c:v>53.5152</c:v>
                </c:pt>
                <c:pt idx="9">
                  <c:v>52.3425</c:v>
                </c:pt>
                <c:pt idx="10">
                  <c:v>54.005</c:v>
                </c:pt>
                <c:pt idx="11">
                  <c:v>53.804</c:v>
                </c:pt>
                <c:pt idx="12">
                  <c:v>54.372</c:v>
                </c:pt>
                <c:pt idx="13">
                  <c:v>53.89</c:v>
                </c:pt>
                <c:pt idx="14">
                  <c:v>52.457</c:v>
                </c:pt>
                <c:pt idx="15">
                  <c:v>52.882667</c:v>
                </c:pt>
                <c:pt idx="16">
                  <c:v>53.505</c:v>
                </c:pt>
                <c:pt idx="17">
                  <c:v>53.707</c:v>
                </c:pt>
                <c:pt idx="18">
                  <c:v>54.0365</c:v>
                </c:pt>
                <c:pt idx="19">
                  <c:v>53.805667</c:v>
                </c:pt>
                <c:pt idx="20">
                  <c:v>52.935</c:v>
                </c:pt>
                <c:pt idx="21">
                  <c:v>53.2115</c:v>
                </c:pt>
                <c:pt idx="22">
                  <c:v>52.7765</c:v>
                </c:pt>
                <c:pt idx="23">
                  <c:v>53.473</c:v>
                </c:pt>
                <c:pt idx="24">
                  <c:v>52.747</c:v>
                </c:pt>
                <c:pt idx="25">
                  <c:v>52.52</c:v>
                </c:pt>
                <c:pt idx="26">
                  <c:v>53.7675</c:v>
                </c:pt>
                <c:pt idx="27">
                  <c:v>53.080333</c:v>
                </c:pt>
                <c:pt idx="28">
                  <c:v>54.116</c:v>
                </c:pt>
                <c:pt idx="29">
                  <c:v>54.0645</c:v>
                </c:pt>
                <c:pt idx="30">
                  <c:v>53.173</c:v>
                </c:pt>
                <c:pt idx="31">
                  <c:v>52.467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38080"/>
        <c:axId val="378240000"/>
      </c:scatterChart>
      <c:valAx>
        <c:axId val="378238080"/>
        <c:scaling>
          <c:orientation val="minMax"/>
          <c:max val="90"/>
          <c:min val="65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240000"/>
        <c:crosses val="autoZero"/>
        <c:crossBetween val="midCat"/>
        <c:majorUnit val="5"/>
      </c:valAx>
      <c:valAx>
        <c:axId val="378240000"/>
        <c:scaling>
          <c:orientation val="minMax"/>
          <c:min val="48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238080"/>
        <c:crosses val="autoZero"/>
        <c:crossBetween val="midCat"/>
        <c:majorUnit val="2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[1]辉长岩探针数据!$X$21:$DK$21</c:f>
              <c:numCache>
                <c:formatCode>General</c:formatCode>
                <c:ptCount val="92"/>
                <c:pt idx="0">
                  <c:v>76.2905017665079</c:v>
                </c:pt>
                <c:pt idx="1">
                  <c:v>75.6758668753216</c:v>
                </c:pt>
                <c:pt idx="2">
                  <c:v>74.1642117206255</c:v>
                </c:pt>
                <c:pt idx="3">
                  <c:v>73.8323985120494</c:v>
                </c:pt>
                <c:pt idx="4">
                  <c:v>74.6303445732972</c:v>
                </c:pt>
                <c:pt idx="5">
                  <c:v>74.1337549208293</c:v>
                </c:pt>
                <c:pt idx="6">
                  <c:v>77.0257075208974</c:v>
                </c:pt>
                <c:pt idx="7">
                  <c:v>73.6745164125298</c:v>
                </c:pt>
                <c:pt idx="8">
                  <c:v>76.4633142603221</c:v>
                </c:pt>
                <c:pt idx="9">
                  <c:v>75.0569182527334</c:v>
                </c:pt>
                <c:pt idx="10">
                  <c:v>75.4397033058333</c:v>
                </c:pt>
                <c:pt idx="11">
                  <c:v>77.8579842131892</c:v>
                </c:pt>
                <c:pt idx="12">
                  <c:v>75.7509741949194</c:v>
                </c:pt>
                <c:pt idx="13">
                  <c:v>70.7433762902714</c:v>
                </c:pt>
                <c:pt idx="14">
                  <c:v>73.7140433692767</c:v>
                </c:pt>
                <c:pt idx="15">
                  <c:v>74.1784593680663</c:v>
                </c:pt>
                <c:pt idx="16">
                  <c:v>75.3958905973499</c:v>
                </c:pt>
                <c:pt idx="17">
                  <c:v>74.3238121466349</c:v>
                </c:pt>
                <c:pt idx="18">
                  <c:v>73.2998814180672</c:v>
                </c:pt>
                <c:pt idx="19">
                  <c:v>75.558440192111</c:v>
                </c:pt>
                <c:pt idx="20">
                  <c:v>74.4161393519458</c:v>
                </c:pt>
                <c:pt idx="21">
                  <c:v>74.8562466474319</c:v>
                </c:pt>
                <c:pt idx="22">
                  <c:v>74.5707369291705</c:v>
                </c:pt>
                <c:pt idx="23">
                  <c:v>73.7382802053419</c:v>
                </c:pt>
                <c:pt idx="24">
                  <c:v>78.4862497730156</c:v>
                </c:pt>
                <c:pt idx="25">
                  <c:v>75.726072203241</c:v>
                </c:pt>
                <c:pt idx="26">
                  <c:v>78.2298214606134</c:v>
                </c:pt>
                <c:pt idx="27">
                  <c:v>75.2044809630416</c:v>
                </c:pt>
                <c:pt idx="28">
                  <c:v>74.469606564756</c:v>
                </c:pt>
                <c:pt idx="29">
                  <c:v>74.8783257206231</c:v>
                </c:pt>
                <c:pt idx="30">
                  <c:v>77.3262281889205</c:v>
                </c:pt>
                <c:pt idx="31">
                  <c:v>74.821458056173</c:v>
                </c:pt>
                <c:pt idx="32">
                  <c:v>75.269007539671</c:v>
                </c:pt>
                <c:pt idx="33">
                  <c:v>76.0353690450599</c:v>
                </c:pt>
                <c:pt idx="34">
                  <c:v>77.2455061052935</c:v>
                </c:pt>
                <c:pt idx="35">
                  <c:v>78.2859427737777</c:v>
                </c:pt>
                <c:pt idx="36">
                  <c:v>72.2004614139676</c:v>
                </c:pt>
                <c:pt idx="37">
                  <c:v>74.9041690091215</c:v>
                </c:pt>
                <c:pt idx="38">
                  <c:v>74.8475778548963</c:v>
                </c:pt>
                <c:pt idx="39">
                  <c:v>74.5677270968638</c:v>
                </c:pt>
                <c:pt idx="40">
                  <c:v>77.018243902893</c:v>
                </c:pt>
                <c:pt idx="41">
                  <c:v>79.7005854347692</c:v>
                </c:pt>
                <c:pt idx="42">
                  <c:v>76.5608907985752</c:v>
                </c:pt>
                <c:pt idx="43">
                  <c:v>73.9816989736168</c:v>
                </c:pt>
                <c:pt idx="44">
                  <c:v>77.9514414016012</c:v>
                </c:pt>
                <c:pt idx="45">
                  <c:v>78.645766304892</c:v>
                </c:pt>
                <c:pt idx="46">
                  <c:v>78.5018477433548</c:v>
                </c:pt>
                <c:pt idx="47">
                  <c:v>76.3577151781614</c:v>
                </c:pt>
                <c:pt idx="48">
                  <c:v>77.4510646947734</c:v>
                </c:pt>
                <c:pt idx="49">
                  <c:v>76.9710724252127</c:v>
                </c:pt>
                <c:pt idx="50">
                  <c:v>77.7264413214391</c:v>
                </c:pt>
                <c:pt idx="51">
                  <c:v>76.4500715631088</c:v>
                </c:pt>
                <c:pt idx="52">
                  <c:v>72.9013837590857</c:v>
                </c:pt>
                <c:pt idx="53">
                  <c:v>75.109221748475</c:v>
                </c:pt>
                <c:pt idx="54">
                  <c:v>78.5277788727285</c:v>
                </c:pt>
                <c:pt idx="55">
                  <c:v>76.8729971914384</c:v>
                </c:pt>
                <c:pt idx="56">
                  <c:v>74.1810133352911</c:v>
                </c:pt>
                <c:pt idx="57">
                  <c:v>75.3978927204086</c:v>
                </c:pt>
                <c:pt idx="58">
                  <c:v>76.6177255684175</c:v>
                </c:pt>
                <c:pt idx="59">
                  <c:v>74.7389154117172</c:v>
                </c:pt>
                <c:pt idx="60">
                  <c:v>78.5031577593185</c:v>
                </c:pt>
                <c:pt idx="61">
                  <c:v>74.9720460973011</c:v>
                </c:pt>
                <c:pt idx="62">
                  <c:v>76.4732238177419</c:v>
                </c:pt>
                <c:pt idx="63">
                  <c:v>72.7339656965292</c:v>
                </c:pt>
                <c:pt idx="64">
                  <c:v>74.7047744120759</c:v>
                </c:pt>
                <c:pt idx="65">
                  <c:v>76.4279470187539</c:v>
                </c:pt>
                <c:pt idx="66">
                  <c:v>79.7266909660251</c:v>
                </c:pt>
                <c:pt idx="67">
                  <c:v>74.6536251444421</c:v>
                </c:pt>
                <c:pt idx="68">
                  <c:v>74.0389833692536</c:v>
                </c:pt>
                <c:pt idx="69">
                  <c:v>77.9726366957729</c:v>
                </c:pt>
                <c:pt idx="70">
                  <c:v>75.4362530004553</c:v>
                </c:pt>
                <c:pt idx="71">
                  <c:v>75.6003403819597</c:v>
                </c:pt>
                <c:pt idx="72">
                  <c:v>76.1031475554308</c:v>
                </c:pt>
                <c:pt idx="73">
                  <c:v>76.7294334398046</c:v>
                </c:pt>
                <c:pt idx="74">
                  <c:v>81.3248353542615</c:v>
                </c:pt>
                <c:pt idx="75">
                  <c:v>74.9496732318778</c:v>
                </c:pt>
                <c:pt idx="76">
                  <c:v>74.3070937429961</c:v>
                </c:pt>
                <c:pt idx="77">
                  <c:v>76.6283754980371</c:v>
                </c:pt>
                <c:pt idx="78">
                  <c:v>75.7410863438566</c:v>
                </c:pt>
                <c:pt idx="79">
                  <c:v>76.0526712591837</c:v>
                </c:pt>
                <c:pt idx="80">
                  <c:v>77.2455291342977</c:v>
                </c:pt>
                <c:pt idx="81">
                  <c:v>74.8804796421062</c:v>
                </c:pt>
                <c:pt idx="82">
                  <c:v>75.3070269781044</c:v>
                </c:pt>
                <c:pt idx="83">
                  <c:v>83.1788814644728</c:v>
                </c:pt>
                <c:pt idx="84">
                  <c:v>76.0026710322374</c:v>
                </c:pt>
                <c:pt idx="85">
                  <c:v>75.756615611435</c:v>
                </c:pt>
                <c:pt idx="86">
                  <c:v>75.4495739335593</c:v>
                </c:pt>
                <c:pt idx="87">
                  <c:v>75.8728624833262</c:v>
                </c:pt>
                <c:pt idx="88">
                  <c:v>74.4496267695809</c:v>
                </c:pt>
                <c:pt idx="89">
                  <c:v>75.7979229689034</c:v>
                </c:pt>
                <c:pt idx="90">
                  <c:v>75.1251482166056</c:v>
                </c:pt>
                <c:pt idx="91">
                  <c:v>76.6667444855669</c:v>
                </c:pt>
              </c:numCache>
            </c:numRef>
          </c:xVal>
          <c:yVal>
            <c:numRef>
              <c:f>[1]辉长岩探针数据!$X$10:$DK$10</c:f>
              <c:numCache>
                <c:formatCode>General</c:formatCode>
                <c:ptCount val="92"/>
                <c:pt idx="0">
                  <c:v>0.451</c:v>
                </c:pt>
                <c:pt idx="1">
                  <c:v>0.53</c:v>
                </c:pt>
                <c:pt idx="2">
                  <c:v>0.441</c:v>
                </c:pt>
                <c:pt idx="3">
                  <c:v>0.465</c:v>
                </c:pt>
                <c:pt idx="4">
                  <c:v>0.592</c:v>
                </c:pt>
                <c:pt idx="5">
                  <c:v>0.557</c:v>
                </c:pt>
                <c:pt idx="6">
                  <c:v>0.46</c:v>
                </c:pt>
                <c:pt idx="7">
                  <c:v>0.564</c:v>
                </c:pt>
                <c:pt idx="8">
                  <c:v>0.464</c:v>
                </c:pt>
                <c:pt idx="9">
                  <c:v>0.599</c:v>
                </c:pt>
                <c:pt idx="10">
                  <c:v>0.535</c:v>
                </c:pt>
                <c:pt idx="11">
                  <c:v>0.265</c:v>
                </c:pt>
                <c:pt idx="12">
                  <c:v>0.359</c:v>
                </c:pt>
                <c:pt idx="13">
                  <c:v>0.34</c:v>
                </c:pt>
                <c:pt idx="14">
                  <c:v>0.494</c:v>
                </c:pt>
                <c:pt idx="15">
                  <c:v>0.626</c:v>
                </c:pt>
                <c:pt idx="16">
                  <c:v>0.579</c:v>
                </c:pt>
                <c:pt idx="17">
                  <c:v>0.634</c:v>
                </c:pt>
                <c:pt idx="18">
                  <c:v>0.381</c:v>
                </c:pt>
                <c:pt idx="19">
                  <c:v>0.495</c:v>
                </c:pt>
                <c:pt idx="20">
                  <c:v>0.546</c:v>
                </c:pt>
                <c:pt idx="21">
                  <c:v>0.518</c:v>
                </c:pt>
                <c:pt idx="22">
                  <c:v>0.594</c:v>
                </c:pt>
                <c:pt idx="23">
                  <c:v>0.445</c:v>
                </c:pt>
                <c:pt idx="24">
                  <c:v>0.462</c:v>
                </c:pt>
                <c:pt idx="25">
                  <c:v>0.52</c:v>
                </c:pt>
                <c:pt idx="26">
                  <c:v>0.465</c:v>
                </c:pt>
                <c:pt idx="27">
                  <c:v>0.452</c:v>
                </c:pt>
                <c:pt idx="28">
                  <c:v>0.556</c:v>
                </c:pt>
                <c:pt idx="29">
                  <c:v>0.703</c:v>
                </c:pt>
                <c:pt idx="30">
                  <c:v>0.504</c:v>
                </c:pt>
                <c:pt idx="31">
                  <c:v>0.573</c:v>
                </c:pt>
                <c:pt idx="32">
                  <c:v>0.533</c:v>
                </c:pt>
                <c:pt idx="33">
                  <c:v>0.198</c:v>
                </c:pt>
                <c:pt idx="34">
                  <c:v>0.394</c:v>
                </c:pt>
                <c:pt idx="35">
                  <c:v>0.535</c:v>
                </c:pt>
                <c:pt idx="36">
                  <c:v>0.644</c:v>
                </c:pt>
                <c:pt idx="37">
                  <c:v>0.557</c:v>
                </c:pt>
                <c:pt idx="38">
                  <c:v>0.566</c:v>
                </c:pt>
                <c:pt idx="39">
                  <c:v>0.323</c:v>
                </c:pt>
                <c:pt idx="40">
                  <c:v>0.158</c:v>
                </c:pt>
                <c:pt idx="41">
                  <c:v>0.409</c:v>
                </c:pt>
                <c:pt idx="42">
                  <c:v>0.417</c:v>
                </c:pt>
                <c:pt idx="43">
                  <c:v>0.419</c:v>
                </c:pt>
                <c:pt idx="44">
                  <c:v>0.499</c:v>
                </c:pt>
                <c:pt idx="45">
                  <c:v>0.431</c:v>
                </c:pt>
                <c:pt idx="46">
                  <c:v>0.368</c:v>
                </c:pt>
                <c:pt idx="47">
                  <c:v>0.405</c:v>
                </c:pt>
                <c:pt idx="48">
                  <c:v>0.344</c:v>
                </c:pt>
                <c:pt idx="49">
                  <c:v>0.421</c:v>
                </c:pt>
                <c:pt idx="50">
                  <c:v>0.483</c:v>
                </c:pt>
                <c:pt idx="51">
                  <c:v>0.384</c:v>
                </c:pt>
                <c:pt idx="52">
                  <c:v>0.634</c:v>
                </c:pt>
                <c:pt idx="53">
                  <c:v>0.362</c:v>
                </c:pt>
                <c:pt idx="54">
                  <c:v>0.211</c:v>
                </c:pt>
                <c:pt idx="55">
                  <c:v>0.3595</c:v>
                </c:pt>
                <c:pt idx="56">
                  <c:v>0.391</c:v>
                </c:pt>
                <c:pt idx="57">
                  <c:v>0.398</c:v>
                </c:pt>
                <c:pt idx="58">
                  <c:v>0.571</c:v>
                </c:pt>
                <c:pt idx="59">
                  <c:v>0.4775</c:v>
                </c:pt>
                <c:pt idx="60">
                  <c:v>0.228</c:v>
                </c:pt>
                <c:pt idx="61">
                  <c:v>0.543</c:v>
                </c:pt>
                <c:pt idx="62">
                  <c:v>0.47</c:v>
                </c:pt>
                <c:pt idx="63">
                  <c:v>0.327</c:v>
                </c:pt>
                <c:pt idx="64">
                  <c:v>0.51</c:v>
                </c:pt>
                <c:pt idx="65">
                  <c:v>0.47</c:v>
                </c:pt>
                <c:pt idx="66">
                  <c:v>0.15</c:v>
                </c:pt>
                <c:pt idx="67">
                  <c:v>0.557</c:v>
                </c:pt>
                <c:pt idx="68">
                  <c:v>0.469</c:v>
                </c:pt>
                <c:pt idx="69">
                  <c:v>0.428</c:v>
                </c:pt>
                <c:pt idx="70">
                  <c:v>0.513</c:v>
                </c:pt>
                <c:pt idx="71">
                  <c:v>0.4825</c:v>
                </c:pt>
                <c:pt idx="72">
                  <c:v>0.426333333333333</c:v>
                </c:pt>
                <c:pt idx="73">
                  <c:v>0.518</c:v>
                </c:pt>
                <c:pt idx="74">
                  <c:v>0.156</c:v>
                </c:pt>
                <c:pt idx="75">
                  <c:v>0.489</c:v>
                </c:pt>
                <c:pt idx="76">
                  <c:v>0.493</c:v>
                </c:pt>
                <c:pt idx="77">
                  <c:v>0.456</c:v>
                </c:pt>
                <c:pt idx="78">
                  <c:v>0.588</c:v>
                </c:pt>
                <c:pt idx="79">
                  <c:v>0.489</c:v>
                </c:pt>
                <c:pt idx="80">
                  <c:v>0.508</c:v>
                </c:pt>
                <c:pt idx="81">
                  <c:v>0.629</c:v>
                </c:pt>
                <c:pt idx="82">
                  <c:v>0.601</c:v>
                </c:pt>
                <c:pt idx="83">
                  <c:v>0.316</c:v>
                </c:pt>
                <c:pt idx="84">
                  <c:v>0.282</c:v>
                </c:pt>
                <c:pt idx="85">
                  <c:v>0.475</c:v>
                </c:pt>
                <c:pt idx="86">
                  <c:v>0.675</c:v>
                </c:pt>
                <c:pt idx="87">
                  <c:v>0.534</c:v>
                </c:pt>
                <c:pt idx="88">
                  <c:v>1.216</c:v>
                </c:pt>
                <c:pt idx="89">
                  <c:v>0.552</c:v>
                </c:pt>
                <c:pt idx="90">
                  <c:v>0.539</c:v>
                </c:pt>
                <c:pt idx="91">
                  <c:v>0.546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[1]辉长岩探针数据!$DL$21:$EQ$21</c:f>
              <c:numCache>
                <c:formatCode>General</c:formatCode>
                <c:ptCount val="32"/>
                <c:pt idx="0">
                  <c:v>77.0246167964938</c:v>
                </c:pt>
                <c:pt idx="1">
                  <c:v>82.9910884491451</c:v>
                </c:pt>
                <c:pt idx="2">
                  <c:v>72.7327435855375</c:v>
                </c:pt>
                <c:pt idx="3">
                  <c:v>75.234984174575</c:v>
                </c:pt>
                <c:pt idx="4">
                  <c:v>77.1410088796</c:v>
                </c:pt>
                <c:pt idx="5">
                  <c:v>74.3431535006434</c:v>
                </c:pt>
                <c:pt idx="6">
                  <c:v>84.7814812730808</c:v>
                </c:pt>
                <c:pt idx="7">
                  <c:v>76.1037863465171</c:v>
                </c:pt>
                <c:pt idx="8">
                  <c:v>80.0039462233353</c:v>
                </c:pt>
                <c:pt idx="9">
                  <c:v>75.6388601461985</c:v>
                </c:pt>
                <c:pt idx="10">
                  <c:v>84.320852031722</c:v>
                </c:pt>
                <c:pt idx="11">
                  <c:v>83.0924864313273</c:v>
                </c:pt>
                <c:pt idx="12">
                  <c:v>81.3667189110286</c:v>
                </c:pt>
                <c:pt idx="13">
                  <c:v>81.5085521418446</c:v>
                </c:pt>
                <c:pt idx="14">
                  <c:v>75.1477400427289</c:v>
                </c:pt>
                <c:pt idx="15">
                  <c:v>75.0955423204621</c:v>
                </c:pt>
                <c:pt idx="16">
                  <c:v>80.6753871585165</c:v>
                </c:pt>
                <c:pt idx="17">
                  <c:v>84.4717134081532</c:v>
                </c:pt>
                <c:pt idx="18">
                  <c:v>84.5308478235175</c:v>
                </c:pt>
                <c:pt idx="19">
                  <c:v>80.3687736744055</c:v>
                </c:pt>
                <c:pt idx="20">
                  <c:v>75.7310928344625</c:v>
                </c:pt>
                <c:pt idx="21">
                  <c:v>77.6899922963876</c:v>
                </c:pt>
                <c:pt idx="22">
                  <c:v>73.4207043702723</c:v>
                </c:pt>
                <c:pt idx="23">
                  <c:v>81.2789251475465</c:v>
                </c:pt>
                <c:pt idx="24">
                  <c:v>73.8281251489244</c:v>
                </c:pt>
                <c:pt idx="25">
                  <c:v>76.3578996695622</c:v>
                </c:pt>
                <c:pt idx="26">
                  <c:v>84.2049734478</c:v>
                </c:pt>
                <c:pt idx="27">
                  <c:v>79.5748589989217</c:v>
                </c:pt>
                <c:pt idx="28">
                  <c:v>82.3186681391128</c:v>
                </c:pt>
                <c:pt idx="29">
                  <c:v>82.3037104785646</c:v>
                </c:pt>
                <c:pt idx="30">
                  <c:v>75.7848253497502</c:v>
                </c:pt>
                <c:pt idx="31">
                  <c:v>71.9860207566887</c:v>
                </c:pt>
              </c:numCache>
            </c:numRef>
          </c:xVal>
          <c:yVal>
            <c:numRef>
              <c:f>[1]辉长岩探针数据!$DL$10:$EQ$10</c:f>
              <c:numCache>
                <c:formatCode>General</c:formatCode>
                <c:ptCount val="32"/>
                <c:pt idx="0">
                  <c:v>0.157</c:v>
                </c:pt>
                <c:pt idx="1">
                  <c:v>0.227</c:v>
                </c:pt>
                <c:pt idx="2">
                  <c:v>0.492</c:v>
                </c:pt>
                <c:pt idx="3">
                  <c:v>0.223</c:v>
                </c:pt>
                <c:pt idx="4">
                  <c:v>0.2896667</c:v>
                </c:pt>
                <c:pt idx="5">
                  <c:v>0.41625</c:v>
                </c:pt>
                <c:pt idx="6">
                  <c:v>0.248</c:v>
                </c:pt>
                <c:pt idx="7">
                  <c:v>0.327</c:v>
                </c:pt>
                <c:pt idx="8">
                  <c:v>0.2404</c:v>
                </c:pt>
                <c:pt idx="9">
                  <c:v>0.5455</c:v>
                </c:pt>
                <c:pt idx="10">
                  <c:v>0.205</c:v>
                </c:pt>
                <c:pt idx="11">
                  <c:v>0.1776667</c:v>
                </c:pt>
                <c:pt idx="12">
                  <c:v>0.094</c:v>
                </c:pt>
                <c:pt idx="13">
                  <c:v>0.118</c:v>
                </c:pt>
                <c:pt idx="14">
                  <c:v>0.509</c:v>
                </c:pt>
                <c:pt idx="15">
                  <c:v>0.231</c:v>
                </c:pt>
                <c:pt idx="16">
                  <c:v>0.236</c:v>
                </c:pt>
                <c:pt idx="17">
                  <c:v>0.1385</c:v>
                </c:pt>
                <c:pt idx="18">
                  <c:v>0.142</c:v>
                </c:pt>
                <c:pt idx="19">
                  <c:v>0.211</c:v>
                </c:pt>
                <c:pt idx="20">
                  <c:v>0.129</c:v>
                </c:pt>
                <c:pt idx="21">
                  <c:v>0.2275</c:v>
                </c:pt>
                <c:pt idx="22">
                  <c:v>0.531</c:v>
                </c:pt>
                <c:pt idx="23">
                  <c:v>0.188</c:v>
                </c:pt>
                <c:pt idx="24">
                  <c:v>0.3435</c:v>
                </c:pt>
                <c:pt idx="25">
                  <c:v>0.334</c:v>
                </c:pt>
                <c:pt idx="26">
                  <c:v>0.135</c:v>
                </c:pt>
                <c:pt idx="27">
                  <c:v>0.3383333</c:v>
                </c:pt>
                <c:pt idx="28">
                  <c:v>0.2813333</c:v>
                </c:pt>
                <c:pt idx="29">
                  <c:v>0.241</c:v>
                </c:pt>
                <c:pt idx="30">
                  <c:v>0.2563333</c:v>
                </c:pt>
                <c:pt idx="31">
                  <c:v>0.432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25728"/>
        <c:axId val="378427648"/>
      </c:scatterChart>
      <c:valAx>
        <c:axId val="378425728"/>
        <c:scaling>
          <c:orientation val="minMax"/>
          <c:max val="90"/>
          <c:min val="65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27648"/>
        <c:crosses val="autoZero"/>
        <c:crossBetween val="midCat"/>
        <c:majorUnit val="5"/>
      </c:valAx>
      <c:valAx>
        <c:axId val="378427648"/>
        <c:scaling>
          <c:orientation val="minMax"/>
          <c:max val="1"/>
          <c:min val="0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25728"/>
        <c:crosses val="autoZero"/>
        <c:crossBetween val="midCat"/>
        <c:majorUnit val="0.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[1]辉长岩探针数据!$X$21:$DK$21</c:f>
              <c:numCache>
                <c:formatCode>General</c:formatCode>
                <c:ptCount val="92"/>
                <c:pt idx="0">
                  <c:v>76.2905017665079</c:v>
                </c:pt>
                <c:pt idx="1">
                  <c:v>75.6758668753216</c:v>
                </c:pt>
                <c:pt idx="2">
                  <c:v>74.1642117206255</c:v>
                </c:pt>
                <c:pt idx="3">
                  <c:v>73.8323985120494</c:v>
                </c:pt>
                <c:pt idx="4">
                  <c:v>74.6303445732972</c:v>
                </c:pt>
                <c:pt idx="5">
                  <c:v>74.1337549208293</c:v>
                </c:pt>
                <c:pt idx="6">
                  <c:v>77.0257075208974</c:v>
                </c:pt>
                <c:pt idx="7">
                  <c:v>73.6745164125298</c:v>
                </c:pt>
                <c:pt idx="8">
                  <c:v>76.4633142603221</c:v>
                </c:pt>
                <c:pt idx="9">
                  <c:v>75.0569182527334</c:v>
                </c:pt>
                <c:pt idx="10">
                  <c:v>75.4397033058333</c:v>
                </c:pt>
                <c:pt idx="11">
                  <c:v>77.8579842131892</c:v>
                </c:pt>
                <c:pt idx="12">
                  <c:v>75.7509741949194</c:v>
                </c:pt>
                <c:pt idx="13">
                  <c:v>70.7433762902714</c:v>
                </c:pt>
                <c:pt idx="14">
                  <c:v>73.7140433692767</c:v>
                </c:pt>
                <c:pt idx="15">
                  <c:v>74.1784593680663</c:v>
                </c:pt>
                <c:pt idx="16">
                  <c:v>75.3958905973499</c:v>
                </c:pt>
                <c:pt idx="17">
                  <c:v>74.3238121466349</c:v>
                </c:pt>
                <c:pt idx="18">
                  <c:v>73.2998814180672</c:v>
                </c:pt>
                <c:pt idx="19">
                  <c:v>75.558440192111</c:v>
                </c:pt>
                <c:pt idx="20">
                  <c:v>74.4161393519458</c:v>
                </c:pt>
                <c:pt idx="21">
                  <c:v>74.8562466474319</c:v>
                </c:pt>
                <c:pt idx="22">
                  <c:v>74.5707369291705</c:v>
                </c:pt>
                <c:pt idx="23">
                  <c:v>73.7382802053419</c:v>
                </c:pt>
                <c:pt idx="24">
                  <c:v>78.4862497730156</c:v>
                </c:pt>
                <c:pt idx="25">
                  <c:v>75.726072203241</c:v>
                </c:pt>
                <c:pt idx="26">
                  <c:v>78.2298214606134</c:v>
                </c:pt>
                <c:pt idx="27">
                  <c:v>75.2044809630416</c:v>
                </c:pt>
                <c:pt idx="28">
                  <c:v>74.469606564756</c:v>
                </c:pt>
                <c:pt idx="29">
                  <c:v>74.8783257206231</c:v>
                </c:pt>
                <c:pt idx="30">
                  <c:v>77.3262281889205</c:v>
                </c:pt>
                <c:pt idx="31">
                  <c:v>74.821458056173</c:v>
                </c:pt>
                <c:pt idx="32">
                  <c:v>75.269007539671</c:v>
                </c:pt>
                <c:pt idx="33">
                  <c:v>76.0353690450599</c:v>
                </c:pt>
                <c:pt idx="34">
                  <c:v>77.2455061052935</c:v>
                </c:pt>
                <c:pt idx="35">
                  <c:v>78.2859427737777</c:v>
                </c:pt>
                <c:pt idx="36">
                  <c:v>72.2004614139676</c:v>
                </c:pt>
                <c:pt idx="37">
                  <c:v>74.9041690091215</c:v>
                </c:pt>
                <c:pt idx="38">
                  <c:v>74.8475778548963</c:v>
                </c:pt>
                <c:pt idx="39">
                  <c:v>74.5677270968638</c:v>
                </c:pt>
                <c:pt idx="40">
                  <c:v>77.018243902893</c:v>
                </c:pt>
                <c:pt idx="41">
                  <c:v>79.7005854347692</c:v>
                </c:pt>
                <c:pt idx="42">
                  <c:v>76.5608907985752</c:v>
                </c:pt>
                <c:pt idx="43">
                  <c:v>73.9816989736168</c:v>
                </c:pt>
                <c:pt idx="44">
                  <c:v>77.9514414016012</c:v>
                </c:pt>
                <c:pt idx="45">
                  <c:v>78.645766304892</c:v>
                </c:pt>
                <c:pt idx="46">
                  <c:v>78.5018477433548</c:v>
                </c:pt>
                <c:pt idx="47">
                  <c:v>76.3577151781614</c:v>
                </c:pt>
                <c:pt idx="48">
                  <c:v>77.4510646947734</c:v>
                </c:pt>
                <c:pt idx="49">
                  <c:v>76.9710724252127</c:v>
                </c:pt>
                <c:pt idx="50">
                  <c:v>77.7264413214391</c:v>
                </c:pt>
                <c:pt idx="51">
                  <c:v>76.4500715631088</c:v>
                </c:pt>
                <c:pt idx="52">
                  <c:v>72.9013837590857</c:v>
                </c:pt>
                <c:pt idx="53">
                  <c:v>75.109221748475</c:v>
                </c:pt>
                <c:pt idx="54">
                  <c:v>78.5277788727285</c:v>
                </c:pt>
                <c:pt idx="55">
                  <c:v>76.8729971914384</c:v>
                </c:pt>
                <c:pt idx="56">
                  <c:v>74.1810133352911</c:v>
                </c:pt>
                <c:pt idx="57">
                  <c:v>75.3978927204086</c:v>
                </c:pt>
                <c:pt idx="58">
                  <c:v>76.6177255684175</c:v>
                </c:pt>
                <c:pt idx="59">
                  <c:v>74.7389154117172</c:v>
                </c:pt>
                <c:pt idx="60">
                  <c:v>78.5031577593185</c:v>
                </c:pt>
                <c:pt idx="61">
                  <c:v>74.9720460973011</c:v>
                </c:pt>
                <c:pt idx="62">
                  <c:v>76.4732238177419</c:v>
                </c:pt>
                <c:pt idx="63">
                  <c:v>72.7339656965292</c:v>
                </c:pt>
                <c:pt idx="64">
                  <c:v>74.7047744120759</c:v>
                </c:pt>
                <c:pt idx="65">
                  <c:v>76.4279470187539</c:v>
                </c:pt>
                <c:pt idx="66">
                  <c:v>79.7266909660251</c:v>
                </c:pt>
                <c:pt idx="67">
                  <c:v>74.6536251444421</c:v>
                </c:pt>
                <c:pt idx="68">
                  <c:v>74.0389833692536</c:v>
                </c:pt>
                <c:pt idx="69">
                  <c:v>77.9726366957729</c:v>
                </c:pt>
                <c:pt idx="70">
                  <c:v>75.4362530004553</c:v>
                </c:pt>
                <c:pt idx="71">
                  <c:v>75.6003403819597</c:v>
                </c:pt>
                <c:pt idx="72">
                  <c:v>76.1031475554308</c:v>
                </c:pt>
                <c:pt idx="73">
                  <c:v>76.7294334398046</c:v>
                </c:pt>
                <c:pt idx="74">
                  <c:v>81.3248353542615</c:v>
                </c:pt>
                <c:pt idx="75">
                  <c:v>74.9496732318778</c:v>
                </c:pt>
                <c:pt idx="76">
                  <c:v>74.3070937429961</c:v>
                </c:pt>
                <c:pt idx="77">
                  <c:v>76.6283754980371</c:v>
                </c:pt>
                <c:pt idx="78">
                  <c:v>75.7410863438566</c:v>
                </c:pt>
                <c:pt idx="79">
                  <c:v>76.0526712591837</c:v>
                </c:pt>
                <c:pt idx="80">
                  <c:v>77.2455291342977</c:v>
                </c:pt>
                <c:pt idx="81">
                  <c:v>74.8804796421062</c:v>
                </c:pt>
                <c:pt idx="82">
                  <c:v>75.3070269781044</c:v>
                </c:pt>
                <c:pt idx="83">
                  <c:v>83.1788814644728</c:v>
                </c:pt>
                <c:pt idx="84">
                  <c:v>76.0026710322374</c:v>
                </c:pt>
                <c:pt idx="85">
                  <c:v>75.756615611435</c:v>
                </c:pt>
                <c:pt idx="86">
                  <c:v>75.4495739335593</c:v>
                </c:pt>
                <c:pt idx="87">
                  <c:v>75.8728624833262</c:v>
                </c:pt>
                <c:pt idx="88">
                  <c:v>74.4496267695809</c:v>
                </c:pt>
                <c:pt idx="89">
                  <c:v>75.7979229689034</c:v>
                </c:pt>
                <c:pt idx="90">
                  <c:v>75.1251482166056</c:v>
                </c:pt>
                <c:pt idx="91">
                  <c:v>76.6667444855669</c:v>
                </c:pt>
              </c:numCache>
            </c:numRef>
          </c:xVal>
          <c:yVal>
            <c:numRef>
              <c:f>[1]辉长岩探针数据!$X$8:$DK$8</c:f>
              <c:numCache>
                <c:formatCode>General</c:formatCode>
                <c:ptCount val="92"/>
                <c:pt idx="0">
                  <c:v>2.308</c:v>
                </c:pt>
                <c:pt idx="1">
                  <c:v>2.073</c:v>
                </c:pt>
                <c:pt idx="2">
                  <c:v>2.332</c:v>
                </c:pt>
                <c:pt idx="3">
                  <c:v>1.949</c:v>
                </c:pt>
                <c:pt idx="4">
                  <c:v>2.326</c:v>
                </c:pt>
                <c:pt idx="5">
                  <c:v>2.301</c:v>
                </c:pt>
                <c:pt idx="6">
                  <c:v>2.309</c:v>
                </c:pt>
                <c:pt idx="7">
                  <c:v>1.886</c:v>
                </c:pt>
                <c:pt idx="8">
                  <c:v>2.422</c:v>
                </c:pt>
                <c:pt idx="9">
                  <c:v>2.496</c:v>
                </c:pt>
                <c:pt idx="10">
                  <c:v>2.272</c:v>
                </c:pt>
                <c:pt idx="11">
                  <c:v>2.326</c:v>
                </c:pt>
                <c:pt idx="12">
                  <c:v>2.196</c:v>
                </c:pt>
                <c:pt idx="13">
                  <c:v>1.107</c:v>
                </c:pt>
                <c:pt idx="14">
                  <c:v>2.102</c:v>
                </c:pt>
                <c:pt idx="15">
                  <c:v>2.472</c:v>
                </c:pt>
                <c:pt idx="16">
                  <c:v>2.299</c:v>
                </c:pt>
                <c:pt idx="17">
                  <c:v>2.181</c:v>
                </c:pt>
                <c:pt idx="18">
                  <c:v>1.972</c:v>
                </c:pt>
                <c:pt idx="19">
                  <c:v>1.882</c:v>
                </c:pt>
                <c:pt idx="20">
                  <c:v>2.203</c:v>
                </c:pt>
                <c:pt idx="21">
                  <c:v>2.676</c:v>
                </c:pt>
                <c:pt idx="22">
                  <c:v>2.511</c:v>
                </c:pt>
                <c:pt idx="23">
                  <c:v>1.946</c:v>
                </c:pt>
                <c:pt idx="24">
                  <c:v>1.841</c:v>
                </c:pt>
                <c:pt idx="25">
                  <c:v>2.321</c:v>
                </c:pt>
                <c:pt idx="26">
                  <c:v>2.327</c:v>
                </c:pt>
                <c:pt idx="27">
                  <c:v>1.809</c:v>
                </c:pt>
                <c:pt idx="28">
                  <c:v>2.252</c:v>
                </c:pt>
                <c:pt idx="29">
                  <c:v>2.303</c:v>
                </c:pt>
                <c:pt idx="30">
                  <c:v>2.437</c:v>
                </c:pt>
                <c:pt idx="31">
                  <c:v>2.281</c:v>
                </c:pt>
                <c:pt idx="32">
                  <c:v>2.399</c:v>
                </c:pt>
                <c:pt idx="33">
                  <c:v>1.546</c:v>
                </c:pt>
                <c:pt idx="34">
                  <c:v>1.973</c:v>
                </c:pt>
                <c:pt idx="35">
                  <c:v>2.314</c:v>
                </c:pt>
                <c:pt idx="36">
                  <c:v>2.563</c:v>
                </c:pt>
                <c:pt idx="37">
                  <c:v>2.104</c:v>
                </c:pt>
                <c:pt idx="38">
                  <c:v>2.358</c:v>
                </c:pt>
                <c:pt idx="39">
                  <c:v>1.674</c:v>
                </c:pt>
                <c:pt idx="40">
                  <c:v>1.71</c:v>
                </c:pt>
                <c:pt idx="41">
                  <c:v>2.111</c:v>
                </c:pt>
                <c:pt idx="42">
                  <c:v>2.011</c:v>
                </c:pt>
                <c:pt idx="43">
                  <c:v>1.924</c:v>
                </c:pt>
                <c:pt idx="44">
                  <c:v>2.78</c:v>
                </c:pt>
                <c:pt idx="45">
                  <c:v>2.482</c:v>
                </c:pt>
                <c:pt idx="46">
                  <c:v>2.333</c:v>
                </c:pt>
                <c:pt idx="47">
                  <c:v>1.734</c:v>
                </c:pt>
                <c:pt idx="48">
                  <c:v>2.438</c:v>
                </c:pt>
                <c:pt idx="49">
                  <c:v>2.305</c:v>
                </c:pt>
                <c:pt idx="50">
                  <c:v>2.421</c:v>
                </c:pt>
                <c:pt idx="51">
                  <c:v>2.23</c:v>
                </c:pt>
                <c:pt idx="52">
                  <c:v>2.321</c:v>
                </c:pt>
                <c:pt idx="53">
                  <c:v>2.228</c:v>
                </c:pt>
                <c:pt idx="54">
                  <c:v>1.916</c:v>
                </c:pt>
                <c:pt idx="55">
                  <c:v>1.879</c:v>
                </c:pt>
                <c:pt idx="56">
                  <c:v>1.8035</c:v>
                </c:pt>
                <c:pt idx="57">
                  <c:v>2.153</c:v>
                </c:pt>
                <c:pt idx="58">
                  <c:v>2.538</c:v>
                </c:pt>
                <c:pt idx="59">
                  <c:v>1.9935</c:v>
                </c:pt>
                <c:pt idx="60">
                  <c:v>1.677</c:v>
                </c:pt>
                <c:pt idx="61">
                  <c:v>2.517</c:v>
                </c:pt>
                <c:pt idx="62">
                  <c:v>1.931</c:v>
                </c:pt>
                <c:pt idx="63">
                  <c:v>1.178</c:v>
                </c:pt>
                <c:pt idx="64">
                  <c:v>2.034</c:v>
                </c:pt>
                <c:pt idx="65">
                  <c:v>1.93</c:v>
                </c:pt>
                <c:pt idx="66">
                  <c:v>1.613</c:v>
                </c:pt>
                <c:pt idx="67">
                  <c:v>2.256</c:v>
                </c:pt>
                <c:pt idx="68">
                  <c:v>1.917</c:v>
                </c:pt>
                <c:pt idx="69">
                  <c:v>2.112</c:v>
                </c:pt>
                <c:pt idx="70">
                  <c:v>2.064</c:v>
                </c:pt>
                <c:pt idx="71">
                  <c:v>2.36575</c:v>
                </c:pt>
                <c:pt idx="72">
                  <c:v>2.03333333333333</c:v>
                </c:pt>
                <c:pt idx="73">
                  <c:v>2.166</c:v>
                </c:pt>
                <c:pt idx="74">
                  <c:v>2.191</c:v>
                </c:pt>
                <c:pt idx="75">
                  <c:v>1.981</c:v>
                </c:pt>
                <c:pt idx="76">
                  <c:v>1.86</c:v>
                </c:pt>
                <c:pt idx="77">
                  <c:v>2.498</c:v>
                </c:pt>
                <c:pt idx="78">
                  <c:v>2.447</c:v>
                </c:pt>
                <c:pt idx="79">
                  <c:v>2.336</c:v>
                </c:pt>
                <c:pt idx="80">
                  <c:v>2.187</c:v>
                </c:pt>
                <c:pt idx="81">
                  <c:v>2.38</c:v>
                </c:pt>
                <c:pt idx="82">
                  <c:v>2.343</c:v>
                </c:pt>
                <c:pt idx="83">
                  <c:v>2.792</c:v>
                </c:pt>
                <c:pt idx="84">
                  <c:v>2.55</c:v>
                </c:pt>
                <c:pt idx="85">
                  <c:v>2.593</c:v>
                </c:pt>
                <c:pt idx="86">
                  <c:v>2.381</c:v>
                </c:pt>
                <c:pt idx="87">
                  <c:v>2.349</c:v>
                </c:pt>
                <c:pt idx="88">
                  <c:v>4.064</c:v>
                </c:pt>
                <c:pt idx="89">
                  <c:v>2.153</c:v>
                </c:pt>
                <c:pt idx="90">
                  <c:v>1.987</c:v>
                </c:pt>
                <c:pt idx="91">
                  <c:v>2.176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[1]辉长岩探针数据!$DL$21:$EQ$21</c:f>
              <c:numCache>
                <c:formatCode>General</c:formatCode>
                <c:ptCount val="32"/>
                <c:pt idx="0">
                  <c:v>77.0246167964938</c:v>
                </c:pt>
                <c:pt idx="1">
                  <c:v>82.9910884491451</c:v>
                </c:pt>
                <c:pt idx="2">
                  <c:v>72.7327435855375</c:v>
                </c:pt>
                <c:pt idx="3">
                  <c:v>75.234984174575</c:v>
                </c:pt>
                <c:pt idx="4">
                  <c:v>77.1410088796</c:v>
                </c:pt>
                <c:pt idx="5">
                  <c:v>74.3431535006434</c:v>
                </c:pt>
                <c:pt idx="6">
                  <c:v>84.7814812730808</c:v>
                </c:pt>
                <c:pt idx="7">
                  <c:v>76.1037863465171</c:v>
                </c:pt>
                <c:pt idx="8">
                  <c:v>80.0039462233353</c:v>
                </c:pt>
                <c:pt idx="9">
                  <c:v>75.6388601461985</c:v>
                </c:pt>
                <c:pt idx="10">
                  <c:v>84.320852031722</c:v>
                </c:pt>
                <c:pt idx="11">
                  <c:v>83.0924864313273</c:v>
                </c:pt>
                <c:pt idx="12">
                  <c:v>81.3667189110286</c:v>
                </c:pt>
                <c:pt idx="13">
                  <c:v>81.5085521418446</c:v>
                </c:pt>
                <c:pt idx="14">
                  <c:v>75.1477400427289</c:v>
                </c:pt>
                <c:pt idx="15">
                  <c:v>75.0955423204621</c:v>
                </c:pt>
                <c:pt idx="16">
                  <c:v>80.6753871585165</c:v>
                </c:pt>
                <c:pt idx="17">
                  <c:v>84.4717134081532</c:v>
                </c:pt>
                <c:pt idx="18">
                  <c:v>84.5308478235175</c:v>
                </c:pt>
                <c:pt idx="19">
                  <c:v>80.3687736744055</c:v>
                </c:pt>
                <c:pt idx="20">
                  <c:v>75.7310928344625</c:v>
                </c:pt>
                <c:pt idx="21">
                  <c:v>77.6899922963876</c:v>
                </c:pt>
                <c:pt idx="22">
                  <c:v>73.4207043702723</c:v>
                </c:pt>
                <c:pt idx="23">
                  <c:v>81.2789251475465</c:v>
                </c:pt>
                <c:pt idx="24">
                  <c:v>73.8281251489244</c:v>
                </c:pt>
                <c:pt idx="25">
                  <c:v>76.3578996695622</c:v>
                </c:pt>
                <c:pt idx="26">
                  <c:v>84.2049734478</c:v>
                </c:pt>
                <c:pt idx="27">
                  <c:v>79.5748589989217</c:v>
                </c:pt>
                <c:pt idx="28">
                  <c:v>82.3186681391128</c:v>
                </c:pt>
                <c:pt idx="29">
                  <c:v>82.3037104785646</c:v>
                </c:pt>
                <c:pt idx="30">
                  <c:v>75.7848253497502</c:v>
                </c:pt>
                <c:pt idx="31">
                  <c:v>71.9860207566887</c:v>
                </c:pt>
              </c:numCache>
            </c:numRef>
          </c:xVal>
          <c:yVal>
            <c:numRef>
              <c:f>[1]辉长岩探针数据!$DL$8:$EQ$8</c:f>
              <c:numCache>
                <c:formatCode>General</c:formatCode>
                <c:ptCount val="32"/>
                <c:pt idx="0">
                  <c:v>1.716</c:v>
                </c:pt>
                <c:pt idx="1">
                  <c:v>2.167</c:v>
                </c:pt>
                <c:pt idx="2">
                  <c:v>2.1525</c:v>
                </c:pt>
                <c:pt idx="3">
                  <c:v>1.817</c:v>
                </c:pt>
                <c:pt idx="4">
                  <c:v>2.3906667</c:v>
                </c:pt>
                <c:pt idx="5">
                  <c:v>2.22625</c:v>
                </c:pt>
                <c:pt idx="6">
                  <c:v>2.102</c:v>
                </c:pt>
                <c:pt idx="7">
                  <c:v>1.791</c:v>
                </c:pt>
                <c:pt idx="8">
                  <c:v>1.926</c:v>
                </c:pt>
                <c:pt idx="9">
                  <c:v>3.006</c:v>
                </c:pt>
                <c:pt idx="10">
                  <c:v>2.287</c:v>
                </c:pt>
                <c:pt idx="11">
                  <c:v>1.6623333</c:v>
                </c:pt>
                <c:pt idx="12">
                  <c:v>1.675</c:v>
                </c:pt>
                <c:pt idx="13">
                  <c:v>1.666</c:v>
                </c:pt>
                <c:pt idx="14">
                  <c:v>1.79</c:v>
                </c:pt>
                <c:pt idx="15">
                  <c:v>1.8436667</c:v>
                </c:pt>
                <c:pt idx="16">
                  <c:v>1.993</c:v>
                </c:pt>
                <c:pt idx="17">
                  <c:v>1.803</c:v>
                </c:pt>
                <c:pt idx="18">
                  <c:v>1.819</c:v>
                </c:pt>
                <c:pt idx="19">
                  <c:v>1.5163333</c:v>
                </c:pt>
                <c:pt idx="20">
                  <c:v>2.4</c:v>
                </c:pt>
                <c:pt idx="21">
                  <c:v>1.7795</c:v>
                </c:pt>
                <c:pt idx="22">
                  <c:v>2.417</c:v>
                </c:pt>
                <c:pt idx="23">
                  <c:v>2.3365</c:v>
                </c:pt>
                <c:pt idx="24">
                  <c:v>2.162</c:v>
                </c:pt>
                <c:pt idx="25">
                  <c:v>2.208</c:v>
                </c:pt>
                <c:pt idx="26">
                  <c:v>1.773</c:v>
                </c:pt>
                <c:pt idx="27">
                  <c:v>3.1016667</c:v>
                </c:pt>
                <c:pt idx="28">
                  <c:v>1.6776667</c:v>
                </c:pt>
                <c:pt idx="29">
                  <c:v>2.15</c:v>
                </c:pt>
                <c:pt idx="30">
                  <c:v>1.849</c:v>
                </c:pt>
                <c:pt idx="31">
                  <c:v>3.006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01120"/>
        <c:axId val="378189312"/>
      </c:scatterChart>
      <c:valAx>
        <c:axId val="378101120"/>
        <c:scaling>
          <c:orientation val="minMax"/>
          <c:max val="90"/>
          <c:min val="65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89312"/>
        <c:crosses val="autoZero"/>
        <c:crossBetween val="midCat"/>
        <c:majorUnit val="5"/>
      </c:valAx>
      <c:valAx>
        <c:axId val="378189312"/>
        <c:scaling>
          <c:orientation val="minMax"/>
          <c:max val="4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01120"/>
        <c:crosses val="autoZero"/>
        <c:crossBetween val="midCat"/>
        <c:majorUnit val="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[1]辉长岩探针数据!$X$21:$DK$21</c:f>
              <c:numCache>
                <c:formatCode>General</c:formatCode>
                <c:ptCount val="92"/>
                <c:pt idx="0">
                  <c:v>76.2905017665079</c:v>
                </c:pt>
                <c:pt idx="1">
                  <c:v>75.6758668753216</c:v>
                </c:pt>
                <c:pt idx="2">
                  <c:v>74.1642117206255</c:v>
                </c:pt>
                <c:pt idx="3">
                  <c:v>73.8323985120494</c:v>
                </c:pt>
                <c:pt idx="4">
                  <c:v>74.6303445732972</c:v>
                </c:pt>
                <c:pt idx="5">
                  <c:v>74.1337549208293</c:v>
                </c:pt>
                <c:pt idx="6">
                  <c:v>77.0257075208974</c:v>
                </c:pt>
                <c:pt idx="7">
                  <c:v>73.6745164125298</c:v>
                </c:pt>
                <c:pt idx="8">
                  <c:v>76.4633142603221</c:v>
                </c:pt>
                <c:pt idx="9">
                  <c:v>75.0569182527334</c:v>
                </c:pt>
                <c:pt idx="10">
                  <c:v>75.4397033058333</c:v>
                </c:pt>
                <c:pt idx="11">
                  <c:v>77.8579842131892</c:v>
                </c:pt>
                <c:pt idx="12">
                  <c:v>75.7509741949194</c:v>
                </c:pt>
                <c:pt idx="13">
                  <c:v>70.7433762902714</c:v>
                </c:pt>
                <c:pt idx="14">
                  <c:v>73.7140433692767</c:v>
                </c:pt>
                <c:pt idx="15">
                  <c:v>74.1784593680663</c:v>
                </c:pt>
                <c:pt idx="16">
                  <c:v>75.3958905973499</c:v>
                </c:pt>
                <c:pt idx="17">
                  <c:v>74.3238121466349</c:v>
                </c:pt>
                <c:pt idx="18">
                  <c:v>73.2998814180672</c:v>
                </c:pt>
                <c:pt idx="19">
                  <c:v>75.558440192111</c:v>
                </c:pt>
                <c:pt idx="20">
                  <c:v>74.4161393519458</c:v>
                </c:pt>
                <c:pt idx="21">
                  <c:v>74.8562466474319</c:v>
                </c:pt>
                <c:pt idx="22">
                  <c:v>74.5707369291705</c:v>
                </c:pt>
                <c:pt idx="23">
                  <c:v>73.7382802053419</c:v>
                </c:pt>
                <c:pt idx="24">
                  <c:v>78.4862497730156</c:v>
                </c:pt>
                <c:pt idx="25">
                  <c:v>75.726072203241</c:v>
                </c:pt>
                <c:pt idx="26">
                  <c:v>78.2298214606134</c:v>
                </c:pt>
                <c:pt idx="27">
                  <c:v>75.2044809630416</c:v>
                </c:pt>
                <c:pt idx="28">
                  <c:v>74.469606564756</c:v>
                </c:pt>
                <c:pt idx="29">
                  <c:v>74.8783257206231</c:v>
                </c:pt>
                <c:pt idx="30">
                  <c:v>77.3262281889205</c:v>
                </c:pt>
                <c:pt idx="31">
                  <c:v>74.821458056173</c:v>
                </c:pt>
                <c:pt idx="32">
                  <c:v>75.269007539671</c:v>
                </c:pt>
                <c:pt idx="33">
                  <c:v>76.0353690450599</c:v>
                </c:pt>
                <c:pt idx="34">
                  <c:v>77.2455061052935</c:v>
                </c:pt>
                <c:pt idx="35">
                  <c:v>78.2859427737777</c:v>
                </c:pt>
                <c:pt idx="36">
                  <c:v>72.2004614139676</c:v>
                </c:pt>
                <c:pt idx="37">
                  <c:v>74.9041690091215</c:v>
                </c:pt>
                <c:pt idx="38">
                  <c:v>74.8475778548963</c:v>
                </c:pt>
                <c:pt idx="39">
                  <c:v>74.5677270968638</c:v>
                </c:pt>
                <c:pt idx="40">
                  <c:v>77.018243902893</c:v>
                </c:pt>
                <c:pt idx="41">
                  <c:v>79.7005854347692</c:v>
                </c:pt>
                <c:pt idx="42">
                  <c:v>76.5608907985752</c:v>
                </c:pt>
                <c:pt idx="43">
                  <c:v>73.9816989736168</c:v>
                </c:pt>
                <c:pt idx="44">
                  <c:v>77.9514414016012</c:v>
                </c:pt>
                <c:pt idx="45">
                  <c:v>78.645766304892</c:v>
                </c:pt>
                <c:pt idx="46">
                  <c:v>78.5018477433548</c:v>
                </c:pt>
                <c:pt idx="47">
                  <c:v>76.3577151781614</c:v>
                </c:pt>
                <c:pt idx="48">
                  <c:v>77.4510646947734</c:v>
                </c:pt>
                <c:pt idx="49">
                  <c:v>76.9710724252127</c:v>
                </c:pt>
                <c:pt idx="50">
                  <c:v>77.7264413214391</c:v>
                </c:pt>
                <c:pt idx="51">
                  <c:v>76.4500715631088</c:v>
                </c:pt>
                <c:pt idx="52">
                  <c:v>72.9013837590857</c:v>
                </c:pt>
                <c:pt idx="53">
                  <c:v>75.109221748475</c:v>
                </c:pt>
                <c:pt idx="54">
                  <c:v>78.5277788727285</c:v>
                </c:pt>
                <c:pt idx="55">
                  <c:v>76.8729971914384</c:v>
                </c:pt>
                <c:pt idx="56">
                  <c:v>74.1810133352911</c:v>
                </c:pt>
                <c:pt idx="57">
                  <c:v>75.3978927204086</c:v>
                </c:pt>
                <c:pt idx="58">
                  <c:v>76.6177255684175</c:v>
                </c:pt>
                <c:pt idx="59">
                  <c:v>74.7389154117172</c:v>
                </c:pt>
                <c:pt idx="60">
                  <c:v>78.5031577593185</c:v>
                </c:pt>
                <c:pt idx="61">
                  <c:v>74.9720460973011</c:v>
                </c:pt>
                <c:pt idx="62">
                  <c:v>76.4732238177419</c:v>
                </c:pt>
                <c:pt idx="63">
                  <c:v>72.7339656965292</c:v>
                </c:pt>
                <c:pt idx="64">
                  <c:v>74.7047744120759</c:v>
                </c:pt>
                <c:pt idx="65">
                  <c:v>76.4279470187539</c:v>
                </c:pt>
                <c:pt idx="66">
                  <c:v>79.7266909660251</c:v>
                </c:pt>
                <c:pt idx="67">
                  <c:v>74.6536251444421</c:v>
                </c:pt>
                <c:pt idx="68">
                  <c:v>74.0389833692536</c:v>
                </c:pt>
                <c:pt idx="69">
                  <c:v>77.9726366957729</c:v>
                </c:pt>
                <c:pt idx="70">
                  <c:v>75.4362530004553</c:v>
                </c:pt>
                <c:pt idx="71">
                  <c:v>75.6003403819597</c:v>
                </c:pt>
                <c:pt idx="72">
                  <c:v>76.1031475554308</c:v>
                </c:pt>
                <c:pt idx="73">
                  <c:v>76.7294334398046</c:v>
                </c:pt>
                <c:pt idx="74">
                  <c:v>81.3248353542615</c:v>
                </c:pt>
                <c:pt idx="75">
                  <c:v>74.9496732318778</c:v>
                </c:pt>
                <c:pt idx="76">
                  <c:v>74.3070937429961</c:v>
                </c:pt>
                <c:pt idx="77">
                  <c:v>76.6283754980371</c:v>
                </c:pt>
                <c:pt idx="78">
                  <c:v>75.7410863438566</c:v>
                </c:pt>
                <c:pt idx="79">
                  <c:v>76.0526712591837</c:v>
                </c:pt>
                <c:pt idx="80">
                  <c:v>77.2455291342977</c:v>
                </c:pt>
                <c:pt idx="81">
                  <c:v>74.8804796421062</c:v>
                </c:pt>
                <c:pt idx="82">
                  <c:v>75.3070269781044</c:v>
                </c:pt>
                <c:pt idx="83">
                  <c:v>83.1788814644728</c:v>
                </c:pt>
                <c:pt idx="84">
                  <c:v>76.0026710322374</c:v>
                </c:pt>
                <c:pt idx="85">
                  <c:v>75.756615611435</c:v>
                </c:pt>
                <c:pt idx="86">
                  <c:v>75.4495739335593</c:v>
                </c:pt>
                <c:pt idx="87">
                  <c:v>75.8728624833262</c:v>
                </c:pt>
                <c:pt idx="88">
                  <c:v>74.4496267695809</c:v>
                </c:pt>
                <c:pt idx="89">
                  <c:v>75.7979229689034</c:v>
                </c:pt>
                <c:pt idx="90">
                  <c:v>75.1251482166056</c:v>
                </c:pt>
                <c:pt idx="91">
                  <c:v>76.6667444855669</c:v>
                </c:pt>
              </c:numCache>
            </c:numRef>
          </c:xVal>
          <c:yVal>
            <c:numRef>
              <c:f>[1]辉长岩探针数据!$X$11:$DK$11</c:f>
              <c:numCache>
                <c:formatCode>General</c:formatCode>
                <c:ptCount val="92"/>
                <c:pt idx="0">
                  <c:v>7.998</c:v>
                </c:pt>
                <c:pt idx="1">
                  <c:v>8.704</c:v>
                </c:pt>
                <c:pt idx="2">
                  <c:v>9.044</c:v>
                </c:pt>
                <c:pt idx="3">
                  <c:v>9.509</c:v>
                </c:pt>
                <c:pt idx="4">
                  <c:v>8.789</c:v>
                </c:pt>
                <c:pt idx="5">
                  <c:v>10.112</c:v>
                </c:pt>
                <c:pt idx="6">
                  <c:v>7.768</c:v>
                </c:pt>
                <c:pt idx="7">
                  <c:v>9.82</c:v>
                </c:pt>
                <c:pt idx="8">
                  <c:v>8.054</c:v>
                </c:pt>
                <c:pt idx="9">
                  <c:v>8.694</c:v>
                </c:pt>
                <c:pt idx="10">
                  <c:v>8.48</c:v>
                </c:pt>
                <c:pt idx="11">
                  <c:v>7.803</c:v>
                </c:pt>
                <c:pt idx="12">
                  <c:v>8.632</c:v>
                </c:pt>
                <c:pt idx="13">
                  <c:v>18.055</c:v>
                </c:pt>
                <c:pt idx="14">
                  <c:v>10.292</c:v>
                </c:pt>
                <c:pt idx="15">
                  <c:v>9.803</c:v>
                </c:pt>
                <c:pt idx="16">
                  <c:v>8.343</c:v>
                </c:pt>
                <c:pt idx="17">
                  <c:v>9.1</c:v>
                </c:pt>
                <c:pt idx="18">
                  <c:v>11.408</c:v>
                </c:pt>
                <c:pt idx="19">
                  <c:v>8.676</c:v>
                </c:pt>
                <c:pt idx="20">
                  <c:v>9.36</c:v>
                </c:pt>
                <c:pt idx="21">
                  <c:v>8.903</c:v>
                </c:pt>
                <c:pt idx="22">
                  <c:v>9.041</c:v>
                </c:pt>
                <c:pt idx="23">
                  <c:v>11.26</c:v>
                </c:pt>
                <c:pt idx="24">
                  <c:v>7.388</c:v>
                </c:pt>
                <c:pt idx="25">
                  <c:v>8.398</c:v>
                </c:pt>
                <c:pt idx="26">
                  <c:v>7.635</c:v>
                </c:pt>
                <c:pt idx="27">
                  <c:v>8.511</c:v>
                </c:pt>
                <c:pt idx="28">
                  <c:v>8.92</c:v>
                </c:pt>
                <c:pt idx="29">
                  <c:v>8.88</c:v>
                </c:pt>
                <c:pt idx="30">
                  <c:v>7.692</c:v>
                </c:pt>
                <c:pt idx="31">
                  <c:v>9.211</c:v>
                </c:pt>
                <c:pt idx="32">
                  <c:v>8.628</c:v>
                </c:pt>
                <c:pt idx="33">
                  <c:v>10.063</c:v>
                </c:pt>
                <c:pt idx="34">
                  <c:v>7.969</c:v>
                </c:pt>
                <c:pt idx="35">
                  <c:v>7.464</c:v>
                </c:pt>
                <c:pt idx="36">
                  <c:v>11.073</c:v>
                </c:pt>
                <c:pt idx="37">
                  <c:v>8.912</c:v>
                </c:pt>
                <c:pt idx="38">
                  <c:v>8.97</c:v>
                </c:pt>
                <c:pt idx="39">
                  <c:v>10.366</c:v>
                </c:pt>
                <c:pt idx="40">
                  <c:v>8.025</c:v>
                </c:pt>
                <c:pt idx="41">
                  <c:v>6.828</c:v>
                </c:pt>
                <c:pt idx="42">
                  <c:v>8.31</c:v>
                </c:pt>
                <c:pt idx="43">
                  <c:v>11.102</c:v>
                </c:pt>
                <c:pt idx="44">
                  <c:v>7.611</c:v>
                </c:pt>
                <c:pt idx="45">
                  <c:v>7.132</c:v>
                </c:pt>
                <c:pt idx="46">
                  <c:v>7.244</c:v>
                </c:pt>
                <c:pt idx="47">
                  <c:v>8.337</c:v>
                </c:pt>
                <c:pt idx="48">
                  <c:v>7.902</c:v>
                </c:pt>
                <c:pt idx="49">
                  <c:v>8.544</c:v>
                </c:pt>
                <c:pt idx="50">
                  <c:v>7.856</c:v>
                </c:pt>
                <c:pt idx="51">
                  <c:v>7.8595</c:v>
                </c:pt>
                <c:pt idx="52">
                  <c:v>9.604</c:v>
                </c:pt>
                <c:pt idx="53">
                  <c:v>9.0735</c:v>
                </c:pt>
                <c:pt idx="54">
                  <c:v>7.538</c:v>
                </c:pt>
                <c:pt idx="55">
                  <c:v>7.962</c:v>
                </c:pt>
                <c:pt idx="56">
                  <c:v>10.151</c:v>
                </c:pt>
                <c:pt idx="57">
                  <c:v>8.4055</c:v>
                </c:pt>
                <c:pt idx="58">
                  <c:v>8.102</c:v>
                </c:pt>
                <c:pt idx="59">
                  <c:v>8.504</c:v>
                </c:pt>
                <c:pt idx="60">
                  <c:v>7.714</c:v>
                </c:pt>
                <c:pt idx="61">
                  <c:v>8.571</c:v>
                </c:pt>
                <c:pt idx="62">
                  <c:v>8.4</c:v>
                </c:pt>
                <c:pt idx="63">
                  <c:v>17.051</c:v>
                </c:pt>
                <c:pt idx="64">
                  <c:v>9.917</c:v>
                </c:pt>
                <c:pt idx="65">
                  <c:v>8.425</c:v>
                </c:pt>
                <c:pt idx="66">
                  <c:v>7.074</c:v>
                </c:pt>
                <c:pt idx="67">
                  <c:v>9.404</c:v>
                </c:pt>
                <c:pt idx="68">
                  <c:v>9.642</c:v>
                </c:pt>
                <c:pt idx="69">
                  <c:v>7.515</c:v>
                </c:pt>
                <c:pt idx="70">
                  <c:v>8.867</c:v>
                </c:pt>
                <c:pt idx="71">
                  <c:v>8.47625</c:v>
                </c:pt>
                <c:pt idx="72">
                  <c:v>8.50533333333333</c:v>
                </c:pt>
                <c:pt idx="73">
                  <c:v>7.798</c:v>
                </c:pt>
                <c:pt idx="74">
                  <c:v>6.559</c:v>
                </c:pt>
                <c:pt idx="75">
                  <c:v>9.746</c:v>
                </c:pt>
                <c:pt idx="76">
                  <c:v>9.998</c:v>
                </c:pt>
                <c:pt idx="77">
                  <c:v>8.182</c:v>
                </c:pt>
                <c:pt idx="78">
                  <c:v>8.39</c:v>
                </c:pt>
                <c:pt idx="79">
                  <c:v>8.479</c:v>
                </c:pt>
                <c:pt idx="80">
                  <c:v>7.896</c:v>
                </c:pt>
                <c:pt idx="81">
                  <c:v>9.41</c:v>
                </c:pt>
                <c:pt idx="82">
                  <c:v>8.957</c:v>
                </c:pt>
                <c:pt idx="83">
                  <c:v>5.845</c:v>
                </c:pt>
                <c:pt idx="84">
                  <c:v>10.179</c:v>
                </c:pt>
                <c:pt idx="85">
                  <c:v>8.246</c:v>
                </c:pt>
                <c:pt idx="86">
                  <c:v>8.751</c:v>
                </c:pt>
                <c:pt idx="87">
                  <c:v>8.835</c:v>
                </c:pt>
                <c:pt idx="88">
                  <c:v>8.941</c:v>
                </c:pt>
                <c:pt idx="89">
                  <c:v>8.417</c:v>
                </c:pt>
                <c:pt idx="90">
                  <c:v>8.925</c:v>
                </c:pt>
                <c:pt idx="91">
                  <c:v>7.967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[1]辉长岩探针数据!$DL$21:$EQ$21</c:f>
              <c:numCache>
                <c:formatCode>General</c:formatCode>
                <c:ptCount val="32"/>
                <c:pt idx="0">
                  <c:v>77.0246167964938</c:v>
                </c:pt>
                <c:pt idx="1">
                  <c:v>82.9910884491451</c:v>
                </c:pt>
                <c:pt idx="2">
                  <c:v>72.7327435855375</c:v>
                </c:pt>
                <c:pt idx="3">
                  <c:v>75.234984174575</c:v>
                </c:pt>
                <c:pt idx="4">
                  <c:v>77.1410088796</c:v>
                </c:pt>
                <c:pt idx="5">
                  <c:v>74.3431535006434</c:v>
                </c:pt>
                <c:pt idx="6">
                  <c:v>84.7814812730808</c:v>
                </c:pt>
                <c:pt idx="7">
                  <c:v>76.1037863465171</c:v>
                </c:pt>
                <c:pt idx="8">
                  <c:v>80.0039462233353</c:v>
                </c:pt>
                <c:pt idx="9">
                  <c:v>75.6388601461985</c:v>
                </c:pt>
                <c:pt idx="10">
                  <c:v>84.320852031722</c:v>
                </c:pt>
                <c:pt idx="11">
                  <c:v>83.0924864313273</c:v>
                </c:pt>
                <c:pt idx="12">
                  <c:v>81.3667189110286</c:v>
                </c:pt>
                <c:pt idx="13">
                  <c:v>81.5085521418446</c:v>
                </c:pt>
                <c:pt idx="14">
                  <c:v>75.1477400427289</c:v>
                </c:pt>
                <c:pt idx="15">
                  <c:v>75.0955423204621</c:v>
                </c:pt>
                <c:pt idx="16">
                  <c:v>80.6753871585165</c:v>
                </c:pt>
                <c:pt idx="17">
                  <c:v>84.4717134081532</c:v>
                </c:pt>
                <c:pt idx="18">
                  <c:v>84.5308478235175</c:v>
                </c:pt>
                <c:pt idx="19">
                  <c:v>80.3687736744055</c:v>
                </c:pt>
                <c:pt idx="20">
                  <c:v>75.7310928344625</c:v>
                </c:pt>
                <c:pt idx="21">
                  <c:v>77.6899922963876</c:v>
                </c:pt>
                <c:pt idx="22">
                  <c:v>73.4207043702723</c:v>
                </c:pt>
                <c:pt idx="23">
                  <c:v>81.2789251475465</c:v>
                </c:pt>
                <c:pt idx="24">
                  <c:v>73.8281251489244</c:v>
                </c:pt>
                <c:pt idx="25">
                  <c:v>76.3578996695622</c:v>
                </c:pt>
                <c:pt idx="26">
                  <c:v>84.2049734478</c:v>
                </c:pt>
                <c:pt idx="27">
                  <c:v>79.5748589989217</c:v>
                </c:pt>
                <c:pt idx="28">
                  <c:v>82.3186681391128</c:v>
                </c:pt>
                <c:pt idx="29">
                  <c:v>82.3037104785646</c:v>
                </c:pt>
                <c:pt idx="30">
                  <c:v>75.7848253497502</c:v>
                </c:pt>
                <c:pt idx="31">
                  <c:v>71.9860207566887</c:v>
                </c:pt>
              </c:numCache>
            </c:numRef>
          </c:xVal>
          <c:yVal>
            <c:numRef>
              <c:f>[1]辉长岩探针数据!$DL$11:$EQ$11</c:f>
              <c:numCache>
                <c:formatCode>General</c:formatCode>
                <c:ptCount val="32"/>
                <c:pt idx="0">
                  <c:v>8.389</c:v>
                </c:pt>
                <c:pt idx="1">
                  <c:v>5.711</c:v>
                </c:pt>
                <c:pt idx="2">
                  <c:v>9.477</c:v>
                </c:pt>
                <c:pt idx="3">
                  <c:v>8.696</c:v>
                </c:pt>
                <c:pt idx="4">
                  <c:v>7.933333</c:v>
                </c:pt>
                <c:pt idx="5">
                  <c:v>8.871</c:v>
                </c:pt>
                <c:pt idx="6">
                  <c:v>5.336</c:v>
                </c:pt>
                <c:pt idx="7">
                  <c:v>8.739</c:v>
                </c:pt>
                <c:pt idx="8">
                  <c:v>7.3153</c:v>
                </c:pt>
                <c:pt idx="9">
                  <c:v>7.9895</c:v>
                </c:pt>
                <c:pt idx="10">
                  <c:v>5.3275</c:v>
                </c:pt>
                <c:pt idx="11">
                  <c:v>5.908333</c:v>
                </c:pt>
                <c:pt idx="12">
                  <c:v>6.376</c:v>
                </c:pt>
                <c:pt idx="13">
                  <c:v>6.403</c:v>
                </c:pt>
                <c:pt idx="14">
                  <c:v>8.521</c:v>
                </c:pt>
                <c:pt idx="15">
                  <c:v>9.4936667</c:v>
                </c:pt>
                <c:pt idx="16">
                  <c:v>6.46</c:v>
                </c:pt>
                <c:pt idx="17">
                  <c:v>5.4885</c:v>
                </c:pt>
                <c:pt idx="18">
                  <c:v>5.4305</c:v>
                </c:pt>
                <c:pt idx="19">
                  <c:v>6.7956667</c:v>
                </c:pt>
                <c:pt idx="20">
                  <c:v>8.37</c:v>
                </c:pt>
                <c:pt idx="21">
                  <c:v>7.849</c:v>
                </c:pt>
                <c:pt idx="22">
                  <c:v>9.1765</c:v>
                </c:pt>
                <c:pt idx="23">
                  <c:v>6.6045</c:v>
                </c:pt>
                <c:pt idx="24">
                  <c:v>9.034</c:v>
                </c:pt>
                <c:pt idx="25">
                  <c:v>8.104</c:v>
                </c:pt>
                <c:pt idx="26">
                  <c:v>5.4515</c:v>
                </c:pt>
                <c:pt idx="27">
                  <c:v>6.8683333</c:v>
                </c:pt>
                <c:pt idx="28">
                  <c:v>6.221</c:v>
                </c:pt>
                <c:pt idx="29">
                  <c:v>5.969</c:v>
                </c:pt>
                <c:pt idx="30">
                  <c:v>8.32333333</c:v>
                </c:pt>
                <c:pt idx="31">
                  <c:v>9.576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57696"/>
        <c:axId val="378164352"/>
      </c:scatterChart>
      <c:valAx>
        <c:axId val="378157696"/>
        <c:scaling>
          <c:orientation val="minMax"/>
          <c:max val="90"/>
          <c:min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Mg#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64352"/>
        <c:crosses val="autoZero"/>
        <c:crossBetween val="midCat"/>
        <c:majorUnit val="5"/>
      </c:valAx>
      <c:valAx>
        <c:axId val="378164352"/>
        <c:scaling>
          <c:orientation val="minMax"/>
          <c:max val="13"/>
          <c:min val="3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57696"/>
        <c:crosses val="autoZero"/>
        <c:crossBetween val="midCat"/>
        <c:majorUnit val="10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[1]辉长岩探针数据!$X$21:$DK$21</c:f>
              <c:numCache>
                <c:formatCode>General</c:formatCode>
                <c:ptCount val="92"/>
                <c:pt idx="0">
                  <c:v>76.2905017665079</c:v>
                </c:pt>
                <c:pt idx="1">
                  <c:v>75.6758668753216</c:v>
                </c:pt>
                <c:pt idx="2">
                  <c:v>74.1642117206255</c:v>
                </c:pt>
                <c:pt idx="3">
                  <c:v>73.8323985120494</c:v>
                </c:pt>
                <c:pt idx="4">
                  <c:v>74.6303445732972</c:v>
                </c:pt>
                <c:pt idx="5">
                  <c:v>74.1337549208293</c:v>
                </c:pt>
                <c:pt idx="6">
                  <c:v>77.0257075208974</c:v>
                </c:pt>
                <c:pt idx="7">
                  <c:v>73.6745164125298</c:v>
                </c:pt>
                <c:pt idx="8">
                  <c:v>76.4633142603221</c:v>
                </c:pt>
                <c:pt idx="9">
                  <c:v>75.0569182527334</c:v>
                </c:pt>
                <c:pt idx="10">
                  <c:v>75.4397033058333</c:v>
                </c:pt>
                <c:pt idx="11">
                  <c:v>77.8579842131892</c:v>
                </c:pt>
                <c:pt idx="12">
                  <c:v>75.7509741949194</c:v>
                </c:pt>
                <c:pt idx="13">
                  <c:v>70.7433762902714</c:v>
                </c:pt>
                <c:pt idx="14">
                  <c:v>73.7140433692767</c:v>
                </c:pt>
                <c:pt idx="15">
                  <c:v>74.1784593680663</c:v>
                </c:pt>
                <c:pt idx="16">
                  <c:v>75.3958905973499</c:v>
                </c:pt>
                <c:pt idx="17">
                  <c:v>74.3238121466349</c:v>
                </c:pt>
                <c:pt idx="18">
                  <c:v>73.2998814180672</c:v>
                </c:pt>
                <c:pt idx="19">
                  <c:v>75.558440192111</c:v>
                </c:pt>
                <c:pt idx="20">
                  <c:v>74.4161393519458</c:v>
                </c:pt>
                <c:pt idx="21">
                  <c:v>74.8562466474319</c:v>
                </c:pt>
                <c:pt idx="22">
                  <c:v>74.5707369291705</c:v>
                </c:pt>
                <c:pt idx="23">
                  <c:v>73.7382802053419</c:v>
                </c:pt>
                <c:pt idx="24">
                  <c:v>78.4862497730156</c:v>
                </c:pt>
                <c:pt idx="25">
                  <c:v>75.726072203241</c:v>
                </c:pt>
                <c:pt idx="26">
                  <c:v>78.2298214606134</c:v>
                </c:pt>
                <c:pt idx="27">
                  <c:v>75.2044809630416</c:v>
                </c:pt>
                <c:pt idx="28">
                  <c:v>74.469606564756</c:v>
                </c:pt>
                <c:pt idx="29">
                  <c:v>74.8783257206231</c:v>
                </c:pt>
                <c:pt idx="30">
                  <c:v>77.3262281889205</c:v>
                </c:pt>
                <c:pt idx="31">
                  <c:v>74.821458056173</c:v>
                </c:pt>
                <c:pt idx="32">
                  <c:v>75.269007539671</c:v>
                </c:pt>
                <c:pt idx="33">
                  <c:v>76.0353690450599</c:v>
                </c:pt>
                <c:pt idx="34">
                  <c:v>77.2455061052935</c:v>
                </c:pt>
                <c:pt idx="35">
                  <c:v>78.2859427737777</c:v>
                </c:pt>
                <c:pt idx="36">
                  <c:v>72.2004614139676</c:v>
                </c:pt>
                <c:pt idx="37">
                  <c:v>74.9041690091215</c:v>
                </c:pt>
                <c:pt idx="38">
                  <c:v>74.8475778548963</c:v>
                </c:pt>
                <c:pt idx="39">
                  <c:v>74.5677270968638</c:v>
                </c:pt>
                <c:pt idx="40">
                  <c:v>77.018243902893</c:v>
                </c:pt>
                <c:pt idx="41">
                  <c:v>79.7005854347692</c:v>
                </c:pt>
                <c:pt idx="42">
                  <c:v>76.5608907985752</c:v>
                </c:pt>
                <c:pt idx="43">
                  <c:v>73.9816989736168</c:v>
                </c:pt>
                <c:pt idx="44">
                  <c:v>77.9514414016012</c:v>
                </c:pt>
                <c:pt idx="45">
                  <c:v>78.645766304892</c:v>
                </c:pt>
                <c:pt idx="46">
                  <c:v>78.5018477433548</c:v>
                </c:pt>
                <c:pt idx="47">
                  <c:v>76.3577151781614</c:v>
                </c:pt>
                <c:pt idx="48">
                  <c:v>77.4510646947734</c:v>
                </c:pt>
                <c:pt idx="49">
                  <c:v>76.9710724252127</c:v>
                </c:pt>
                <c:pt idx="50">
                  <c:v>77.7264413214391</c:v>
                </c:pt>
                <c:pt idx="51">
                  <c:v>76.4500715631088</c:v>
                </c:pt>
                <c:pt idx="52">
                  <c:v>72.9013837590857</c:v>
                </c:pt>
                <c:pt idx="53">
                  <c:v>75.109221748475</c:v>
                </c:pt>
                <c:pt idx="54">
                  <c:v>78.5277788727285</c:v>
                </c:pt>
                <c:pt idx="55">
                  <c:v>76.8729971914384</c:v>
                </c:pt>
                <c:pt idx="56">
                  <c:v>74.1810133352911</c:v>
                </c:pt>
                <c:pt idx="57">
                  <c:v>75.3978927204086</c:v>
                </c:pt>
                <c:pt idx="58">
                  <c:v>76.6177255684175</c:v>
                </c:pt>
                <c:pt idx="59">
                  <c:v>74.7389154117172</c:v>
                </c:pt>
                <c:pt idx="60">
                  <c:v>78.5031577593185</c:v>
                </c:pt>
                <c:pt idx="61">
                  <c:v>74.9720460973011</c:v>
                </c:pt>
                <c:pt idx="62">
                  <c:v>76.4732238177419</c:v>
                </c:pt>
                <c:pt idx="63">
                  <c:v>72.7339656965292</c:v>
                </c:pt>
                <c:pt idx="64">
                  <c:v>74.7047744120759</c:v>
                </c:pt>
                <c:pt idx="65">
                  <c:v>76.4279470187539</c:v>
                </c:pt>
                <c:pt idx="66">
                  <c:v>79.7266909660251</c:v>
                </c:pt>
                <c:pt idx="67">
                  <c:v>74.6536251444421</c:v>
                </c:pt>
                <c:pt idx="68">
                  <c:v>74.0389833692536</c:v>
                </c:pt>
                <c:pt idx="69">
                  <c:v>77.9726366957729</c:v>
                </c:pt>
                <c:pt idx="70">
                  <c:v>75.4362530004553</c:v>
                </c:pt>
                <c:pt idx="71">
                  <c:v>75.6003403819597</c:v>
                </c:pt>
                <c:pt idx="72">
                  <c:v>76.1031475554308</c:v>
                </c:pt>
                <c:pt idx="73">
                  <c:v>76.7294334398046</c:v>
                </c:pt>
                <c:pt idx="74">
                  <c:v>81.3248353542615</c:v>
                </c:pt>
                <c:pt idx="75">
                  <c:v>74.9496732318778</c:v>
                </c:pt>
                <c:pt idx="76">
                  <c:v>74.3070937429961</c:v>
                </c:pt>
                <c:pt idx="77">
                  <c:v>76.6283754980371</c:v>
                </c:pt>
                <c:pt idx="78">
                  <c:v>75.7410863438566</c:v>
                </c:pt>
                <c:pt idx="79">
                  <c:v>76.0526712591837</c:v>
                </c:pt>
                <c:pt idx="80">
                  <c:v>77.2455291342977</c:v>
                </c:pt>
                <c:pt idx="81">
                  <c:v>74.8804796421062</c:v>
                </c:pt>
                <c:pt idx="82">
                  <c:v>75.3070269781044</c:v>
                </c:pt>
                <c:pt idx="83">
                  <c:v>83.1788814644728</c:v>
                </c:pt>
                <c:pt idx="84">
                  <c:v>76.0026710322374</c:v>
                </c:pt>
                <c:pt idx="85">
                  <c:v>75.756615611435</c:v>
                </c:pt>
                <c:pt idx="86">
                  <c:v>75.4495739335593</c:v>
                </c:pt>
                <c:pt idx="87">
                  <c:v>75.8728624833262</c:v>
                </c:pt>
                <c:pt idx="88">
                  <c:v>74.4496267695809</c:v>
                </c:pt>
                <c:pt idx="89">
                  <c:v>75.7979229689034</c:v>
                </c:pt>
                <c:pt idx="90">
                  <c:v>75.1251482166056</c:v>
                </c:pt>
                <c:pt idx="91">
                  <c:v>76.6667444855669</c:v>
                </c:pt>
              </c:numCache>
            </c:numRef>
          </c:xVal>
          <c:yVal>
            <c:numRef>
              <c:f>[1]辉长岩探针数据!$X$13:$DK$13</c:f>
              <c:numCache>
                <c:formatCode>General</c:formatCode>
                <c:ptCount val="92"/>
                <c:pt idx="0">
                  <c:v>21.665</c:v>
                </c:pt>
                <c:pt idx="1">
                  <c:v>19.888</c:v>
                </c:pt>
                <c:pt idx="2">
                  <c:v>19.924</c:v>
                </c:pt>
                <c:pt idx="3">
                  <c:v>19.397</c:v>
                </c:pt>
                <c:pt idx="4">
                  <c:v>20.626</c:v>
                </c:pt>
                <c:pt idx="5">
                  <c:v>17.505</c:v>
                </c:pt>
                <c:pt idx="6">
                  <c:v>21.253</c:v>
                </c:pt>
                <c:pt idx="7">
                  <c:v>19.206</c:v>
                </c:pt>
                <c:pt idx="8">
                  <c:v>21.049</c:v>
                </c:pt>
                <c:pt idx="9">
                  <c:v>20.653</c:v>
                </c:pt>
                <c:pt idx="10">
                  <c:v>21.297</c:v>
                </c:pt>
                <c:pt idx="11">
                  <c:v>20.953</c:v>
                </c:pt>
                <c:pt idx="12">
                  <c:v>20.468</c:v>
                </c:pt>
                <c:pt idx="13">
                  <c:v>1.965</c:v>
                </c:pt>
                <c:pt idx="14">
                  <c:v>17.314</c:v>
                </c:pt>
                <c:pt idx="15">
                  <c:v>18.678</c:v>
                </c:pt>
                <c:pt idx="16">
                  <c:v>21.511</c:v>
                </c:pt>
                <c:pt idx="17">
                  <c:v>20.427</c:v>
                </c:pt>
                <c:pt idx="18">
                  <c:v>15.067</c:v>
                </c:pt>
                <c:pt idx="19">
                  <c:v>20.845</c:v>
                </c:pt>
                <c:pt idx="20">
                  <c:v>19.671</c:v>
                </c:pt>
                <c:pt idx="21">
                  <c:v>20.203</c:v>
                </c:pt>
                <c:pt idx="22">
                  <c:v>19.986</c:v>
                </c:pt>
                <c:pt idx="23">
                  <c:v>14.549</c:v>
                </c:pt>
                <c:pt idx="24">
                  <c:v>21.415</c:v>
                </c:pt>
                <c:pt idx="25">
                  <c:v>21.468</c:v>
                </c:pt>
                <c:pt idx="26">
                  <c:v>21.102</c:v>
                </c:pt>
                <c:pt idx="27">
                  <c:v>21.028</c:v>
                </c:pt>
                <c:pt idx="28">
                  <c:v>20.671</c:v>
                </c:pt>
                <c:pt idx="29">
                  <c:v>20.792</c:v>
                </c:pt>
                <c:pt idx="30">
                  <c:v>21.444</c:v>
                </c:pt>
                <c:pt idx="31">
                  <c:v>19.505</c:v>
                </c:pt>
                <c:pt idx="32">
                  <c:v>21.242</c:v>
                </c:pt>
                <c:pt idx="33">
                  <c:v>16.659</c:v>
                </c:pt>
                <c:pt idx="34">
                  <c:v>21.361</c:v>
                </c:pt>
                <c:pt idx="35">
                  <c:v>21.693</c:v>
                </c:pt>
                <c:pt idx="36">
                  <c:v>16.481</c:v>
                </c:pt>
                <c:pt idx="37">
                  <c:v>20.898</c:v>
                </c:pt>
                <c:pt idx="38">
                  <c:v>20.382</c:v>
                </c:pt>
                <c:pt idx="39">
                  <c:v>16.749</c:v>
                </c:pt>
                <c:pt idx="40">
                  <c:v>21.498</c:v>
                </c:pt>
                <c:pt idx="41">
                  <c:v>21.004</c:v>
                </c:pt>
                <c:pt idx="42">
                  <c:v>21.048</c:v>
                </c:pt>
                <c:pt idx="43">
                  <c:v>15.349</c:v>
                </c:pt>
                <c:pt idx="44">
                  <c:v>21.044</c:v>
                </c:pt>
                <c:pt idx="45">
                  <c:v>21.818</c:v>
                </c:pt>
                <c:pt idx="46">
                  <c:v>21.58</c:v>
                </c:pt>
                <c:pt idx="47">
                  <c:v>21.199</c:v>
                </c:pt>
                <c:pt idx="48">
                  <c:v>21.234</c:v>
                </c:pt>
                <c:pt idx="49">
                  <c:v>19.423</c:v>
                </c:pt>
                <c:pt idx="50">
                  <c:v>20.454</c:v>
                </c:pt>
                <c:pt idx="51">
                  <c:v>21.2985</c:v>
                </c:pt>
                <c:pt idx="52">
                  <c:v>19.519</c:v>
                </c:pt>
                <c:pt idx="53">
                  <c:v>18.589</c:v>
                </c:pt>
                <c:pt idx="54">
                  <c:v>20.307</c:v>
                </c:pt>
                <c:pt idx="55">
                  <c:v>20.992</c:v>
                </c:pt>
                <c:pt idx="56">
                  <c:v>16.9945</c:v>
                </c:pt>
                <c:pt idx="57">
                  <c:v>20.279</c:v>
                </c:pt>
                <c:pt idx="58">
                  <c:v>19.784</c:v>
                </c:pt>
                <c:pt idx="59">
                  <c:v>21.1205</c:v>
                </c:pt>
                <c:pt idx="60">
                  <c:v>20.728</c:v>
                </c:pt>
                <c:pt idx="61">
                  <c:v>21.256</c:v>
                </c:pt>
                <c:pt idx="62">
                  <c:v>20.439</c:v>
                </c:pt>
                <c:pt idx="63">
                  <c:v>1.782</c:v>
                </c:pt>
                <c:pt idx="64">
                  <c:v>18.347</c:v>
                </c:pt>
                <c:pt idx="65">
                  <c:v>21.101</c:v>
                </c:pt>
                <c:pt idx="66">
                  <c:v>21.152</c:v>
                </c:pt>
                <c:pt idx="67">
                  <c:v>19.522</c:v>
                </c:pt>
                <c:pt idx="68">
                  <c:v>19.22</c:v>
                </c:pt>
                <c:pt idx="69">
                  <c:v>21.38</c:v>
                </c:pt>
                <c:pt idx="70">
                  <c:v>19.963</c:v>
                </c:pt>
                <c:pt idx="71">
                  <c:v>20.48</c:v>
                </c:pt>
                <c:pt idx="72">
                  <c:v>20.609</c:v>
                </c:pt>
                <c:pt idx="73">
                  <c:v>21.302</c:v>
                </c:pt>
                <c:pt idx="74">
                  <c:v>21.594</c:v>
                </c:pt>
                <c:pt idx="75">
                  <c:v>18.132</c:v>
                </c:pt>
                <c:pt idx="76">
                  <c:v>18.141</c:v>
                </c:pt>
                <c:pt idx="77">
                  <c:v>20.978</c:v>
                </c:pt>
                <c:pt idx="78">
                  <c:v>20.792</c:v>
                </c:pt>
                <c:pt idx="79">
                  <c:v>20.393</c:v>
                </c:pt>
                <c:pt idx="80">
                  <c:v>21.094</c:v>
                </c:pt>
                <c:pt idx="81">
                  <c:v>19.313</c:v>
                </c:pt>
                <c:pt idx="82">
                  <c:v>19.958</c:v>
                </c:pt>
                <c:pt idx="83">
                  <c:v>21.151</c:v>
                </c:pt>
                <c:pt idx="84">
                  <c:v>16.088</c:v>
                </c:pt>
                <c:pt idx="85">
                  <c:v>21.409</c:v>
                </c:pt>
                <c:pt idx="86">
                  <c:v>20.247</c:v>
                </c:pt>
                <c:pt idx="87">
                  <c:v>19.737</c:v>
                </c:pt>
                <c:pt idx="88">
                  <c:v>18.714</c:v>
                </c:pt>
                <c:pt idx="89">
                  <c:v>20.948</c:v>
                </c:pt>
                <c:pt idx="90">
                  <c:v>20.759</c:v>
                </c:pt>
                <c:pt idx="91">
                  <c:v>21.203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[1]辉长岩探针数据!$DL$21:$EQ$21</c:f>
              <c:numCache>
                <c:formatCode>General</c:formatCode>
                <c:ptCount val="32"/>
                <c:pt idx="0">
                  <c:v>77.0246167964938</c:v>
                </c:pt>
                <c:pt idx="1">
                  <c:v>82.9910884491451</c:v>
                </c:pt>
                <c:pt idx="2">
                  <c:v>72.7327435855375</c:v>
                </c:pt>
                <c:pt idx="3">
                  <c:v>75.234984174575</c:v>
                </c:pt>
                <c:pt idx="4">
                  <c:v>77.1410088796</c:v>
                </c:pt>
                <c:pt idx="5">
                  <c:v>74.3431535006434</c:v>
                </c:pt>
                <c:pt idx="6">
                  <c:v>84.7814812730808</c:v>
                </c:pt>
                <c:pt idx="7">
                  <c:v>76.1037863465171</c:v>
                </c:pt>
                <c:pt idx="8">
                  <c:v>80.0039462233353</c:v>
                </c:pt>
                <c:pt idx="9">
                  <c:v>75.6388601461985</c:v>
                </c:pt>
                <c:pt idx="10">
                  <c:v>84.320852031722</c:v>
                </c:pt>
                <c:pt idx="11">
                  <c:v>83.0924864313273</c:v>
                </c:pt>
                <c:pt idx="12">
                  <c:v>81.3667189110286</c:v>
                </c:pt>
                <c:pt idx="13">
                  <c:v>81.5085521418446</c:v>
                </c:pt>
                <c:pt idx="14">
                  <c:v>75.1477400427289</c:v>
                </c:pt>
                <c:pt idx="15">
                  <c:v>75.0955423204621</c:v>
                </c:pt>
                <c:pt idx="16">
                  <c:v>80.6753871585165</c:v>
                </c:pt>
                <c:pt idx="17">
                  <c:v>84.4717134081532</c:v>
                </c:pt>
                <c:pt idx="18">
                  <c:v>84.5308478235175</c:v>
                </c:pt>
                <c:pt idx="19">
                  <c:v>80.3687736744055</c:v>
                </c:pt>
                <c:pt idx="20">
                  <c:v>75.7310928344625</c:v>
                </c:pt>
                <c:pt idx="21">
                  <c:v>77.6899922963876</c:v>
                </c:pt>
                <c:pt idx="22">
                  <c:v>73.4207043702723</c:v>
                </c:pt>
                <c:pt idx="23">
                  <c:v>81.2789251475465</c:v>
                </c:pt>
                <c:pt idx="24">
                  <c:v>73.8281251489244</c:v>
                </c:pt>
                <c:pt idx="25">
                  <c:v>76.3578996695622</c:v>
                </c:pt>
                <c:pt idx="26">
                  <c:v>84.2049734478</c:v>
                </c:pt>
                <c:pt idx="27">
                  <c:v>79.5748589989217</c:v>
                </c:pt>
                <c:pt idx="28">
                  <c:v>82.3186681391128</c:v>
                </c:pt>
                <c:pt idx="29">
                  <c:v>82.3037104785646</c:v>
                </c:pt>
                <c:pt idx="30">
                  <c:v>75.7848253497502</c:v>
                </c:pt>
                <c:pt idx="31">
                  <c:v>71.9860207566887</c:v>
                </c:pt>
              </c:numCache>
            </c:numRef>
          </c:xVal>
          <c:yVal>
            <c:numRef>
              <c:f>[1]辉长岩探针数据!$DL$13:$EQ$13</c:f>
              <c:numCache>
                <c:formatCode>General</c:formatCode>
                <c:ptCount val="32"/>
                <c:pt idx="0">
                  <c:v>18.283</c:v>
                </c:pt>
                <c:pt idx="1">
                  <c:v>21.715</c:v>
                </c:pt>
                <c:pt idx="2">
                  <c:v>19.9865</c:v>
                </c:pt>
                <c:pt idx="3">
                  <c:v>19.534</c:v>
                </c:pt>
                <c:pt idx="4">
                  <c:v>20.08</c:v>
                </c:pt>
                <c:pt idx="5">
                  <c:v>20.31425</c:v>
                </c:pt>
                <c:pt idx="6">
                  <c:v>20.871</c:v>
                </c:pt>
                <c:pt idx="7">
                  <c:v>18.821</c:v>
                </c:pt>
                <c:pt idx="8">
                  <c:v>19.023</c:v>
                </c:pt>
                <c:pt idx="9">
                  <c:v>20.002</c:v>
                </c:pt>
                <c:pt idx="10">
                  <c:v>21.469</c:v>
                </c:pt>
                <c:pt idx="11">
                  <c:v>20.529666</c:v>
                </c:pt>
                <c:pt idx="12">
                  <c:v>20.872</c:v>
                </c:pt>
                <c:pt idx="13">
                  <c:v>20.324</c:v>
                </c:pt>
                <c:pt idx="14">
                  <c:v>20.528</c:v>
                </c:pt>
                <c:pt idx="15">
                  <c:v>17.641</c:v>
                </c:pt>
                <c:pt idx="16">
                  <c:v>21.306</c:v>
                </c:pt>
                <c:pt idx="17">
                  <c:v>19.9555</c:v>
                </c:pt>
                <c:pt idx="18">
                  <c:v>20.5105</c:v>
                </c:pt>
                <c:pt idx="19">
                  <c:v>20.816333</c:v>
                </c:pt>
                <c:pt idx="20">
                  <c:v>20.492</c:v>
                </c:pt>
                <c:pt idx="21">
                  <c:v>19.8355</c:v>
                </c:pt>
                <c:pt idx="22">
                  <c:v>20.354</c:v>
                </c:pt>
                <c:pt idx="23">
                  <c:v>20.2955</c:v>
                </c:pt>
                <c:pt idx="24">
                  <c:v>19.8315</c:v>
                </c:pt>
                <c:pt idx="25">
                  <c:v>20.583</c:v>
                </c:pt>
                <c:pt idx="26">
                  <c:v>21.048</c:v>
                </c:pt>
                <c:pt idx="27">
                  <c:v>20.874</c:v>
                </c:pt>
                <c:pt idx="28">
                  <c:v>20.2793333</c:v>
                </c:pt>
                <c:pt idx="29">
                  <c:v>20.942</c:v>
                </c:pt>
                <c:pt idx="30">
                  <c:v>20.224667</c:v>
                </c:pt>
                <c:pt idx="31">
                  <c:v>19.673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68608"/>
        <c:axId val="378499840"/>
      </c:scatterChart>
      <c:valAx>
        <c:axId val="378468608"/>
        <c:scaling>
          <c:orientation val="minMax"/>
          <c:max val="90"/>
          <c:min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MgO(wt.%)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99840"/>
        <c:crosses val="autoZero"/>
        <c:crossBetween val="midCat"/>
        <c:majorUnit val="5"/>
      </c:valAx>
      <c:valAx>
        <c:axId val="378499840"/>
        <c:scaling>
          <c:orientation val="minMax"/>
          <c:max val="25"/>
          <c:min val="14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68608"/>
        <c:crosses val="autoZero"/>
        <c:crossBetween val="midCat"/>
        <c:majorUnit val="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[1]辉长岩探针数据!$X$21:$DK$21</c:f>
              <c:numCache>
                <c:formatCode>General</c:formatCode>
                <c:ptCount val="92"/>
                <c:pt idx="0">
                  <c:v>76.2905017665079</c:v>
                </c:pt>
                <c:pt idx="1">
                  <c:v>75.6758668753216</c:v>
                </c:pt>
                <c:pt idx="2">
                  <c:v>74.1642117206255</c:v>
                </c:pt>
                <c:pt idx="3">
                  <c:v>73.8323985120494</c:v>
                </c:pt>
                <c:pt idx="4">
                  <c:v>74.6303445732972</c:v>
                </c:pt>
                <c:pt idx="5">
                  <c:v>74.1337549208293</c:v>
                </c:pt>
                <c:pt idx="6">
                  <c:v>77.0257075208974</c:v>
                </c:pt>
                <c:pt idx="7">
                  <c:v>73.6745164125298</c:v>
                </c:pt>
                <c:pt idx="8">
                  <c:v>76.4633142603221</c:v>
                </c:pt>
                <c:pt idx="9">
                  <c:v>75.0569182527334</c:v>
                </c:pt>
                <c:pt idx="10">
                  <c:v>75.4397033058333</c:v>
                </c:pt>
                <c:pt idx="11">
                  <c:v>77.8579842131892</c:v>
                </c:pt>
                <c:pt idx="12">
                  <c:v>75.7509741949194</c:v>
                </c:pt>
                <c:pt idx="13">
                  <c:v>70.7433762902714</c:v>
                </c:pt>
                <c:pt idx="14">
                  <c:v>73.7140433692767</c:v>
                </c:pt>
                <c:pt idx="15">
                  <c:v>74.1784593680663</c:v>
                </c:pt>
                <c:pt idx="16">
                  <c:v>75.3958905973499</c:v>
                </c:pt>
                <c:pt idx="17">
                  <c:v>74.3238121466349</c:v>
                </c:pt>
                <c:pt idx="18">
                  <c:v>73.2998814180672</c:v>
                </c:pt>
                <c:pt idx="19">
                  <c:v>75.558440192111</c:v>
                </c:pt>
                <c:pt idx="20">
                  <c:v>74.4161393519458</c:v>
                </c:pt>
                <c:pt idx="21">
                  <c:v>74.8562466474319</c:v>
                </c:pt>
                <c:pt idx="22">
                  <c:v>74.5707369291705</c:v>
                </c:pt>
                <c:pt idx="23">
                  <c:v>73.7382802053419</c:v>
                </c:pt>
                <c:pt idx="24">
                  <c:v>78.4862497730156</c:v>
                </c:pt>
                <c:pt idx="25">
                  <c:v>75.726072203241</c:v>
                </c:pt>
                <c:pt idx="26">
                  <c:v>78.2298214606134</c:v>
                </c:pt>
                <c:pt idx="27">
                  <c:v>75.2044809630416</c:v>
                </c:pt>
                <c:pt idx="28">
                  <c:v>74.469606564756</c:v>
                </c:pt>
                <c:pt idx="29">
                  <c:v>74.8783257206231</c:v>
                </c:pt>
                <c:pt idx="30">
                  <c:v>77.3262281889205</c:v>
                </c:pt>
                <c:pt idx="31">
                  <c:v>74.821458056173</c:v>
                </c:pt>
                <c:pt idx="32">
                  <c:v>75.269007539671</c:v>
                </c:pt>
                <c:pt idx="33">
                  <c:v>76.0353690450599</c:v>
                </c:pt>
                <c:pt idx="34">
                  <c:v>77.2455061052935</c:v>
                </c:pt>
                <c:pt idx="35">
                  <c:v>78.2859427737777</c:v>
                </c:pt>
                <c:pt idx="36">
                  <c:v>72.2004614139676</c:v>
                </c:pt>
                <c:pt idx="37">
                  <c:v>74.9041690091215</c:v>
                </c:pt>
                <c:pt idx="38">
                  <c:v>74.8475778548963</c:v>
                </c:pt>
                <c:pt idx="39">
                  <c:v>74.5677270968638</c:v>
                </c:pt>
                <c:pt idx="40">
                  <c:v>77.018243902893</c:v>
                </c:pt>
                <c:pt idx="41">
                  <c:v>79.7005854347692</c:v>
                </c:pt>
                <c:pt idx="42">
                  <c:v>76.5608907985752</c:v>
                </c:pt>
                <c:pt idx="43">
                  <c:v>73.9816989736168</c:v>
                </c:pt>
                <c:pt idx="44">
                  <c:v>77.9514414016012</c:v>
                </c:pt>
                <c:pt idx="45">
                  <c:v>78.645766304892</c:v>
                </c:pt>
                <c:pt idx="46">
                  <c:v>78.5018477433548</c:v>
                </c:pt>
                <c:pt idx="47">
                  <c:v>76.3577151781614</c:v>
                </c:pt>
                <c:pt idx="48">
                  <c:v>77.4510646947734</c:v>
                </c:pt>
                <c:pt idx="49">
                  <c:v>76.9710724252127</c:v>
                </c:pt>
                <c:pt idx="50">
                  <c:v>77.7264413214391</c:v>
                </c:pt>
                <c:pt idx="51">
                  <c:v>76.4500715631088</c:v>
                </c:pt>
                <c:pt idx="52">
                  <c:v>72.9013837590857</c:v>
                </c:pt>
                <c:pt idx="53">
                  <c:v>75.109221748475</c:v>
                </c:pt>
                <c:pt idx="54">
                  <c:v>78.5277788727285</c:v>
                </c:pt>
                <c:pt idx="55">
                  <c:v>76.8729971914384</c:v>
                </c:pt>
                <c:pt idx="56">
                  <c:v>74.1810133352911</c:v>
                </c:pt>
                <c:pt idx="57">
                  <c:v>75.3978927204086</c:v>
                </c:pt>
                <c:pt idx="58">
                  <c:v>76.6177255684175</c:v>
                </c:pt>
                <c:pt idx="59">
                  <c:v>74.7389154117172</c:v>
                </c:pt>
                <c:pt idx="60">
                  <c:v>78.5031577593185</c:v>
                </c:pt>
                <c:pt idx="61">
                  <c:v>74.9720460973011</c:v>
                </c:pt>
                <c:pt idx="62">
                  <c:v>76.4732238177419</c:v>
                </c:pt>
                <c:pt idx="63">
                  <c:v>72.7339656965292</c:v>
                </c:pt>
                <c:pt idx="64">
                  <c:v>74.7047744120759</c:v>
                </c:pt>
                <c:pt idx="65">
                  <c:v>76.4279470187539</c:v>
                </c:pt>
                <c:pt idx="66">
                  <c:v>79.7266909660251</c:v>
                </c:pt>
                <c:pt idx="67">
                  <c:v>74.6536251444421</c:v>
                </c:pt>
                <c:pt idx="68">
                  <c:v>74.0389833692536</c:v>
                </c:pt>
                <c:pt idx="69">
                  <c:v>77.9726366957729</c:v>
                </c:pt>
                <c:pt idx="70">
                  <c:v>75.4362530004553</c:v>
                </c:pt>
                <c:pt idx="71">
                  <c:v>75.6003403819597</c:v>
                </c:pt>
                <c:pt idx="72">
                  <c:v>76.1031475554308</c:v>
                </c:pt>
                <c:pt idx="73">
                  <c:v>76.7294334398046</c:v>
                </c:pt>
                <c:pt idx="74">
                  <c:v>81.3248353542615</c:v>
                </c:pt>
                <c:pt idx="75">
                  <c:v>74.9496732318778</c:v>
                </c:pt>
                <c:pt idx="76">
                  <c:v>74.3070937429961</c:v>
                </c:pt>
                <c:pt idx="77">
                  <c:v>76.6283754980371</c:v>
                </c:pt>
                <c:pt idx="78">
                  <c:v>75.7410863438566</c:v>
                </c:pt>
                <c:pt idx="79">
                  <c:v>76.0526712591837</c:v>
                </c:pt>
                <c:pt idx="80">
                  <c:v>77.2455291342977</c:v>
                </c:pt>
                <c:pt idx="81">
                  <c:v>74.8804796421062</c:v>
                </c:pt>
                <c:pt idx="82">
                  <c:v>75.3070269781044</c:v>
                </c:pt>
                <c:pt idx="83">
                  <c:v>83.1788814644728</c:v>
                </c:pt>
                <c:pt idx="84">
                  <c:v>76.0026710322374</c:v>
                </c:pt>
                <c:pt idx="85">
                  <c:v>75.756615611435</c:v>
                </c:pt>
                <c:pt idx="86">
                  <c:v>75.4495739335593</c:v>
                </c:pt>
                <c:pt idx="87">
                  <c:v>75.8728624833262</c:v>
                </c:pt>
                <c:pt idx="88">
                  <c:v>74.4496267695809</c:v>
                </c:pt>
                <c:pt idx="89">
                  <c:v>75.7979229689034</c:v>
                </c:pt>
                <c:pt idx="90">
                  <c:v>75.1251482166056</c:v>
                </c:pt>
                <c:pt idx="91">
                  <c:v>76.6667444855669</c:v>
                </c:pt>
              </c:numCache>
            </c:numRef>
          </c:xVal>
          <c:yVal>
            <c:numRef>
              <c:f>[1]辉长岩探针数据!$X$22:$DK$22</c:f>
              <c:numCache>
                <c:formatCode>General</c:formatCode>
                <c:ptCount val="92"/>
                <c:pt idx="0">
                  <c:v>0.467</c:v>
                </c:pt>
                <c:pt idx="1">
                  <c:v>0.395</c:v>
                </c:pt>
                <c:pt idx="2">
                  <c:v>0.418</c:v>
                </c:pt>
                <c:pt idx="3">
                  <c:v>0.455</c:v>
                </c:pt>
                <c:pt idx="4">
                  <c:v>0.409</c:v>
                </c:pt>
                <c:pt idx="5">
                  <c:v>0.357</c:v>
                </c:pt>
                <c:pt idx="6">
                  <c:v>0.374</c:v>
                </c:pt>
                <c:pt idx="7">
                  <c:v>0.39</c:v>
                </c:pt>
                <c:pt idx="8">
                  <c:v>0.378</c:v>
                </c:pt>
                <c:pt idx="9">
                  <c:v>0.424</c:v>
                </c:pt>
                <c:pt idx="10">
                  <c:v>0.363</c:v>
                </c:pt>
                <c:pt idx="11">
                  <c:v>0.376</c:v>
                </c:pt>
                <c:pt idx="12">
                  <c:v>0.398</c:v>
                </c:pt>
                <c:pt idx="13">
                  <c:v>0.03</c:v>
                </c:pt>
                <c:pt idx="14">
                  <c:v>0.309</c:v>
                </c:pt>
                <c:pt idx="15">
                  <c:v>0.388</c:v>
                </c:pt>
                <c:pt idx="16">
                  <c:v>0.459</c:v>
                </c:pt>
                <c:pt idx="17">
                  <c:v>0.411</c:v>
                </c:pt>
                <c:pt idx="18">
                  <c:v>0.29</c:v>
                </c:pt>
                <c:pt idx="19">
                  <c:v>0.373</c:v>
                </c:pt>
                <c:pt idx="20">
                  <c:v>0.43</c:v>
                </c:pt>
                <c:pt idx="21">
                  <c:v>0.413</c:v>
                </c:pt>
                <c:pt idx="22">
                  <c:v>0.5</c:v>
                </c:pt>
                <c:pt idx="23">
                  <c:v>0.311</c:v>
                </c:pt>
                <c:pt idx="24">
                  <c:v>0.662</c:v>
                </c:pt>
                <c:pt idx="25">
                  <c:v>0.432</c:v>
                </c:pt>
                <c:pt idx="26">
                  <c:v>0.503</c:v>
                </c:pt>
                <c:pt idx="27">
                  <c:v>0.441</c:v>
                </c:pt>
                <c:pt idx="28">
                  <c:v>0.408</c:v>
                </c:pt>
                <c:pt idx="29">
                  <c:v>0.353</c:v>
                </c:pt>
                <c:pt idx="30">
                  <c:v>0.403</c:v>
                </c:pt>
                <c:pt idx="31">
                  <c:v>0.322</c:v>
                </c:pt>
                <c:pt idx="32">
                  <c:v>0.383</c:v>
                </c:pt>
                <c:pt idx="33">
                  <c:v>0.291</c:v>
                </c:pt>
                <c:pt idx="34">
                  <c:v>0.391</c:v>
                </c:pt>
                <c:pt idx="35">
                  <c:v>0.419</c:v>
                </c:pt>
                <c:pt idx="36">
                  <c:v>0.55</c:v>
                </c:pt>
                <c:pt idx="37">
                  <c:v>0.417</c:v>
                </c:pt>
                <c:pt idx="38">
                  <c:v>0.396</c:v>
                </c:pt>
                <c:pt idx="39">
                  <c:v>0.329</c:v>
                </c:pt>
                <c:pt idx="40">
                  <c:v>0.382</c:v>
                </c:pt>
                <c:pt idx="41">
                  <c:v>0.459</c:v>
                </c:pt>
                <c:pt idx="42">
                  <c:v>0.347</c:v>
                </c:pt>
                <c:pt idx="43">
                  <c:v>0.302</c:v>
                </c:pt>
                <c:pt idx="44">
                  <c:v>0.478</c:v>
                </c:pt>
                <c:pt idx="45">
                  <c:v>0.444</c:v>
                </c:pt>
                <c:pt idx="46">
                  <c:v>0.45</c:v>
                </c:pt>
                <c:pt idx="47">
                  <c:v>0.354</c:v>
                </c:pt>
                <c:pt idx="48">
                  <c:v>0.436</c:v>
                </c:pt>
                <c:pt idx="49">
                  <c:v>0.394</c:v>
                </c:pt>
                <c:pt idx="50">
                  <c:v>0.415</c:v>
                </c:pt>
                <c:pt idx="51">
                  <c:v>0.3715</c:v>
                </c:pt>
                <c:pt idx="52">
                  <c:v>0.342</c:v>
                </c:pt>
                <c:pt idx="53">
                  <c:v>0.3265</c:v>
                </c:pt>
                <c:pt idx="54">
                  <c:v>0.331</c:v>
                </c:pt>
                <c:pt idx="55">
                  <c:v>0.253</c:v>
                </c:pt>
                <c:pt idx="56">
                  <c:v>0.3065</c:v>
                </c:pt>
                <c:pt idx="57">
                  <c:v>0.37</c:v>
                </c:pt>
                <c:pt idx="58">
                  <c:v>0.316</c:v>
                </c:pt>
                <c:pt idx="59">
                  <c:v>0.338</c:v>
                </c:pt>
                <c:pt idx="60">
                  <c:v>0.331</c:v>
                </c:pt>
                <c:pt idx="61">
                  <c:v>0.346</c:v>
                </c:pt>
                <c:pt idx="62">
                  <c:v>0.356</c:v>
                </c:pt>
                <c:pt idx="63">
                  <c:v>0.112</c:v>
                </c:pt>
                <c:pt idx="64">
                  <c:v>0.406</c:v>
                </c:pt>
                <c:pt idx="65">
                  <c:v>0.305</c:v>
                </c:pt>
                <c:pt idx="66">
                  <c:v>0.44</c:v>
                </c:pt>
                <c:pt idx="67">
                  <c:v>0.39</c:v>
                </c:pt>
                <c:pt idx="68">
                  <c:v>0.434</c:v>
                </c:pt>
                <c:pt idx="69">
                  <c:v>0.435</c:v>
                </c:pt>
                <c:pt idx="70">
                  <c:v>0.389</c:v>
                </c:pt>
                <c:pt idx="71">
                  <c:v>0.4535</c:v>
                </c:pt>
                <c:pt idx="72">
                  <c:v>0.383333333333333</c:v>
                </c:pt>
                <c:pt idx="73">
                  <c:v>0.494</c:v>
                </c:pt>
                <c:pt idx="74">
                  <c:v>0.304</c:v>
                </c:pt>
                <c:pt idx="75">
                  <c:v>0.361</c:v>
                </c:pt>
                <c:pt idx="76">
                  <c:v>0.445</c:v>
                </c:pt>
                <c:pt idx="77">
                  <c:v>0.418</c:v>
                </c:pt>
                <c:pt idx="78">
                  <c:v>0.389</c:v>
                </c:pt>
                <c:pt idx="79">
                  <c:v>0.411</c:v>
                </c:pt>
                <c:pt idx="80">
                  <c:v>0.369</c:v>
                </c:pt>
                <c:pt idx="81">
                  <c:v>0.411</c:v>
                </c:pt>
                <c:pt idx="82">
                  <c:v>0.377</c:v>
                </c:pt>
                <c:pt idx="83">
                  <c:v>0.401</c:v>
                </c:pt>
                <c:pt idx="84">
                  <c:v>0.333</c:v>
                </c:pt>
                <c:pt idx="85">
                  <c:v>0.409</c:v>
                </c:pt>
                <c:pt idx="86">
                  <c:v>0.388</c:v>
                </c:pt>
                <c:pt idx="87">
                  <c:v>0.434</c:v>
                </c:pt>
                <c:pt idx="88">
                  <c:v>1.074</c:v>
                </c:pt>
                <c:pt idx="89">
                  <c:v>0.409</c:v>
                </c:pt>
                <c:pt idx="90">
                  <c:v>0.456</c:v>
                </c:pt>
                <c:pt idx="91">
                  <c:v>0.417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[1]辉长岩探针数据!$DL$21:$EQ$21</c:f>
              <c:numCache>
                <c:formatCode>General</c:formatCode>
                <c:ptCount val="32"/>
                <c:pt idx="0">
                  <c:v>77.0246167964938</c:v>
                </c:pt>
                <c:pt idx="1">
                  <c:v>82.9910884491451</c:v>
                </c:pt>
                <c:pt idx="2">
                  <c:v>72.7327435855375</c:v>
                </c:pt>
                <c:pt idx="3">
                  <c:v>75.234984174575</c:v>
                </c:pt>
                <c:pt idx="4">
                  <c:v>77.1410088796</c:v>
                </c:pt>
                <c:pt idx="5">
                  <c:v>74.3431535006434</c:v>
                </c:pt>
                <c:pt idx="6">
                  <c:v>84.7814812730808</c:v>
                </c:pt>
                <c:pt idx="7">
                  <c:v>76.1037863465171</c:v>
                </c:pt>
                <c:pt idx="8">
                  <c:v>80.0039462233353</c:v>
                </c:pt>
                <c:pt idx="9">
                  <c:v>75.6388601461985</c:v>
                </c:pt>
                <c:pt idx="10">
                  <c:v>84.320852031722</c:v>
                </c:pt>
                <c:pt idx="11">
                  <c:v>83.0924864313273</c:v>
                </c:pt>
                <c:pt idx="12">
                  <c:v>81.3667189110286</c:v>
                </c:pt>
                <c:pt idx="13">
                  <c:v>81.5085521418446</c:v>
                </c:pt>
                <c:pt idx="14">
                  <c:v>75.1477400427289</c:v>
                </c:pt>
                <c:pt idx="15">
                  <c:v>75.0955423204621</c:v>
                </c:pt>
                <c:pt idx="16">
                  <c:v>80.6753871585165</c:v>
                </c:pt>
                <c:pt idx="17">
                  <c:v>84.4717134081532</c:v>
                </c:pt>
                <c:pt idx="18">
                  <c:v>84.5308478235175</c:v>
                </c:pt>
                <c:pt idx="19">
                  <c:v>80.3687736744055</c:v>
                </c:pt>
                <c:pt idx="20">
                  <c:v>75.7310928344625</c:v>
                </c:pt>
                <c:pt idx="21">
                  <c:v>77.6899922963876</c:v>
                </c:pt>
                <c:pt idx="22">
                  <c:v>73.4207043702723</c:v>
                </c:pt>
                <c:pt idx="23">
                  <c:v>81.2789251475465</c:v>
                </c:pt>
                <c:pt idx="24">
                  <c:v>73.8281251489244</c:v>
                </c:pt>
                <c:pt idx="25">
                  <c:v>76.3578996695622</c:v>
                </c:pt>
                <c:pt idx="26">
                  <c:v>84.2049734478</c:v>
                </c:pt>
                <c:pt idx="27">
                  <c:v>79.5748589989217</c:v>
                </c:pt>
                <c:pt idx="28">
                  <c:v>82.3186681391128</c:v>
                </c:pt>
                <c:pt idx="29">
                  <c:v>82.3037104785646</c:v>
                </c:pt>
                <c:pt idx="30">
                  <c:v>75.7848253497502</c:v>
                </c:pt>
                <c:pt idx="31">
                  <c:v>71.9860207566887</c:v>
                </c:pt>
              </c:numCache>
            </c:numRef>
          </c:xVal>
          <c:yVal>
            <c:numRef>
              <c:f>[1]辉长岩探针数据!$DL$22:$EQ$22</c:f>
              <c:numCache>
                <c:formatCode>General</c:formatCode>
                <c:ptCount val="32"/>
                <c:pt idx="0">
                  <c:v>0.325</c:v>
                </c:pt>
                <c:pt idx="1">
                  <c:v>0.363</c:v>
                </c:pt>
                <c:pt idx="2">
                  <c:v>0.3395</c:v>
                </c:pt>
                <c:pt idx="3">
                  <c:v>0.393</c:v>
                </c:pt>
                <c:pt idx="4">
                  <c:v>0.3256666</c:v>
                </c:pt>
                <c:pt idx="5">
                  <c:v>0.315</c:v>
                </c:pt>
                <c:pt idx="6">
                  <c:v>0.19</c:v>
                </c:pt>
                <c:pt idx="7">
                  <c:v>0.28</c:v>
                </c:pt>
                <c:pt idx="8">
                  <c:v>0.288</c:v>
                </c:pt>
                <c:pt idx="9">
                  <c:v>0.608</c:v>
                </c:pt>
                <c:pt idx="10">
                  <c:v>0.289</c:v>
                </c:pt>
                <c:pt idx="11">
                  <c:v>0.34066667</c:v>
                </c:pt>
                <c:pt idx="12">
                  <c:v>0.352</c:v>
                </c:pt>
                <c:pt idx="13">
                  <c:v>0.32</c:v>
                </c:pt>
                <c:pt idx="14">
                  <c:v>0.357</c:v>
                </c:pt>
                <c:pt idx="15">
                  <c:v>0.3246663</c:v>
                </c:pt>
                <c:pt idx="16">
                  <c:v>0.429</c:v>
                </c:pt>
                <c:pt idx="17">
                  <c:v>0.379</c:v>
                </c:pt>
                <c:pt idx="18">
                  <c:v>0.3605</c:v>
                </c:pt>
                <c:pt idx="19">
                  <c:v>0.3436667</c:v>
                </c:pt>
                <c:pt idx="20">
                  <c:v>0.328</c:v>
                </c:pt>
                <c:pt idx="21">
                  <c:v>0.3785</c:v>
                </c:pt>
                <c:pt idx="22">
                  <c:v>0.377</c:v>
                </c:pt>
                <c:pt idx="23">
                  <c:v>0.3245</c:v>
                </c:pt>
                <c:pt idx="24">
                  <c:v>0.3795</c:v>
                </c:pt>
                <c:pt idx="25">
                  <c:v>0.3845</c:v>
                </c:pt>
                <c:pt idx="26">
                  <c:v>0.3405</c:v>
                </c:pt>
                <c:pt idx="27">
                  <c:v>0.351</c:v>
                </c:pt>
                <c:pt idx="28">
                  <c:v>0.3183333</c:v>
                </c:pt>
                <c:pt idx="29">
                  <c:v>0.374</c:v>
                </c:pt>
                <c:pt idx="30">
                  <c:v>0.3246667</c:v>
                </c:pt>
                <c:pt idx="31">
                  <c:v>0.37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84608"/>
        <c:axId val="378519936"/>
      </c:scatterChart>
      <c:valAx>
        <c:axId val="378484608"/>
        <c:scaling>
          <c:orientation val="minMax"/>
          <c:max val="90"/>
          <c:min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Mg#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519936"/>
        <c:crosses val="autoZero"/>
        <c:crossBetween val="midCat"/>
        <c:majorUnit val="5"/>
      </c:valAx>
      <c:valAx>
        <c:axId val="378519936"/>
        <c:scaling>
          <c:orientation val="minMax"/>
          <c:max val="0.6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84608"/>
        <c:crosses val="autoZero"/>
        <c:crossBetween val="midCat"/>
        <c:majorUnit val="5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[1]鹤伴山探针数据!$D$20:$CT$20</c:f>
              <c:numCache>
                <c:formatCode>General</c:formatCode>
                <c:ptCount val="95"/>
                <c:pt idx="0">
                  <c:v>71.8460903690535</c:v>
                </c:pt>
                <c:pt idx="1">
                  <c:v>77.6340749492597</c:v>
                </c:pt>
                <c:pt idx="2">
                  <c:v>74.0456112001609</c:v>
                </c:pt>
                <c:pt idx="3">
                  <c:v>72.5330645113721</c:v>
                </c:pt>
                <c:pt idx="4">
                  <c:v>76.4953488095136</c:v>
                </c:pt>
                <c:pt idx="5">
                  <c:v>77.4989851280358</c:v>
                </c:pt>
                <c:pt idx="6">
                  <c:v>73.5396382063867</c:v>
                </c:pt>
                <c:pt idx="7">
                  <c:v>72.7456812197116</c:v>
                </c:pt>
                <c:pt idx="8">
                  <c:v>72.4445780866451</c:v>
                </c:pt>
                <c:pt idx="9">
                  <c:v>73.7847496624425</c:v>
                </c:pt>
                <c:pt idx="10">
                  <c:v>72.631368243613</c:v>
                </c:pt>
                <c:pt idx="11">
                  <c:v>73.7357803720859</c:v>
                </c:pt>
                <c:pt idx="12">
                  <c:v>73.8303163923317</c:v>
                </c:pt>
                <c:pt idx="13">
                  <c:v>72.4542711539239</c:v>
                </c:pt>
                <c:pt idx="14">
                  <c:v>72.8651328896572</c:v>
                </c:pt>
                <c:pt idx="15">
                  <c:v>74.2074019769715</c:v>
                </c:pt>
                <c:pt idx="16">
                  <c:v>71.9604987889296</c:v>
                </c:pt>
                <c:pt idx="17">
                  <c:v>73.5436901414015</c:v>
                </c:pt>
                <c:pt idx="18">
                  <c:v>80.7123839183332</c:v>
                </c:pt>
                <c:pt idx="19">
                  <c:v>72.9118084224335</c:v>
                </c:pt>
                <c:pt idx="20">
                  <c:v>73.2666011940228</c:v>
                </c:pt>
                <c:pt idx="21">
                  <c:v>72.4166615584307</c:v>
                </c:pt>
                <c:pt idx="22">
                  <c:v>73.3591229960274</c:v>
                </c:pt>
                <c:pt idx="23">
                  <c:v>73.3386540995063</c:v>
                </c:pt>
                <c:pt idx="24">
                  <c:v>72.5671220932915</c:v>
                </c:pt>
                <c:pt idx="25">
                  <c:v>73.8663187794316</c:v>
                </c:pt>
                <c:pt idx="26">
                  <c:v>85.4358766043881</c:v>
                </c:pt>
                <c:pt idx="27">
                  <c:v>76.7131692829226</c:v>
                </c:pt>
                <c:pt idx="28">
                  <c:v>83.2097477344743</c:v>
                </c:pt>
                <c:pt idx="29">
                  <c:v>71.7375539401614</c:v>
                </c:pt>
                <c:pt idx="30">
                  <c:v>73.7755677892921</c:v>
                </c:pt>
                <c:pt idx="31">
                  <c:v>72.2275783284216</c:v>
                </c:pt>
                <c:pt idx="32">
                  <c:v>73.425869982348</c:v>
                </c:pt>
                <c:pt idx="33">
                  <c:v>81.7441371756558</c:v>
                </c:pt>
                <c:pt idx="34">
                  <c:v>72.2393029692218</c:v>
                </c:pt>
                <c:pt idx="35">
                  <c:v>71.7117962724922</c:v>
                </c:pt>
                <c:pt idx="36">
                  <c:v>72.3949812122906</c:v>
                </c:pt>
                <c:pt idx="37">
                  <c:v>73.6006014472164</c:v>
                </c:pt>
                <c:pt idx="38">
                  <c:v>73.5875937658984</c:v>
                </c:pt>
                <c:pt idx="39">
                  <c:v>75.6454768497658</c:v>
                </c:pt>
                <c:pt idx="40">
                  <c:v>73.2496385845039</c:v>
                </c:pt>
                <c:pt idx="41">
                  <c:v>71.5633887329528</c:v>
                </c:pt>
                <c:pt idx="42">
                  <c:v>79.1226565095109</c:v>
                </c:pt>
                <c:pt idx="43">
                  <c:v>71.6612005609999</c:v>
                </c:pt>
                <c:pt idx="44">
                  <c:v>68.5396633915678</c:v>
                </c:pt>
                <c:pt idx="45">
                  <c:v>73.3627267781039</c:v>
                </c:pt>
                <c:pt idx="46">
                  <c:v>70.5407045189439</c:v>
                </c:pt>
                <c:pt idx="47">
                  <c:v>70.4931996380058</c:v>
                </c:pt>
                <c:pt idx="48">
                  <c:v>75.3455297533303</c:v>
                </c:pt>
                <c:pt idx="49">
                  <c:v>72.9136658434417</c:v>
                </c:pt>
                <c:pt idx="50">
                  <c:v>70.1192146562927</c:v>
                </c:pt>
                <c:pt idx="51">
                  <c:v>72.6553747424384</c:v>
                </c:pt>
                <c:pt idx="52">
                  <c:v>72.171973056926</c:v>
                </c:pt>
                <c:pt idx="53">
                  <c:v>68.3256115359613</c:v>
                </c:pt>
                <c:pt idx="54">
                  <c:v>75.1568130636437</c:v>
                </c:pt>
                <c:pt idx="55">
                  <c:v>77.5951215654577</c:v>
                </c:pt>
                <c:pt idx="56">
                  <c:v>69.1268209807362</c:v>
                </c:pt>
                <c:pt idx="57">
                  <c:v>76.6834420144288</c:v>
                </c:pt>
                <c:pt idx="58">
                  <c:v>75.8807749568473</c:v>
                </c:pt>
                <c:pt idx="59">
                  <c:v>76.869318710766</c:v>
                </c:pt>
                <c:pt idx="60">
                  <c:v>70.8316426158118</c:v>
                </c:pt>
                <c:pt idx="61">
                  <c:v>75.9559213382541</c:v>
                </c:pt>
                <c:pt idx="62">
                  <c:v>70.7585402040092</c:v>
                </c:pt>
                <c:pt idx="63">
                  <c:v>70.1191494109126</c:v>
                </c:pt>
                <c:pt idx="64">
                  <c:v>70.2774064246959</c:v>
                </c:pt>
                <c:pt idx="65">
                  <c:v>70.0837773629844</c:v>
                </c:pt>
                <c:pt idx="66">
                  <c:v>67.8802712965766</c:v>
                </c:pt>
                <c:pt idx="67">
                  <c:v>69.0339128312848</c:v>
                </c:pt>
                <c:pt idx="68">
                  <c:v>70.6273061155966</c:v>
                </c:pt>
                <c:pt idx="69">
                  <c:v>79.2669150778799</c:v>
                </c:pt>
                <c:pt idx="70">
                  <c:v>69.7472269108887</c:v>
                </c:pt>
                <c:pt idx="71">
                  <c:v>70.9563885375993</c:v>
                </c:pt>
                <c:pt idx="72">
                  <c:v>72.0788266714477</c:v>
                </c:pt>
                <c:pt idx="73">
                  <c:v>76.0062130864255</c:v>
                </c:pt>
                <c:pt idx="74">
                  <c:v>77.2275538329293</c:v>
                </c:pt>
                <c:pt idx="75">
                  <c:v>77.4813285825778</c:v>
                </c:pt>
                <c:pt idx="76">
                  <c:v>74.4540930325957</c:v>
                </c:pt>
                <c:pt idx="77">
                  <c:v>74.5612465109283</c:v>
                </c:pt>
                <c:pt idx="78">
                  <c:v>68.7481858253285</c:v>
                </c:pt>
                <c:pt idx="79">
                  <c:v>70.6725334262565</c:v>
                </c:pt>
                <c:pt idx="80">
                  <c:v>69.8936978964524</c:v>
                </c:pt>
                <c:pt idx="81">
                  <c:v>70.745060075829</c:v>
                </c:pt>
                <c:pt idx="82">
                  <c:v>70.3846745799809</c:v>
                </c:pt>
                <c:pt idx="83">
                  <c:v>72.7426131027447</c:v>
                </c:pt>
                <c:pt idx="84">
                  <c:v>68.7516286754838</c:v>
                </c:pt>
                <c:pt idx="85">
                  <c:v>69.526524248335</c:v>
                </c:pt>
                <c:pt idx="86">
                  <c:v>70.8924395818549</c:v>
                </c:pt>
                <c:pt idx="87">
                  <c:v>75.3570355389524</c:v>
                </c:pt>
                <c:pt idx="88">
                  <c:v>69.5029442634674</c:v>
                </c:pt>
                <c:pt idx="89">
                  <c:v>69.5006406699464</c:v>
                </c:pt>
                <c:pt idx="90">
                  <c:v>68.8151116009113</c:v>
                </c:pt>
                <c:pt idx="91">
                  <c:v>70.6103171258668</c:v>
                </c:pt>
                <c:pt idx="92">
                  <c:v>72.4606995934459</c:v>
                </c:pt>
                <c:pt idx="93">
                  <c:v>73.1831589898408</c:v>
                </c:pt>
                <c:pt idx="94">
                  <c:v>74.9381674650621</c:v>
                </c:pt>
              </c:numCache>
            </c:numRef>
          </c:xVal>
          <c:yVal>
            <c:numRef>
              <c:f>[1]鹤伴山探针数据!$D$10:$CT$10</c:f>
              <c:numCache>
                <c:formatCode>General</c:formatCode>
                <c:ptCount val="95"/>
                <c:pt idx="0">
                  <c:v>0.051</c:v>
                </c:pt>
                <c:pt idx="1">
                  <c:v>0.353</c:v>
                </c:pt>
                <c:pt idx="2">
                  <c:v>0.099</c:v>
                </c:pt>
                <c:pt idx="3">
                  <c:v>0.0713333</c:v>
                </c:pt>
                <c:pt idx="4">
                  <c:v>0.471</c:v>
                </c:pt>
                <c:pt idx="5">
                  <c:v>0.3525</c:v>
                </c:pt>
                <c:pt idx="6">
                  <c:v>0.072</c:v>
                </c:pt>
                <c:pt idx="7">
                  <c:v>0.049</c:v>
                </c:pt>
                <c:pt idx="8">
                  <c:v>0.055</c:v>
                </c:pt>
                <c:pt idx="9">
                  <c:v>0.085</c:v>
                </c:pt>
                <c:pt idx="10">
                  <c:v>0.0665</c:v>
                </c:pt>
                <c:pt idx="11">
                  <c:v>0.0805</c:v>
                </c:pt>
                <c:pt idx="12">
                  <c:v>0.098</c:v>
                </c:pt>
                <c:pt idx="13">
                  <c:v>0.081666</c:v>
                </c:pt>
                <c:pt idx="14">
                  <c:v>0.074</c:v>
                </c:pt>
                <c:pt idx="15">
                  <c:v>0.09</c:v>
                </c:pt>
                <c:pt idx="16">
                  <c:v>0.0645</c:v>
                </c:pt>
                <c:pt idx="17">
                  <c:v>0.0685</c:v>
                </c:pt>
                <c:pt idx="18">
                  <c:v>0.279</c:v>
                </c:pt>
                <c:pt idx="19">
                  <c:v>0.09</c:v>
                </c:pt>
                <c:pt idx="20">
                  <c:v>0.085</c:v>
                </c:pt>
                <c:pt idx="21">
                  <c:v>0.0925</c:v>
                </c:pt>
                <c:pt idx="22">
                  <c:v>0.0925</c:v>
                </c:pt>
                <c:pt idx="23">
                  <c:v>0.126</c:v>
                </c:pt>
                <c:pt idx="24">
                  <c:v>0.095</c:v>
                </c:pt>
                <c:pt idx="25">
                  <c:v>0.078</c:v>
                </c:pt>
                <c:pt idx="26">
                  <c:v>0.6545</c:v>
                </c:pt>
                <c:pt idx="27">
                  <c:v>0.1045</c:v>
                </c:pt>
                <c:pt idx="28">
                  <c:v>0.274666</c:v>
                </c:pt>
                <c:pt idx="29">
                  <c:v>0.0955</c:v>
                </c:pt>
                <c:pt idx="30">
                  <c:v>0.074</c:v>
                </c:pt>
                <c:pt idx="31">
                  <c:v>0.086</c:v>
                </c:pt>
                <c:pt idx="32">
                  <c:v>0.104</c:v>
                </c:pt>
                <c:pt idx="33">
                  <c:v>0.325</c:v>
                </c:pt>
                <c:pt idx="34">
                  <c:v>0.0385</c:v>
                </c:pt>
                <c:pt idx="35">
                  <c:v>0.128</c:v>
                </c:pt>
                <c:pt idx="36">
                  <c:v>0.0935</c:v>
                </c:pt>
                <c:pt idx="37">
                  <c:v>0.067</c:v>
                </c:pt>
                <c:pt idx="38">
                  <c:v>0.184</c:v>
                </c:pt>
                <c:pt idx="39">
                  <c:v>0.349</c:v>
                </c:pt>
                <c:pt idx="40">
                  <c:v>0.0585</c:v>
                </c:pt>
                <c:pt idx="41">
                  <c:v>0.149</c:v>
                </c:pt>
                <c:pt idx="42">
                  <c:v>0.036</c:v>
                </c:pt>
                <c:pt idx="43">
                  <c:v>0.038</c:v>
                </c:pt>
                <c:pt idx="44">
                  <c:v>0.024</c:v>
                </c:pt>
                <c:pt idx="45">
                  <c:v>0.159</c:v>
                </c:pt>
                <c:pt idx="46">
                  <c:v>0.006</c:v>
                </c:pt>
                <c:pt idx="47">
                  <c:v>0.068</c:v>
                </c:pt>
                <c:pt idx="48">
                  <c:v>0.091</c:v>
                </c:pt>
                <c:pt idx="49">
                  <c:v>0.006</c:v>
                </c:pt>
                <c:pt idx="50">
                  <c:v>0.05</c:v>
                </c:pt>
                <c:pt idx="51">
                  <c:v>0.117</c:v>
                </c:pt>
                <c:pt idx="52">
                  <c:v>0.056</c:v>
                </c:pt>
                <c:pt idx="53">
                  <c:v>0.03</c:v>
                </c:pt>
                <c:pt idx="54">
                  <c:v>0.001</c:v>
                </c:pt>
                <c:pt idx="55">
                  <c:v>0.054</c:v>
                </c:pt>
                <c:pt idx="56">
                  <c:v>0.009</c:v>
                </c:pt>
                <c:pt idx="57">
                  <c:v>0.126</c:v>
                </c:pt>
                <c:pt idx="58">
                  <c:v>0</c:v>
                </c:pt>
                <c:pt idx="59">
                  <c:v>0.174</c:v>
                </c:pt>
                <c:pt idx="60">
                  <c:v>0.022</c:v>
                </c:pt>
                <c:pt idx="61">
                  <c:v>0.075</c:v>
                </c:pt>
                <c:pt idx="62">
                  <c:v>0.058</c:v>
                </c:pt>
                <c:pt idx="63">
                  <c:v>0.029</c:v>
                </c:pt>
                <c:pt idx="64">
                  <c:v>0.009</c:v>
                </c:pt>
                <c:pt idx="65">
                  <c:v>0.471</c:v>
                </c:pt>
                <c:pt idx="66">
                  <c:v>0.04</c:v>
                </c:pt>
                <c:pt idx="67">
                  <c:v>0</c:v>
                </c:pt>
                <c:pt idx="68">
                  <c:v>0.01</c:v>
                </c:pt>
                <c:pt idx="69">
                  <c:v>0.14</c:v>
                </c:pt>
                <c:pt idx="70">
                  <c:v>0</c:v>
                </c:pt>
                <c:pt idx="71">
                  <c:v>0.013</c:v>
                </c:pt>
                <c:pt idx="72">
                  <c:v>0</c:v>
                </c:pt>
                <c:pt idx="73">
                  <c:v>0.198</c:v>
                </c:pt>
                <c:pt idx="74">
                  <c:v>0.052</c:v>
                </c:pt>
                <c:pt idx="75">
                  <c:v>0.079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0.001</c:v>
                </c:pt>
                <c:pt idx="80">
                  <c:v>0.019</c:v>
                </c:pt>
                <c:pt idx="81">
                  <c:v>0.051</c:v>
                </c:pt>
                <c:pt idx="82">
                  <c:v>0.03</c:v>
                </c:pt>
                <c:pt idx="83">
                  <c:v>0.071</c:v>
                </c:pt>
                <c:pt idx="84">
                  <c:v>0.028</c:v>
                </c:pt>
                <c:pt idx="85">
                  <c:v>0</c:v>
                </c:pt>
                <c:pt idx="86">
                  <c:v>0.054</c:v>
                </c:pt>
                <c:pt idx="87">
                  <c:v>0</c:v>
                </c:pt>
                <c:pt idx="88">
                  <c:v>0</c:v>
                </c:pt>
                <c:pt idx="89">
                  <c:v>0.012</c:v>
                </c:pt>
                <c:pt idx="90">
                  <c:v>0.007</c:v>
                </c:pt>
                <c:pt idx="91">
                  <c:v>0.04</c:v>
                </c:pt>
                <c:pt idx="92">
                  <c:v>0.034</c:v>
                </c:pt>
                <c:pt idx="93">
                  <c:v>0.001</c:v>
                </c:pt>
                <c:pt idx="94">
                  <c:v>0.096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[1]辉长岩探针数据!$C$21:$W$21</c:f>
              <c:numCache>
                <c:formatCode>General</c:formatCode>
                <c:ptCount val="21"/>
                <c:pt idx="0">
                  <c:v>78.8603610944591</c:v>
                </c:pt>
                <c:pt idx="1">
                  <c:v>82.9220939127157</c:v>
                </c:pt>
                <c:pt idx="2">
                  <c:v>81.7568935363563</c:v>
                </c:pt>
                <c:pt idx="3">
                  <c:v>76.1390858616553</c:v>
                </c:pt>
                <c:pt idx="4">
                  <c:v>85.0391564247723</c:v>
                </c:pt>
                <c:pt idx="5">
                  <c:v>79.3364274434028</c:v>
                </c:pt>
                <c:pt idx="6">
                  <c:v>76.5630291269558</c:v>
                </c:pt>
                <c:pt idx="7">
                  <c:v>79.3357715024322</c:v>
                </c:pt>
                <c:pt idx="8">
                  <c:v>78.2309768067278</c:v>
                </c:pt>
                <c:pt idx="9">
                  <c:v>81.0657578104237</c:v>
                </c:pt>
                <c:pt idx="10">
                  <c:v>82.9386057156339</c:v>
                </c:pt>
                <c:pt idx="11">
                  <c:v>78.6800464938145</c:v>
                </c:pt>
                <c:pt idx="12">
                  <c:v>78.3533151610106</c:v>
                </c:pt>
                <c:pt idx="13">
                  <c:v>78.8319134136446</c:v>
                </c:pt>
                <c:pt idx="14">
                  <c:v>79.6909210858606</c:v>
                </c:pt>
                <c:pt idx="15">
                  <c:v>78.3819754038457</c:v>
                </c:pt>
                <c:pt idx="16">
                  <c:v>79.8153290278258</c:v>
                </c:pt>
                <c:pt idx="17">
                  <c:v>83.0366900123877</c:v>
                </c:pt>
                <c:pt idx="18">
                  <c:v>79.2327076034708</c:v>
                </c:pt>
                <c:pt idx="19">
                  <c:v>78.4145362278968</c:v>
                </c:pt>
                <c:pt idx="20">
                  <c:v>78.0231037508646</c:v>
                </c:pt>
              </c:numCache>
            </c:numRef>
          </c:xVal>
          <c:yVal>
            <c:numRef>
              <c:f>[1]辉长岩探针数据!$C$18:$W$18</c:f>
              <c:numCache>
                <c:formatCode>General</c:formatCode>
                <c:ptCount val="21"/>
                <c:pt idx="0">
                  <c:v>0.289</c:v>
                </c:pt>
                <c:pt idx="1">
                  <c:v>0.718</c:v>
                </c:pt>
                <c:pt idx="2">
                  <c:v>0.482</c:v>
                </c:pt>
                <c:pt idx="3">
                  <c:v>0.028</c:v>
                </c:pt>
                <c:pt idx="4">
                  <c:v>0.428</c:v>
                </c:pt>
                <c:pt idx="5">
                  <c:v>0.469</c:v>
                </c:pt>
                <c:pt idx="6">
                  <c:v>0.896</c:v>
                </c:pt>
                <c:pt idx="7">
                  <c:v>0.325</c:v>
                </c:pt>
                <c:pt idx="8">
                  <c:v>0.404</c:v>
                </c:pt>
                <c:pt idx="9">
                  <c:v>0.472</c:v>
                </c:pt>
                <c:pt idx="10">
                  <c:v>0.477</c:v>
                </c:pt>
                <c:pt idx="11">
                  <c:v>0.303</c:v>
                </c:pt>
                <c:pt idx="12">
                  <c:v>0.304</c:v>
                </c:pt>
                <c:pt idx="13">
                  <c:v>0.264</c:v>
                </c:pt>
                <c:pt idx="14">
                  <c:v>0.557</c:v>
                </c:pt>
                <c:pt idx="15">
                  <c:v>0.5015</c:v>
                </c:pt>
                <c:pt idx="16">
                  <c:v>0.335</c:v>
                </c:pt>
                <c:pt idx="17">
                  <c:v>0.761</c:v>
                </c:pt>
                <c:pt idx="18">
                  <c:v>0.343</c:v>
                </c:pt>
                <c:pt idx="19">
                  <c:v>0.243</c:v>
                </c:pt>
                <c:pt idx="20">
                  <c:v>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38624"/>
        <c:axId val="378140544"/>
      </c:scatterChart>
      <c:valAx>
        <c:axId val="378138624"/>
        <c:scaling>
          <c:orientation val="minMax"/>
          <c:max val="90"/>
          <c:min val="65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40544"/>
        <c:crosses val="autoZero"/>
        <c:crossBetween val="midCat"/>
      </c:valAx>
      <c:valAx>
        <c:axId val="3781405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38624"/>
        <c:crosses val="autoZero"/>
        <c:crossBetween val="midCat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3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[1]鹤伴山探针数据!$D$14:$CT$14</c:f>
              <c:numCache>
                <c:formatCode>General</c:formatCode>
                <c:ptCount val="95"/>
                <c:pt idx="0">
                  <c:v>14.675</c:v>
                </c:pt>
                <c:pt idx="1">
                  <c:v>15.603</c:v>
                </c:pt>
                <c:pt idx="2">
                  <c:v>14.98</c:v>
                </c:pt>
                <c:pt idx="3">
                  <c:v>14.936</c:v>
                </c:pt>
                <c:pt idx="4">
                  <c:v>15.261</c:v>
                </c:pt>
                <c:pt idx="5">
                  <c:v>15.7055</c:v>
                </c:pt>
                <c:pt idx="6">
                  <c:v>14.919</c:v>
                </c:pt>
                <c:pt idx="7">
                  <c:v>15.177</c:v>
                </c:pt>
                <c:pt idx="8">
                  <c:v>14.9505</c:v>
                </c:pt>
                <c:pt idx="9">
                  <c:v>15.025</c:v>
                </c:pt>
                <c:pt idx="10">
                  <c:v>14.906</c:v>
                </c:pt>
                <c:pt idx="11">
                  <c:v>15.165</c:v>
                </c:pt>
                <c:pt idx="12">
                  <c:v>15.0565</c:v>
                </c:pt>
                <c:pt idx="13">
                  <c:v>14.60166</c:v>
                </c:pt>
                <c:pt idx="14">
                  <c:v>14.835</c:v>
                </c:pt>
                <c:pt idx="15">
                  <c:v>15.0835</c:v>
                </c:pt>
                <c:pt idx="16">
                  <c:v>14.862</c:v>
                </c:pt>
                <c:pt idx="17">
                  <c:v>15.103</c:v>
                </c:pt>
                <c:pt idx="18">
                  <c:v>16.273</c:v>
                </c:pt>
                <c:pt idx="19">
                  <c:v>15.034667</c:v>
                </c:pt>
                <c:pt idx="20">
                  <c:v>15.11</c:v>
                </c:pt>
                <c:pt idx="21">
                  <c:v>14.814</c:v>
                </c:pt>
                <c:pt idx="22">
                  <c:v>15.445</c:v>
                </c:pt>
                <c:pt idx="23">
                  <c:v>14.871</c:v>
                </c:pt>
                <c:pt idx="24">
                  <c:v>14.829</c:v>
                </c:pt>
                <c:pt idx="25">
                  <c:v>15.106</c:v>
                </c:pt>
                <c:pt idx="26">
                  <c:v>16.7305</c:v>
                </c:pt>
                <c:pt idx="27">
                  <c:v>15.224</c:v>
                </c:pt>
                <c:pt idx="28">
                  <c:v>16.3666</c:v>
                </c:pt>
                <c:pt idx="29">
                  <c:v>14.7895</c:v>
                </c:pt>
                <c:pt idx="30">
                  <c:v>15.182</c:v>
                </c:pt>
                <c:pt idx="31">
                  <c:v>14.9563</c:v>
                </c:pt>
                <c:pt idx="32">
                  <c:v>15.039333</c:v>
                </c:pt>
                <c:pt idx="33">
                  <c:v>16.1741</c:v>
                </c:pt>
                <c:pt idx="34">
                  <c:v>14.5855</c:v>
                </c:pt>
                <c:pt idx="35">
                  <c:v>14.428</c:v>
                </c:pt>
                <c:pt idx="36">
                  <c:v>14.9605</c:v>
                </c:pt>
                <c:pt idx="37">
                  <c:v>14.994</c:v>
                </c:pt>
                <c:pt idx="38">
                  <c:v>14.372333</c:v>
                </c:pt>
                <c:pt idx="39">
                  <c:v>14.753</c:v>
                </c:pt>
                <c:pt idx="40">
                  <c:v>14.845</c:v>
                </c:pt>
                <c:pt idx="41">
                  <c:v>14.071</c:v>
                </c:pt>
                <c:pt idx="42">
                  <c:v>14.961</c:v>
                </c:pt>
                <c:pt idx="43">
                  <c:v>14.302</c:v>
                </c:pt>
                <c:pt idx="44">
                  <c:v>14.001</c:v>
                </c:pt>
                <c:pt idx="45">
                  <c:v>14.432</c:v>
                </c:pt>
                <c:pt idx="46">
                  <c:v>13.782</c:v>
                </c:pt>
                <c:pt idx="47">
                  <c:v>14.359</c:v>
                </c:pt>
                <c:pt idx="48">
                  <c:v>14.286</c:v>
                </c:pt>
                <c:pt idx="49">
                  <c:v>14.426</c:v>
                </c:pt>
                <c:pt idx="50">
                  <c:v>13.979</c:v>
                </c:pt>
                <c:pt idx="51">
                  <c:v>14.336</c:v>
                </c:pt>
                <c:pt idx="52">
                  <c:v>14.485</c:v>
                </c:pt>
                <c:pt idx="53">
                  <c:v>14.18</c:v>
                </c:pt>
                <c:pt idx="54">
                  <c:v>14.534</c:v>
                </c:pt>
                <c:pt idx="55">
                  <c:v>15.57</c:v>
                </c:pt>
                <c:pt idx="56">
                  <c:v>13.872</c:v>
                </c:pt>
                <c:pt idx="57">
                  <c:v>14.029</c:v>
                </c:pt>
                <c:pt idx="58">
                  <c:v>14.675</c:v>
                </c:pt>
                <c:pt idx="59">
                  <c:v>14.918</c:v>
                </c:pt>
                <c:pt idx="60">
                  <c:v>14.579</c:v>
                </c:pt>
                <c:pt idx="61">
                  <c:v>15.68</c:v>
                </c:pt>
                <c:pt idx="62">
                  <c:v>13.728</c:v>
                </c:pt>
                <c:pt idx="63">
                  <c:v>14.183</c:v>
                </c:pt>
                <c:pt idx="64">
                  <c:v>14.552</c:v>
                </c:pt>
                <c:pt idx="65">
                  <c:v>14.531</c:v>
                </c:pt>
                <c:pt idx="66">
                  <c:v>14.159</c:v>
                </c:pt>
                <c:pt idx="67">
                  <c:v>13.728</c:v>
                </c:pt>
                <c:pt idx="68">
                  <c:v>14.452</c:v>
                </c:pt>
                <c:pt idx="69">
                  <c:v>15.588</c:v>
                </c:pt>
                <c:pt idx="70">
                  <c:v>13.708</c:v>
                </c:pt>
                <c:pt idx="71">
                  <c:v>14.37</c:v>
                </c:pt>
                <c:pt idx="72">
                  <c:v>14.573</c:v>
                </c:pt>
                <c:pt idx="73">
                  <c:v>14.227</c:v>
                </c:pt>
                <c:pt idx="74">
                  <c:v>15.073</c:v>
                </c:pt>
                <c:pt idx="75">
                  <c:v>14.075</c:v>
                </c:pt>
                <c:pt idx="76">
                  <c:v>14.916</c:v>
                </c:pt>
                <c:pt idx="77">
                  <c:v>14.54</c:v>
                </c:pt>
                <c:pt idx="78">
                  <c:v>13.909</c:v>
                </c:pt>
                <c:pt idx="79">
                  <c:v>14.516</c:v>
                </c:pt>
                <c:pt idx="80">
                  <c:v>14.292</c:v>
                </c:pt>
                <c:pt idx="81">
                  <c:v>14.377</c:v>
                </c:pt>
                <c:pt idx="82">
                  <c:v>14.627</c:v>
                </c:pt>
                <c:pt idx="83">
                  <c:v>14.736</c:v>
                </c:pt>
                <c:pt idx="84">
                  <c:v>14.321</c:v>
                </c:pt>
                <c:pt idx="85">
                  <c:v>14.308</c:v>
                </c:pt>
                <c:pt idx="86">
                  <c:v>14.111</c:v>
                </c:pt>
                <c:pt idx="87">
                  <c:v>14.722</c:v>
                </c:pt>
                <c:pt idx="88">
                  <c:v>14.232</c:v>
                </c:pt>
                <c:pt idx="89">
                  <c:v>14.21</c:v>
                </c:pt>
                <c:pt idx="90">
                  <c:v>13.893</c:v>
                </c:pt>
                <c:pt idx="91">
                  <c:v>14.362</c:v>
                </c:pt>
                <c:pt idx="92">
                  <c:v>14.598</c:v>
                </c:pt>
                <c:pt idx="93">
                  <c:v>14.98</c:v>
                </c:pt>
                <c:pt idx="94">
                  <c:v>14.164</c:v>
                </c:pt>
              </c:numCache>
            </c:numRef>
          </c:xVal>
          <c:yVal>
            <c:numRef>
              <c:f>[1]鹤伴山探针数据!$D$7:$CT$7</c:f>
              <c:numCache>
                <c:formatCode>General</c:formatCode>
                <c:ptCount val="95"/>
                <c:pt idx="0">
                  <c:v>50.6885</c:v>
                </c:pt>
                <c:pt idx="1">
                  <c:v>51.78</c:v>
                </c:pt>
                <c:pt idx="2">
                  <c:v>50.815</c:v>
                </c:pt>
                <c:pt idx="3">
                  <c:v>50.7056</c:v>
                </c:pt>
                <c:pt idx="4">
                  <c:v>51.329</c:v>
                </c:pt>
                <c:pt idx="5">
                  <c:v>51.484</c:v>
                </c:pt>
                <c:pt idx="6">
                  <c:v>51.03</c:v>
                </c:pt>
                <c:pt idx="7">
                  <c:v>51.077</c:v>
                </c:pt>
                <c:pt idx="8">
                  <c:v>51.0975</c:v>
                </c:pt>
                <c:pt idx="9">
                  <c:v>50.9255</c:v>
                </c:pt>
                <c:pt idx="10">
                  <c:v>51.571</c:v>
                </c:pt>
                <c:pt idx="11">
                  <c:v>51.6915</c:v>
                </c:pt>
                <c:pt idx="12">
                  <c:v>51.1755</c:v>
                </c:pt>
                <c:pt idx="13">
                  <c:v>50.866</c:v>
                </c:pt>
                <c:pt idx="14">
                  <c:v>50.713</c:v>
                </c:pt>
                <c:pt idx="15">
                  <c:v>50.9265</c:v>
                </c:pt>
                <c:pt idx="16">
                  <c:v>50.8835</c:v>
                </c:pt>
                <c:pt idx="17">
                  <c:v>51.626</c:v>
                </c:pt>
                <c:pt idx="18">
                  <c:v>52.092</c:v>
                </c:pt>
                <c:pt idx="19">
                  <c:v>51.482</c:v>
                </c:pt>
                <c:pt idx="20">
                  <c:v>51.314</c:v>
                </c:pt>
                <c:pt idx="21">
                  <c:v>51.216</c:v>
                </c:pt>
                <c:pt idx="22">
                  <c:v>51.2425</c:v>
                </c:pt>
                <c:pt idx="23">
                  <c:v>50.734</c:v>
                </c:pt>
                <c:pt idx="24">
                  <c:v>50.905</c:v>
                </c:pt>
                <c:pt idx="25">
                  <c:v>50.83</c:v>
                </c:pt>
                <c:pt idx="26">
                  <c:v>52.842</c:v>
                </c:pt>
                <c:pt idx="27">
                  <c:v>51.591</c:v>
                </c:pt>
                <c:pt idx="28">
                  <c:v>52.753333</c:v>
                </c:pt>
                <c:pt idx="29">
                  <c:v>50.69</c:v>
                </c:pt>
                <c:pt idx="30">
                  <c:v>50.743</c:v>
                </c:pt>
                <c:pt idx="31">
                  <c:v>51.3125</c:v>
                </c:pt>
                <c:pt idx="32">
                  <c:v>50.71733</c:v>
                </c:pt>
                <c:pt idx="33">
                  <c:v>52.353</c:v>
                </c:pt>
                <c:pt idx="34">
                  <c:v>52.204</c:v>
                </c:pt>
                <c:pt idx="35">
                  <c:v>51.359</c:v>
                </c:pt>
                <c:pt idx="36">
                  <c:v>51.88</c:v>
                </c:pt>
                <c:pt idx="37">
                  <c:v>52.534</c:v>
                </c:pt>
                <c:pt idx="38">
                  <c:v>51.819667</c:v>
                </c:pt>
                <c:pt idx="39">
                  <c:v>52.463</c:v>
                </c:pt>
                <c:pt idx="40">
                  <c:v>52.067</c:v>
                </c:pt>
                <c:pt idx="41">
                  <c:v>52.362</c:v>
                </c:pt>
                <c:pt idx="42">
                  <c:v>52.147</c:v>
                </c:pt>
                <c:pt idx="43">
                  <c:v>51.901</c:v>
                </c:pt>
                <c:pt idx="44">
                  <c:v>52.209</c:v>
                </c:pt>
                <c:pt idx="45">
                  <c:v>52.176</c:v>
                </c:pt>
                <c:pt idx="46">
                  <c:v>51.113</c:v>
                </c:pt>
                <c:pt idx="47">
                  <c:v>52.058</c:v>
                </c:pt>
                <c:pt idx="48">
                  <c:v>51.605</c:v>
                </c:pt>
                <c:pt idx="49">
                  <c:v>51.978</c:v>
                </c:pt>
                <c:pt idx="50">
                  <c:v>51.831</c:v>
                </c:pt>
                <c:pt idx="51">
                  <c:v>52.338</c:v>
                </c:pt>
                <c:pt idx="52">
                  <c:v>51.712</c:v>
                </c:pt>
                <c:pt idx="53">
                  <c:v>51.34</c:v>
                </c:pt>
                <c:pt idx="54">
                  <c:v>52.241</c:v>
                </c:pt>
                <c:pt idx="55">
                  <c:v>52.113</c:v>
                </c:pt>
                <c:pt idx="56">
                  <c:v>53.04</c:v>
                </c:pt>
                <c:pt idx="57">
                  <c:v>52.43</c:v>
                </c:pt>
                <c:pt idx="58">
                  <c:v>52.432</c:v>
                </c:pt>
                <c:pt idx="59">
                  <c:v>52.117</c:v>
                </c:pt>
                <c:pt idx="60">
                  <c:v>52.441</c:v>
                </c:pt>
                <c:pt idx="61">
                  <c:v>52.473</c:v>
                </c:pt>
                <c:pt idx="62">
                  <c:v>51.427</c:v>
                </c:pt>
                <c:pt idx="63">
                  <c:v>51.628</c:v>
                </c:pt>
                <c:pt idx="64">
                  <c:v>52.181</c:v>
                </c:pt>
                <c:pt idx="65">
                  <c:v>51.266</c:v>
                </c:pt>
                <c:pt idx="66">
                  <c:v>52.529</c:v>
                </c:pt>
                <c:pt idx="67">
                  <c:v>52.238</c:v>
                </c:pt>
                <c:pt idx="68">
                  <c:v>51.951</c:v>
                </c:pt>
                <c:pt idx="69">
                  <c:v>52.745</c:v>
                </c:pt>
                <c:pt idx="70">
                  <c:v>52.234</c:v>
                </c:pt>
                <c:pt idx="71">
                  <c:v>52.45</c:v>
                </c:pt>
                <c:pt idx="72">
                  <c:v>52.115</c:v>
                </c:pt>
                <c:pt idx="73">
                  <c:v>51.142</c:v>
                </c:pt>
                <c:pt idx="74">
                  <c:v>53.628</c:v>
                </c:pt>
                <c:pt idx="75">
                  <c:v>51.366</c:v>
                </c:pt>
                <c:pt idx="76">
                  <c:v>52.527</c:v>
                </c:pt>
                <c:pt idx="77">
                  <c:v>51.931</c:v>
                </c:pt>
                <c:pt idx="78">
                  <c:v>52.333</c:v>
                </c:pt>
                <c:pt idx="79">
                  <c:v>52.094</c:v>
                </c:pt>
                <c:pt idx="80">
                  <c:v>51.153</c:v>
                </c:pt>
                <c:pt idx="81">
                  <c:v>51.801</c:v>
                </c:pt>
                <c:pt idx="82">
                  <c:v>51.564</c:v>
                </c:pt>
                <c:pt idx="83">
                  <c:v>52.83</c:v>
                </c:pt>
                <c:pt idx="84">
                  <c:v>52.667</c:v>
                </c:pt>
                <c:pt idx="85">
                  <c:v>52.282</c:v>
                </c:pt>
                <c:pt idx="86">
                  <c:v>52.26</c:v>
                </c:pt>
                <c:pt idx="87">
                  <c:v>52.18</c:v>
                </c:pt>
                <c:pt idx="88">
                  <c:v>52.218</c:v>
                </c:pt>
                <c:pt idx="89">
                  <c:v>52.547</c:v>
                </c:pt>
                <c:pt idx="90">
                  <c:v>52.852</c:v>
                </c:pt>
                <c:pt idx="91">
                  <c:v>52.327</c:v>
                </c:pt>
                <c:pt idx="92">
                  <c:v>52.402</c:v>
                </c:pt>
                <c:pt idx="93">
                  <c:v>52.743</c:v>
                </c:pt>
                <c:pt idx="94">
                  <c:v>51.301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[1]辉长岩探针数据!$C$12:$W$12</c:f>
              <c:numCache>
                <c:formatCode>General</c:formatCode>
                <c:ptCount val="21"/>
                <c:pt idx="0">
                  <c:v>15.44</c:v>
                </c:pt>
                <c:pt idx="1">
                  <c:v>16.275</c:v>
                </c:pt>
                <c:pt idx="2">
                  <c:v>16.11</c:v>
                </c:pt>
                <c:pt idx="3">
                  <c:v>15.058</c:v>
                </c:pt>
                <c:pt idx="4">
                  <c:v>15.599</c:v>
                </c:pt>
                <c:pt idx="5">
                  <c:v>15.484</c:v>
                </c:pt>
                <c:pt idx="6">
                  <c:v>14.362</c:v>
                </c:pt>
                <c:pt idx="7">
                  <c:v>15.38</c:v>
                </c:pt>
                <c:pt idx="8">
                  <c:v>14.882</c:v>
                </c:pt>
                <c:pt idx="9">
                  <c:v>15.739</c:v>
                </c:pt>
                <c:pt idx="10">
                  <c:v>16.234</c:v>
                </c:pt>
                <c:pt idx="11">
                  <c:v>15.115</c:v>
                </c:pt>
                <c:pt idx="12">
                  <c:v>15.022</c:v>
                </c:pt>
                <c:pt idx="13">
                  <c:v>15.421</c:v>
                </c:pt>
                <c:pt idx="14">
                  <c:v>14.636</c:v>
                </c:pt>
                <c:pt idx="15">
                  <c:v>14.9925</c:v>
                </c:pt>
                <c:pt idx="16">
                  <c:v>14.798</c:v>
                </c:pt>
                <c:pt idx="17">
                  <c:v>15.603</c:v>
                </c:pt>
                <c:pt idx="18">
                  <c:v>15.348</c:v>
                </c:pt>
                <c:pt idx="19">
                  <c:v>15.325</c:v>
                </c:pt>
                <c:pt idx="20">
                  <c:v>14.955</c:v>
                </c:pt>
              </c:numCache>
            </c:numRef>
          </c:xVal>
          <c:yVal>
            <c:numRef>
              <c:f>[1]辉长岩探针数据!$C$9:$W$9</c:f>
              <c:numCache>
                <c:formatCode>General</c:formatCode>
                <c:ptCount val="21"/>
                <c:pt idx="0">
                  <c:v>51.922</c:v>
                </c:pt>
                <c:pt idx="1">
                  <c:v>53.145</c:v>
                </c:pt>
                <c:pt idx="2">
                  <c:v>54.1</c:v>
                </c:pt>
                <c:pt idx="3">
                  <c:v>53.036</c:v>
                </c:pt>
                <c:pt idx="4">
                  <c:v>54.594</c:v>
                </c:pt>
                <c:pt idx="5">
                  <c:v>53.218</c:v>
                </c:pt>
                <c:pt idx="6">
                  <c:v>51.505</c:v>
                </c:pt>
                <c:pt idx="7">
                  <c:v>51.665</c:v>
                </c:pt>
                <c:pt idx="8">
                  <c:v>51.777</c:v>
                </c:pt>
                <c:pt idx="9">
                  <c:v>52.192</c:v>
                </c:pt>
                <c:pt idx="10">
                  <c:v>53.509</c:v>
                </c:pt>
                <c:pt idx="11">
                  <c:v>52.485</c:v>
                </c:pt>
                <c:pt idx="12">
                  <c:v>52.217</c:v>
                </c:pt>
                <c:pt idx="13">
                  <c:v>53.1295</c:v>
                </c:pt>
                <c:pt idx="14">
                  <c:v>52.862</c:v>
                </c:pt>
                <c:pt idx="15">
                  <c:v>52.1935</c:v>
                </c:pt>
                <c:pt idx="16">
                  <c:v>52.909</c:v>
                </c:pt>
                <c:pt idx="17">
                  <c:v>52.803</c:v>
                </c:pt>
                <c:pt idx="18">
                  <c:v>52.544</c:v>
                </c:pt>
                <c:pt idx="19">
                  <c:v>51.992</c:v>
                </c:pt>
                <c:pt idx="20">
                  <c:v>50.779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6272"/>
        <c:axId val="377768192"/>
      </c:scatterChart>
      <c:valAx>
        <c:axId val="377766272"/>
        <c:scaling>
          <c:orientation val="minMax"/>
          <c:max val="19"/>
          <c:min val="13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68192"/>
        <c:crosses val="autoZero"/>
        <c:crossBetween val="midCat"/>
        <c:majorUnit val="5"/>
      </c:valAx>
      <c:valAx>
        <c:axId val="377768192"/>
        <c:scaling>
          <c:orientation val="minMax"/>
          <c:min val="4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SiO2(wt.%)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66272"/>
        <c:crosses val="autoZero"/>
        <c:crossBetween val="midCat"/>
        <c:majorUnit val="2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[1]辉长岩探针数据!$X$21:$DK$21</c:f>
              <c:numCache>
                <c:formatCode>General</c:formatCode>
                <c:ptCount val="92"/>
                <c:pt idx="0">
                  <c:v>76.2905017665079</c:v>
                </c:pt>
                <c:pt idx="1">
                  <c:v>75.6758668753216</c:v>
                </c:pt>
                <c:pt idx="2">
                  <c:v>74.1642117206255</c:v>
                </c:pt>
                <c:pt idx="3">
                  <c:v>73.8323985120494</c:v>
                </c:pt>
                <c:pt idx="4">
                  <c:v>74.6303445732972</c:v>
                </c:pt>
                <c:pt idx="5">
                  <c:v>74.1337549208293</c:v>
                </c:pt>
                <c:pt idx="6">
                  <c:v>77.0257075208974</c:v>
                </c:pt>
                <c:pt idx="7">
                  <c:v>73.6745164125298</c:v>
                </c:pt>
                <c:pt idx="8">
                  <c:v>76.4633142603221</c:v>
                </c:pt>
                <c:pt idx="9">
                  <c:v>75.0569182527334</c:v>
                </c:pt>
                <c:pt idx="10">
                  <c:v>75.4397033058333</c:v>
                </c:pt>
                <c:pt idx="11">
                  <c:v>77.8579842131892</c:v>
                </c:pt>
                <c:pt idx="12">
                  <c:v>75.7509741949194</c:v>
                </c:pt>
                <c:pt idx="13">
                  <c:v>70.7433762902714</c:v>
                </c:pt>
                <c:pt idx="14">
                  <c:v>73.7140433692767</c:v>
                </c:pt>
                <c:pt idx="15">
                  <c:v>74.1784593680663</c:v>
                </c:pt>
                <c:pt idx="16">
                  <c:v>75.3958905973499</c:v>
                </c:pt>
                <c:pt idx="17">
                  <c:v>74.3238121466349</c:v>
                </c:pt>
                <c:pt idx="18">
                  <c:v>73.2998814180672</c:v>
                </c:pt>
                <c:pt idx="19">
                  <c:v>75.558440192111</c:v>
                </c:pt>
                <c:pt idx="20">
                  <c:v>74.4161393519458</c:v>
                </c:pt>
                <c:pt idx="21">
                  <c:v>74.8562466474319</c:v>
                </c:pt>
                <c:pt idx="22">
                  <c:v>74.5707369291705</c:v>
                </c:pt>
                <c:pt idx="23">
                  <c:v>73.7382802053419</c:v>
                </c:pt>
                <c:pt idx="24">
                  <c:v>78.4862497730156</c:v>
                </c:pt>
                <c:pt idx="25">
                  <c:v>75.726072203241</c:v>
                </c:pt>
                <c:pt idx="26">
                  <c:v>78.2298214606134</c:v>
                </c:pt>
                <c:pt idx="27">
                  <c:v>75.2044809630416</c:v>
                </c:pt>
                <c:pt idx="28">
                  <c:v>74.469606564756</c:v>
                </c:pt>
                <c:pt idx="29">
                  <c:v>74.8783257206231</c:v>
                </c:pt>
                <c:pt idx="30">
                  <c:v>77.3262281889205</c:v>
                </c:pt>
                <c:pt idx="31">
                  <c:v>74.821458056173</c:v>
                </c:pt>
                <c:pt idx="32">
                  <c:v>75.269007539671</c:v>
                </c:pt>
                <c:pt idx="33">
                  <c:v>76.0353690450599</c:v>
                </c:pt>
                <c:pt idx="34">
                  <c:v>77.2455061052935</c:v>
                </c:pt>
                <c:pt idx="35">
                  <c:v>78.2859427737777</c:v>
                </c:pt>
                <c:pt idx="36">
                  <c:v>72.2004614139676</c:v>
                </c:pt>
                <c:pt idx="37">
                  <c:v>74.9041690091215</c:v>
                </c:pt>
                <c:pt idx="38">
                  <c:v>74.8475778548963</c:v>
                </c:pt>
                <c:pt idx="39">
                  <c:v>74.5677270968638</c:v>
                </c:pt>
                <c:pt idx="40">
                  <c:v>77.018243902893</c:v>
                </c:pt>
                <c:pt idx="41">
                  <c:v>79.7005854347692</c:v>
                </c:pt>
                <c:pt idx="42">
                  <c:v>76.5608907985752</c:v>
                </c:pt>
                <c:pt idx="43">
                  <c:v>73.9816989736168</c:v>
                </c:pt>
                <c:pt idx="44">
                  <c:v>77.9514414016012</c:v>
                </c:pt>
                <c:pt idx="45">
                  <c:v>78.645766304892</c:v>
                </c:pt>
                <c:pt idx="46">
                  <c:v>78.5018477433548</c:v>
                </c:pt>
                <c:pt idx="47">
                  <c:v>76.3577151781614</c:v>
                </c:pt>
                <c:pt idx="48">
                  <c:v>77.4510646947734</c:v>
                </c:pt>
                <c:pt idx="49">
                  <c:v>76.9710724252127</c:v>
                </c:pt>
                <c:pt idx="50">
                  <c:v>77.7264413214391</c:v>
                </c:pt>
                <c:pt idx="51">
                  <c:v>76.4500715631088</c:v>
                </c:pt>
                <c:pt idx="52">
                  <c:v>72.9013837590857</c:v>
                </c:pt>
                <c:pt idx="53">
                  <c:v>75.109221748475</c:v>
                </c:pt>
                <c:pt idx="54">
                  <c:v>78.5277788727285</c:v>
                </c:pt>
                <c:pt idx="55">
                  <c:v>76.8729971914384</c:v>
                </c:pt>
                <c:pt idx="56">
                  <c:v>74.1810133352911</c:v>
                </c:pt>
                <c:pt idx="57">
                  <c:v>75.3978927204086</c:v>
                </c:pt>
                <c:pt idx="58">
                  <c:v>76.6177255684175</c:v>
                </c:pt>
                <c:pt idx="59">
                  <c:v>74.7389154117172</c:v>
                </c:pt>
                <c:pt idx="60">
                  <c:v>78.5031577593185</c:v>
                </c:pt>
                <c:pt idx="61">
                  <c:v>74.9720460973011</c:v>
                </c:pt>
                <c:pt idx="62">
                  <c:v>76.4732238177419</c:v>
                </c:pt>
                <c:pt idx="63">
                  <c:v>72.7339656965292</c:v>
                </c:pt>
                <c:pt idx="64">
                  <c:v>74.7047744120759</c:v>
                </c:pt>
                <c:pt idx="65">
                  <c:v>76.4279470187539</c:v>
                </c:pt>
                <c:pt idx="66">
                  <c:v>79.7266909660251</c:v>
                </c:pt>
                <c:pt idx="67">
                  <c:v>74.6536251444421</c:v>
                </c:pt>
                <c:pt idx="68">
                  <c:v>74.0389833692536</c:v>
                </c:pt>
                <c:pt idx="69">
                  <c:v>77.9726366957729</c:v>
                </c:pt>
                <c:pt idx="70">
                  <c:v>75.4362530004553</c:v>
                </c:pt>
                <c:pt idx="71">
                  <c:v>75.6003403819597</c:v>
                </c:pt>
                <c:pt idx="72">
                  <c:v>76.1031475554308</c:v>
                </c:pt>
                <c:pt idx="73">
                  <c:v>76.7294334398046</c:v>
                </c:pt>
                <c:pt idx="74">
                  <c:v>81.3248353542615</c:v>
                </c:pt>
                <c:pt idx="75">
                  <c:v>74.9496732318778</c:v>
                </c:pt>
                <c:pt idx="76">
                  <c:v>74.3070937429961</c:v>
                </c:pt>
                <c:pt idx="77">
                  <c:v>76.6283754980371</c:v>
                </c:pt>
                <c:pt idx="78">
                  <c:v>75.7410863438566</c:v>
                </c:pt>
                <c:pt idx="79">
                  <c:v>76.0526712591837</c:v>
                </c:pt>
                <c:pt idx="80">
                  <c:v>77.2455291342977</c:v>
                </c:pt>
                <c:pt idx="81">
                  <c:v>74.8804796421062</c:v>
                </c:pt>
                <c:pt idx="82">
                  <c:v>75.3070269781044</c:v>
                </c:pt>
                <c:pt idx="83">
                  <c:v>83.1788814644728</c:v>
                </c:pt>
                <c:pt idx="84">
                  <c:v>76.0026710322374</c:v>
                </c:pt>
                <c:pt idx="85">
                  <c:v>75.756615611435</c:v>
                </c:pt>
                <c:pt idx="86">
                  <c:v>75.4495739335593</c:v>
                </c:pt>
                <c:pt idx="87">
                  <c:v>75.8728624833262</c:v>
                </c:pt>
                <c:pt idx="88">
                  <c:v>74.4496267695809</c:v>
                </c:pt>
                <c:pt idx="89">
                  <c:v>75.7979229689034</c:v>
                </c:pt>
                <c:pt idx="90">
                  <c:v>75.1251482166056</c:v>
                </c:pt>
                <c:pt idx="91">
                  <c:v>76.6667444855669</c:v>
                </c:pt>
              </c:numCache>
            </c:numRef>
          </c:xVal>
          <c:yVal>
            <c:numRef>
              <c:f>[1]辉长岩探针数据!$X$18:$DK$18</c:f>
              <c:numCache>
                <c:formatCode>General</c:formatCode>
                <c:ptCount val="92"/>
                <c:pt idx="0">
                  <c:v>0.168</c:v>
                </c:pt>
                <c:pt idx="1">
                  <c:v>0.15</c:v>
                </c:pt>
                <c:pt idx="2">
                  <c:v>0.213</c:v>
                </c:pt>
                <c:pt idx="3">
                  <c:v>0.076</c:v>
                </c:pt>
                <c:pt idx="4">
                  <c:v>0.027</c:v>
                </c:pt>
                <c:pt idx="5">
                  <c:v>0.026</c:v>
                </c:pt>
                <c:pt idx="6">
                  <c:v>0.236</c:v>
                </c:pt>
                <c:pt idx="7">
                  <c:v>0.084</c:v>
                </c:pt>
                <c:pt idx="8">
                  <c:v>0.204</c:v>
                </c:pt>
                <c:pt idx="9">
                  <c:v>0.049</c:v>
                </c:pt>
                <c:pt idx="10">
                  <c:v>0</c:v>
                </c:pt>
                <c:pt idx="11">
                  <c:v>0.227</c:v>
                </c:pt>
                <c:pt idx="12">
                  <c:v>0.213</c:v>
                </c:pt>
                <c:pt idx="13">
                  <c:v>0.061</c:v>
                </c:pt>
                <c:pt idx="14">
                  <c:v>0.066</c:v>
                </c:pt>
                <c:pt idx="15">
                  <c:v>0</c:v>
                </c:pt>
                <c:pt idx="16">
                  <c:v>0.047</c:v>
                </c:pt>
                <c:pt idx="17">
                  <c:v>0.024</c:v>
                </c:pt>
                <c:pt idx="18">
                  <c:v>0.195</c:v>
                </c:pt>
                <c:pt idx="19">
                  <c:v>0.037</c:v>
                </c:pt>
                <c:pt idx="20">
                  <c:v>0.047</c:v>
                </c:pt>
                <c:pt idx="21">
                  <c:v>0.154</c:v>
                </c:pt>
                <c:pt idx="22">
                  <c:v>0.258</c:v>
                </c:pt>
                <c:pt idx="23">
                  <c:v>0.118</c:v>
                </c:pt>
                <c:pt idx="24">
                  <c:v>0.16</c:v>
                </c:pt>
                <c:pt idx="25">
                  <c:v>0.198</c:v>
                </c:pt>
                <c:pt idx="26">
                  <c:v>0.312</c:v>
                </c:pt>
                <c:pt idx="27">
                  <c:v>0</c:v>
                </c:pt>
                <c:pt idx="28">
                  <c:v>0.063</c:v>
                </c:pt>
                <c:pt idx="29">
                  <c:v>0.047</c:v>
                </c:pt>
                <c:pt idx="30">
                  <c:v>0.189</c:v>
                </c:pt>
                <c:pt idx="31">
                  <c:v>0.141</c:v>
                </c:pt>
                <c:pt idx="32">
                  <c:v>0.033</c:v>
                </c:pt>
                <c:pt idx="33">
                  <c:v>0.296</c:v>
                </c:pt>
                <c:pt idx="34">
                  <c:v>0.229</c:v>
                </c:pt>
                <c:pt idx="35">
                  <c:v>0.169</c:v>
                </c:pt>
                <c:pt idx="36">
                  <c:v>0.101</c:v>
                </c:pt>
                <c:pt idx="37">
                  <c:v>0</c:v>
                </c:pt>
                <c:pt idx="38">
                  <c:v>0.114</c:v>
                </c:pt>
                <c:pt idx="39">
                  <c:v>0.094</c:v>
                </c:pt>
                <c:pt idx="40">
                  <c:v>0.139</c:v>
                </c:pt>
                <c:pt idx="41">
                  <c:v>0.33</c:v>
                </c:pt>
                <c:pt idx="42">
                  <c:v>0.166</c:v>
                </c:pt>
                <c:pt idx="43">
                  <c:v>0.176</c:v>
                </c:pt>
                <c:pt idx="44">
                  <c:v>0.177</c:v>
                </c:pt>
                <c:pt idx="45">
                  <c:v>0.211</c:v>
                </c:pt>
                <c:pt idx="46">
                  <c:v>0.307</c:v>
                </c:pt>
                <c:pt idx="47">
                  <c:v>0.004</c:v>
                </c:pt>
                <c:pt idx="48">
                  <c:v>0.239</c:v>
                </c:pt>
                <c:pt idx="49">
                  <c:v>0.244</c:v>
                </c:pt>
                <c:pt idx="50">
                  <c:v>0.079</c:v>
                </c:pt>
                <c:pt idx="51">
                  <c:v>0.368</c:v>
                </c:pt>
                <c:pt idx="52">
                  <c:v>0.063</c:v>
                </c:pt>
                <c:pt idx="53">
                  <c:v>0.2595</c:v>
                </c:pt>
                <c:pt idx="54">
                  <c:v>0.4</c:v>
                </c:pt>
                <c:pt idx="55">
                  <c:v>0.155</c:v>
                </c:pt>
                <c:pt idx="56">
                  <c:v>0.1375</c:v>
                </c:pt>
                <c:pt idx="57">
                  <c:v>0.391</c:v>
                </c:pt>
                <c:pt idx="58">
                  <c:v>0.449</c:v>
                </c:pt>
                <c:pt idx="59">
                  <c:v>0.014</c:v>
                </c:pt>
                <c:pt idx="60">
                  <c:v>0.178</c:v>
                </c:pt>
                <c:pt idx="61">
                  <c:v>0.111</c:v>
                </c:pt>
                <c:pt idx="62">
                  <c:v>0</c:v>
                </c:pt>
                <c:pt idx="63">
                  <c:v>0.035</c:v>
                </c:pt>
                <c:pt idx="64">
                  <c:v>0.008</c:v>
                </c:pt>
                <c:pt idx="65">
                  <c:v>0.043</c:v>
                </c:pt>
                <c:pt idx="66">
                  <c:v>0.484</c:v>
                </c:pt>
                <c:pt idx="67">
                  <c:v>0.012</c:v>
                </c:pt>
                <c:pt idx="68">
                  <c:v>0.062</c:v>
                </c:pt>
                <c:pt idx="69">
                  <c:v>0.048</c:v>
                </c:pt>
                <c:pt idx="70">
                  <c:v>0</c:v>
                </c:pt>
                <c:pt idx="71">
                  <c:v>0.1395</c:v>
                </c:pt>
                <c:pt idx="72">
                  <c:v>0.112</c:v>
                </c:pt>
                <c:pt idx="73">
                  <c:v>0</c:v>
                </c:pt>
                <c:pt idx="74">
                  <c:v>0.134</c:v>
                </c:pt>
                <c:pt idx="75">
                  <c:v>0.097</c:v>
                </c:pt>
                <c:pt idx="76">
                  <c:v>0.132</c:v>
                </c:pt>
                <c:pt idx="77">
                  <c:v>0.143</c:v>
                </c:pt>
                <c:pt idx="78">
                  <c:v>0.088</c:v>
                </c:pt>
                <c:pt idx="79">
                  <c:v>0.094</c:v>
                </c:pt>
                <c:pt idx="80">
                  <c:v>0.036</c:v>
                </c:pt>
                <c:pt idx="81">
                  <c:v>0</c:v>
                </c:pt>
                <c:pt idx="82">
                  <c:v>0.161</c:v>
                </c:pt>
                <c:pt idx="83">
                  <c:v>0.301</c:v>
                </c:pt>
                <c:pt idx="84">
                  <c:v>0.065</c:v>
                </c:pt>
                <c:pt idx="85">
                  <c:v>0.074</c:v>
                </c:pt>
                <c:pt idx="86">
                  <c:v>0.055</c:v>
                </c:pt>
                <c:pt idx="87">
                  <c:v>0.123</c:v>
                </c:pt>
                <c:pt idx="88">
                  <c:v>0</c:v>
                </c:pt>
                <c:pt idx="89">
                  <c:v>0.033</c:v>
                </c:pt>
                <c:pt idx="90">
                  <c:v>0.01</c:v>
                </c:pt>
                <c:pt idx="91">
                  <c:v>0.041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[1]辉长岩探针数据!$DL$21:$EQ$21</c:f>
              <c:numCache>
                <c:formatCode>General</c:formatCode>
                <c:ptCount val="32"/>
                <c:pt idx="0">
                  <c:v>77.0246167964938</c:v>
                </c:pt>
                <c:pt idx="1">
                  <c:v>82.9910884491451</c:v>
                </c:pt>
                <c:pt idx="2">
                  <c:v>72.7327435855375</c:v>
                </c:pt>
                <c:pt idx="3">
                  <c:v>75.234984174575</c:v>
                </c:pt>
                <c:pt idx="4">
                  <c:v>77.1410088796</c:v>
                </c:pt>
                <c:pt idx="5">
                  <c:v>74.3431535006434</c:v>
                </c:pt>
                <c:pt idx="6">
                  <c:v>84.7814812730808</c:v>
                </c:pt>
                <c:pt idx="7">
                  <c:v>76.1037863465171</c:v>
                </c:pt>
                <c:pt idx="8">
                  <c:v>80.0039462233353</c:v>
                </c:pt>
                <c:pt idx="9">
                  <c:v>75.6388601461985</c:v>
                </c:pt>
                <c:pt idx="10">
                  <c:v>84.320852031722</c:v>
                </c:pt>
                <c:pt idx="11">
                  <c:v>83.0924864313273</c:v>
                </c:pt>
                <c:pt idx="12">
                  <c:v>81.3667189110286</c:v>
                </c:pt>
                <c:pt idx="13">
                  <c:v>81.5085521418446</c:v>
                </c:pt>
                <c:pt idx="14">
                  <c:v>75.1477400427289</c:v>
                </c:pt>
                <c:pt idx="15">
                  <c:v>75.0955423204621</c:v>
                </c:pt>
                <c:pt idx="16">
                  <c:v>80.6753871585165</c:v>
                </c:pt>
                <c:pt idx="17">
                  <c:v>84.4717134081532</c:v>
                </c:pt>
                <c:pt idx="18">
                  <c:v>84.5308478235175</c:v>
                </c:pt>
                <c:pt idx="19">
                  <c:v>80.3687736744055</c:v>
                </c:pt>
                <c:pt idx="20">
                  <c:v>75.7310928344625</c:v>
                </c:pt>
                <c:pt idx="21">
                  <c:v>77.6899922963876</c:v>
                </c:pt>
                <c:pt idx="22">
                  <c:v>73.4207043702723</c:v>
                </c:pt>
                <c:pt idx="23">
                  <c:v>81.2789251475465</c:v>
                </c:pt>
                <c:pt idx="24">
                  <c:v>73.8281251489244</c:v>
                </c:pt>
                <c:pt idx="25">
                  <c:v>76.3578996695622</c:v>
                </c:pt>
                <c:pt idx="26">
                  <c:v>84.2049734478</c:v>
                </c:pt>
                <c:pt idx="27">
                  <c:v>79.5748589989217</c:v>
                </c:pt>
                <c:pt idx="28">
                  <c:v>82.3186681391128</c:v>
                </c:pt>
                <c:pt idx="29">
                  <c:v>82.3037104785646</c:v>
                </c:pt>
                <c:pt idx="30">
                  <c:v>75.7848253497502</c:v>
                </c:pt>
                <c:pt idx="31">
                  <c:v>71.9860207566887</c:v>
                </c:pt>
              </c:numCache>
            </c:numRef>
          </c:xVal>
          <c:yVal>
            <c:numRef>
              <c:f>[1]辉长岩探针数据!$DL$18:$EQ$18</c:f>
              <c:numCache>
                <c:formatCode>General</c:formatCode>
                <c:ptCount val="32"/>
                <c:pt idx="0">
                  <c:v>0.478</c:v>
                </c:pt>
                <c:pt idx="1">
                  <c:v>0.28</c:v>
                </c:pt>
                <c:pt idx="2">
                  <c:v>0.1535</c:v>
                </c:pt>
                <c:pt idx="3">
                  <c:v>0.353</c:v>
                </c:pt>
                <c:pt idx="4">
                  <c:v>0.2413333</c:v>
                </c:pt>
                <c:pt idx="5">
                  <c:v>0.21125</c:v>
                </c:pt>
                <c:pt idx="6">
                  <c:v>0.206</c:v>
                </c:pt>
                <c:pt idx="7">
                  <c:v>0.345</c:v>
                </c:pt>
                <c:pt idx="8">
                  <c:v>0.4346</c:v>
                </c:pt>
                <c:pt idx="9">
                  <c:v>0.474</c:v>
                </c:pt>
                <c:pt idx="10">
                  <c:v>0.3515</c:v>
                </c:pt>
                <c:pt idx="11">
                  <c:v>0.63633333</c:v>
                </c:pt>
                <c:pt idx="12">
                  <c:v>0.371</c:v>
                </c:pt>
                <c:pt idx="13">
                  <c:v>0.669</c:v>
                </c:pt>
                <c:pt idx="14">
                  <c:v>0.206</c:v>
                </c:pt>
                <c:pt idx="15">
                  <c:v>0.557</c:v>
                </c:pt>
                <c:pt idx="16">
                  <c:v>0.582</c:v>
                </c:pt>
                <c:pt idx="17">
                  <c:v>0.5605</c:v>
                </c:pt>
                <c:pt idx="18">
                  <c:v>0.8805</c:v>
                </c:pt>
                <c:pt idx="19">
                  <c:v>0.3953333</c:v>
                </c:pt>
                <c:pt idx="20">
                  <c:v>0.232</c:v>
                </c:pt>
                <c:pt idx="21">
                  <c:v>0.4955</c:v>
                </c:pt>
                <c:pt idx="22">
                  <c:v>0.1305</c:v>
                </c:pt>
                <c:pt idx="23">
                  <c:v>0.4435</c:v>
                </c:pt>
                <c:pt idx="24">
                  <c:v>0.2775</c:v>
                </c:pt>
                <c:pt idx="25">
                  <c:v>0.2405</c:v>
                </c:pt>
                <c:pt idx="26">
                  <c:v>0.4945</c:v>
                </c:pt>
                <c:pt idx="27">
                  <c:v>0.092</c:v>
                </c:pt>
                <c:pt idx="28">
                  <c:v>0.491</c:v>
                </c:pt>
                <c:pt idx="29">
                  <c:v>0.3725</c:v>
                </c:pt>
                <c:pt idx="30">
                  <c:v>0.4116667</c:v>
                </c:pt>
                <c:pt idx="31">
                  <c:v>0.285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04064"/>
        <c:axId val="378225024"/>
      </c:scatterChart>
      <c:valAx>
        <c:axId val="378104064"/>
        <c:scaling>
          <c:orientation val="minMax"/>
          <c:min val="65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225024"/>
        <c:crosses val="autoZero"/>
        <c:crossBetween val="midCat"/>
      </c:valAx>
      <c:valAx>
        <c:axId val="378225024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04064"/>
        <c:crosses val="autoZero"/>
        <c:crossBetween val="midCat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"鹤伴山"</c:f>
              <c:strCache>
                <c:ptCount val="1"/>
                <c:pt idx="0">
                  <c:v>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[1]鹤伴山探针数据!$D$20:$CT$20</c:f>
              <c:numCache>
                <c:formatCode>General</c:formatCode>
                <c:ptCount val="95"/>
                <c:pt idx="0">
                  <c:v>71.8460903690535</c:v>
                </c:pt>
                <c:pt idx="1">
                  <c:v>77.6340749492597</c:v>
                </c:pt>
                <c:pt idx="2">
                  <c:v>74.0456112001609</c:v>
                </c:pt>
                <c:pt idx="3">
                  <c:v>72.5330645113721</c:v>
                </c:pt>
                <c:pt idx="4">
                  <c:v>76.4953488095136</c:v>
                </c:pt>
                <c:pt idx="5">
                  <c:v>77.4989851280358</c:v>
                </c:pt>
                <c:pt idx="6">
                  <c:v>73.5396382063867</c:v>
                </c:pt>
                <c:pt idx="7">
                  <c:v>72.7456812197116</c:v>
                </c:pt>
                <c:pt idx="8">
                  <c:v>72.4445780866451</c:v>
                </c:pt>
                <c:pt idx="9">
                  <c:v>73.7847496624425</c:v>
                </c:pt>
                <c:pt idx="10">
                  <c:v>72.631368243613</c:v>
                </c:pt>
                <c:pt idx="11">
                  <c:v>73.7357803720859</c:v>
                </c:pt>
                <c:pt idx="12">
                  <c:v>73.8303163923317</c:v>
                </c:pt>
                <c:pt idx="13">
                  <c:v>72.4542711539239</c:v>
                </c:pt>
                <c:pt idx="14">
                  <c:v>72.8651328896572</c:v>
                </c:pt>
                <c:pt idx="15">
                  <c:v>74.2074019769715</c:v>
                </c:pt>
                <c:pt idx="16">
                  <c:v>71.9604987889296</c:v>
                </c:pt>
                <c:pt idx="17">
                  <c:v>73.5436901414015</c:v>
                </c:pt>
                <c:pt idx="18">
                  <c:v>80.7123839183332</c:v>
                </c:pt>
                <c:pt idx="19">
                  <c:v>72.9118084224335</c:v>
                </c:pt>
                <c:pt idx="20">
                  <c:v>73.2666011940228</c:v>
                </c:pt>
                <c:pt idx="21">
                  <c:v>72.4166615584307</c:v>
                </c:pt>
                <c:pt idx="22">
                  <c:v>73.3591229960274</c:v>
                </c:pt>
                <c:pt idx="23">
                  <c:v>73.3386540995063</c:v>
                </c:pt>
                <c:pt idx="24">
                  <c:v>72.5671220932915</c:v>
                </c:pt>
                <c:pt idx="25">
                  <c:v>73.8663187794316</c:v>
                </c:pt>
                <c:pt idx="26">
                  <c:v>85.4358766043881</c:v>
                </c:pt>
                <c:pt idx="27">
                  <c:v>76.7131692829226</c:v>
                </c:pt>
                <c:pt idx="28">
                  <c:v>83.2097477344743</c:v>
                </c:pt>
                <c:pt idx="29">
                  <c:v>71.7375539401614</c:v>
                </c:pt>
                <c:pt idx="30">
                  <c:v>73.7755677892921</c:v>
                </c:pt>
                <c:pt idx="31">
                  <c:v>72.2275783284216</c:v>
                </c:pt>
                <c:pt idx="32">
                  <c:v>73.425869982348</c:v>
                </c:pt>
                <c:pt idx="33">
                  <c:v>81.7441371756558</c:v>
                </c:pt>
                <c:pt idx="34">
                  <c:v>72.2393029692218</c:v>
                </c:pt>
                <c:pt idx="35">
                  <c:v>71.7117962724922</c:v>
                </c:pt>
                <c:pt idx="36">
                  <c:v>72.3949812122906</c:v>
                </c:pt>
                <c:pt idx="37">
                  <c:v>73.6006014472164</c:v>
                </c:pt>
                <c:pt idx="38">
                  <c:v>73.5875937658984</c:v>
                </c:pt>
                <c:pt idx="39">
                  <c:v>75.6454768497658</c:v>
                </c:pt>
                <c:pt idx="40">
                  <c:v>73.2496385845039</c:v>
                </c:pt>
                <c:pt idx="41">
                  <c:v>71.5633887329528</c:v>
                </c:pt>
                <c:pt idx="42">
                  <c:v>79.1226565095109</c:v>
                </c:pt>
                <c:pt idx="43">
                  <c:v>71.6612005609999</c:v>
                </c:pt>
                <c:pt idx="44">
                  <c:v>68.5396633915678</c:v>
                </c:pt>
                <c:pt idx="45">
                  <c:v>73.3627267781039</c:v>
                </c:pt>
                <c:pt idx="46">
                  <c:v>70.5407045189439</c:v>
                </c:pt>
                <c:pt idx="47">
                  <c:v>70.4931996380058</c:v>
                </c:pt>
                <c:pt idx="48">
                  <c:v>75.3455297533303</c:v>
                </c:pt>
                <c:pt idx="49">
                  <c:v>72.9136658434417</c:v>
                </c:pt>
                <c:pt idx="50">
                  <c:v>70.1192146562927</c:v>
                </c:pt>
                <c:pt idx="51">
                  <c:v>72.6553747424384</c:v>
                </c:pt>
                <c:pt idx="52">
                  <c:v>72.171973056926</c:v>
                </c:pt>
                <c:pt idx="53">
                  <c:v>68.3256115359613</c:v>
                </c:pt>
                <c:pt idx="54">
                  <c:v>75.1568130636437</c:v>
                </c:pt>
                <c:pt idx="55">
                  <c:v>77.5951215654577</c:v>
                </c:pt>
                <c:pt idx="56">
                  <c:v>69.1268209807362</c:v>
                </c:pt>
                <c:pt idx="57">
                  <c:v>76.6834420144288</c:v>
                </c:pt>
                <c:pt idx="58">
                  <c:v>75.8807749568473</c:v>
                </c:pt>
                <c:pt idx="59">
                  <c:v>76.869318710766</c:v>
                </c:pt>
                <c:pt idx="60">
                  <c:v>70.8316426158118</c:v>
                </c:pt>
                <c:pt idx="61">
                  <c:v>75.9559213382541</c:v>
                </c:pt>
                <c:pt idx="62">
                  <c:v>70.7585402040092</c:v>
                </c:pt>
                <c:pt idx="63">
                  <c:v>70.1191494109126</c:v>
                </c:pt>
                <c:pt idx="64">
                  <c:v>70.2774064246959</c:v>
                </c:pt>
                <c:pt idx="65">
                  <c:v>70.0837773629844</c:v>
                </c:pt>
                <c:pt idx="66">
                  <c:v>67.8802712965766</c:v>
                </c:pt>
                <c:pt idx="67">
                  <c:v>69.0339128312848</c:v>
                </c:pt>
                <c:pt idx="68">
                  <c:v>70.6273061155966</c:v>
                </c:pt>
                <c:pt idx="69">
                  <c:v>79.2669150778799</c:v>
                </c:pt>
                <c:pt idx="70">
                  <c:v>69.7472269108887</c:v>
                </c:pt>
                <c:pt idx="71">
                  <c:v>70.9563885375993</c:v>
                </c:pt>
                <c:pt idx="72">
                  <c:v>72.0788266714477</c:v>
                </c:pt>
                <c:pt idx="73">
                  <c:v>76.0062130864255</c:v>
                </c:pt>
                <c:pt idx="74">
                  <c:v>77.2275538329293</c:v>
                </c:pt>
                <c:pt idx="75">
                  <c:v>77.4813285825778</c:v>
                </c:pt>
                <c:pt idx="76">
                  <c:v>74.4540930325957</c:v>
                </c:pt>
                <c:pt idx="77">
                  <c:v>74.5612465109283</c:v>
                </c:pt>
                <c:pt idx="78">
                  <c:v>68.7481858253285</c:v>
                </c:pt>
                <c:pt idx="79">
                  <c:v>70.6725334262565</c:v>
                </c:pt>
                <c:pt idx="80">
                  <c:v>69.8936978964524</c:v>
                </c:pt>
                <c:pt idx="81">
                  <c:v>70.745060075829</c:v>
                </c:pt>
                <c:pt idx="82">
                  <c:v>70.3846745799809</c:v>
                </c:pt>
                <c:pt idx="83">
                  <c:v>72.7426131027447</c:v>
                </c:pt>
                <c:pt idx="84">
                  <c:v>68.7516286754838</c:v>
                </c:pt>
                <c:pt idx="85">
                  <c:v>69.526524248335</c:v>
                </c:pt>
                <c:pt idx="86">
                  <c:v>70.8924395818549</c:v>
                </c:pt>
                <c:pt idx="87">
                  <c:v>75.3570355389524</c:v>
                </c:pt>
                <c:pt idx="88">
                  <c:v>69.5029442634674</c:v>
                </c:pt>
                <c:pt idx="89">
                  <c:v>69.5006406699464</c:v>
                </c:pt>
                <c:pt idx="90">
                  <c:v>68.8151116009113</c:v>
                </c:pt>
                <c:pt idx="91">
                  <c:v>70.6103171258668</c:v>
                </c:pt>
                <c:pt idx="92">
                  <c:v>72.4606995934459</c:v>
                </c:pt>
                <c:pt idx="93">
                  <c:v>73.1831589898408</c:v>
                </c:pt>
                <c:pt idx="94">
                  <c:v>74.9381674650621</c:v>
                </c:pt>
              </c:numCache>
            </c:numRef>
          </c:xVal>
          <c:yVal>
            <c:numRef>
              <c:f>[1]鹤伴山探针数据!$D$40:$CT$40</c:f>
              <c:numCache>
                <c:formatCode>General</c:formatCode>
                <c:ptCount val="95"/>
                <c:pt idx="0">
                  <c:v>0.317919505001705</c:v>
                </c:pt>
                <c:pt idx="1">
                  <c:v>0.894124472545301</c:v>
                </c:pt>
                <c:pt idx="2">
                  <c:v>0.410736553619095</c:v>
                </c:pt>
                <c:pt idx="3">
                  <c:v>0.492376858558497</c:v>
                </c:pt>
                <c:pt idx="4">
                  <c:v>0.679640549519437</c:v>
                </c:pt>
                <c:pt idx="5">
                  <c:v>0.877075737296541</c:v>
                </c:pt>
                <c:pt idx="6">
                  <c:v>0.394435022930015</c:v>
                </c:pt>
                <c:pt idx="7">
                  <c:v>0.968384065628539</c:v>
                </c:pt>
                <c:pt idx="8">
                  <c:v>0.421662740296903</c:v>
                </c:pt>
                <c:pt idx="9">
                  <c:v>0.468750462256888</c:v>
                </c:pt>
                <c:pt idx="10">
                  <c:v>0.537997230229321</c:v>
                </c:pt>
                <c:pt idx="11">
                  <c:v>0.792094249509887</c:v>
                </c:pt>
                <c:pt idx="12">
                  <c:v>0.715827637034698</c:v>
                </c:pt>
                <c:pt idx="13">
                  <c:v>0.596850811535027</c:v>
                </c:pt>
                <c:pt idx="14">
                  <c:v>0.54197550667837</c:v>
                </c:pt>
                <c:pt idx="15">
                  <c:v>0.787908046371318</c:v>
                </c:pt>
                <c:pt idx="16">
                  <c:v>0.459304652315799</c:v>
                </c:pt>
                <c:pt idx="17">
                  <c:v>1.11979544969825</c:v>
                </c:pt>
                <c:pt idx="18">
                  <c:v>0.44937130241052</c:v>
                </c:pt>
                <c:pt idx="19">
                  <c:v>0.758863877473123</c:v>
                </c:pt>
                <c:pt idx="20">
                  <c:v>0.46318094572832</c:v>
                </c:pt>
                <c:pt idx="21">
                  <c:v>0.506763351875368</c:v>
                </c:pt>
                <c:pt idx="22">
                  <c:v>0.662910484337482</c:v>
                </c:pt>
                <c:pt idx="23">
                  <c:v>1.11386700021992</c:v>
                </c:pt>
                <c:pt idx="24">
                  <c:v>0.664597098657171</c:v>
                </c:pt>
                <c:pt idx="25">
                  <c:v>0.397912620853975</c:v>
                </c:pt>
                <c:pt idx="26">
                  <c:v>2.66093984215772</c:v>
                </c:pt>
                <c:pt idx="27">
                  <c:v>2.72260308716758</c:v>
                </c:pt>
                <c:pt idx="28">
                  <c:v>0.880536655276805</c:v>
                </c:pt>
                <c:pt idx="29">
                  <c:v>0.903941443950692</c:v>
                </c:pt>
                <c:pt idx="30">
                  <c:v>0.409428177046808</c:v>
                </c:pt>
                <c:pt idx="31">
                  <c:v>0.943613785960131</c:v>
                </c:pt>
                <c:pt idx="32">
                  <c:v>0.774111433077444</c:v>
                </c:pt>
                <c:pt idx="33">
                  <c:v>0.86139088902838</c:v>
                </c:pt>
                <c:pt idx="34">
                  <c:v>0.828178068003385</c:v>
                </c:pt>
                <c:pt idx="35">
                  <c:v>0.634059529820726</c:v>
                </c:pt>
                <c:pt idx="36">
                  <c:v>0.926367108343014</c:v>
                </c:pt>
                <c:pt idx="37">
                  <c:v>2.50720141828815</c:v>
                </c:pt>
                <c:pt idx="38">
                  <c:v>0.757756641895127</c:v>
                </c:pt>
                <c:pt idx="39">
                  <c:v>0.898375608476398</c:v>
                </c:pt>
                <c:pt idx="40">
                  <c:v>0.85896085749161</c:v>
                </c:pt>
                <c:pt idx="41">
                  <c:v>0.951009458891114</c:v>
                </c:pt>
                <c:pt idx="42">
                  <c:v>0.592889782217057</c:v>
                </c:pt>
                <c:pt idx="43">
                  <c:v>3.67931825828896</c:v>
                </c:pt>
                <c:pt idx="44">
                  <c:v>2.65777598991726</c:v>
                </c:pt>
                <c:pt idx="45">
                  <c:v>1.46523351352667</c:v>
                </c:pt>
                <c:pt idx="46">
                  <c:v>3.73618980837986</c:v>
                </c:pt>
                <c:pt idx="47">
                  <c:v>1.30044293011832</c:v>
                </c:pt>
                <c:pt idx="48">
                  <c:v>1.17000999061728</c:v>
                </c:pt>
                <c:pt idx="49">
                  <c:v>2.1730533932896</c:v>
                </c:pt>
                <c:pt idx="50">
                  <c:v>5.15015101322652</c:v>
                </c:pt>
                <c:pt idx="51">
                  <c:v>1.57457841738054</c:v>
                </c:pt>
                <c:pt idx="52">
                  <c:v>1.92930652557038</c:v>
                </c:pt>
                <c:pt idx="53">
                  <c:v>2.17274041085117</c:v>
                </c:pt>
                <c:pt idx="54">
                  <c:v>2.6821599357433</c:v>
                </c:pt>
                <c:pt idx="55">
                  <c:v>2.60026406309599</c:v>
                </c:pt>
                <c:pt idx="56">
                  <c:v>5.18298719533638</c:v>
                </c:pt>
                <c:pt idx="57">
                  <c:v>2.01457646606989</c:v>
                </c:pt>
                <c:pt idx="58">
                  <c:v>1.8994817151732</c:v>
                </c:pt>
                <c:pt idx="59">
                  <c:v>1.44176952271071</c:v>
                </c:pt>
                <c:pt idx="60">
                  <c:v>2.81158399792594</c:v>
                </c:pt>
                <c:pt idx="61">
                  <c:v>0.935547218421146</c:v>
                </c:pt>
                <c:pt idx="62">
                  <c:v>4.40945886492333</c:v>
                </c:pt>
                <c:pt idx="63">
                  <c:v>2.37014454925753</c:v>
                </c:pt>
                <c:pt idx="64">
                  <c:v>1.44603893365142</c:v>
                </c:pt>
                <c:pt idx="65">
                  <c:v>1.01747364163019</c:v>
                </c:pt>
                <c:pt idx="66">
                  <c:v>1.5259937194751</c:v>
                </c:pt>
                <c:pt idx="67">
                  <c:v>1.33542302695776</c:v>
                </c:pt>
                <c:pt idx="68">
                  <c:v>2.38625979831746</c:v>
                </c:pt>
                <c:pt idx="69">
                  <c:v>2.43503573894107</c:v>
                </c:pt>
                <c:pt idx="70">
                  <c:v>1.21873789279292</c:v>
                </c:pt>
                <c:pt idx="71">
                  <c:v>2.10277730377544</c:v>
                </c:pt>
                <c:pt idx="72">
                  <c:v>1.7061909311881</c:v>
                </c:pt>
                <c:pt idx="73">
                  <c:v>1.13997692663927</c:v>
                </c:pt>
                <c:pt idx="74">
                  <c:v>3.20573327315426</c:v>
                </c:pt>
                <c:pt idx="75">
                  <c:v>2.42681606935277</c:v>
                </c:pt>
                <c:pt idx="76">
                  <c:v>1.29823363995362</c:v>
                </c:pt>
                <c:pt idx="77">
                  <c:v>4.15581871299127</c:v>
                </c:pt>
                <c:pt idx="78">
                  <c:v>1.72017567386137</c:v>
                </c:pt>
                <c:pt idx="79">
                  <c:v>3.68246726302444</c:v>
                </c:pt>
                <c:pt idx="80">
                  <c:v>1.39402475317367</c:v>
                </c:pt>
                <c:pt idx="81">
                  <c:v>1.65785036204405</c:v>
                </c:pt>
                <c:pt idx="82">
                  <c:v>1.34898220401239</c:v>
                </c:pt>
                <c:pt idx="83">
                  <c:v>2.16093412348189</c:v>
                </c:pt>
                <c:pt idx="84">
                  <c:v>0.852461287626914</c:v>
                </c:pt>
                <c:pt idx="85">
                  <c:v>1.40433054271752</c:v>
                </c:pt>
                <c:pt idx="86">
                  <c:v>2.09488552482073</c:v>
                </c:pt>
                <c:pt idx="87">
                  <c:v>1.87509889345713</c:v>
                </c:pt>
                <c:pt idx="88">
                  <c:v>2.05543321854583</c:v>
                </c:pt>
                <c:pt idx="89">
                  <c:v>2.78265494812948</c:v>
                </c:pt>
                <c:pt idx="90">
                  <c:v>3.70356712458044</c:v>
                </c:pt>
                <c:pt idx="91">
                  <c:v>2.62213515560971</c:v>
                </c:pt>
                <c:pt idx="92">
                  <c:v>1.78829533595792</c:v>
                </c:pt>
                <c:pt idx="93">
                  <c:v>3.00318220428731</c:v>
                </c:pt>
                <c:pt idx="94">
                  <c:v>1.21804157471406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"茶叶山"</c:f>
              <c:strCache>
                <c:ptCount val="1"/>
                <c:pt idx="0">
                  <c:v>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[1]辉长岩探针数据!$C$21:$W$21</c:f>
              <c:numCache>
                <c:formatCode>General</c:formatCode>
                <c:ptCount val="21"/>
                <c:pt idx="0">
                  <c:v>78.8603610944591</c:v>
                </c:pt>
                <c:pt idx="1">
                  <c:v>82.9220939127157</c:v>
                </c:pt>
                <c:pt idx="2">
                  <c:v>81.7568935363563</c:v>
                </c:pt>
                <c:pt idx="3">
                  <c:v>76.1390858616553</c:v>
                </c:pt>
                <c:pt idx="4">
                  <c:v>85.0391564247723</c:v>
                </c:pt>
                <c:pt idx="5">
                  <c:v>79.3364274434028</c:v>
                </c:pt>
                <c:pt idx="6">
                  <c:v>76.5630291269558</c:v>
                </c:pt>
                <c:pt idx="7">
                  <c:v>79.3357715024322</c:v>
                </c:pt>
                <c:pt idx="8">
                  <c:v>78.2309768067278</c:v>
                </c:pt>
                <c:pt idx="9">
                  <c:v>81.0657578104237</c:v>
                </c:pt>
                <c:pt idx="10">
                  <c:v>82.9386057156339</c:v>
                </c:pt>
                <c:pt idx="11">
                  <c:v>78.6800464938145</c:v>
                </c:pt>
                <c:pt idx="12">
                  <c:v>78.3533151610106</c:v>
                </c:pt>
                <c:pt idx="13">
                  <c:v>78.8319134136446</c:v>
                </c:pt>
                <c:pt idx="14">
                  <c:v>79.6909210858606</c:v>
                </c:pt>
                <c:pt idx="15">
                  <c:v>78.3819754038457</c:v>
                </c:pt>
                <c:pt idx="16">
                  <c:v>79.8153290278258</c:v>
                </c:pt>
                <c:pt idx="17">
                  <c:v>83.0366900123877</c:v>
                </c:pt>
                <c:pt idx="18">
                  <c:v>79.2327076034708</c:v>
                </c:pt>
                <c:pt idx="19">
                  <c:v>78.4145362278968</c:v>
                </c:pt>
                <c:pt idx="20">
                  <c:v>78.0231037508646</c:v>
                </c:pt>
              </c:numCache>
            </c:numRef>
          </c:xVal>
          <c:yVal>
            <c:numRef>
              <c:f>[1]辉长岩探针数据!$C$41:$W$41</c:f>
              <c:numCache>
                <c:formatCode>General</c:formatCode>
                <c:ptCount val="21"/>
                <c:pt idx="0">
                  <c:v>1.52786488792959</c:v>
                </c:pt>
                <c:pt idx="1">
                  <c:v>2.17865634737524</c:v>
                </c:pt>
                <c:pt idx="2">
                  <c:v>2.15965885106676</c:v>
                </c:pt>
                <c:pt idx="3">
                  <c:v>3.58886621710335</c:v>
                </c:pt>
                <c:pt idx="4">
                  <c:v>2.6773932042185</c:v>
                </c:pt>
                <c:pt idx="5">
                  <c:v>2.06648272832191</c:v>
                </c:pt>
                <c:pt idx="6">
                  <c:v>2.27031318980702</c:v>
                </c:pt>
                <c:pt idx="7">
                  <c:v>1.58710356496217</c:v>
                </c:pt>
                <c:pt idx="8">
                  <c:v>1.62978888232323</c:v>
                </c:pt>
                <c:pt idx="9">
                  <c:v>1.87384916754487</c:v>
                </c:pt>
                <c:pt idx="10">
                  <c:v>2.93159759000973</c:v>
                </c:pt>
                <c:pt idx="11">
                  <c:v>2.36476172859785</c:v>
                </c:pt>
                <c:pt idx="12">
                  <c:v>2.40877062099369</c:v>
                </c:pt>
                <c:pt idx="13">
                  <c:v>2.63980326498628</c:v>
                </c:pt>
                <c:pt idx="14">
                  <c:v>2.36949394033685</c:v>
                </c:pt>
                <c:pt idx="15">
                  <c:v>1.83552071678035</c:v>
                </c:pt>
                <c:pt idx="16">
                  <c:v>1.77932065258704</c:v>
                </c:pt>
                <c:pt idx="17">
                  <c:v>2.075432568708</c:v>
                </c:pt>
                <c:pt idx="18">
                  <c:v>1.69271270018991</c:v>
                </c:pt>
                <c:pt idx="19">
                  <c:v>1.72392787272879</c:v>
                </c:pt>
                <c:pt idx="20">
                  <c:v>1.36433057013796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896"/>
        <c:axId val="378983168"/>
      </c:scatterChart>
      <c:valAx>
        <c:axId val="378976896"/>
        <c:scaling>
          <c:orientation val="minMax"/>
          <c:max val="90"/>
          <c:min val="65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8983168"/>
        <c:crosses val="autoZero"/>
        <c:crossBetween val="midCat"/>
      </c:valAx>
      <c:valAx>
        <c:axId val="378983168"/>
        <c:scaling>
          <c:orientation val="minMax"/>
          <c:max val="5.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8976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"鹤伴山"</c:f>
              <c:strCache>
                <c:ptCount val="1"/>
                <c:pt idx="0">
                  <c:v>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[1]鹤伴山探针数据!$D$20:$CT$20</c:f>
              <c:numCache>
                <c:formatCode>General</c:formatCode>
                <c:ptCount val="95"/>
                <c:pt idx="0">
                  <c:v>71.8460903690535</c:v>
                </c:pt>
                <c:pt idx="1">
                  <c:v>77.6340749492597</c:v>
                </c:pt>
                <c:pt idx="2">
                  <c:v>74.0456112001609</c:v>
                </c:pt>
                <c:pt idx="3">
                  <c:v>72.5330645113721</c:v>
                </c:pt>
                <c:pt idx="4">
                  <c:v>76.4953488095136</c:v>
                </c:pt>
                <c:pt idx="5">
                  <c:v>77.4989851280358</c:v>
                </c:pt>
                <c:pt idx="6">
                  <c:v>73.5396382063867</c:v>
                </c:pt>
                <c:pt idx="7">
                  <c:v>72.7456812197116</c:v>
                </c:pt>
                <c:pt idx="8">
                  <c:v>72.4445780866451</c:v>
                </c:pt>
                <c:pt idx="9">
                  <c:v>73.7847496624425</c:v>
                </c:pt>
                <c:pt idx="10">
                  <c:v>72.631368243613</c:v>
                </c:pt>
                <c:pt idx="11">
                  <c:v>73.7357803720859</c:v>
                </c:pt>
                <c:pt idx="12">
                  <c:v>73.8303163923317</c:v>
                </c:pt>
                <c:pt idx="13">
                  <c:v>72.4542711539239</c:v>
                </c:pt>
                <c:pt idx="14">
                  <c:v>72.8651328896572</c:v>
                </c:pt>
                <c:pt idx="15">
                  <c:v>74.2074019769715</c:v>
                </c:pt>
                <c:pt idx="16">
                  <c:v>71.9604987889296</c:v>
                </c:pt>
                <c:pt idx="17">
                  <c:v>73.5436901414015</c:v>
                </c:pt>
                <c:pt idx="18">
                  <c:v>80.7123839183332</c:v>
                </c:pt>
                <c:pt idx="19">
                  <c:v>72.9118084224335</c:v>
                </c:pt>
                <c:pt idx="20">
                  <c:v>73.2666011940228</c:v>
                </c:pt>
                <c:pt idx="21">
                  <c:v>72.4166615584307</c:v>
                </c:pt>
                <c:pt idx="22">
                  <c:v>73.3591229960274</c:v>
                </c:pt>
                <c:pt idx="23">
                  <c:v>73.3386540995063</c:v>
                </c:pt>
                <c:pt idx="24">
                  <c:v>72.5671220932915</c:v>
                </c:pt>
                <c:pt idx="25">
                  <c:v>73.8663187794316</c:v>
                </c:pt>
                <c:pt idx="26">
                  <c:v>85.4358766043881</c:v>
                </c:pt>
                <c:pt idx="27">
                  <c:v>76.7131692829226</c:v>
                </c:pt>
                <c:pt idx="28">
                  <c:v>83.2097477344743</c:v>
                </c:pt>
                <c:pt idx="29">
                  <c:v>71.7375539401614</c:v>
                </c:pt>
                <c:pt idx="30">
                  <c:v>73.7755677892921</c:v>
                </c:pt>
                <c:pt idx="31">
                  <c:v>72.2275783284216</c:v>
                </c:pt>
                <c:pt idx="32">
                  <c:v>73.425869982348</c:v>
                </c:pt>
                <c:pt idx="33">
                  <c:v>81.7441371756558</c:v>
                </c:pt>
                <c:pt idx="34">
                  <c:v>72.2393029692218</c:v>
                </c:pt>
                <c:pt idx="35">
                  <c:v>71.7117962724922</c:v>
                </c:pt>
                <c:pt idx="36">
                  <c:v>72.3949812122906</c:v>
                </c:pt>
                <c:pt idx="37">
                  <c:v>73.6006014472164</c:v>
                </c:pt>
                <c:pt idx="38">
                  <c:v>73.5875937658984</c:v>
                </c:pt>
                <c:pt idx="39">
                  <c:v>75.6454768497658</c:v>
                </c:pt>
                <c:pt idx="40">
                  <c:v>73.2496385845039</c:v>
                </c:pt>
                <c:pt idx="41">
                  <c:v>71.5633887329528</c:v>
                </c:pt>
                <c:pt idx="42">
                  <c:v>79.1226565095109</c:v>
                </c:pt>
                <c:pt idx="43">
                  <c:v>71.6612005609999</c:v>
                </c:pt>
                <c:pt idx="44">
                  <c:v>68.5396633915678</c:v>
                </c:pt>
                <c:pt idx="45">
                  <c:v>73.3627267781039</c:v>
                </c:pt>
                <c:pt idx="46">
                  <c:v>70.5407045189439</c:v>
                </c:pt>
                <c:pt idx="47">
                  <c:v>70.4931996380058</c:v>
                </c:pt>
                <c:pt idx="48">
                  <c:v>75.3455297533303</c:v>
                </c:pt>
                <c:pt idx="49">
                  <c:v>72.9136658434417</c:v>
                </c:pt>
                <c:pt idx="50">
                  <c:v>70.1192146562927</c:v>
                </c:pt>
                <c:pt idx="51">
                  <c:v>72.6553747424384</c:v>
                </c:pt>
                <c:pt idx="52">
                  <c:v>72.171973056926</c:v>
                </c:pt>
                <c:pt idx="53">
                  <c:v>68.3256115359613</c:v>
                </c:pt>
                <c:pt idx="54">
                  <c:v>75.1568130636437</c:v>
                </c:pt>
                <c:pt idx="55">
                  <c:v>77.5951215654577</c:v>
                </c:pt>
                <c:pt idx="56">
                  <c:v>69.1268209807362</c:v>
                </c:pt>
                <c:pt idx="57">
                  <c:v>76.6834420144288</c:v>
                </c:pt>
                <c:pt idx="58">
                  <c:v>75.8807749568473</c:v>
                </c:pt>
                <c:pt idx="59">
                  <c:v>76.869318710766</c:v>
                </c:pt>
                <c:pt idx="60">
                  <c:v>70.8316426158118</c:v>
                </c:pt>
                <c:pt idx="61">
                  <c:v>75.9559213382541</c:v>
                </c:pt>
                <c:pt idx="62">
                  <c:v>70.7585402040092</c:v>
                </c:pt>
                <c:pt idx="63">
                  <c:v>70.1191494109126</c:v>
                </c:pt>
                <c:pt idx="64">
                  <c:v>70.2774064246959</c:v>
                </c:pt>
                <c:pt idx="65">
                  <c:v>70.0837773629844</c:v>
                </c:pt>
                <c:pt idx="66">
                  <c:v>67.8802712965766</c:v>
                </c:pt>
                <c:pt idx="67">
                  <c:v>69.0339128312848</c:v>
                </c:pt>
                <c:pt idx="68">
                  <c:v>70.6273061155966</c:v>
                </c:pt>
                <c:pt idx="69">
                  <c:v>79.2669150778799</c:v>
                </c:pt>
                <c:pt idx="70">
                  <c:v>69.7472269108887</c:v>
                </c:pt>
                <c:pt idx="71">
                  <c:v>70.9563885375993</c:v>
                </c:pt>
                <c:pt idx="72">
                  <c:v>72.0788266714477</c:v>
                </c:pt>
                <c:pt idx="73">
                  <c:v>76.0062130864255</c:v>
                </c:pt>
                <c:pt idx="74">
                  <c:v>77.2275538329293</c:v>
                </c:pt>
                <c:pt idx="75">
                  <c:v>77.4813285825778</c:v>
                </c:pt>
                <c:pt idx="76">
                  <c:v>74.4540930325957</c:v>
                </c:pt>
                <c:pt idx="77">
                  <c:v>74.5612465109283</c:v>
                </c:pt>
                <c:pt idx="78">
                  <c:v>68.7481858253285</c:v>
                </c:pt>
                <c:pt idx="79">
                  <c:v>70.6725334262565</c:v>
                </c:pt>
                <c:pt idx="80">
                  <c:v>69.8936978964524</c:v>
                </c:pt>
                <c:pt idx="81">
                  <c:v>70.745060075829</c:v>
                </c:pt>
                <c:pt idx="82">
                  <c:v>70.3846745799809</c:v>
                </c:pt>
                <c:pt idx="83">
                  <c:v>72.7426131027447</c:v>
                </c:pt>
                <c:pt idx="84">
                  <c:v>68.7516286754838</c:v>
                </c:pt>
                <c:pt idx="85">
                  <c:v>69.526524248335</c:v>
                </c:pt>
                <c:pt idx="86">
                  <c:v>70.8924395818549</c:v>
                </c:pt>
                <c:pt idx="87">
                  <c:v>75.3570355389524</c:v>
                </c:pt>
                <c:pt idx="88">
                  <c:v>69.5029442634674</c:v>
                </c:pt>
                <c:pt idx="89">
                  <c:v>69.5006406699464</c:v>
                </c:pt>
                <c:pt idx="90">
                  <c:v>68.8151116009113</c:v>
                </c:pt>
                <c:pt idx="91">
                  <c:v>70.6103171258668</c:v>
                </c:pt>
                <c:pt idx="92">
                  <c:v>72.4606995934459</c:v>
                </c:pt>
                <c:pt idx="93">
                  <c:v>73.1831589898408</c:v>
                </c:pt>
                <c:pt idx="94">
                  <c:v>74.9381674650621</c:v>
                </c:pt>
              </c:numCache>
            </c:numRef>
          </c:xVal>
          <c:yVal>
            <c:numRef>
              <c:f>[1]鹤伴山探针数据!$D$39:$CT$39</c:f>
              <c:numCache>
                <c:formatCode>General</c:formatCode>
                <c:ptCount val="95"/>
                <c:pt idx="0">
                  <c:v>36.6542141577402</c:v>
                </c:pt>
                <c:pt idx="1">
                  <c:v>89.418280642609</c:v>
                </c:pt>
                <c:pt idx="2">
                  <c:v>45.5289139633286</c:v>
                </c:pt>
                <c:pt idx="3">
                  <c:v>57.434488902086</c:v>
                </c:pt>
                <c:pt idx="4">
                  <c:v>70.397218486568</c:v>
                </c:pt>
                <c:pt idx="5">
                  <c:v>92.8537846732487</c:v>
                </c:pt>
                <c:pt idx="6">
                  <c:v>43.6988716502116</c:v>
                </c:pt>
                <c:pt idx="7">
                  <c:v>108.502921619988</c:v>
                </c:pt>
                <c:pt idx="8">
                  <c:v>47.0458392101551</c:v>
                </c:pt>
                <c:pt idx="9">
                  <c:v>52.3539053863454</c:v>
                </c:pt>
                <c:pt idx="10">
                  <c:v>59.1799314930485</c:v>
                </c:pt>
                <c:pt idx="11">
                  <c:v>82.8777067949888</c:v>
                </c:pt>
                <c:pt idx="12">
                  <c:v>79.6657767479347</c:v>
                </c:pt>
                <c:pt idx="13">
                  <c:v>68.0979560034578</c:v>
                </c:pt>
                <c:pt idx="14">
                  <c:v>66.5021156558533</c:v>
                </c:pt>
                <c:pt idx="15">
                  <c:v>87.5145642975409</c:v>
                </c:pt>
                <c:pt idx="16">
                  <c:v>53.3932854951458</c:v>
                </c:pt>
                <c:pt idx="17">
                  <c:v>119.545991689856</c:v>
                </c:pt>
                <c:pt idx="18">
                  <c:v>44.4714638323595</c:v>
                </c:pt>
                <c:pt idx="19">
                  <c:v>86.5863270555048</c:v>
                </c:pt>
                <c:pt idx="20">
                  <c:v>49.455881782068</c:v>
                </c:pt>
                <c:pt idx="21">
                  <c:v>56.2004980914713</c:v>
                </c:pt>
                <c:pt idx="22">
                  <c:v>73.3832386688522</c:v>
                </c:pt>
                <c:pt idx="23">
                  <c:v>126.187588152327</c:v>
                </c:pt>
                <c:pt idx="24">
                  <c:v>74.5489262048594</c:v>
                </c:pt>
                <c:pt idx="25">
                  <c:v>43.9335699561369</c:v>
                </c:pt>
                <c:pt idx="26">
                  <c:v>232.922490062829</c:v>
                </c:pt>
                <c:pt idx="27">
                  <c:v>288.152327221439</c:v>
                </c:pt>
                <c:pt idx="28">
                  <c:v>77.6516220028209</c:v>
                </c:pt>
                <c:pt idx="29">
                  <c:v>108.767409337573</c:v>
                </c:pt>
                <c:pt idx="30">
                  <c:v>47.6915109308886</c:v>
                </c:pt>
                <c:pt idx="31">
                  <c:v>109.617418899859</c:v>
                </c:pt>
                <c:pt idx="32">
                  <c:v>89.8390935781929</c:v>
                </c:pt>
                <c:pt idx="33">
                  <c:v>84.4207714006727</c:v>
                </c:pt>
                <c:pt idx="34">
                  <c:v>81.2275841225065</c:v>
                </c:pt>
                <c:pt idx="35">
                  <c:v>67.7212671810614</c:v>
                </c:pt>
                <c:pt idx="36">
                  <c:v>98.1604059916802</c:v>
                </c:pt>
                <c:pt idx="37">
                  <c:v>232.220353694261</c:v>
                </c:pt>
                <c:pt idx="38">
                  <c:v>71.3090112420144</c:v>
                </c:pt>
                <c:pt idx="39">
                  <c:v>84.8504574879751</c:v>
                </c:pt>
                <c:pt idx="40">
                  <c:v>84.2924758061137</c:v>
                </c:pt>
                <c:pt idx="41">
                  <c:v>85.1518764631469</c:v>
                </c:pt>
                <c:pt idx="42">
                  <c:v>57.1096886188565</c:v>
                </c:pt>
                <c:pt idx="43">
                  <c:v>355.681193373336</c:v>
                </c:pt>
                <c:pt idx="44">
                  <c:v>239.708728310427</c:v>
                </c:pt>
                <c:pt idx="45">
                  <c:v>134.811266740214</c:v>
                </c:pt>
                <c:pt idx="46">
                  <c:v>402.022695217336</c:v>
                </c:pt>
                <c:pt idx="47">
                  <c:v>119.830747531735</c:v>
                </c:pt>
                <c:pt idx="48">
                  <c:v>116.178544760641</c:v>
                </c:pt>
                <c:pt idx="49">
                  <c:v>195.996397437422</c:v>
                </c:pt>
                <c:pt idx="50">
                  <c:v>471.597618990701</c:v>
                </c:pt>
                <c:pt idx="51">
                  <c:v>134.079689703808</c:v>
                </c:pt>
                <c:pt idx="52">
                  <c:v>188.730006301954</c:v>
                </c:pt>
                <c:pt idx="53">
                  <c:v>223.421241717008</c:v>
                </c:pt>
                <c:pt idx="54">
                  <c:v>259.304384359151</c:v>
                </c:pt>
                <c:pt idx="55">
                  <c:v>257.79847796773</c:v>
                </c:pt>
                <c:pt idx="56">
                  <c:v>430.794546309356</c:v>
                </c:pt>
                <c:pt idx="57">
                  <c:v>182.600554447741</c:v>
                </c:pt>
                <c:pt idx="58">
                  <c:v>190.204435902602</c:v>
                </c:pt>
                <c:pt idx="59">
                  <c:v>140.81513545061</c:v>
                </c:pt>
                <c:pt idx="60">
                  <c:v>248.756250801385</c:v>
                </c:pt>
                <c:pt idx="61">
                  <c:v>87.5881523272214</c:v>
                </c:pt>
                <c:pt idx="62">
                  <c:v>436.84446723939</c:v>
                </c:pt>
                <c:pt idx="63">
                  <c:v>229.760225669958</c:v>
                </c:pt>
                <c:pt idx="64">
                  <c:v>147.427599752185</c:v>
                </c:pt>
                <c:pt idx="65">
                  <c:v>108.983655521447</c:v>
                </c:pt>
                <c:pt idx="66">
                  <c:v>138.856579786309</c:v>
                </c:pt>
                <c:pt idx="67">
                  <c:v>125.054494165919</c:v>
                </c:pt>
                <c:pt idx="68">
                  <c:v>221.118946873531</c:v>
                </c:pt>
                <c:pt idx="69">
                  <c:v>227.584122506548</c:v>
                </c:pt>
                <c:pt idx="70">
                  <c:v>112.725139483505</c:v>
                </c:pt>
                <c:pt idx="71">
                  <c:v>182.07952330391</c:v>
                </c:pt>
                <c:pt idx="72">
                  <c:v>161.34898247028</c:v>
                </c:pt>
                <c:pt idx="73">
                  <c:v>134.273624823695</c:v>
                </c:pt>
                <c:pt idx="74">
                  <c:v>250.634696755994</c:v>
                </c:pt>
                <c:pt idx="75">
                  <c:v>247.826881888941</c:v>
                </c:pt>
                <c:pt idx="76">
                  <c:v>124.407987528765</c:v>
                </c:pt>
                <c:pt idx="77">
                  <c:v>416.279415039715</c:v>
                </c:pt>
                <c:pt idx="78">
                  <c:v>155.504416895553</c:v>
                </c:pt>
                <c:pt idx="79">
                  <c:v>343.087357080695</c:v>
                </c:pt>
                <c:pt idx="80">
                  <c:v>157.104508849356</c:v>
                </c:pt>
                <c:pt idx="81">
                  <c:v>159.104144865553</c:v>
                </c:pt>
                <c:pt idx="82">
                  <c:v>129.607807452568</c:v>
                </c:pt>
                <c:pt idx="83">
                  <c:v>187.850405500705</c:v>
                </c:pt>
                <c:pt idx="84">
                  <c:v>75.2728082547695</c:v>
                </c:pt>
                <c:pt idx="85">
                  <c:v>132.157968970381</c:v>
                </c:pt>
                <c:pt idx="86">
                  <c:v>190.620592383639</c:v>
                </c:pt>
                <c:pt idx="87">
                  <c:v>173.9933572956</c:v>
                </c:pt>
                <c:pt idx="88">
                  <c:v>186.477002992879</c:v>
                </c:pt>
                <c:pt idx="89">
                  <c:v>247.479496421668</c:v>
                </c:pt>
                <c:pt idx="90">
                  <c:v>304.302749436741</c:v>
                </c:pt>
                <c:pt idx="91">
                  <c:v>248.864598025388</c:v>
                </c:pt>
                <c:pt idx="92">
                  <c:v>163.861893077265</c:v>
                </c:pt>
                <c:pt idx="93">
                  <c:v>243.016198657948</c:v>
                </c:pt>
                <c:pt idx="94">
                  <c:v>133.861019304044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"茶叶山"</c:f>
              <c:strCache>
                <c:ptCount val="1"/>
                <c:pt idx="0">
                  <c:v>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[1]辉长岩探针数据!$C$21:$W$21</c:f>
              <c:numCache>
                <c:formatCode>General</c:formatCode>
                <c:ptCount val="21"/>
                <c:pt idx="0">
                  <c:v>78.8603610944591</c:v>
                </c:pt>
                <c:pt idx="1">
                  <c:v>82.9220939127157</c:v>
                </c:pt>
                <c:pt idx="2">
                  <c:v>81.7568935363563</c:v>
                </c:pt>
                <c:pt idx="3">
                  <c:v>76.1390858616553</c:v>
                </c:pt>
                <c:pt idx="4">
                  <c:v>85.0391564247723</c:v>
                </c:pt>
                <c:pt idx="5">
                  <c:v>79.3364274434028</c:v>
                </c:pt>
                <c:pt idx="6">
                  <c:v>76.5630291269558</c:v>
                </c:pt>
                <c:pt idx="7">
                  <c:v>79.3357715024322</c:v>
                </c:pt>
                <c:pt idx="8">
                  <c:v>78.2309768067278</c:v>
                </c:pt>
                <c:pt idx="9">
                  <c:v>81.0657578104237</c:v>
                </c:pt>
                <c:pt idx="10">
                  <c:v>82.9386057156339</c:v>
                </c:pt>
                <c:pt idx="11">
                  <c:v>78.6800464938145</c:v>
                </c:pt>
                <c:pt idx="12">
                  <c:v>78.3533151610106</c:v>
                </c:pt>
                <c:pt idx="13">
                  <c:v>78.8319134136446</c:v>
                </c:pt>
                <c:pt idx="14">
                  <c:v>79.6909210858606</c:v>
                </c:pt>
                <c:pt idx="15">
                  <c:v>78.3819754038457</c:v>
                </c:pt>
                <c:pt idx="16">
                  <c:v>79.8153290278258</c:v>
                </c:pt>
                <c:pt idx="17">
                  <c:v>83.0366900123877</c:v>
                </c:pt>
                <c:pt idx="18">
                  <c:v>79.2327076034708</c:v>
                </c:pt>
                <c:pt idx="19">
                  <c:v>78.4145362278968</c:v>
                </c:pt>
                <c:pt idx="20">
                  <c:v>78.0231037508646</c:v>
                </c:pt>
              </c:numCache>
            </c:numRef>
          </c:xVal>
          <c:yVal>
            <c:numRef>
              <c:f>[1]辉长岩探针数据!$C$40:$W$40</c:f>
              <c:numCache>
                <c:formatCode>General</c:formatCode>
                <c:ptCount val="21"/>
                <c:pt idx="0">
                  <c:v>159.350326436247</c:v>
                </c:pt>
                <c:pt idx="1">
                  <c:v>203.46996344377</c:v>
                </c:pt>
                <c:pt idx="2">
                  <c:v>165.718872850584</c:v>
                </c:pt>
                <c:pt idx="3">
                  <c:v>304.895806432388</c:v>
                </c:pt>
                <c:pt idx="4">
                  <c:v>180.362803558212</c:v>
                </c:pt>
                <c:pt idx="5">
                  <c:v>202.343470715553</c:v>
                </c:pt>
                <c:pt idx="6">
                  <c:v>233.645880927313</c:v>
                </c:pt>
                <c:pt idx="7">
                  <c:v>162.279743340154</c:v>
                </c:pt>
                <c:pt idx="8">
                  <c:v>175.314635998698</c:v>
                </c:pt>
                <c:pt idx="9">
                  <c:v>198.875496858572</c:v>
                </c:pt>
                <c:pt idx="10">
                  <c:v>226.428262872191</c:v>
                </c:pt>
                <c:pt idx="11">
                  <c:v>213.599344829155</c:v>
                </c:pt>
                <c:pt idx="12">
                  <c:v>228.904579371218</c:v>
                </c:pt>
                <c:pt idx="13">
                  <c:v>242.997962701771</c:v>
                </c:pt>
                <c:pt idx="14">
                  <c:v>210.506973828553</c:v>
                </c:pt>
                <c:pt idx="15">
                  <c:v>182.734408536211</c:v>
                </c:pt>
                <c:pt idx="16">
                  <c:v>152.807777553899</c:v>
                </c:pt>
                <c:pt idx="17">
                  <c:v>182.326746010364</c:v>
                </c:pt>
                <c:pt idx="18">
                  <c:v>164.891139889729</c:v>
                </c:pt>
                <c:pt idx="19">
                  <c:v>170.517107494334</c:v>
                </c:pt>
                <c:pt idx="20">
                  <c:v>165.180452999253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48832"/>
        <c:axId val="379003264"/>
      </c:scatterChart>
      <c:valAx>
        <c:axId val="378648832"/>
        <c:scaling>
          <c:orientation val="minMax"/>
          <c:min val="65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9003264"/>
        <c:crosses val="autoZero"/>
        <c:crossBetween val="midCat"/>
      </c:valAx>
      <c:valAx>
        <c:axId val="379003264"/>
        <c:scaling>
          <c:orientation val="minMax"/>
          <c:max val="50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864883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2"/>
          <c:order val="0"/>
          <c:tx>
            <c:strRef>
              <c:f>"匡山"</c:f>
              <c:strCache>
                <c:ptCount val="1"/>
                <c:pt idx="0">
                  <c:v>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[1]辉长岩探针数据!$X$21:$DK$21</c:f>
              <c:numCache>
                <c:formatCode>General</c:formatCode>
                <c:ptCount val="92"/>
                <c:pt idx="0">
                  <c:v>76.2905017665079</c:v>
                </c:pt>
                <c:pt idx="1">
                  <c:v>75.6758668753216</c:v>
                </c:pt>
                <c:pt idx="2">
                  <c:v>74.1642117206255</c:v>
                </c:pt>
                <c:pt idx="3">
                  <c:v>73.8323985120494</c:v>
                </c:pt>
                <c:pt idx="4">
                  <c:v>74.6303445732972</c:v>
                </c:pt>
                <c:pt idx="5">
                  <c:v>74.1337549208293</c:v>
                </c:pt>
                <c:pt idx="6">
                  <c:v>77.0257075208974</c:v>
                </c:pt>
                <c:pt idx="7">
                  <c:v>73.6745164125298</c:v>
                </c:pt>
                <c:pt idx="8">
                  <c:v>76.4633142603221</c:v>
                </c:pt>
                <c:pt idx="9">
                  <c:v>75.0569182527334</c:v>
                </c:pt>
                <c:pt idx="10">
                  <c:v>75.4397033058333</c:v>
                </c:pt>
                <c:pt idx="11">
                  <c:v>77.8579842131892</c:v>
                </c:pt>
                <c:pt idx="12">
                  <c:v>75.7509741949194</c:v>
                </c:pt>
                <c:pt idx="13">
                  <c:v>70.7433762902714</c:v>
                </c:pt>
                <c:pt idx="14">
                  <c:v>73.7140433692767</c:v>
                </c:pt>
                <c:pt idx="15">
                  <c:v>74.1784593680663</c:v>
                </c:pt>
                <c:pt idx="16">
                  <c:v>75.3958905973499</c:v>
                </c:pt>
                <c:pt idx="17">
                  <c:v>74.3238121466349</c:v>
                </c:pt>
                <c:pt idx="18">
                  <c:v>73.2998814180672</c:v>
                </c:pt>
                <c:pt idx="19">
                  <c:v>75.558440192111</c:v>
                </c:pt>
                <c:pt idx="20">
                  <c:v>74.4161393519458</c:v>
                </c:pt>
                <c:pt idx="21">
                  <c:v>74.8562466474319</c:v>
                </c:pt>
                <c:pt idx="22">
                  <c:v>74.5707369291705</c:v>
                </c:pt>
                <c:pt idx="23">
                  <c:v>73.7382802053419</c:v>
                </c:pt>
                <c:pt idx="24">
                  <c:v>78.4862497730156</c:v>
                </c:pt>
                <c:pt idx="25">
                  <c:v>75.726072203241</c:v>
                </c:pt>
                <c:pt idx="26">
                  <c:v>78.2298214606134</c:v>
                </c:pt>
                <c:pt idx="27">
                  <c:v>75.2044809630416</c:v>
                </c:pt>
                <c:pt idx="28">
                  <c:v>74.469606564756</c:v>
                </c:pt>
                <c:pt idx="29">
                  <c:v>74.8783257206231</c:v>
                </c:pt>
                <c:pt idx="30">
                  <c:v>77.3262281889205</c:v>
                </c:pt>
                <c:pt idx="31">
                  <c:v>74.821458056173</c:v>
                </c:pt>
                <c:pt idx="32">
                  <c:v>75.269007539671</c:v>
                </c:pt>
                <c:pt idx="33">
                  <c:v>76.0353690450599</c:v>
                </c:pt>
                <c:pt idx="34">
                  <c:v>77.2455061052935</c:v>
                </c:pt>
                <c:pt idx="35">
                  <c:v>78.2859427737777</c:v>
                </c:pt>
                <c:pt idx="36">
                  <c:v>72.2004614139676</c:v>
                </c:pt>
                <c:pt idx="37">
                  <c:v>74.9041690091215</c:v>
                </c:pt>
                <c:pt idx="38">
                  <c:v>74.8475778548963</c:v>
                </c:pt>
                <c:pt idx="39">
                  <c:v>74.5677270968638</c:v>
                </c:pt>
                <c:pt idx="40">
                  <c:v>77.018243902893</c:v>
                </c:pt>
                <c:pt idx="41">
                  <c:v>79.7005854347692</c:v>
                </c:pt>
                <c:pt idx="42">
                  <c:v>76.5608907985752</c:v>
                </c:pt>
                <c:pt idx="43">
                  <c:v>73.9816989736168</c:v>
                </c:pt>
                <c:pt idx="44">
                  <c:v>77.9514414016012</c:v>
                </c:pt>
                <c:pt idx="45">
                  <c:v>78.645766304892</c:v>
                </c:pt>
                <c:pt idx="46">
                  <c:v>78.5018477433548</c:v>
                </c:pt>
                <c:pt idx="47">
                  <c:v>76.3577151781614</c:v>
                </c:pt>
                <c:pt idx="48">
                  <c:v>77.4510646947734</c:v>
                </c:pt>
                <c:pt idx="49">
                  <c:v>76.9710724252127</c:v>
                </c:pt>
                <c:pt idx="50">
                  <c:v>77.7264413214391</c:v>
                </c:pt>
                <c:pt idx="51">
                  <c:v>76.4500715631088</c:v>
                </c:pt>
                <c:pt idx="52">
                  <c:v>72.9013837590857</c:v>
                </c:pt>
                <c:pt idx="53">
                  <c:v>75.109221748475</c:v>
                </c:pt>
                <c:pt idx="54">
                  <c:v>78.5277788727285</c:v>
                </c:pt>
                <c:pt idx="55">
                  <c:v>76.8729971914384</c:v>
                </c:pt>
                <c:pt idx="56">
                  <c:v>74.1810133352911</c:v>
                </c:pt>
                <c:pt idx="57">
                  <c:v>75.3978927204086</c:v>
                </c:pt>
                <c:pt idx="58">
                  <c:v>76.6177255684175</c:v>
                </c:pt>
                <c:pt idx="59">
                  <c:v>74.7389154117172</c:v>
                </c:pt>
                <c:pt idx="60">
                  <c:v>78.5031577593185</c:v>
                </c:pt>
                <c:pt idx="61">
                  <c:v>74.9720460973011</c:v>
                </c:pt>
                <c:pt idx="62">
                  <c:v>76.4732238177419</c:v>
                </c:pt>
                <c:pt idx="63">
                  <c:v>72.7339656965292</c:v>
                </c:pt>
                <c:pt idx="64">
                  <c:v>74.7047744120759</c:v>
                </c:pt>
                <c:pt idx="65">
                  <c:v>76.4279470187539</c:v>
                </c:pt>
                <c:pt idx="66">
                  <c:v>79.7266909660251</c:v>
                </c:pt>
                <c:pt idx="67">
                  <c:v>74.6536251444421</c:v>
                </c:pt>
                <c:pt idx="68">
                  <c:v>74.0389833692536</c:v>
                </c:pt>
                <c:pt idx="69">
                  <c:v>77.9726366957729</c:v>
                </c:pt>
                <c:pt idx="70">
                  <c:v>75.4362530004553</c:v>
                </c:pt>
                <c:pt idx="71">
                  <c:v>75.6003403819597</c:v>
                </c:pt>
                <c:pt idx="72">
                  <c:v>76.1031475554308</c:v>
                </c:pt>
                <c:pt idx="73">
                  <c:v>76.7294334398046</c:v>
                </c:pt>
                <c:pt idx="74">
                  <c:v>81.3248353542615</c:v>
                </c:pt>
                <c:pt idx="75">
                  <c:v>74.9496732318778</c:v>
                </c:pt>
                <c:pt idx="76">
                  <c:v>74.3070937429961</c:v>
                </c:pt>
                <c:pt idx="77">
                  <c:v>76.6283754980371</c:v>
                </c:pt>
                <c:pt idx="78">
                  <c:v>75.7410863438566</c:v>
                </c:pt>
                <c:pt idx="79">
                  <c:v>76.0526712591837</c:v>
                </c:pt>
                <c:pt idx="80">
                  <c:v>77.2455291342977</c:v>
                </c:pt>
                <c:pt idx="81">
                  <c:v>74.8804796421062</c:v>
                </c:pt>
                <c:pt idx="82">
                  <c:v>75.3070269781044</c:v>
                </c:pt>
                <c:pt idx="83">
                  <c:v>83.1788814644728</c:v>
                </c:pt>
                <c:pt idx="84">
                  <c:v>76.0026710322374</c:v>
                </c:pt>
                <c:pt idx="85">
                  <c:v>75.756615611435</c:v>
                </c:pt>
                <c:pt idx="86">
                  <c:v>75.4495739335593</c:v>
                </c:pt>
                <c:pt idx="87">
                  <c:v>75.8728624833262</c:v>
                </c:pt>
                <c:pt idx="88">
                  <c:v>74.4496267695809</c:v>
                </c:pt>
                <c:pt idx="89">
                  <c:v>75.7979229689034</c:v>
                </c:pt>
                <c:pt idx="90">
                  <c:v>75.1251482166056</c:v>
                </c:pt>
                <c:pt idx="91">
                  <c:v>76.6667444855669</c:v>
                </c:pt>
              </c:numCache>
            </c:numRef>
          </c:xVal>
          <c:yVal>
            <c:numRef>
              <c:f>[1]辉长岩探针数据!$X$41:$DK$41</c:f>
              <c:numCache>
                <c:formatCode>General</c:formatCode>
                <c:ptCount val="92"/>
                <c:pt idx="0">
                  <c:v>1.33719940659652</c:v>
                </c:pt>
                <c:pt idx="1">
                  <c:v>2.29960331360689</c:v>
                </c:pt>
                <c:pt idx="2">
                  <c:v>2.73894597548963</c:v>
                </c:pt>
                <c:pt idx="3">
                  <c:v>1.06461603529156</c:v>
                </c:pt>
                <c:pt idx="4">
                  <c:v>1.20302883169914</c:v>
                </c:pt>
                <c:pt idx="5">
                  <c:v>1.02641499979349</c:v>
                </c:pt>
                <c:pt idx="6">
                  <c:v>0.958925954541904</c:v>
                </c:pt>
                <c:pt idx="7">
                  <c:v>2.14051690797084</c:v>
                </c:pt>
                <c:pt idx="8">
                  <c:v>0.949856337667562</c:v>
                </c:pt>
                <c:pt idx="9">
                  <c:v>1.13640150135801</c:v>
                </c:pt>
                <c:pt idx="10">
                  <c:v>2.04167998972616</c:v>
                </c:pt>
                <c:pt idx="11">
                  <c:v>1.39883633751242</c:v>
                </c:pt>
                <c:pt idx="12">
                  <c:v>1.13094263706492</c:v>
                </c:pt>
                <c:pt idx="13">
                  <c:v>0.959692353300071</c:v>
                </c:pt>
                <c:pt idx="14">
                  <c:v>1.67097405853475</c:v>
                </c:pt>
                <c:pt idx="15">
                  <c:v>1.11235401859699</c:v>
                </c:pt>
                <c:pt idx="16">
                  <c:v>1.08767425057619</c:v>
                </c:pt>
                <c:pt idx="17">
                  <c:v>1.45884470872435</c:v>
                </c:pt>
                <c:pt idx="18">
                  <c:v>1.61275653709678</c:v>
                </c:pt>
                <c:pt idx="19">
                  <c:v>1.66324865387529</c:v>
                </c:pt>
                <c:pt idx="20">
                  <c:v>1.24899847377365</c:v>
                </c:pt>
                <c:pt idx="21">
                  <c:v>0.911948951748233</c:v>
                </c:pt>
                <c:pt idx="22">
                  <c:v>1.39991912318131</c:v>
                </c:pt>
                <c:pt idx="23">
                  <c:v>1.18751604722384</c:v>
                </c:pt>
                <c:pt idx="24">
                  <c:v>1.35507139454009</c:v>
                </c:pt>
                <c:pt idx="25">
                  <c:v>1.86204858988921</c:v>
                </c:pt>
                <c:pt idx="26">
                  <c:v>1.34832115153294</c:v>
                </c:pt>
                <c:pt idx="27">
                  <c:v>1.0323105796413</c:v>
                </c:pt>
                <c:pt idx="28">
                  <c:v>1.03523978409992</c:v>
                </c:pt>
                <c:pt idx="29">
                  <c:v>1.31814436849398</c:v>
                </c:pt>
                <c:pt idx="30">
                  <c:v>1.43848176528404</c:v>
                </c:pt>
                <c:pt idx="31">
                  <c:v>2.43508497224876</c:v>
                </c:pt>
                <c:pt idx="32">
                  <c:v>2.27880888947091</c:v>
                </c:pt>
                <c:pt idx="33">
                  <c:v>1.65125183283467</c:v>
                </c:pt>
                <c:pt idx="34">
                  <c:v>1.41474294718526</c:v>
                </c:pt>
                <c:pt idx="35">
                  <c:v>1.53218820945246</c:v>
                </c:pt>
                <c:pt idx="36">
                  <c:v>1.46937951179381</c:v>
                </c:pt>
                <c:pt idx="37">
                  <c:v>1.19598551867789</c:v>
                </c:pt>
                <c:pt idx="38">
                  <c:v>1.95919301134243</c:v>
                </c:pt>
                <c:pt idx="39">
                  <c:v>2.74264875901073</c:v>
                </c:pt>
                <c:pt idx="40">
                  <c:v>2.51784449134219</c:v>
                </c:pt>
                <c:pt idx="41">
                  <c:v>1.74089876073049</c:v>
                </c:pt>
                <c:pt idx="42">
                  <c:v>3.01877277875303</c:v>
                </c:pt>
                <c:pt idx="43">
                  <c:v>1.81948207556629</c:v>
                </c:pt>
                <c:pt idx="44">
                  <c:v>1.81765454044346</c:v>
                </c:pt>
                <c:pt idx="45">
                  <c:v>2.83366128838729</c:v>
                </c:pt>
                <c:pt idx="46">
                  <c:v>1.20510613787942</c:v>
                </c:pt>
                <c:pt idx="47">
                  <c:v>1.35200352704061</c:v>
                </c:pt>
                <c:pt idx="48">
                  <c:v>1.67070791275766</c:v>
                </c:pt>
                <c:pt idx="49">
                  <c:v>2.2584740120328</c:v>
                </c:pt>
                <c:pt idx="50">
                  <c:v>1.43225791434921</c:v>
                </c:pt>
                <c:pt idx="51">
                  <c:v>1.13590239975511</c:v>
                </c:pt>
                <c:pt idx="52">
                  <c:v>1.65449484668598</c:v>
                </c:pt>
                <c:pt idx="53">
                  <c:v>1.78382608594415</c:v>
                </c:pt>
                <c:pt idx="54">
                  <c:v>1.2551379248198</c:v>
                </c:pt>
                <c:pt idx="55">
                  <c:v>1.73911920362856</c:v>
                </c:pt>
                <c:pt idx="56">
                  <c:v>1.89513653369156</c:v>
                </c:pt>
                <c:pt idx="57">
                  <c:v>2.17402640094973</c:v>
                </c:pt>
                <c:pt idx="58">
                  <c:v>1.74177911713488</c:v>
                </c:pt>
                <c:pt idx="59">
                  <c:v>2.79257421525849</c:v>
                </c:pt>
                <c:pt idx="60">
                  <c:v>2.86055799924421</c:v>
                </c:pt>
                <c:pt idx="61">
                  <c:v>4.09689586175628</c:v>
                </c:pt>
                <c:pt idx="62">
                  <c:v>2.33404231978371</c:v>
                </c:pt>
                <c:pt idx="63">
                  <c:v>1.16480556533708</c:v>
                </c:pt>
                <c:pt idx="64">
                  <c:v>2.42232864656893</c:v>
                </c:pt>
                <c:pt idx="65">
                  <c:v>1.47591305619635</c:v>
                </c:pt>
                <c:pt idx="66">
                  <c:v>2.89073879957748</c:v>
                </c:pt>
                <c:pt idx="67">
                  <c:v>2.06018169646294</c:v>
                </c:pt>
                <c:pt idx="68">
                  <c:v>1.97226942340984</c:v>
                </c:pt>
                <c:pt idx="69">
                  <c:v>1.30531040849724</c:v>
                </c:pt>
                <c:pt idx="70">
                  <c:v>2.14080249155844</c:v>
                </c:pt>
                <c:pt idx="71">
                  <c:v>2.42293105136549</c:v>
                </c:pt>
                <c:pt idx="72">
                  <c:v>1.91563465864897</c:v>
                </c:pt>
                <c:pt idx="73">
                  <c:v>2.30863719626016</c:v>
                </c:pt>
                <c:pt idx="74">
                  <c:v>1.8271420737768</c:v>
                </c:pt>
                <c:pt idx="75">
                  <c:v>1.07969762803319</c:v>
                </c:pt>
                <c:pt idx="76">
                  <c:v>1.84753196236397</c:v>
                </c:pt>
                <c:pt idx="77">
                  <c:v>1.17950276324916</c:v>
                </c:pt>
                <c:pt idx="78">
                  <c:v>2.02264490959187</c:v>
                </c:pt>
                <c:pt idx="79">
                  <c:v>3.65271530773715</c:v>
                </c:pt>
                <c:pt idx="80">
                  <c:v>1.60968220281487</c:v>
                </c:pt>
                <c:pt idx="81">
                  <c:v>1.23808381553171</c:v>
                </c:pt>
                <c:pt idx="82">
                  <c:v>2.35544025753953</c:v>
                </c:pt>
                <c:pt idx="83">
                  <c:v>2.8454461359312</c:v>
                </c:pt>
                <c:pt idx="84">
                  <c:v>1.17794062368634</c:v>
                </c:pt>
                <c:pt idx="85">
                  <c:v>1.50190802718541</c:v>
                </c:pt>
                <c:pt idx="86">
                  <c:v>1.55208131873226</c:v>
                </c:pt>
                <c:pt idx="87">
                  <c:v>1.76815907893207</c:v>
                </c:pt>
                <c:pt idx="88">
                  <c:v>1.5650115372784</c:v>
                </c:pt>
                <c:pt idx="89">
                  <c:v>1.49336416402188</c:v>
                </c:pt>
                <c:pt idx="90">
                  <c:v>1.83098180278105</c:v>
                </c:pt>
                <c:pt idx="91">
                  <c:v>1.69062778561096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"凤凰山"</c:f>
              <c:strCache>
                <c:ptCount val="1"/>
                <c:pt idx="0">
                  <c:v>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[1]辉长岩探针数据!$DL$21:$EQ$21</c:f>
              <c:numCache>
                <c:formatCode>General</c:formatCode>
                <c:ptCount val="32"/>
                <c:pt idx="0">
                  <c:v>77.0246167964938</c:v>
                </c:pt>
                <c:pt idx="1">
                  <c:v>82.9910884491451</c:v>
                </c:pt>
                <c:pt idx="2">
                  <c:v>72.7327435855375</c:v>
                </c:pt>
                <c:pt idx="3">
                  <c:v>75.234984174575</c:v>
                </c:pt>
                <c:pt idx="4">
                  <c:v>77.1410088796</c:v>
                </c:pt>
                <c:pt idx="5">
                  <c:v>74.3431535006434</c:v>
                </c:pt>
                <c:pt idx="6">
                  <c:v>84.7814812730808</c:v>
                </c:pt>
                <c:pt idx="7">
                  <c:v>76.1037863465171</c:v>
                </c:pt>
                <c:pt idx="8">
                  <c:v>80.0039462233353</c:v>
                </c:pt>
                <c:pt idx="9">
                  <c:v>75.6388601461985</c:v>
                </c:pt>
                <c:pt idx="10">
                  <c:v>84.320852031722</c:v>
                </c:pt>
                <c:pt idx="11">
                  <c:v>83.0924864313273</c:v>
                </c:pt>
                <c:pt idx="12">
                  <c:v>81.3667189110286</c:v>
                </c:pt>
                <c:pt idx="13">
                  <c:v>81.5085521418446</c:v>
                </c:pt>
                <c:pt idx="14">
                  <c:v>75.1477400427289</c:v>
                </c:pt>
                <c:pt idx="15">
                  <c:v>75.0955423204621</c:v>
                </c:pt>
                <c:pt idx="16">
                  <c:v>80.6753871585165</c:v>
                </c:pt>
                <c:pt idx="17">
                  <c:v>84.4717134081532</c:v>
                </c:pt>
                <c:pt idx="18">
                  <c:v>84.5308478235175</c:v>
                </c:pt>
                <c:pt idx="19">
                  <c:v>80.3687736744055</c:v>
                </c:pt>
                <c:pt idx="20">
                  <c:v>75.7310928344625</c:v>
                </c:pt>
                <c:pt idx="21">
                  <c:v>77.6899922963876</c:v>
                </c:pt>
                <c:pt idx="22">
                  <c:v>73.4207043702723</c:v>
                </c:pt>
                <c:pt idx="23">
                  <c:v>81.2789251475465</c:v>
                </c:pt>
                <c:pt idx="24">
                  <c:v>73.8281251489244</c:v>
                </c:pt>
                <c:pt idx="25">
                  <c:v>76.3578996695622</c:v>
                </c:pt>
                <c:pt idx="26">
                  <c:v>84.2049734478</c:v>
                </c:pt>
                <c:pt idx="27">
                  <c:v>79.5748589989217</c:v>
                </c:pt>
                <c:pt idx="28">
                  <c:v>82.3186681391128</c:v>
                </c:pt>
                <c:pt idx="29">
                  <c:v>82.3037104785646</c:v>
                </c:pt>
                <c:pt idx="30">
                  <c:v>75.7848253497502</c:v>
                </c:pt>
                <c:pt idx="31">
                  <c:v>71.9860207566887</c:v>
                </c:pt>
              </c:numCache>
            </c:numRef>
          </c:xVal>
          <c:yVal>
            <c:numRef>
              <c:f>[1]辉长岩探针数据!$DL$41:$EQ$41</c:f>
              <c:numCache>
                <c:formatCode>General</c:formatCode>
                <c:ptCount val="32"/>
                <c:pt idx="0">
                  <c:v>1.2390755098747</c:v>
                </c:pt>
                <c:pt idx="1">
                  <c:v>2.03346211593796</c:v>
                </c:pt>
                <c:pt idx="2">
                  <c:v>1.77344992441958</c:v>
                </c:pt>
                <c:pt idx="3">
                  <c:v>1.73768439427451</c:v>
                </c:pt>
                <c:pt idx="4">
                  <c:v>1.82518783657865</c:v>
                </c:pt>
                <c:pt idx="5">
                  <c:v>2.24407721823197</c:v>
                </c:pt>
                <c:pt idx="6">
                  <c:v>1.29474949552446</c:v>
                </c:pt>
                <c:pt idx="7">
                  <c:v>0.974867810961718</c:v>
                </c:pt>
                <c:pt idx="8">
                  <c:v>1.14420147950632</c:v>
                </c:pt>
                <c:pt idx="9">
                  <c:v>1.30299384683852</c:v>
                </c:pt>
                <c:pt idx="10">
                  <c:v>2.53166862204272</c:v>
                </c:pt>
                <c:pt idx="11">
                  <c:v>2.43978137270478</c:v>
                </c:pt>
                <c:pt idx="12">
                  <c:v>1.43480319914072</c:v>
                </c:pt>
                <c:pt idx="13">
                  <c:v>1.59296568487726</c:v>
                </c:pt>
                <c:pt idx="14">
                  <c:v>2.11952365995829</c:v>
                </c:pt>
                <c:pt idx="15">
                  <c:v>2.27804074071295</c:v>
                </c:pt>
                <c:pt idx="16">
                  <c:v>1.55638010983249</c:v>
                </c:pt>
                <c:pt idx="17">
                  <c:v>1.78971659022912</c:v>
                </c:pt>
                <c:pt idx="18">
                  <c:v>1.50727758620837</c:v>
                </c:pt>
                <c:pt idx="19">
                  <c:v>2.30517435070187</c:v>
                </c:pt>
                <c:pt idx="20">
                  <c:v>1.08963073174809</c:v>
                </c:pt>
                <c:pt idx="21">
                  <c:v>1.38555274806389</c:v>
                </c:pt>
                <c:pt idx="22">
                  <c:v>1.13184238816963</c:v>
                </c:pt>
                <c:pt idx="23">
                  <c:v>1.42757979136021</c:v>
                </c:pt>
                <c:pt idx="24">
                  <c:v>1.46526365573921</c:v>
                </c:pt>
                <c:pt idx="25">
                  <c:v>1.45147186019557</c:v>
                </c:pt>
                <c:pt idx="26">
                  <c:v>1.68535387448628</c:v>
                </c:pt>
                <c:pt idx="27">
                  <c:v>1.78836315107682</c:v>
                </c:pt>
                <c:pt idx="28">
                  <c:v>1.13926069410822</c:v>
                </c:pt>
                <c:pt idx="29">
                  <c:v>1.79887728578851</c:v>
                </c:pt>
                <c:pt idx="30">
                  <c:v>1.35546450354876</c:v>
                </c:pt>
                <c:pt idx="31">
                  <c:v>1.52699052524854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9728"/>
        <c:axId val="378891264"/>
      </c:scatterChart>
      <c:valAx>
        <c:axId val="378889728"/>
        <c:scaling>
          <c:orientation val="minMax"/>
          <c:max val="90"/>
          <c:min val="65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8891264"/>
        <c:crosses val="autoZero"/>
        <c:crossBetween val="midCat"/>
      </c:valAx>
      <c:valAx>
        <c:axId val="378891264"/>
        <c:scaling>
          <c:orientation val="minMax"/>
          <c:max val="5.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88897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2"/>
          <c:order val="0"/>
          <c:tx>
            <c:strRef>
              <c:f>"匡山"</c:f>
              <c:strCache>
                <c:ptCount val="1"/>
                <c:pt idx="0">
                  <c:v>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[1]辉长岩探针数据!$X$21:$DK$21</c:f>
              <c:numCache>
                <c:formatCode>General</c:formatCode>
                <c:ptCount val="92"/>
                <c:pt idx="0">
                  <c:v>76.2905017665079</c:v>
                </c:pt>
                <c:pt idx="1">
                  <c:v>75.6758668753216</c:v>
                </c:pt>
                <c:pt idx="2">
                  <c:v>74.1642117206255</c:v>
                </c:pt>
                <c:pt idx="3">
                  <c:v>73.8323985120494</c:v>
                </c:pt>
                <c:pt idx="4">
                  <c:v>74.6303445732972</c:v>
                </c:pt>
                <c:pt idx="5">
                  <c:v>74.1337549208293</c:v>
                </c:pt>
                <c:pt idx="6">
                  <c:v>77.0257075208974</c:v>
                </c:pt>
                <c:pt idx="7">
                  <c:v>73.6745164125298</c:v>
                </c:pt>
                <c:pt idx="8">
                  <c:v>76.4633142603221</c:v>
                </c:pt>
                <c:pt idx="9">
                  <c:v>75.0569182527334</c:v>
                </c:pt>
                <c:pt idx="10">
                  <c:v>75.4397033058333</c:v>
                </c:pt>
                <c:pt idx="11">
                  <c:v>77.8579842131892</c:v>
                </c:pt>
                <c:pt idx="12">
                  <c:v>75.7509741949194</c:v>
                </c:pt>
                <c:pt idx="13">
                  <c:v>70.7433762902714</c:v>
                </c:pt>
                <c:pt idx="14">
                  <c:v>73.7140433692767</c:v>
                </c:pt>
                <c:pt idx="15">
                  <c:v>74.1784593680663</c:v>
                </c:pt>
                <c:pt idx="16">
                  <c:v>75.3958905973499</c:v>
                </c:pt>
                <c:pt idx="17">
                  <c:v>74.3238121466349</c:v>
                </c:pt>
                <c:pt idx="18">
                  <c:v>73.2998814180672</c:v>
                </c:pt>
                <c:pt idx="19">
                  <c:v>75.558440192111</c:v>
                </c:pt>
                <c:pt idx="20">
                  <c:v>74.4161393519458</c:v>
                </c:pt>
                <c:pt idx="21">
                  <c:v>74.8562466474319</c:v>
                </c:pt>
                <c:pt idx="22">
                  <c:v>74.5707369291705</c:v>
                </c:pt>
                <c:pt idx="23">
                  <c:v>73.7382802053419</c:v>
                </c:pt>
                <c:pt idx="24">
                  <c:v>78.4862497730156</c:v>
                </c:pt>
                <c:pt idx="25">
                  <c:v>75.726072203241</c:v>
                </c:pt>
                <c:pt idx="26">
                  <c:v>78.2298214606134</c:v>
                </c:pt>
                <c:pt idx="27">
                  <c:v>75.2044809630416</c:v>
                </c:pt>
                <c:pt idx="28">
                  <c:v>74.469606564756</c:v>
                </c:pt>
                <c:pt idx="29">
                  <c:v>74.8783257206231</c:v>
                </c:pt>
                <c:pt idx="30">
                  <c:v>77.3262281889205</c:v>
                </c:pt>
                <c:pt idx="31">
                  <c:v>74.821458056173</c:v>
                </c:pt>
                <c:pt idx="32">
                  <c:v>75.269007539671</c:v>
                </c:pt>
                <c:pt idx="33">
                  <c:v>76.0353690450599</c:v>
                </c:pt>
                <c:pt idx="34">
                  <c:v>77.2455061052935</c:v>
                </c:pt>
                <c:pt idx="35">
                  <c:v>78.2859427737777</c:v>
                </c:pt>
                <c:pt idx="36">
                  <c:v>72.2004614139676</c:v>
                </c:pt>
                <c:pt idx="37">
                  <c:v>74.9041690091215</c:v>
                </c:pt>
                <c:pt idx="38">
                  <c:v>74.8475778548963</c:v>
                </c:pt>
                <c:pt idx="39">
                  <c:v>74.5677270968638</c:v>
                </c:pt>
                <c:pt idx="40">
                  <c:v>77.018243902893</c:v>
                </c:pt>
                <c:pt idx="41">
                  <c:v>79.7005854347692</c:v>
                </c:pt>
                <c:pt idx="42">
                  <c:v>76.5608907985752</c:v>
                </c:pt>
                <c:pt idx="43">
                  <c:v>73.9816989736168</c:v>
                </c:pt>
                <c:pt idx="44">
                  <c:v>77.9514414016012</c:v>
                </c:pt>
                <c:pt idx="45">
                  <c:v>78.645766304892</c:v>
                </c:pt>
                <c:pt idx="46">
                  <c:v>78.5018477433548</c:v>
                </c:pt>
                <c:pt idx="47">
                  <c:v>76.3577151781614</c:v>
                </c:pt>
                <c:pt idx="48">
                  <c:v>77.4510646947734</c:v>
                </c:pt>
                <c:pt idx="49">
                  <c:v>76.9710724252127</c:v>
                </c:pt>
                <c:pt idx="50">
                  <c:v>77.7264413214391</c:v>
                </c:pt>
                <c:pt idx="51">
                  <c:v>76.4500715631088</c:v>
                </c:pt>
                <c:pt idx="52">
                  <c:v>72.9013837590857</c:v>
                </c:pt>
                <c:pt idx="53">
                  <c:v>75.109221748475</c:v>
                </c:pt>
                <c:pt idx="54">
                  <c:v>78.5277788727285</c:v>
                </c:pt>
                <c:pt idx="55">
                  <c:v>76.8729971914384</c:v>
                </c:pt>
                <c:pt idx="56">
                  <c:v>74.1810133352911</c:v>
                </c:pt>
                <c:pt idx="57">
                  <c:v>75.3978927204086</c:v>
                </c:pt>
                <c:pt idx="58">
                  <c:v>76.6177255684175</c:v>
                </c:pt>
                <c:pt idx="59">
                  <c:v>74.7389154117172</c:v>
                </c:pt>
                <c:pt idx="60">
                  <c:v>78.5031577593185</c:v>
                </c:pt>
                <c:pt idx="61">
                  <c:v>74.9720460973011</c:v>
                </c:pt>
                <c:pt idx="62">
                  <c:v>76.4732238177419</c:v>
                </c:pt>
                <c:pt idx="63">
                  <c:v>72.7339656965292</c:v>
                </c:pt>
                <c:pt idx="64">
                  <c:v>74.7047744120759</c:v>
                </c:pt>
                <c:pt idx="65">
                  <c:v>76.4279470187539</c:v>
                </c:pt>
                <c:pt idx="66">
                  <c:v>79.7266909660251</c:v>
                </c:pt>
                <c:pt idx="67">
                  <c:v>74.6536251444421</c:v>
                </c:pt>
                <c:pt idx="68">
                  <c:v>74.0389833692536</c:v>
                </c:pt>
                <c:pt idx="69">
                  <c:v>77.9726366957729</c:v>
                </c:pt>
                <c:pt idx="70">
                  <c:v>75.4362530004553</c:v>
                </c:pt>
                <c:pt idx="71">
                  <c:v>75.6003403819597</c:v>
                </c:pt>
                <c:pt idx="72">
                  <c:v>76.1031475554308</c:v>
                </c:pt>
                <c:pt idx="73">
                  <c:v>76.7294334398046</c:v>
                </c:pt>
                <c:pt idx="74">
                  <c:v>81.3248353542615</c:v>
                </c:pt>
                <c:pt idx="75">
                  <c:v>74.9496732318778</c:v>
                </c:pt>
                <c:pt idx="76">
                  <c:v>74.3070937429961</c:v>
                </c:pt>
                <c:pt idx="77">
                  <c:v>76.6283754980371</c:v>
                </c:pt>
                <c:pt idx="78">
                  <c:v>75.7410863438566</c:v>
                </c:pt>
                <c:pt idx="79">
                  <c:v>76.0526712591837</c:v>
                </c:pt>
                <c:pt idx="80">
                  <c:v>77.2455291342977</c:v>
                </c:pt>
                <c:pt idx="81">
                  <c:v>74.8804796421062</c:v>
                </c:pt>
                <c:pt idx="82">
                  <c:v>75.3070269781044</c:v>
                </c:pt>
                <c:pt idx="83">
                  <c:v>83.1788814644728</c:v>
                </c:pt>
                <c:pt idx="84">
                  <c:v>76.0026710322374</c:v>
                </c:pt>
                <c:pt idx="85">
                  <c:v>75.756615611435</c:v>
                </c:pt>
                <c:pt idx="86">
                  <c:v>75.4495739335593</c:v>
                </c:pt>
                <c:pt idx="87">
                  <c:v>75.8728624833262</c:v>
                </c:pt>
                <c:pt idx="88">
                  <c:v>74.4496267695809</c:v>
                </c:pt>
                <c:pt idx="89">
                  <c:v>75.7979229689034</c:v>
                </c:pt>
                <c:pt idx="90">
                  <c:v>75.1251482166056</c:v>
                </c:pt>
                <c:pt idx="91">
                  <c:v>76.6667444855669</c:v>
                </c:pt>
              </c:numCache>
            </c:numRef>
          </c:xVal>
          <c:yVal>
            <c:numRef>
              <c:f>[1]辉长岩探针数据!$X$40:$DK$40</c:f>
              <c:numCache>
                <c:formatCode>General</c:formatCode>
                <c:ptCount val="92"/>
                <c:pt idx="0">
                  <c:v>129.735635810259</c:v>
                </c:pt>
                <c:pt idx="1">
                  <c:v>227.237656216981</c:v>
                </c:pt>
                <c:pt idx="2">
                  <c:v>273.882499728762</c:v>
                </c:pt>
                <c:pt idx="3">
                  <c:v>103.709449929478</c:v>
                </c:pt>
                <c:pt idx="4">
                  <c:v>119.704079418466</c:v>
                </c:pt>
                <c:pt idx="5">
                  <c:v>113.666318469988</c:v>
                </c:pt>
                <c:pt idx="6">
                  <c:v>90.1197918652079</c:v>
                </c:pt>
                <c:pt idx="7">
                  <c:v>216.832275883337</c:v>
                </c:pt>
                <c:pt idx="8">
                  <c:v>95.7089167154013</c:v>
                </c:pt>
                <c:pt idx="9">
                  <c:v>119.619749907706</c:v>
                </c:pt>
                <c:pt idx="10">
                  <c:v>195.897884344147</c:v>
                </c:pt>
                <c:pt idx="11">
                  <c:v>135.268178194529</c:v>
                </c:pt>
                <c:pt idx="12">
                  <c:v>107.235332505315</c:v>
                </c:pt>
                <c:pt idx="13">
                  <c:v>169.070894735989</c:v>
                </c:pt>
                <c:pt idx="14">
                  <c:v>172.009432299013</c:v>
                </c:pt>
                <c:pt idx="15">
                  <c:v>125.537356721429</c:v>
                </c:pt>
                <c:pt idx="16">
                  <c:v>105.964768658704</c:v>
                </c:pt>
                <c:pt idx="17">
                  <c:v>146.843509439734</c:v>
                </c:pt>
                <c:pt idx="18">
                  <c:v>183.819782519678</c:v>
                </c:pt>
                <c:pt idx="19">
                  <c:v>150.370725016498</c:v>
                </c:pt>
                <c:pt idx="20">
                  <c:v>125.424664254615</c:v>
                </c:pt>
                <c:pt idx="21">
                  <c:v>98.9639380800641</c:v>
                </c:pt>
                <c:pt idx="22">
                  <c:v>151.967643566343</c:v>
                </c:pt>
                <c:pt idx="23">
                  <c:v>135.345557122708</c:v>
                </c:pt>
                <c:pt idx="24">
                  <c:v>122.42108846846</c:v>
                </c:pt>
                <c:pt idx="25">
                  <c:v>186.946595467941</c:v>
                </c:pt>
                <c:pt idx="26">
                  <c:v>138.192212536706</c:v>
                </c:pt>
                <c:pt idx="27">
                  <c:v>90.2806327360585</c:v>
                </c:pt>
                <c:pt idx="28">
                  <c:v>104.766266387202</c:v>
                </c:pt>
                <c:pt idx="29">
                  <c:v>135.325408019343</c:v>
                </c:pt>
                <c:pt idx="30">
                  <c:v>137.796748571004</c:v>
                </c:pt>
                <c:pt idx="31">
                  <c:v>245.663269015457</c:v>
                </c:pt>
                <c:pt idx="32">
                  <c:v>224.312411847673</c:v>
                </c:pt>
                <c:pt idx="33">
                  <c:v>170.65693296518</c:v>
                </c:pt>
                <c:pt idx="34">
                  <c:v>128.319564779367</c:v>
                </c:pt>
                <c:pt idx="35">
                  <c:v>152.319900830157</c:v>
                </c:pt>
                <c:pt idx="36">
                  <c:v>174.575087974242</c:v>
                </c:pt>
                <c:pt idx="37">
                  <c:v>116.480504117567</c:v>
                </c:pt>
                <c:pt idx="38">
                  <c:v>192.057610936313</c:v>
                </c:pt>
                <c:pt idx="39">
                  <c:v>273.392784021111</c:v>
                </c:pt>
                <c:pt idx="40">
                  <c:v>206.191498910117</c:v>
                </c:pt>
                <c:pt idx="41">
                  <c:v>149.901512572346</c:v>
                </c:pt>
                <c:pt idx="42">
                  <c:v>281.969152372719</c:v>
                </c:pt>
                <c:pt idx="43">
                  <c:v>212.161889876982</c:v>
                </c:pt>
                <c:pt idx="44">
                  <c:v>191.020727295027</c:v>
                </c:pt>
                <c:pt idx="45">
                  <c:v>263.458705532048</c:v>
                </c:pt>
                <c:pt idx="46">
                  <c:v>110.959491848067</c:v>
                </c:pt>
                <c:pt idx="47">
                  <c:v>117.099449836072</c:v>
                </c:pt>
                <c:pt idx="48">
                  <c:v>166.441179289852</c:v>
                </c:pt>
                <c:pt idx="49">
                  <c:v>237.914259789962</c:v>
                </c:pt>
                <c:pt idx="50">
                  <c:v>143.642042020039</c:v>
                </c:pt>
                <c:pt idx="51">
                  <c:v>94.5408243222065</c:v>
                </c:pt>
                <c:pt idx="52">
                  <c:v>165.097947030246</c:v>
                </c:pt>
                <c:pt idx="53">
                  <c:v>161.033537063156</c:v>
                </c:pt>
                <c:pt idx="54">
                  <c:v>108.12490205297</c:v>
                </c:pt>
                <c:pt idx="55">
                  <c:v>136.390345157942</c:v>
                </c:pt>
                <c:pt idx="56">
                  <c:v>175.037389892754</c:v>
                </c:pt>
                <c:pt idx="57">
                  <c:v>186.58966921255</c:v>
                </c:pt>
                <c:pt idx="58">
                  <c:v>153.112010006121</c:v>
                </c:pt>
                <c:pt idx="59">
                  <c:v>235.363940349598</c:v>
                </c:pt>
                <c:pt idx="60">
                  <c:v>250.888575458392</c:v>
                </c:pt>
                <c:pt idx="61">
                  <c:v>417.506015099975</c:v>
                </c:pt>
                <c:pt idx="62">
                  <c:v>216.142004021247</c:v>
                </c:pt>
                <c:pt idx="63">
                  <c:v>214.692378775351</c:v>
                </c:pt>
                <c:pt idx="64">
                  <c:v>261.872604749897</c:v>
                </c:pt>
                <c:pt idx="65">
                  <c:v>143.684168507332</c:v>
                </c:pt>
                <c:pt idx="66">
                  <c:v>242.387849188472</c:v>
                </c:pt>
                <c:pt idx="67">
                  <c:v>223.075637768266</c:v>
                </c:pt>
                <c:pt idx="68">
                  <c:v>190.800560511421</c:v>
                </c:pt>
                <c:pt idx="69">
                  <c:v>118.862918933441</c:v>
                </c:pt>
                <c:pt idx="70">
                  <c:v>211.178161432576</c:v>
                </c:pt>
                <c:pt idx="71">
                  <c:v>245.747946569319</c:v>
                </c:pt>
                <c:pt idx="72">
                  <c:v>183.802183401264</c:v>
                </c:pt>
                <c:pt idx="73">
                  <c:v>212.471776121842</c:v>
                </c:pt>
                <c:pt idx="74">
                  <c:v>168.968330763932</c:v>
                </c:pt>
                <c:pt idx="75">
                  <c:v>115.733886380518</c:v>
                </c:pt>
                <c:pt idx="76">
                  <c:v>191.386435058026</c:v>
                </c:pt>
                <c:pt idx="77">
                  <c:v>118.58689211407</c:v>
                </c:pt>
                <c:pt idx="78">
                  <c:v>192.284385937418</c:v>
                </c:pt>
                <c:pt idx="79">
                  <c:v>363.555696771494</c:v>
                </c:pt>
                <c:pt idx="80">
                  <c:v>152.166506928721</c:v>
                </c:pt>
                <c:pt idx="81">
                  <c:v>138.961897376379</c:v>
                </c:pt>
                <c:pt idx="82">
                  <c:v>248.920231938568</c:v>
                </c:pt>
                <c:pt idx="83">
                  <c:v>291.883442630102</c:v>
                </c:pt>
                <c:pt idx="84">
                  <c:v>146.439736524508</c:v>
                </c:pt>
                <c:pt idx="85">
                  <c:v>149.292204171333</c:v>
                </c:pt>
                <c:pt idx="86">
                  <c:v>164.777201453623</c:v>
                </c:pt>
                <c:pt idx="87">
                  <c:v>184.22469597497</c:v>
                </c:pt>
                <c:pt idx="88">
                  <c:v>239.667136812412</c:v>
                </c:pt>
                <c:pt idx="89">
                  <c:v>141.676461369691</c:v>
                </c:pt>
                <c:pt idx="90">
                  <c:v>178.802378104301</c:v>
                </c:pt>
                <c:pt idx="91">
                  <c:v>155.679574304398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"凤凰山"</c:f>
              <c:strCache>
                <c:ptCount val="1"/>
                <c:pt idx="0">
                  <c:v>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[1]辉长岩探针数据!$DL$21:$EQ$21</c:f>
              <c:numCache>
                <c:formatCode>General</c:formatCode>
                <c:ptCount val="32"/>
                <c:pt idx="0">
                  <c:v>77.0246167964938</c:v>
                </c:pt>
                <c:pt idx="1">
                  <c:v>82.9910884491451</c:v>
                </c:pt>
                <c:pt idx="2">
                  <c:v>72.7327435855375</c:v>
                </c:pt>
                <c:pt idx="3">
                  <c:v>75.234984174575</c:v>
                </c:pt>
                <c:pt idx="4">
                  <c:v>77.1410088796</c:v>
                </c:pt>
                <c:pt idx="5">
                  <c:v>74.3431535006434</c:v>
                </c:pt>
                <c:pt idx="6">
                  <c:v>84.7814812730808</c:v>
                </c:pt>
                <c:pt idx="7">
                  <c:v>76.1037863465171</c:v>
                </c:pt>
                <c:pt idx="8">
                  <c:v>80.0039462233353</c:v>
                </c:pt>
                <c:pt idx="9">
                  <c:v>75.6388601461985</c:v>
                </c:pt>
                <c:pt idx="10">
                  <c:v>84.320852031722</c:v>
                </c:pt>
                <c:pt idx="11">
                  <c:v>83.0924864313273</c:v>
                </c:pt>
                <c:pt idx="12">
                  <c:v>81.3667189110286</c:v>
                </c:pt>
                <c:pt idx="13">
                  <c:v>81.5085521418446</c:v>
                </c:pt>
                <c:pt idx="14">
                  <c:v>75.1477400427289</c:v>
                </c:pt>
                <c:pt idx="15">
                  <c:v>75.0955423204621</c:v>
                </c:pt>
                <c:pt idx="16">
                  <c:v>80.6753871585165</c:v>
                </c:pt>
                <c:pt idx="17">
                  <c:v>84.4717134081532</c:v>
                </c:pt>
                <c:pt idx="18">
                  <c:v>84.5308478235175</c:v>
                </c:pt>
                <c:pt idx="19">
                  <c:v>80.3687736744055</c:v>
                </c:pt>
                <c:pt idx="20">
                  <c:v>75.7310928344625</c:v>
                </c:pt>
                <c:pt idx="21">
                  <c:v>77.6899922963876</c:v>
                </c:pt>
                <c:pt idx="22">
                  <c:v>73.4207043702723</c:v>
                </c:pt>
                <c:pt idx="23">
                  <c:v>81.2789251475465</c:v>
                </c:pt>
                <c:pt idx="24">
                  <c:v>73.8281251489244</c:v>
                </c:pt>
                <c:pt idx="25">
                  <c:v>76.3578996695622</c:v>
                </c:pt>
                <c:pt idx="26">
                  <c:v>84.2049734478</c:v>
                </c:pt>
                <c:pt idx="27">
                  <c:v>79.5748589989217</c:v>
                </c:pt>
                <c:pt idx="28">
                  <c:v>82.3186681391128</c:v>
                </c:pt>
                <c:pt idx="29">
                  <c:v>82.3037104785646</c:v>
                </c:pt>
                <c:pt idx="30">
                  <c:v>75.7848253497502</c:v>
                </c:pt>
                <c:pt idx="31">
                  <c:v>71.9860207566887</c:v>
                </c:pt>
              </c:numCache>
            </c:numRef>
          </c:xVal>
          <c:yVal>
            <c:numRef>
              <c:f>[1]辉长岩探针数据!$DL$40:$EQ$40</c:f>
              <c:numCache>
                <c:formatCode>General</c:formatCode>
                <c:ptCount val="32"/>
                <c:pt idx="0">
                  <c:v>89.0612756621219</c:v>
                </c:pt>
                <c:pt idx="1">
                  <c:v>164.542870157453</c:v>
                </c:pt>
                <c:pt idx="2">
                  <c:v>148.372509096497</c:v>
                </c:pt>
                <c:pt idx="3">
                  <c:v>130.333980892567</c:v>
                </c:pt>
                <c:pt idx="4">
                  <c:v>154.747465877846</c:v>
                </c:pt>
                <c:pt idx="5">
                  <c:v>196.509592672524</c:v>
                </c:pt>
                <c:pt idx="6">
                  <c:v>98.5465473549912</c:v>
                </c:pt>
                <c:pt idx="7">
                  <c:v>78.429125528914</c:v>
                </c:pt>
                <c:pt idx="8">
                  <c:v>96.2851721443719</c:v>
                </c:pt>
                <c:pt idx="9">
                  <c:v>121.082485210703</c:v>
                </c:pt>
                <c:pt idx="10">
                  <c:v>200.889906059558</c:v>
                </c:pt>
                <c:pt idx="11">
                  <c:v>188.446889654927</c:v>
                </c:pt>
                <c:pt idx="12">
                  <c:v>99.8700913072526</c:v>
                </c:pt>
                <c:pt idx="13">
                  <c:v>118.426578906128</c:v>
                </c:pt>
                <c:pt idx="14">
                  <c:v>177.000624291891</c:v>
                </c:pt>
                <c:pt idx="15">
                  <c:v>210.462669657102</c:v>
                </c:pt>
                <c:pt idx="16">
                  <c:v>122.39415940253</c:v>
                </c:pt>
                <c:pt idx="17">
                  <c:v>140.53324144121</c:v>
                </c:pt>
                <c:pt idx="18">
                  <c:v>120.772140412479</c:v>
                </c:pt>
                <c:pt idx="19">
                  <c:v>169.790998846006</c:v>
                </c:pt>
                <c:pt idx="20">
                  <c:v>92.6843441466855</c:v>
                </c:pt>
                <c:pt idx="21">
                  <c:v>111.942834808911</c:v>
                </c:pt>
                <c:pt idx="22">
                  <c:v>101.685622542988</c:v>
                </c:pt>
                <c:pt idx="23">
                  <c:v>123.940492981396</c:v>
                </c:pt>
                <c:pt idx="24">
                  <c:v>122.937458713467</c:v>
                </c:pt>
                <c:pt idx="25">
                  <c:v>126.706819654633</c:v>
                </c:pt>
                <c:pt idx="26">
                  <c:v>129.750732342411</c:v>
                </c:pt>
                <c:pt idx="27">
                  <c:v>161.98081319002</c:v>
                </c:pt>
                <c:pt idx="28">
                  <c:v>86.5963173354382</c:v>
                </c:pt>
                <c:pt idx="29">
                  <c:v>135.103584708662</c:v>
                </c:pt>
                <c:pt idx="30">
                  <c:v>105.707608201518</c:v>
                </c:pt>
                <c:pt idx="31">
                  <c:v>144.775527583362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13536"/>
        <c:axId val="378915456"/>
      </c:scatterChart>
      <c:valAx>
        <c:axId val="378913536"/>
        <c:scaling>
          <c:orientation val="minMax"/>
          <c:min val="65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8915456"/>
        <c:crosses val="autoZero"/>
        <c:crossBetween val="midCat"/>
      </c:valAx>
      <c:valAx>
        <c:axId val="378915456"/>
        <c:scaling>
          <c:orientation val="minMax"/>
          <c:max val="50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7891353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[1]鹤伴山探针数据!$D$14:$CT$14</c:f>
              <c:numCache>
                <c:formatCode>General</c:formatCode>
                <c:ptCount val="95"/>
                <c:pt idx="0">
                  <c:v>14.675</c:v>
                </c:pt>
                <c:pt idx="1">
                  <c:v>15.603</c:v>
                </c:pt>
                <c:pt idx="2">
                  <c:v>14.98</c:v>
                </c:pt>
                <c:pt idx="3">
                  <c:v>14.936</c:v>
                </c:pt>
                <c:pt idx="4">
                  <c:v>15.261</c:v>
                </c:pt>
                <c:pt idx="5">
                  <c:v>15.7055</c:v>
                </c:pt>
                <c:pt idx="6">
                  <c:v>14.919</c:v>
                </c:pt>
                <c:pt idx="7">
                  <c:v>15.177</c:v>
                </c:pt>
                <c:pt idx="8">
                  <c:v>14.9505</c:v>
                </c:pt>
                <c:pt idx="9">
                  <c:v>15.025</c:v>
                </c:pt>
                <c:pt idx="10">
                  <c:v>14.906</c:v>
                </c:pt>
                <c:pt idx="11">
                  <c:v>15.165</c:v>
                </c:pt>
                <c:pt idx="12">
                  <c:v>15.0565</c:v>
                </c:pt>
                <c:pt idx="13">
                  <c:v>14.60166</c:v>
                </c:pt>
                <c:pt idx="14">
                  <c:v>14.835</c:v>
                </c:pt>
                <c:pt idx="15">
                  <c:v>15.0835</c:v>
                </c:pt>
                <c:pt idx="16">
                  <c:v>14.862</c:v>
                </c:pt>
                <c:pt idx="17">
                  <c:v>15.103</c:v>
                </c:pt>
                <c:pt idx="18">
                  <c:v>16.273</c:v>
                </c:pt>
                <c:pt idx="19">
                  <c:v>15.034667</c:v>
                </c:pt>
                <c:pt idx="20">
                  <c:v>15.11</c:v>
                </c:pt>
                <c:pt idx="21">
                  <c:v>14.814</c:v>
                </c:pt>
                <c:pt idx="22">
                  <c:v>15.445</c:v>
                </c:pt>
                <c:pt idx="23">
                  <c:v>14.871</c:v>
                </c:pt>
                <c:pt idx="24">
                  <c:v>14.829</c:v>
                </c:pt>
                <c:pt idx="25">
                  <c:v>15.106</c:v>
                </c:pt>
                <c:pt idx="26">
                  <c:v>16.7305</c:v>
                </c:pt>
                <c:pt idx="27">
                  <c:v>15.224</c:v>
                </c:pt>
                <c:pt idx="28">
                  <c:v>16.3666</c:v>
                </c:pt>
                <c:pt idx="29">
                  <c:v>14.7895</c:v>
                </c:pt>
                <c:pt idx="30">
                  <c:v>15.182</c:v>
                </c:pt>
                <c:pt idx="31">
                  <c:v>14.9563</c:v>
                </c:pt>
                <c:pt idx="32">
                  <c:v>15.039333</c:v>
                </c:pt>
                <c:pt idx="33">
                  <c:v>16.1741</c:v>
                </c:pt>
                <c:pt idx="34">
                  <c:v>14.5855</c:v>
                </c:pt>
                <c:pt idx="35">
                  <c:v>14.428</c:v>
                </c:pt>
                <c:pt idx="36">
                  <c:v>14.9605</c:v>
                </c:pt>
                <c:pt idx="37">
                  <c:v>14.994</c:v>
                </c:pt>
                <c:pt idx="38">
                  <c:v>14.372333</c:v>
                </c:pt>
                <c:pt idx="39">
                  <c:v>14.753</c:v>
                </c:pt>
                <c:pt idx="40">
                  <c:v>14.845</c:v>
                </c:pt>
                <c:pt idx="41">
                  <c:v>14.071</c:v>
                </c:pt>
                <c:pt idx="42">
                  <c:v>14.961</c:v>
                </c:pt>
                <c:pt idx="43">
                  <c:v>14.302</c:v>
                </c:pt>
                <c:pt idx="44">
                  <c:v>14.001</c:v>
                </c:pt>
                <c:pt idx="45">
                  <c:v>14.432</c:v>
                </c:pt>
                <c:pt idx="46">
                  <c:v>13.782</c:v>
                </c:pt>
                <c:pt idx="47">
                  <c:v>14.359</c:v>
                </c:pt>
                <c:pt idx="48">
                  <c:v>14.286</c:v>
                </c:pt>
                <c:pt idx="49">
                  <c:v>14.426</c:v>
                </c:pt>
                <c:pt idx="50">
                  <c:v>13.979</c:v>
                </c:pt>
                <c:pt idx="51">
                  <c:v>14.336</c:v>
                </c:pt>
                <c:pt idx="52">
                  <c:v>14.485</c:v>
                </c:pt>
                <c:pt idx="53">
                  <c:v>14.18</c:v>
                </c:pt>
                <c:pt idx="54">
                  <c:v>14.534</c:v>
                </c:pt>
                <c:pt idx="55">
                  <c:v>15.57</c:v>
                </c:pt>
                <c:pt idx="56">
                  <c:v>13.872</c:v>
                </c:pt>
                <c:pt idx="57">
                  <c:v>14.029</c:v>
                </c:pt>
                <c:pt idx="58">
                  <c:v>14.675</c:v>
                </c:pt>
                <c:pt idx="59">
                  <c:v>14.918</c:v>
                </c:pt>
                <c:pt idx="60">
                  <c:v>14.579</c:v>
                </c:pt>
                <c:pt idx="61">
                  <c:v>15.68</c:v>
                </c:pt>
                <c:pt idx="62">
                  <c:v>13.728</c:v>
                </c:pt>
                <c:pt idx="63">
                  <c:v>14.183</c:v>
                </c:pt>
                <c:pt idx="64">
                  <c:v>14.552</c:v>
                </c:pt>
                <c:pt idx="65">
                  <c:v>14.531</c:v>
                </c:pt>
                <c:pt idx="66">
                  <c:v>14.159</c:v>
                </c:pt>
                <c:pt idx="67">
                  <c:v>13.728</c:v>
                </c:pt>
                <c:pt idx="68">
                  <c:v>14.452</c:v>
                </c:pt>
                <c:pt idx="69">
                  <c:v>15.588</c:v>
                </c:pt>
                <c:pt idx="70">
                  <c:v>13.708</c:v>
                </c:pt>
                <c:pt idx="71">
                  <c:v>14.37</c:v>
                </c:pt>
                <c:pt idx="72">
                  <c:v>14.573</c:v>
                </c:pt>
                <c:pt idx="73">
                  <c:v>14.227</c:v>
                </c:pt>
                <c:pt idx="74">
                  <c:v>15.073</c:v>
                </c:pt>
                <c:pt idx="75">
                  <c:v>14.075</c:v>
                </c:pt>
                <c:pt idx="76">
                  <c:v>14.916</c:v>
                </c:pt>
                <c:pt idx="77">
                  <c:v>14.54</c:v>
                </c:pt>
                <c:pt idx="78">
                  <c:v>13.909</c:v>
                </c:pt>
                <c:pt idx="79">
                  <c:v>14.516</c:v>
                </c:pt>
                <c:pt idx="80">
                  <c:v>14.292</c:v>
                </c:pt>
                <c:pt idx="81">
                  <c:v>14.377</c:v>
                </c:pt>
                <c:pt idx="82">
                  <c:v>14.627</c:v>
                </c:pt>
                <c:pt idx="83">
                  <c:v>14.736</c:v>
                </c:pt>
                <c:pt idx="84">
                  <c:v>14.321</c:v>
                </c:pt>
                <c:pt idx="85">
                  <c:v>14.308</c:v>
                </c:pt>
                <c:pt idx="86">
                  <c:v>14.111</c:v>
                </c:pt>
                <c:pt idx="87">
                  <c:v>14.722</c:v>
                </c:pt>
                <c:pt idx="88">
                  <c:v>14.232</c:v>
                </c:pt>
                <c:pt idx="89">
                  <c:v>14.21</c:v>
                </c:pt>
                <c:pt idx="90">
                  <c:v>13.893</c:v>
                </c:pt>
                <c:pt idx="91">
                  <c:v>14.362</c:v>
                </c:pt>
                <c:pt idx="92">
                  <c:v>14.598</c:v>
                </c:pt>
                <c:pt idx="93">
                  <c:v>14.98</c:v>
                </c:pt>
                <c:pt idx="94">
                  <c:v>14.164</c:v>
                </c:pt>
              </c:numCache>
            </c:numRef>
          </c:xVal>
          <c:yVal>
            <c:numRef>
              <c:f>[1]鹤伴山探针数据!$D$9:$CT$9</c:f>
              <c:numCache>
                <c:formatCode>General</c:formatCode>
                <c:ptCount val="95"/>
                <c:pt idx="0">
                  <c:v>0.7995</c:v>
                </c:pt>
                <c:pt idx="1">
                  <c:v>0.4235</c:v>
                </c:pt>
                <c:pt idx="2">
                  <c:v>0.684</c:v>
                </c:pt>
                <c:pt idx="3">
                  <c:v>0.704666</c:v>
                </c:pt>
                <c:pt idx="4">
                  <c:v>0.451</c:v>
                </c:pt>
                <c:pt idx="5">
                  <c:v>0.4375</c:v>
                </c:pt>
                <c:pt idx="6">
                  <c:v>0.545</c:v>
                </c:pt>
                <c:pt idx="7">
                  <c:v>0.632</c:v>
                </c:pt>
                <c:pt idx="8">
                  <c:v>0.6945</c:v>
                </c:pt>
                <c:pt idx="9">
                  <c:v>0.6335</c:v>
                </c:pt>
                <c:pt idx="10">
                  <c:v>0.6745</c:v>
                </c:pt>
                <c:pt idx="11">
                  <c:v>0.628</c:v>
                </c:pt>
                <c:pt idx="12">
                  <c:v>0.654</c:v>
                </c:pt>
                <c:pt idx="13">
                  <c:v>0.721</c:v>
                </c:pt>
                <c:pt idx="14">
                  <c:v>0.732</c:v>
                </c:pt>
                <c:pt idx="15">
                  <c:v>0.571</c:v>
                </c:pt>
                <c:pt idx="16">
                  <c:v>0.6135</c:v>
                </c:pt>
                <c:pt idx="17">
                  <c:v>0.6075</c:v>
                </c:pt>
                <c:pt idx="18">
                  <c:v>0.366</c:v>
                </c:pt>
                <c:pt idx="19">
                  <c:v>0.747</c:v>
                </c:pt>
                <c:pt idx="20">
                  <c:v>0.518</c:v>
                </c:pt>
                <c:pt idx="21">
                  <c:v>0.732</c:v>
                </c:pt>
                <c:pt idx="22">
                  <c:v>0.5895</c:v>
                </c:pt>
                <c:pt idx="23">
                  <c:v>0.754</c:v>
                </c:pt>
                <c:pt idx="24">
                  <c:v>0.645</c:v>
                </c:pt>
                <c:pt idx="25">
                  <c:v>0.625</c:v>
                </c:pt>
                <c:pt idx="26">
                  <c:v>0.1975</c:v>
                </c:pt>
                <c:pt idx="27">
                  <c:v>0.3795</c:v>
                </c:pt>
                <c:pt idx="28">
                  <c:v>0.2596667</c:v>
                </c:pt>
                <c:pt idx="29">
                  <c:v>0.6935</c:v>
                </c:pt>
                <c:pt idx="30">
                  <c:v>0.644</c:v>
                </c:pt>
                <c:pt idx="31">
                  <c:v>0.7605</c:v>
                </c:pt>
                <c:pt idx="32">
                  <c:v>0.686</c:v>
                </c:pt>
                <c:pt idx="33">
                  <c:v>0.2895</c:v>
                </c:pt>
                <c:pt idx="34">
                  <c:v>0.6735</c:v>
                </c:pt>
                <c:pt idx="35">
                  <c:v>0.6925</c:v>
                </c:pt>
                <c:pt idx="36">
                  <c:v>0.539</c:v>
                </c:pt>
                <c:pt idx="37">
                  <c:v>0.573</c:v>
                </c:pt>
                <c:pt idx="38">
                  <c:v>0.563333</c:v>
                </c:pt>
                <c:pt idx="39">
                  <c:v>0.477</c:v>
                </c:pt>
                <c:pt idx="40">
                  <c:v>0.632</c:v>
                </c:pt>
                <c:pt idx="41">
                  <c:v>0.66</c:v>
                </c:pt>
                <c:pt idx="42">
                  <c:v>0.505</c:v>
                </c:pt>
                <c:pt idx="43">
                  <c:v>0.675</c:v>
                </c:pt>
                <c:pt idx="44">
                  <c:v>0.617</c:v>
                </c:pt>
                <c:pt idx="45">
                  <c:v>0.602</c:v>
                </c:pt>
                <c:pt idx="46">
                  <c:v>0.818</c:v>
                </c:pt>
                <c:pt idx="47">
                  <c:v>0.587</c:v>
                </c:pt>
                <c:pt idx="48">
                  <c:v>0.563</c:v>
                </c:pt>
                <c:pt idx="49">
                  <c:v>0.579</c:v>
                </c:pt>
                <c:pt idx="50">
                  <c:v>0.54</c:v>
                </c:pt>
                <c:pt idx="51">
                  <c:v>0.491</c:v>
                </c:pt>
                <c:pt idx="52">
                  <c:v>0.553</c:v>
                </c:pt>
                <c:pt idx="53">
                  <c:v>0.532</c:v>
                </c:pt>
                <c:pt idx="54">
                  <c:v>0.68</c:v>
                </c:pt>
                <c:pt idx="55">
                  <c:v>0.756</c:v>
                </c:pt>
                <c:pt idx="56">
                  <c:v>0.632</c:v>
                </c:pt>
                <c:pt idx="57">
                  <c:v>0.585</c:v>
                </c:pt>
                <c:pt idx="58">
                  <c:v>0.586</c:v>
                </c:pt>
                <c:pt idx="59">
                  <c:v>0.385</c:v>
                </c:pt>
                <c:pt idx="60">
                  <c:v>0.642</c:v>
                </c:pt>
                <c:pt idx="61">
                  <c:v>0.386</c:v>
                </c:pt>
                <c:pt idx="62">
                  <c:v>0.808</c:v>
                </c:pt>
                <c:pt idx="63">
                  <c:v>0.504</c:v>
                </c:pt>
                <c:pt idx="64">
                  <c:v>0.773</c:v>
                </c:pt>
                <c:pt idx="65">
                  <c:v>0.639</c:v>
                </c:pt>
                <c:pt idx="66">
                  <c:v>0.642</c:v>
                </c:pt>
                <c:pt idx="67">
                  <c:v>0.741</c:v>
                </c:pt>
                <c:pt idx="68">
                  <c:v>0.615</c:v>
                </c:pt>
                <c:pt idx="69">
                  <c:v>0.31</c:v>
                </c:pt>
                <c:pt idx="70">
                  <c:v>0.745</c:v>
                </c:pt>
                <c:pt idx="71">
                  <c:v>0.491</c:v>
                </c:pt>
                <c:pt idx="72">
                  <c:v>0.559</c:v>
                </c:pt>
                <c:pt idx="73">
                  <c:v>0.808</c:v>
                </c:pt>
                <c:pt idx="74">
                  <c:v>0.432</c:v>
                </c:pt>
                <c:pt idx="75">
                  <c:v>0.536</c:v>
                </c:pt>
                <c:pt idx="76">
                  <c:v>0.55</c:v>
                </c:pt>
                <c:pt idx="77">
                  <c:v>0.608</c:v>
                </c:pt>
                <c:pt idx="78">
                  <c:v>0.665</c:v>
                </c:pt>
                <c:pt idx="79">
                  <c:v>0.565</c:v>
                </c:pt>
                <c:pt idx="80">
                  <c:v>0.657</c:v>
                </c:pt>
                <c:pt idx="81">
                  <c:v>0.623</c:v>
                </c:pt>
                <c:pt idx="82">
                  <c:v>0.571</c:v>
                </c:pt>
                <c:pt idx="83">
                  <c:v>0.693</c:v>
                </c:pt>
                <c:pt idx="84">
                  <c:v>0.566</c:v>
                </c:pt>
                <c:pt idx="85">
                  <c:v>0.587</c:v>
                </c:pt>
                <c:pt idx="86">
                  <c:v>0.53</c:v>
                </c:pt>
                <c:pt idx="87">
                  <c:v>0.378</c:v>
                </c:pt>
                <c:pt idx="88">
                  <c:v>0.585</c:v>
                </c:pt>
                <c:pt idx="89">
                  <c:v>0.599</c:v>
                </c:pt>
                <c:pt idx="90">
                  <c:v>0.49</c:v>
                </c:pt>
                <c:pt idx="91">
                  <c:v>0.693</c:v>
                </c:pt>
                <c:pt idx="92">
                  <c:v>0.606</c:v>
                </c:pt>
                <c:pt idx="93">
                  <c:v>0.409</c:v>
                </c:pt>
                <c:pt idx="94">
                  <c:v>0.624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[1]辉长岩探针数据!$C$12:$W$12</c:f>
              <c:numCache>
                <c:formatCode>General</c:formatCode>
                <c:ptCount val="21"/>
                <c:pt idx="0">
                  <c:v>15.44</c:v>
                </c:pt>
                <c:pt idx="1">
                  <c:v>16.275</c:v>
                </c:pt>
                <c:pt idx="2">
                  <c:v>16.11</c:v>
                </c:pt>
                <c:pt idx="3">
                  <c:v>15.058</c:v>
                </c:pt>
                <c:pt idx="4">
                  <c:v>15.599</c:v>
                </c:pt>
                <c:pt idx="5">
                  <c:v>15.484</c:v>
                </c:pt>
                <c:pt idx="6">
                  <c:v>14.362</c:v>
                </c:pt>
                <c:pt idx="7">
                  <c:v>15.38</c:v>
                </c:pt>
                <c:pt idx="8">
                  <c:v>14.882</c:v>
                </c:pt>
                <c:pt idx="9">
                  <c:v>15.739</c:v>
                </c:pt>
                <c:pt idx="10">
                  <c:v>16.234</c:v>
                </c:pt>
                <c:pt idx="11">
                  <c:v>15.115</c:v>
                </c:pt>
                <c:pt idx="12">
                  <c:v>15.022</c:v>
                </c:pt>
                <c:pt idx="13">
                  <c:v>15.421</c:v>
                </c:pt>
                <c:pt idx="14">
                  <c:v>14.636</c:v>
                </c:pt>
                <c:pt idx="15">
                  <c:v>14.9925</c:v>
                </c:pt>
                <c:pt idx="16">
                  <c:v>14.798</c:v>
                </c:pt>
                <c:pt idx="17">
                  <c:v>15.603</c:v>
                </c:pt>
                <c:pt idx="18">
                  <c:v>15.348</c:v>
                </c:pt>
                <c:pt idx="19">
                  <c:v>15.325</c:v>
                </c:pt>
                <c:pt idx="20">
                  <c:v>14.955</c:v>
                </c:pt>
              </c:numCache>
            </c:numRef>
          </c:xVal>
          <c:yVal>
            <c:numRef>
              <c:f>[1]辉长岩探针数据!$C$10:$W$10</c:f>
              <c:numCache>
                <c:formatCode>General</c:formatCode>
                <c:ptCount val="21"/>
                <c:pt idx="0">
                  <c:v>0.619</c:v>
                </c:pt>
                <c:pt idx="1">
                  <c:v>0.359</c:v>
                </c:pt>
                <c:pt idx="2">
                  <c:v>0.362</c:v>
                </c:pt>
                <c:pt idx="3">
                  <c:v>0.501</c:v>
                </c:pt>
                <c:pt idx="4">
                  <c:v>0.159</c:v>
                </c:pt>
                <c:pt idx="5">
                  <c:v>0.538</c:v>
                </c:pt>
                <c:pt idx="6">
                  <c:v>0.526</c:v>
                </c:pt>
                <c:pt idx="7">
                  <c:v>0.531</c:v>
                </c:pt>
                <c:pt idx="8">
                  <c:v>0.48</c:v>
                </c:pt>
                <c:pt idx="9">
                  <c:v>0.544</c:v>
                </c:pt>
                <c:pt idx="10">
                  <c:v>0.274</c:v>
                </c:pt>
                <c:pt idx="11">
                  <c:v>0.469</c:v>
                </c:pt>
                <c:pt idx="12">
                  <c:v>0.488</c:v>
                </c:pt>
                <c:pt idx="13">
                  <c:v>0.483</c:v>
                </c:pt>
                <c:pt idx="14">
                  <c:v>0.4</c:v>
                </c:pt>
                <c:pt idx="15">
                  <c:v>0.5385</c:v>
                </c:pt>
                <c:pt idx="16">
                  <c:v>0.247</c:v>
                </c:pt>
                <c:pt idx="17">
                  <c:v>0.292</c:v>
                </c:pt>
                <c:pt idx="18">
                  <c:v>0.542</c:v>
                </c:pt>
                <c:pt idx="19">
                  <c:v>0.571</c:v>
                </c:pt>
                <c:pt idx="20">
                  <c:v>0.725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97344"/>
        <c:axId val="377899264"/>
      </c:scatterChart>
      <c:valAx>
        <c:axId val="377897344"/>
        <c:scaling>
          <c:orientation val="minMax"/>
          <c:max val="19"/>
          <c:min val="13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899264"/>
        <c:crosses val="autoZero"/>
        <c:crossBetween val="midCat"/>
        <c:majorUnit val="5"/>
      </c:valAx>
      <c:valAx>
        <c:axId val="37789926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TiO2(wt.%)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897344"/>
        <c:crosses val="autoZero"/>
        <c:crossBetween val="midCat"/>
        <c:majorUnit val="0.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[1]鹤伴山探针数据!$D$14:$CT$14</c:f>
              <c:numCache>
                <c:formatCode>General</c:formatCode>
                <c:ptCount val="95"/>
                <c:pt idx="0">
                  <c:v>14.675</c:v>
                </c:pt>
                <c:pt idx="1">
                  <c:v>15.603</c:v>
                </c:pt>
                <c:pt idx="2">
                  <c:v>14.98</c:v>
                </c:pt>
                <c:pt idx="3">
                  <c:v>14.936</c:v>
                </c:pt>
                <c:pt idx="4">
                  <c:v>15.261</c:v>
                </c:pt>
                <c:pt idx="5">
                  <c:v>15.7055</c:v>
                </c:pt>
                <c:pt idx="6">
                  <c:v>14.919</c:v>
                </c:pt>
                <c:pt idx="7">
                  <c:v>15.177</c:v>
                </c:pt>
                <c:pt idx="8">
                  <c:v>14.9505</c:v>
                </c:pt>
                <c:pt idx="9">
                  <c:v>15.025</c:v>
                </c:pt>
                <c:pt idx="10">
                  <c:v>14.906</c:v>
                </c:pt>
                <c:pt idx="11">
                  <c:v>15.165</c:v>
                </c:pt>
                <c:pt idx="12">
                  <c:v>15.0565</c:v>
                </c:pt>
                <c:pt idx="13">
                  <c:v>14.60166</c:v>
                </c:pt>
                <c:pt idx="14">
                  <c:v>14.835</c:v>
                </c:pt>
                <c:pt idx="15">
                  <c:v>15.0835</c:v>
                </c:pt>
                <c:pt idx="16">
                  <c:v>14.862</c:v>
                </c:pt>
                <c:pt idx="17">
                  <c:v>15.103</c:v>
                </c:pt>
                <c:pt idx="18">
                  <c:v>16.273</c:v>
                </c:pt>
                <c:pt idx="19">
                  <c:v>15.034667</c:v>
                </c:pt>
                <c:pt idx="20">
                  <c:v>15.11</c:v>
                </c:pt>
                <c:pt idx="21">
                  <c:v>14.814</c:v>
                </c:pt>
                <c:pt idx="22">
                  <c:v>15.445</c:v>
                </c:pt>
                <c:pt idx="23">
                  <c:v>14.871</c:v>
                </c:pt>
                <c:pt idx="24">
                  <c:v>14.829</c:v>
                </c:pt>
                <c:pt idx="25">
                  <c:v>15.106</c:v>
                </c:pt>
                <c:pt idx="26">
                  <c:v>16.7305</c:v>
                </c:pt>
                <c:pt idx="27">
                  <c:v>15.224</c:v>
                </c:pt>
                <c:pt idx="28">
                  <c:v>16.3666</c:v>
                </c:pt>
                <c:pt idx="29">
                  <c:v>14.7895</c:v>
                </c:pt>
                <c:pt idx="30">
                  <c:v>15.182</c:v>
                </c:pt>
                <c:pt idx="31">
                  <c:v>14.9563</c:v>
                </c:pt>
                <c:pt idx="32">
                  <c:v>15.039333</c:v>
                </c:pt>
                <c:pt idx="33">
                  <c:v>16.1741</c:v>
                </c:pt>
                <c:pt idx="34">
                  <c:v>14.5855</c:v>
                </c:pt>
                <c:pt idx="35">
                  <c:v>14.428</c:v>
                </c:pt>
                <c:pt idx="36">
                  <c:v>14.9605</c:v>
                </c:pt>
                <c:pt idx="37">
                  <c:v>14.994</c:v>
                </c:pt>
                <c:pt idx="38">
                  <c:v>14.372333</c:v>
                </c:pt>
                <c:pt idx="39">
                  <c:v>14.753</c:v>
                </c:pt>
                <c:pt idx="40">
                  <c:v>14.845</c:v>
                </c:pt>
                <c:pt idx="41">
                  <c:v>14.071</c:v>
                </c:pt>
                <c:pt idx="42">
                  <c:v>14.961</c:v>
                </c:pt>
                <c:pt idx="43">
                  <c:v>14.302</c:v>
                </c:pt>
                <c:pt idx="44">
                  <c:v>14.001</c:v>
                </c:pt>
                <c:pt idx="45">
                  <c:v>14.432</c:v>
                </c:pt>
                <c:pt idx="46">
                  <c:v>13.782</c:v>
                </c:pt>
                <c:pt idx="47">
                  <c:v>14.359</c:v>
                </c:pt>
                <c:pt idx="48">
                  <c:v>14.286</c:v>
                </c:pt>
                <c:pt idx="49">
                  <c:v>14.426</c:v>
                </c:pt>
                <c:pt idx="50">
                  <c:v>13.979</c:v>
                </c:pt>
                <c:pt idx="51">
                  <c:v>14.336</c:v>
                </c:pt>
                <c:pt idx="52">
                  <c:v>14.485</c:v>
                </c:pt>
                <c:pt idx="53">
                  <c:v>14.18</c:v>
                </c:pt>
                <c:pt idx="54">
                  <c:v>14.534</c:v>
                </c:pt>
                <c:pt idx="55">
                  <c:v>15.57</c:v>
                </c:pt>
                <c:pt idx="56">
                  <c:v>13.872</c:v>
                </c:pt>
                <c:pt idx="57">
                  <c:v>14.029</c:v>
                </c:pt>
                <c:pt idx="58">
                  <c:v>14.675</c:v>
                </c:pt>
                <c:pt idx="59">
                  <c:v>14.918</c:v>
                </c:pt>
                <c:pt idx="60">
                  <c:v>14.579</c:v>
                </c:pt>
                <c:pt idx="61">
                  <c:v>15.68</c:v>
                </c:pt>
                <c:pt idx="62">
                  <c:v>13.728</c:v>
                </c:pt>
                <c:pt idx="63">
                  <c:v>14.183</c:v>
                </c:pt>
                <c:pt idx="64">
                  <c:v>14.552</c:v>
                </c:pt>
                <c:pt idx="65">
                  <c:v>14.531</c:v>
                </c:pt>
                <c:pt idx="66">
                  <c:v>14.159</c:v>
                </c:pt>
                <c:pt idx="67">
                  <c:v>13.728</c:v>
                </c:pt>
                <c:pt idx="68">
                  <c:v>14.452</c:v>
                </c:pt>
                <c:pt idx="69">
                  <c:v>15.588</c:v>
                </c:pt>
                <c:pt idx="70">
                  <c:v>13.708</c:v>
                </c:pt>
                <c:pt idx="71">
                  <c:v>14.37</c:v>
                </c:pt>
                <c:pt idx="72">
                  <c:v>14.573</c:v>
                </c:pt>
                <c:pt idx="73">
                  <c:v>14.227</c:v>
                </c:pt>
                <c:pt idx="74">
                  <c:v>15.073</c:v>
                </c:pt>
                <c:pt idx="75">
                  <c:v>14.075</c:v>
                </c:pt>
                <c:pt idx="76">
                  <c:v>14.916</c:v>
                </c:pt>
                <c:pt idx="77">
                  <c:v>14.54</c:v>
                </c:pt>
                <c:pt idx="78">
                  <c:v>13.909</c:v>
                </c:pt>
                <c:pt idx="79">
                  <c:v>14.516</c:v>
                </c:pt>
                <c:pt idx="80">
                  <c:v>14.292</c:v>
                </c:pt>
                <c:pt idx="81">
                  <c:v>14.377</c:v>
                </c:pt>
                <c:pt idx="82">
                  <c:v>14.627</c:v>
                </c:pt>
                <c:pt idx="83">
                  <c:v>14.736</c:v>
                </c:pt>
                <c:pt idx="84">
                  <c:v>14.321</c:v>
                </c:pt>
                <c:pt idx="85">
                  <c:v>14.308</c:v>
                </c:pt>
                <c:pt idx="86">
                  <c:v>14.111</c:v>
                </c:pt>
                <c:pt idx="87">
                  <c:v>14.722</c:v>
                </c:pt>
                <c:pt idx="88">
                  <c:v>14.232</c:v>
                </c:pt>
                <c:pt idx="89">
                  <c:v>14.21</c:v>
                </c:pt>
                <c:pt idx="90">
                  <c:v>13.893</c:v>
                </c:pt>
                <c:pt idx="91">
                  <c:v>14.362</c:v>
                </c:pt>
                <c:pt idx="92">
                  <c:v>14.598</c:v>
                </c:pt>
                <c:pt idx="93">
                  <c:v>14.98</c:v>
                </c:pt>
                <c:pt idx="94">
                  <c:v>14.164</c:v>
                </c:pt>
              </c:numCache>
            </c:numRef>
          </c:xVal>
          <c:yVal>
            <c:numRef>
              <c:f>[1]鹤伴山探针数据!$D$8:$CT$8</c:f>
              <c:numCache>
                <c:formatCode>General</c:formatCode>
                <c:ptCount val="95"/>
                <c:pt idx="0">
                  <c:v>2.264</c:v>
                </c:pt>
                <c:pt idx="1">
                  <c:v>1.9595</c:v>
                </c:pt>
                <c:pt idx="2">
                  <c:v>2.178</c:v>
                </c:pt>
                <c:pt idx="3">
                  <c:v>2.235</c:v>
                </c:pt>
                <c:pt idx="4">
                  <c:v>2.033</c:v>
                </c:pt>
                <c:pt idx="5">
                  <c:v>2.074</c:v>
                </c:pt>
                <c:pt idx="6">
                  <c:v>2.476</c:v>
                </c:pt>
                <c:pt idx="7">
                  <c:v>2.173</c:v>
                </c:pt>
                <c:pt idx="8">
                  <c:v>2.2555</c:v>
                </c:pt>
                <c:pt idx="9">
                  <c:v>2.2925</c:v>
                </c:pt>
                <c:pt idx="10">
                  <c:v>2.383</c:v>
                </c:pt>
                <c:pt idx="11">
                  <c:v>2.047</c:v>
                </c:pt>
                <c:pt idx="12">
                  <c:v>2.1875</c:v>
                </c:pt>
                <c:pt idx="13">
                  <c:v>2.511</c:v>
                </c:pt>
                <c:pt idx="14">
                  <c:v>2.61</c:v>
                </c:pt>
                <c:pt idx="15">
                  <c:v>2.2685</c:v>
                </c:pt>
                <c:pt idx="16">
                  <c:v>2.3515</c:v>
                </c:pt>
                <c:pt idx="17">
                  <c:v>2.0915</c:v>
                </c:pt>
                <c:pt idx="18">
                  <c:v>1.898</c:v>
                </c:pt>
                <c:pt idx="19">
                  <c:v>2.3976667</c:v>
                </c:pt>
                <c:pt idx="20">
                  <c:v>2.022</c:v>
                </c:pt>
                <c:pt idx="21">
                  <c:v>2.34</c:v>
                </c:pt>
                <c:pt idx="22">
                  <c:v>2.0885</c:v>
                </c:pt>
                <c:pt idx="23">
                  <c:v>2.223</c:v>
                </c:pt>
                <c:pt idx="24">
                  <c:v>2.248</c:v>
                </c:pt>
                <c:pt idx="25">
                  <c:v>2.014</c:v>
                </c:pt>
                <c:pt idx="26">
                  <c:v>1.556</c:v>
                </c:pt>
                <c:pt idx="27">
                  <c:v>2.655</c:v>
                </c:pt>
                <c:pt idx="28">
                  <c:v>1.727666</c:v>
                </c:pt>
                <c:pt idx="29">
                  <c:v>2.5095</c:v>
                </c:pt>
                <c:pt idx="30">
                  <c:v>2.214</c:v>
                </c:pt>
                <c:pt idx="31">
                  <c:v>2.4445</c:v>
                </c:pt>
                <c:pt idx="32">
                  <c:v>2.29</c:v>
                </c:pt>
                <c:pt idx="33">
                  <c:v>2.1685</c:v>
                </c:pt>
                <c:pt idx="34">
                  <c:v>2.299</c:v>
                </c:pt>
                <c:pt idx="35">
                  <c:v>2.393</c:v>
                </c:pt>
                <c:pt idx="36">
                  <c:v>2.455</c:v>
                </c:pt>
                <c:pt idx="37">
                  <c:v>1.827</c:v>
                </c:pt>
                <c:pt idx="38">
                  <c:v>2.184</c:v>
                </c:pt>
                <c:pt idx="39">
                  <c:v>2.235</c:v>
                </c:pt>
                <c:pt idx="40">
                  <c:v>2.1555</c:v>
                </c:pt>
                <c:pt idx="41">
                  <c:v>2.23</c:v>
                </c:pt>
                <c:pt idx="42">
                  <c:v>2.576</c:v>
                </c:pt>
                <c:pt idx="43">
                  <c:v>2.223</c:v>
                </c:pt>
                <c:pt idx="44">
                  <c:v>1.797</c:v>
                </c:pt>
                <c:pt idx="45">
                  <c:v>2.22</c:v>
                </c:pt>
                <c:pt idx="46">
                  <c:v>2.693</c:v>
                </c:pt>
                <c:pt idx="47">
                  <c:v>1.848</c:v>
                </c:pt>
                <c:pt idx="48">
                  <c:v>2.695</c:v>
                </c:pt>
                <c:pt idx="49">
                  <c:v>1.903</c:v>
                </c:pt>
                <c:pt idx="50">
                  <c:v>1.932</c:v>
                </c:pt>
                <c:pt idx="51">
                  <c:v>1.797</c:v>
                </c:pt>
                <c:pt idx="52">
                  <c:v>2.136</c:v>
                </c:pt>
                <c:pt idx="53">
                  <c:v>1.896</c:v>
                </c:pt>
                <c:pt idx="54">
                  <c:v>2.476</c:v>
                </c:pt>
                <c:pt idx="55">
                  <c:v>1.98</c:v>
                </c:pt>
                <c:pt idx="56">
                  <c:v>1.739</c:v>
                </c:pt>
                <c:pt idx="57">
                  <c:v>2.618</c:v>
                </c:pt>
                <c:pt idx="58">
                  <c:v>2.814</c:v>
                </c:pt>
                <c:pt idx="59">
                  <c:v>2.634</c:v>
                </c:pt>
                <c:pt idx="60">
                  <c:v>1.674</c:v>
                </c:pt>
                <c:pt idx="61">
                  <c:v>1.829</c:v>
                </c:pt>
                <c:pt idx="62">
                  <c:v>2.486</c:v>
                </c:pt>
                <c:pt idx="63">
                  <c:v>1.945</c:v>
                </c:pt>
                <c:pt idx="64">
                  <c:v>2.063</c:v>
                </c:pt>
                <c:pt idx="65">
                  <c:v>1.892</c:v>
                </c:pt>
                <c:pt idx="66">
                  <c:v>1.818</c:v>
                </c:pt>
                <c:pt idx="67">
                  <c:v>2.211</c:v>
                </c:pt>
                <c:pt idx="68">
                  <c:v>1.683</c:v>
                </c:pt>
                <c:pt idx="69">
                  <c:v>2.268</c:v>
                </c:pt>
                <c:pt idx="70">
                  <c:v>2.182</c:v>
                </c:pt>
                <c:pt idx="71">
                  <c:v>1.597</c:v>
                </c:pt>
                <c:pt idx="72">
                  <c:v>1.95</c:v>
                </c:pt>
                <c:pt idx="73">
                  <c:v>3.342</c:v>
                </c:pt>
                <c:pt idx="74">
                  <c:v>1.78</c:v>
                </c:pt>
                <c:pt idx="75">
                  <c:v>2.864</c:v>
                </c:pt>
                <c:pt idx="76">
                  <c:v>2.256</c:v>
                </c:pt>
                <c:pt idx="77">
                  <c:v>2.41</c:v>
                </c:pt>
                <c:pt idx="78">
                  <c:v>1.966</c:v>
                </c:pt>
                <c:pt idx="79">
                  <c:v>1.872</c:v>
                </c:pt>
                <c:pt idx="80">
                  <c:v>2.56</c:v>
                </c:pt>
                <c:pt idx="81">
                  <c:v>1.847</c:v>
                </c:pt>
                <c:pt idx="82">
                  <c:v>1.578</c:v>
                </c:pt>
                <c:pt idx="83">
                  <c:v>1.801</c:v>
                </c:pt>
                <c:pt idx="84">
                  <c:v>1.678</c:v>
                </c:pt>
                <c:pt idx="85">
                  <c:v>1.635</c:v>
                </c:pt>
                <c:pt idx="86">
                  <c:v>2.05</c:v>
                </c:pt>
                <c:pt idx="87">
                  <c:v>2.4</c:v>
                </c:pt>
                <c:pt idx="88">
                  <c:v>1.771</c:v>
                </c:pt>
                <c:pt idx="89">
                  <c:v>1.693</c:v>
                </c:pt>
                <c:pt idx="90">
                  <c:v>1.719</c:v>
                </c:pt>
                <c:pt idx="91">
                  <c:v>1.917</c:v>
                </c:pt>
                <c:pt idx="92">
                  <c:v>1.929</c:v>
                </c:pt>
                <c:pt idx="93">
                  <c:v>1.264</c:v>
                </c:pt>
                <c:pt idx="94">
                  <c:v>3.021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[1]辉长岩探针数据!$C$12:$W$12</c:f>
              <c:numCache>
                <c:formatCode>General</c:formatCode>
                <c:ptCount val="21"/>
                <c:pt idx="0">
                  <c:v>15.44</c:v>
                </c:pt>
                <c:pt idx="1">
                  <c:v>16.275</c:v>
                </c:pt>
                <c:pt idx="2">
                  <c:v>16.11</c:v>
                </c:pt>
                <c:pt idx="3">
                  <c:v>15.058</c:v>
                </c:pt>
                <c:pt idx="4">
                  <c:v>15.599</c:v>
                </c:pt>
                <c:pt idx="5">
                  <c:v>15.484</c:v>
                </c:pt>
                <c:pt idx="6">
                  <c:v>14.362</c:v>
                </c:pt>
                <c:pt idx="7">
                  <c:v>15.38</c:v>
                </c:pt>
                <c:pt idx="8">
                  <c:v>14.882</c:v>
                </c:pt>
                <c:pt idx="9">
                  <c:v>15.739</c:v>
                </c:pt>
                <c:pt idx="10">
                  <c:v>16.234</c:v>
                </c:pt>
                <c:pt idx="11">
                  <c:v>15.115</c:v>
                </c:pt>
                <c:pt idx="12">
                  <c:v>15.022</c:v>
                </c:pt>
                <c:pt idx="13">
                  <c:v>15.421</c:v>
                </c:pt>
                <c:pt idx="14">
                  <c:v>14.636</c:v>
                </c:pt>
                <c:pt idx="15">
                  <c:v>14.9925</c:v>
                </c:pt>
                <c:pt idx="16">
                  <c:v>14.798</c:v>
                </c:pt>
                <c:pt idx="17">
                  <c:v>15.603</c:v>
                </c:pt>
                <c:pt idx="18">
                  <c:v>15.348</c:v>
                </c:pt>
                <c:pt idx="19">
                  <c:v>15.325</c:v>
                </c:pt>
                <c:pt idx="20">
                  <c:v>14.955</c:v>
                </c:pt>
              </c:numCache>
            </c:numRef>
          </c:xVal>
          <c:yVal>
            <c:numRef>
              <c:f>[1]辉长岩探针数据!$C$8:$W$8</c:f>
              <c:numCache>
                <c:formatCode>General</c:formatCode>
                <c:ptCount val="21"/>
                <c:pt idx="0">
                  <c:v>2.763</c:v>
                </c:pt>
                <c:pt idx="1">
                  <c:v>2.512</c:v>
                </c:pt>
                <c:pt idx="2">
                  <c:v>1.852</c:v>
                </c:pt>
                <c:pt idx="3">
                  <c:v>1.935</c:v>
                </c:pt>
                <c:pt idx="4">
                  <c:v>1.734</c:v>
                </c:pt>
                <c:pt idx="5">
                  <c:v>2.821</c:v>
                </c:pt>
                <c:pt idx="6">
                  <c:v>2.574</c:v>
                </c:pt>
                <c:pt idx="7">
                  <c:v>2.605</c:v>
                </c:pt>
                <c:pt idx="8">
                  <c:v>3.172</c:v>
                </c:pt>
                <c:pt idx="9">
                  <c:v>3.049</c:v>
                </c:pt>
                <c:pt idx="10">
                  <c:v>1.571</c:v>
                </c:pt>
                <c:pt idx="11">
                  <c:v>2.434</c:v>
                </c:pt>
                <c:pt idx="12">
                  <c:v>2.437</c:v>
                </c:pt>
                <c:pt idx="13">
                  <c:v>2.573</c:v>
                </c:pt>
                <c:pt idx="14">
                  <c:v>2.885</c:v>
                </c:pt>
                <c:pt idx="15">
                  <c:v>2.718</c:v>
                </c:pt>
                <c:pt idx="16">
                  <c:v>2.641</c:v>
                </c:pt>
                <c:pt idx="17">
                  <c:v>2.407</c:v>
                </c:pt>
                <c:pt idx="18">
                  <c:v>2.587</c:v>
                </c:pt>
                <c:pt idx="19">
                  <c:v>2.622</c:v>
                </c:pt>
                <c:pt idx="20">
                  <c:v>3.25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21536"/>
        <c:axId val="377923456"/>
      </c:scatterChart>
      <c:valAx>
        <c:axId val="377921536"/>
        <c:scaling>
          <c:orientation val="minMax"/>
          <c:max val="19"/>
          <c:min val="13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923456"/>
        <c:crosses val="autoZero"/>
        <c:crossBetween val="midCat"/>
        <c:majorUnit val="5"/>
      </c:valAx>
      <c:valAx>
        <c:axId val="377923456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Al2O3(wt.%)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921536"/>
        <c:crosses val="autoZero"/>
        <c:crossBetween val="midCat"/>
        <c:majorUnit val="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[1]鹤伴山探针数据!$D$14:$CT$14</c:f>
              <c:numCache>
                <c:formatCode>General</c:formatCode>
                <c:ptCount val="95"/>
                <c:pt idx="0">
                  <c:v>14.675</c:v>
                </c:pt>
                <c:pt idx="1">
                  <c:v>15.603</c:v>
                </c:pt>
                <c:pt idx="2">
                  <c:v>14.98</c:v>
                </c:pt>
                <c:pt idx="3">
                  <c:v>14.936</c:v>
                </c:pt>
                <c:pt idx="4">
                  <c:v>15.261</c:v>
                </c:pt>
                <c:pt idx="5">
                  <c:v>15.7055</c:v>
                </c:pt>
                <c:pt idx="6">
                  <c:v>14.919</c:v>
                </c:pt>
                <c:pt idx="7">
                  <c:v>15.177</c:v>
                </c:pt>
                <c:pt idx="8">
                  <c:v>14.9505</c:v>
                </c:pt>
                <c:pt idx="9">
                  <c:v>15.025</c:v>
                </c:pt>
                <c:pt idx="10">
                  <c:v>14.906</c:v>
                </c:pt>
                <c:pt idx="11">
                  <c:v>15.165</c:v>
                </c:pt>
                <c:pt idx="12">
                  <c:v>15.0565</c:v>
                </c:pt>
                <c:pt idx="13">
                  <c:v>14.60166</c:v>
                </c:pt>
                <c:pt idx="14">
                  <c:v>14.835</c:v>
                </c:pt>
                <c:pt idx="15">
                  <c:v>15.0835</c:v>
                </c:pt>
                <c:pt idx="16">
                  <c:v>14.862</c:v>
                </c:pt>
                <c:pt idx="17">
                  <c:v>15.103</c:v>
                </c:pt>
                <c:pt idx="18">
                  <c:v>16.273</c:v>
                </c:pt>
                <c:pt idx="19">
                  <c:v>15.034667</c:v>
                </c:pt>
                <c:pt idx="20">
                  <c:v>15.11</c:v>
                </c:pt>
                <c:pt idx="21">
                  <c:v>14.814</c:v>
                </c:pt>
                <c:pt idx="22">
                  <c:v>15.445</c:v>
                </c:pt>
                <c:pt idx="23">
                  <c:v>14.871</c:v>
                </c:pt>
                <c:pt idx="24">
                  <c:v>14.829</c:v>
                </c:pt>
                <c:pt idx="25">
                  <c:v>15.106</c:v>
                </c:pt>
                <c:pt idx="26">
                  <c:v>16.7305</c:v>
                </c:pt>
                <c:pt idx="27">
                  <c:v>15.224</c:v>
                </c:pt>
                <c:pt idx="28">
                  <c:v>16.3666</c:v>
                </c:pt>
                <c:pt idx="29">
                  <c:v>14.7895</c:v>
                </c:pt>
                <c:pt idx="30">
                  <c:v>15.182</c:v>
                </c:pt>
                <c:pt idx="31">
                  <c:v>14.9563</c:v>
                </c:pt>
                <c:pt idx="32">
                  <c:v>15.039333</c:v>
                </c:pt>
                <c:pt idx="33">
                  <c:v>16.1741</c:v>
                </c:pt>
                <c:pt idx="34">
                  <c:v>14.5855</c:v>
                </c:pt>
                <c:pt idx="35">
                  <c:v>14.428</c:v>
                </c:pt>
                <c:pt idx="36">
                  <c:v>14.9605</c:v>
                </c:pt>
                <c:pt idx="37">
                  <c:v>14.994</c:v>
                </c:pt>
                <c:pt idx="38">
                  <c:v>14.372333</c:v>
                </c:pt>
                <c:pt idx="39">
                  <c:v>14.753</c:v>
                </c:pt>
                <c:pt idx="40">
                  <c:v>14.845</c:v>
                </c:pt>
                <c:pt idx="41">
                  <c:v>14.071</c:v>
                </c:pt>
                <c:pt idx="42">
                  <c:v>14.961</c:v>
                </c:pt>
                <c:pt idx="43">
                  <c:v>14.302</c:v>
                </c:pt>
                <c:pt idx="44">
                  <c:v>14.001</c:v>
                </c:pt>
                <c:pt idx="45">
                  <c:v>14.432</c:v>
                </c:pt>
                <c:pt idx="46">
                  <c:v>13.782</c:v>
                </c:pt>
                <c:pt idx="47">
                  <c:v>14.359</c:v>
                </c:pt>
                <c:pt idx="48">
                  <c:v>14.286</c:v>
                </c:pt>
                <c:pt idx="49">
                  <c:v>14.426</c:v>
                </c:pt>
                <c:pt idx="50">
                  <c:v>13.979</c:v>
                </c:pt>
                <c:pt idx="51">
                  <c:v>14.336</c:v>
                </c:pt>
                <c:pt idx="52">
                  <c:v>14.485</c:v>
                </c:pt>
                <c:pt idx="53">
                  <c:v>14.18</c:v>
                </c:pt>
                <c:pt idx="54">
                  <c:v>14.534</c:v>
                </c:pt>
                <c:pt idx="55">
                  <c:v>15.57</c:v>
                </c:pt>
                <c:pt idx="56">
                  <c:v>13.872</c:v>
                </c:pt>
                <c:pt idx="57">
                  <c:v>14.029</c:v>
                </c:pt>
                <c:pt idx="58">
                  <c:v>14.675</c:v>
                </c:pt>
                <c:pt idx="59">
                  <c:v>14.918</c:v>
                </c:pt>
                <c:pt idx="60">
                  <c:v>14.579</c:v>
                </c:pt>
                <c:pt idx="61">
                  <c:v>15.68</c:v>
                </c:pt>
                <c:pt idx="62">
                  <c:v>13.728</c:v>
                </c:pt>
                <c:pt idx="63">
                  <c:v>14.183</c:v>
                </c:pt>
                <c:pt idx="64">
                  <c:v>14.552</c:v>
                </c:pt>
                <c:pt idx="65">
                  <c:v>14.531</c:v>
                </c:pt>
                <c:pt idx="66">
                  <c:v>14.159</c:v>
                </c:pt>
                <c:pt idx="67">
                  <c:v>13.728</c:v>
                </c:pt>
                <c:pt idx="68">
                  <c:v>14.452</c:v>
                </c:pt>
                <c:pt idx="69">
                  <c:v>15.588</c:v>
                </c:pt>
                <c:pt idx="70">
                  <c:v>13.708</c:v>
                </c:pt>
                <c:pt idx="71">
                  <c:v>14.37</c:v>
                </c:pt>
                <c:pt idx="72">
                  <c:v>14.573</c:v>
                </c:pt>
                <c:pt idx="73">
                  <c:v>14.227</c:v>
                </c:pt>
                <c:pt idx="74">
                  <c:v>15.073</c:v>
                </c:pt>
                <c:pt idx="75">
                  <c:v>14.075</c:v>
                </c:pt>
                <c:pt idx="76">
                  <c:v>14.916</c:v>
                </c:pt>
                <c:pt idx="77">
                  <c:v>14.54</c:v>
                </c:pt>
                <c:pt idx="78">
                  <c:v>13.909</c:v>
                </c:pt>
                <c:pt idx="79">
                  <c:v>14.516</c:v>
                </c:pt>
                <c:pt idx="80">
                  <c:v>14.292</c:v>
                </c:pt>
                <c:pt idx="81">
                  <c:v>14.377</c:v>
                </c:pt>
                <c:pt idx="82">
                  <c:v>14.627</c:v>
                </c:pt>
                <c:pt idx="83">
                  <c:v>14.736</c:v>
                </c:pt>
                <c:pt idx="84">
                  <c:v>14.321</c:v>
                </c:pt>
                <c:pt idx="85">
                  <c:v>14.308</c:v>
                </c:pt>
                <c:pt idx="86">
                  <c:v>14.111</c:v>
                </c:pt>
                <c:pt idx="87">
                  <c:v>14.722</c:v>
                </c:pt>
                <c:pt idx="88">
                  <c:v>14.232</c:v>
                </c:pt>
                <c:pt idx="89">
                  <c:v>14.21</c:v>
                </c:pt>
                <c:pt idx="90">
                  <c:v>13.893</c:v>
                </c:pt>
                <c:pt idx="91">
                  <c:v>14.362</c:v>
                </c:pt>
                <c:pt idx="92">
                  <c:v>14.598</c:v>
                </c:pt>
                <c:pt idx="93">
                  <c:v>14.98</c:v>
                </c:pt>
                <c:pt idx="94">
                  <c:v>14.164</c:v>
                </c:pt>
              </c:numCache>
            </c:numRef>
          </c:xVal>
          <c:yVal>
            <c:numRef>
              <c:f>[1]鹤伴山探针数据!$D$11:$CT$11</c:f>
              <c:numCache>
                <c:formatCode>General</c:formatCode>
                <c:ptCount val="95"/>
                <c:pt idx="0">
                  <c:v>10.251</c:v>
                </c:pt>
                <c:pt idx="1">
                  <c:v>8.013</c:v>
                </c:pt>
                <c:pt idx="2">
                  <c:v>9.36</c:v>
                </c:pt>
                <c:pt idx="3">
                  <c:v>10.082333</c:v>
                </c:pt>
                <c:pt idx="4">
                  <c:v>8.359</c:v>
                </c:pt>
                <c:pt idx="5">
                  <c:v>8.1285</c:v>
                </c:pt>
                <c:pt idx="6">
                  <c:v>9.569</c:v>
                </c:pt>
                <c:pt idx="7">
                  <c:v>10.136</c:v>
                </c:pt>
                <c:pt idx="8">
                  <c:v>10.137</c:v>
                </c:pt>
                <c:pt idx="9">
                  <c:v>9.516</c:v>
                </c:pt>
                <c:pt idx="10">
                  <c:v>10.0125</c:v>
                </c:pt>
                <c:pt idx="11">
                  <c:v>9.629</c:v>
                </c:pt>
                <c:pt idx="12">
                  <c:v>9.5135</c:v>
                </c:pt>
                <c:pt idx="13">
                  <c:v>9.8956667</c:v>
                </c:pt>
                <c:pt idx="14">
                  <c:v>9.848</c:v>
                </c:pt>
                <c:pt idx="15">
                  <c:v>9.3455</c:v>
                </c:pt>
                <c:pt idx="16">
                  <c:v>10.323</c:v>
                </c:pt>
                <c:pt idx="17">
                  <c:v>9.685</c:v>
                </c:pt>
                <c:pt idx="18">
                  <c:v>6.932</c:v>
                </c:pt>
                <c:pt idx="19">
                  <c:v>9.957</c:v>
                </c:pt>
                <c:pt idx="20">
                  <c:v>9.828</c:v>
                </c:pt>
                <c:pt idx="21">
                  <c:v>10.0585</c:v>
                </c:pt>
                <c:pt idx="22">
                  <c:v>9.9985</c:v>
                </c:pt>
                <c:pt idx="23">
                  <c:v>9.637</c:v>
                </c:pt>
                <c:pt idx="24">
                  <c:v>9.993</c:v>
                </c:pt>
                <c:pt idx="25">
                  <c:v>9.527</c:v>
                </c:pt>
                <c:pt idx="26">
                  <c:v>5.084</c:v>
                </c:pt>
                <c:pt idx="27">
                  <c:v>8.238</c:v>
                </c:pt>
                <c:pt idx="28">
                  <c:v>5.887</c:v>
                </c:pt>
                <c:pt idx="29">
                  <c:v>10.3865</c:v>
                </c:pt>
                <c:pt idx="30">
                  <c:v>9.62</c:v>
                </c:pt>
                <c:pt idx="31">
                  <c:v>10.2515</c:v>
                </c:pt>
                <c:pt idx="32">
                  <c:v>9.702666</c:v>
                </c:pt>
                <c:pt idx="33">
                  <c:v>6.439</c:v>
                </c:pt>
                <c:pt idx="34">
                  <c:v>9.9915</c:v>
                </c:pt>
                <c:pt idx="35">
                  <c:v>10.1455</c:v>
                </c:pt>
                <c:pt idx="36">
                  <c:v>10.169</c:v>
                </c:pt>
                <c:pt idx="37">
                  <c:v>9.587</c:v>
                </c:pt>
                <c:pt idx="38">
                  <c:v>9.195666</c:v>
                </c:pt>
                <c:pt idx="39">
                  <c:v>8.467</c:v>
                </c:pt>
                <c:pt idx="40">
                  <c:v>9.664</c:v>
                </c:pt>
                <c:pt idx="41">
                  <c:v>9.967</c:v>
                </c:pt>
                <c:pt idx="42">
                  <c:v>7.037</c:v>
                </c:pt>
                <c:pt idx="43">
                  <c:v>10.082</c:v>
                </c:pt>
                <c:pt idx="44">
                  <c:v>11.456</c:v>
                </c:pt>
                <c:pt idx="45">
                  <c:v>9.341</c:v>
                </c:pt>
                <c:pt idx="46">
                  <c:v>10.26</c:v>
                </c:pt>
                <c:pt idx="47">
                  <c:v>10.714</c:v>
                </c:pt>
                <c:pt idx="48">
                  <c:v>8.333</c:v>
                </c:pt>
                <c:pt idx="49">
                  <c:v>9.553</c:v>
                </c:pt>
                <c:pt idx="50">
                  <c:v>10.619</c:v>
                </c:pt>
                <c:pt idx="51">
                  <c:v>9.618</c:v>
                </c:pt>
                <c:pt idx="52">
                  <c:v>9.956</c:v>
                </c:pt>
                <c:pt idx="53">
                  <c:v>11.718</c:v>
                </c:pt>
                <c:pt idx="54">
                  <c:v>8.564</c:v>
                </c:pt>
                <c:pt idx="55">
                  <c:v>8.014</c:v>
                </c:pt>
                <c:pt idx="56">
                  <c:v>11.044</c:v>
                </c:pt>
                <c:pt idx="57">
                  <c:v>7.604</c:v>
                </c:pt>
                <c:pt idx="58">
                  <c:v>8.315</c:v>
                </c:pt>
                <c:pt idx="59">
                  <c:v>8.002</c:v>
                </c:pt>
                <c:pt idx="60">
                  <c:v>10.702</c:v>
                </c:pt>
                <c:pt idx="61">
                  <c:v>8.848</c:v>
                </c:pt>
                <c:pt idx="62">
                  <c:v>10.113</c:v>
                </c:pt>
                <c:pt idx="63">
                  <c:v>10.774</c:v>
                </c:pt>
                <c:pt idx="64">
                  <c:v>10.971</c:v>
                </c:pt>
                <c:pt idx="65">
                  <c:v>11.057</c:v>
                </c:pt>
                <c:pt idx="66">
                  <c:v>11.943</c:v>
                </c:pt>
                <c:pt idx="67">
                  <c:v>10.977</c:v>
                </c:pt>
                <c:pt idx="68">
                  <c:v>10.714</c:v>
                </c:pt>
                <c:pt idx="69">
                  <c:v>7.268</c:v>
                </c:pt>
                <c:pt idx="70">
                  <c:v>10.599</c:v>
                </c:pt>
                <c:pt idx="71">
                  <c:v>10.485</c:v>
                </c:pt>
                <c:pt idx="72">
                  <c:v>10.063</c:v>
                </c:pt>
                <c:pt idx="73">
                  <c:v>8.006</c:v>
                </c:pt>
                <c:pt idx="74">
                  <c:v>7.923</c:v>
                </c:pt>
                <c:pt idx="75">
                  <c:v>7.292</c:v>
                </c:pt>
                <c:pt idx="76">
                  <c:v>9.123</c:v>
                </c:pt>
                <c:pt idx="77">
                  <c:v>8.843</c:v>
                </c:pt>
                <c:pt idx="78">
                  <c:v>11.271</c:v>
                </c:pt>
                <c:pt idx="79">
                  <c:v>10.738</c:v>
                </c:pt>
                <c:pt idx="80">
                  <c:v>10.974</c:v>
                </c:pt>
                <c:pt idx="81">
                  <c:v>10.598</c:v>
                </c:pt>
                <c:pt idx="82">
                  <c:v>10.971</c:v>
                </c:pt>
                <c:pt idx="83">
                  <c:v>9.843</c:v>
                </c:pt>
                <c:pt idx="84">
                  <c:v>11.603</c:v>
                </c:pt>
                <c:pt idx="85">
                  <c:v>11.179</c:v>
                </c:pt>
                <c:pt idx="86">
                  <c:v>10.328</c:v>
                </c:pt>
                <c:pt idx="87">
                  <c:v>8.582</c:v>
                </c:pt>
                <c:pt idx="88">
                  <c:v>11.132</c:v>
                </c:pt>
                <c:pt idx="89">
                  <c:v>11.116</c:v>
                </c:pt>
                <c:pt idx="90">
                  <c:v>11.223</c:v>
                </c:pt>
                <c:pt idx="91">
                  <c:v>10.656</c:v>
                </c:pt>
                <c:pt idx="92">
                  <c:v>9.89</c:v>
                </c:pt>
                <c:pt idx="93">
                  <c:v>9.785</c:v>
                </c:pt>
                <c:pt idx="94">
                  <c:v>8.444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[1]辉长岩探针数据!$C$12:$W$12</c:f>
              <c:numCache>
                <c:formatCode>General</c:formatCode>
                <c:ptCount val="21"/>
                <c:pt idx="0">
                  <c:v>15.44</c:v>
                </c:pt>
                <c:pt idx="1">
                  <c:v>16.275</c:v>
                </c:pt>
                <c:pt idx="2">
                  <c:v>16.11</c:v>
                </c:pt>
                <c:pt idx="3">
                  <c:v>15.058</c:v>
                </c:pt>
                <c:pt idx="4">
                  <c:v>15.599</c:v>
                </c:pt>
                <c:pt idx="5">
                  <c:v>15.484</c:v>
                </c:pt>
                <c:pt idx="6">
                  <c:v>14.362</c:v>
                </c:pt>
                <c:pt idx="7">
                  <c:v>15.38</c:v>
                </c:pt>
                <c:pt idx="8">
                  <c:v>14.882</c:v>
                </c:pt>
                <c:pt idx="9">
                  <c:v>15.739</c:v>
                </c:pt>
                <c:pt idx="10">
                  <c:v>16.234</c:v>
                </c:pt>
                <c:pt idx="11">
                  <c:v>15.115</c:v>
                </c:pt>
                <c:pt idx="12">
                  <c:v>15.022</c:v>
                </c:pt>
                <c:pt idx="13">
                  <c:v>15.421</c:v>
                </c:pt>
                <c:pt idx="14">
                  <c:v>14.636</c:v>
                </c:pt>
                <c:pt idx="15">
                  <c:v>14.9925</c:v>
                </c:pt>
                <c:pt idx="16">
                  <c:v>14.798</c:v>
                </c:pt>
                <c:pt idx="17">
                  <c:v>15.603</c:v>
                </c:pt>
                <c:pt idx="18">
                  <c:v>15.348</c:v>
                </c:pt>
                <c:pt idx="19">
                  <c:v>15.325</c:v>
                </c:pt>
                <c:pt idx="20">
                  <c:v>14.955</c:v>
                </c:pt>
              </c:numCache>
            </c:numRef>
          </c:xVal>
          <c:yVal>
            <c:numRef>
              <c:f>[1]辉长岩探针数据!$C$11:$W$11</c:f>
              <c:numCache>
                <c:formatCode>General</c:formatCode>
                <c:ptCount val="21"/>
                <c:pt idx="0">
                  <c:v>7.378</c:v>
                </c:pt>
                <c:pt idx="1">
                  <c:v>5.975</c:v>
                </c:pt>
                <c:pt idx="2">
                  <c:v>6.408</c:v>
                </c:pt>
                <c:pt idx="3">
                  <c:v>8.412</c:v>
                </c:pt>
                <c:pt idx="4">
                  <c:v>4.892</c:v>
                </c:pt>
                <c:pt idx="5">
                  <c:v>7.189</c:v>
                </c:pt>
                <c:pt idx="6">
                  <c:v>7.837</c:v>
                </c:pt>
                <c:pt idx="7">
                  <c:v>7.141</c:v>
                </c:pt>
                <c:pt idx="8">
                  <c:v>7.382</c:v>
                </c:pt>
                <c:pt idx="9">
                  <c:v>6.553</c:v>
                </c:pt>
                <c:pt idx="10">
                  <c:v>5.953</c:v>
                </c:pt>
                <c:pt idx="11">
                  <c:v>7.301</c:v>
                </c:pt>
                <c:pt idx="12">
                  <c:v>7.398</c:v>
                </c:pt>
                <c:pt idx="13">
                  <c:v>7.3815</c:v>
                </c:pt>
                <c:pt idx="14">
                  <c:v>6.649</c:v>
                </c:pt>
                <c:pt idx="15">
                  <c:v>7.371</c:v>
                </c:pt>
                <c:pt idx="16">
                  <c:v>6.671</c:v>
                </c:pt>
                <c:pt idx="17">
                  <c:v>5.682</c:v>
                </c:pt>
                <c:pt idx="18">
                  <c:v>7.171</c:v>
                </c:pt>
                <c:pt idx="19">
                  <c:v>7.52</c:v>
                </c:pt>
                <c:pt idx="20">
                  <c:v>7.509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9664"/>
        <c:axId val="377976320"/>
      </c:scatterChart>
      <c:valAx>
        <c:axId val="377969664"/>
        <c:scaling>
          <c:orientation val="minMax"/>
          <c:max val="19"/>
          <c:min val="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MgO(wt.%)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976320"/>
        <c:crosses val="autoZero"/>
        <c:crossBetween val="midCat"/>
        <c:majorUnit val="5"/>
      </c:valAx>
      <c:valAx>
        <c:axId val="377976320"/>
        <c:scaling>
          <c:orientation val="minMax"/>
          <c:max val="13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FeO(wt.%)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969664"/>
        <c:crosses val="autoZero"/>
        <c:crossBetween val="midCat"/>
        <c:majorUnit val="10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[1]鹤伴山探针数据!$D$14:$CT$14</c:f>
              <c:numCache>
                <c:formatCode>General</c:formatCode>
                <c:ptCount val="95"/>
                <c:pt idx="0">
                  <c:v>14.675</c:v>
                </c:pt>
                <c:pt idx="1">
                  <c:v>15.603</c:v>
                </c:pt>
                <c:pt idx="2">
                  <c:v>14.98</c:v>
                </c:pt>
                <c:pt idx="3">
                  <c:v>14.936</c:v>
                </c:pt>
                <c:pt idx="4">
                  <c:v>15.261</c:v>
                </c:pt>
                <c:pt idx="5">
                  <c:v>15.7055</c:v>
                </c:pt>
                <c:pt idx="6">
                  <c:v>14.919</c:v>
                </c:pt>
                <c:pt idx="7">
                  <c:v>15.177</c:v>
                </c:pt>
                <c:pt idx="8">
                  <c:v>14.9505</c:v>
                </c:pt>
                <c:pt idx="9">
                  <c:v>15.025</c:v>
                </c:pt>
                <c:pt idx="10">
                  <c:v>14.906</c:v>
                </c:pt>
                <c:pt idx="11">
                  <c:v>15.165</c:v>
                </c:pt>
                <c:pt idx="12">
                  <c:v>15.0565</c:v>
                </c:pt>
                <c:pt idx="13">
                  <c:v>14.60166</c:v>
                </c:pt>
                <c:pt idx="14">
                  <c:v>14.835</c:v>
                </c:pt>
                <c:pt idx="15">
                  <c:v>15.0835</c:v>
                </c:pt>
                <c:pt idx="16">
                  <c:v>14.862</c:v>
                </c:pt>
                <c:pt idx="17">
                  <c:v>15.103</c:v>
                </c:pt>
                <c:pt idx="18">
                  <c:v>16.273</c:v>
                </c:pt>
                <c:pt idx="19">
                  <c:v>15.034667</c:v>
                </c:pt>
                <c:pt idx="20">
                  <c:v>15.11</c:v>
                </c:pt>
                <c:pt idx="21">
                  <c:v>14.814</c:v>
                </c:pt>
                <c:pt idx="22">
                  <c:v>15.445</c:v>
                </c:pt>
                <c:pt idx="23">
                  <c:v>14.871</c:v>
                </c:pt>
                <c:pt idx="24">
                  <c:v>14.829</c:v>
                </c:pt>
                <c:pt idx="25">
                  <c:v>15.106</c:v>
                </c:pt>
                <c:pt idx="26">
                  <c:v>16.7305</c:v>
                </c:pt>
                <c:pt idx="27">
                  <c:v>15.224</c:v>
                </c:pt>
                <c:pt idx="28">
                  <c:v>16.3666</c:v>
                </c:pt>
                <c:pt idx="29">
                  <c:v>14.7895</c:v>
                </c:pt>
                <c:pt idx="30">
                  <c:v>15.182</c:v>
                </c:pt>
                <c:pt idx="31">
                  <c:v>14.9563</c:v>
                </c:pt>
                <c:pt idx="32">
                  <c:v>15.039333</c:v>
                </c:pt>
                <c:pt idx="33">
                  <c:v>16.1741</c:v>
                </c:pt>
                <c:pt idx="34">
                  <c:v>14.5855</c:v>
                </c:pt>
                <c:pt idx="35">
                  <c:v>14.428</c:v>
                </c:pt>
                <c:pt idx="36">
                  <c:v>14.9605</c:v>
                </c:pt>
                <c:pt idx="37">
                  <c:v>14.994</c:v>
                </c:pt>
                <c:pt idx="38">
                  <c:v>14.372333</c:v>
                </c:pt>
                <c:pt idx="39">
                  <c:v>14.753</c:v>
                </c:pt>
                <c:pt idx="40">
                  <c:v>14.845</c:v>
                </c:pt>
                <c:pt idx="41">
                  <c:v>14.071</c:v>
                </c:pt>
                <c:pt idx="42">
                  <c:v>14.961</c:v>
                </c:pt>
                <c:pt idx="43">
                  <c:v>14.302</c:v>
                </c:pt>
                <c:pt idx="44">
                  <c:v>14.001</c:v>
                </c:pt>
                <c:pt idx="45">
                  <c:v>14.432</c:v>
                </c:pt>
                <c:pt idx="46">
                  <c:v>13.782</c:v>
                </c:pt>
                <c:pt idx="47">
                  <c:v>14.359</c:v>
                </c:pt>
                <c:pt idx="48">
                  <c:v>14.286</c:v>
                </c:pt>
                <c:pt idx="49">
                  <c:v>14.426</c:v>
                </c:pt>
                <c:pt idx="50">
                  <c:v>13.979</c:v>
                </c:pt>
                <c:pt idx="51">
                  <c:v>14.336</c:v>
                </c:pt>
                <c:pt idx="52">
                  <c:v>14.485</c:v>
                </c:pt>
                <c:pt idx="53">
                  <c:v>14.18</c:v>
                </c:pt>
                <c:pt idx="54">
                  <c:v>14.534</c:v>
                </c:pt>
                <c:pt idx="55">
                  <c:v>15.57</c:v>
                </c:pt>
                <c:pt idx="56">
                  <c:v>13.872</c:v>
                </c:pt>
                <c:pt idx="57">
                  <c:v>14.029</c:v>
                </c:pt>
                <c:pt idx="58">
                  <c:v>14.675</c:v>
                </c:pt>
                <c:pt idx="59">
                  <c:v>14.918</c:v>
                </c:pt>
                <c:pt idx="60">
                  <c:v>14.579</c:v>
                </c:pt>
                <c:pt idx="61">
                  <c:v>15.68</c:v>
                </c:pt>
                <c:pt idx="62">
                  <c:v>13.728</c:v>
                </c:pt>
                <c:pt idx="63">
                  <c:v>14.183</c:v>
                </c:pt>
                <c:pt idx="64">
                  <c:v>14.552</c:v>
                </c:pt>
                <c:pt idx="65">
                  <c:v>14.531</c:v>
                </c:pt>
                <c:pt idx="66">
                  <c:v>14.159</c:v>
                </c:pt>
                <c:pt idx="67">
                  <c:v>13.728</c:v>
                </c:pt>
                <c:pt idx="68">
                  <c:v>14.452</c:v>
                </c:pt>
                <c:pt idx="69">
                  <c:v>15.588</c:v>
                </c:pt>
                <c:pt idx="70">
                  <c:v>13.708</c:v>
                </c:pt>
                <c:pt idx="71">
                  <c:v>14.37</c:v>
                </c:pt>
                <c:pt idx="72">
                  <c:v>14.573</c:v>
                </c:pt>
                <c:pt idx="73">
                  <c:v>14.227</c:v>
                </c:pt>
                <c:pt idx="74">
                  <c:v>15.073</c:v>
                </c:pt>
                <c:pt idx="75">
                  <c:v>14.075</c:v>
                </c:pt>
                <c:pt idx="76">
                  <c:v>14.916</c:v>
                </c:pt>
                <c:pt idx="77">
                  <c:v>14.54</c:v>
                </c:pt>
                <c:pt idx="78">
                  <c:v>13.909</c:v>
                </c:pt>
                <c:pt idx="79">
                  <c:v>14.516</c:v>
                </c:pt>
                <c:pt idx="80">
                  <c:v>14.292</c:v>
                </c:pt>
                <c:pt idx="81">
                  <c:v>14.377</c:v>
                </c:pt>
                <c:pt idx="82">
                  <c:v>14.627</c:v>
                </c:pt>
                <c:pt idx="83">
                  <c:v>14.736</c:v>
                </c:pt>
                <c:pt idx="84">
                  <c:v>14.321</c:v>
                </c:pt>
                <c:pt idx="85">
                  <c:v>14.308</c:v>
                </c:pt>
                <c:pt idx="86">
                  <c:v>14.111</c:v>
                </c:pt>
                <c:pt idx="87">
                  <c:v>14.722</c:v>
                </c:pt>
                <c:pt idx="88">
                  <c:v>14.232</c:v>
                </c:pt>
                <c:pt idx="89">
                  <c:v>14.21</c:v>
                </c:pt>
                <c:pt idx="90">
                  <c:v>13.893</c:v>
                </c:pt>
                <c:pt idx="91">
                  <c:v>14.362</c:v>
                </c:pt>
                <c:pt idx="92">
                  <c:v>14.598</c:v>
                </c:pt>
                <c:pt idx="93">
                  <c:v>14.98</c:v>
                </c:pt>
                <c:pt idx="94">
                  <c:v>14.164</c:v>
                </c:pt>
              </c:numCache>
            </c:numRef>
          </c:xVal>
          <c:yVal>
            <c:numRef>
              <c:f>[1]鹤伴山探针数据!$D$15:$CT$15</c:f>
              <c:numCache>
                <c:formatCode>General</c:formatCode>
                <c:ptCount val="95"/>
                <c:pt idx="0">
                  <c:v>19.41</c:v>
                </c:pt>
                <c:pt idx="1">
                  <c:v>20.485</c:v>
                </c:pt>
                <c:pt idx="2">
                  <c:v>19.898</c:v>
                </c:pt>
                <c:pt idx="3">
                  <c:v>19.53666</c:v>
                </c:pt>
                <c:pt idx="4">
                  <c:v>20.309</c:v>
                </c:pt>
                <c:pt idx="5">
                  <c:v>20.328</c:v>
                </c:pt>
                <c:pt idx="6">
                  <c:v>19.617</c:v>
                </c:pt>
                <c:pt idx="7">
                  <c:v>19.121</c:v>
                </c:pt>
                <c:pt idx="8">
                  <c:v>19.1675</c:v>
                </c:pt>
                <c:pt idx="9">
                  <c:v>19.594</c:v>
                </c:pt>
                <c:pt idx="10">
                  <c:v>19.5445</c:v>
                </c:pt>
                <c:pt idx="11">
                  <c:v>19.744</c:v>
                </c:pt>
                <c:pt idx="12">
                  <c:v>20.1275</c:v>
                </c:pt>
                <c:pt idx="13">
                  <c:v>19.4893</c:v>
                </c:pt>
                <c:pt idx="14">
                  <c:v>19.849</c:v>
                </c:pt>
                <c:pt idx="15">
                  <c:v>19.861</c:v>
                </c:pt>
                <c:pt idx="16">
                  <c:v>19.556</c:v>
                </c:pt>
                <c:pt idx="17">
                  <c:v>20.0025</c:v>
                </c:pt>
                <c:pt idx="18">
                  <c:v>21.125</c:v>
                </c:pt>
                <c:pt idx="19">
                  <c:v>19.649333</c:v>
                </c:pt>
                <c:pt idx="20">
                  <c:v>19.684</c:v>
                </c:pt>
                <c:pt idx="21">
                  <c:v>19.246</c:v>
                </c:pt>
                <c:pt idx="22">
                  <c:v>18.8805</c:v>
                </c:pt>
                <c:pt idx="23">
                  <c:v>19.583</c:v>
                </c:pt>
                <c:pt idx="24">
                  <c:v>19.568</c:v>
                </c:pt>
                <c:pt idx="25">
                  <c:v>19.996</c:v>
                </c:pt>
                <c:pt idx="26">
                  <c:v>21.939</c:v>
                </c:pt>
                <c:pt idx="27">
                  <c:v>20.337</c:v>
                </c:pt>
                <c:pt idx="28">
                  <c:v>21.775</c:v>
                </c:pt>
                <c:pt idx="29">
                  <c:v>19.2015</c:v>
                </c:pt>
                <c:pt idx="30">
                  <c:v>19.855</c:v>
                </c:pt>
                <c:pt idx="31">
                  <c:v>19.439</c:v>
                </c:pt>
                <c:pt idx="32">
                  <c:v>19.57766</c:v>
                </c:pt>
                <c:pt idx="33">
                  <c:v>21.418</c:v>
                </c:pt>
                <c:pt idx="34">
                  <c:v>19.363</c:v>
                </c:pt>
                <c:pt idx="35">
                  <c:v>19.4945</c:v>
                </c:pt>
                <c:pt idx="36">
                  <c:v>18.9735</c:v>
                </c:pt>
                <c:pt idx="37">
                  <c:v>19.773</c:v>
                </c:pt>
                <c:pt idx="38">
                  <c:v>20.037</c:v>
                </c:pt>
                <c:pt idx="39">
                  <c:v>20.9</c:v>
                </c:pt>
                <c:pt idx="40">
                  <c:v>19.5485</c:v>
                </c:pt>
                <c:pt idx="41">
                  <c:v>19.228</c:v>
                </c:pt>
                <c:pt idx="42">
                  <c:v>22.099</c:v>
                </c:pt>
                <c:pt idx="43">
                  <c:v>19.585</c:v>
                </c:pt>
                <c:pt idx="44">
                  <c:v>18.737</c:v>
                </c:pt>
                <c:pt idx="45">
                  <c:v>19.529</c:v>
                </c:pt>
                <c:pt idx="46">
                  <c:v>19.644</c:v>
                </c:pt>
                <c:pt idx="47">
                  <c:v>18.985</c:v>
                </c:pt>
                <c:pt idx="48">
                  <c:v>20.81</c:v>
                </c:pt>
                <c:pt idx="49">
                  <c:v>19.908</c:v>
                </c:pt>
                <c:pt idx="50">
                  <c:v>19.436</c:v>
                </c:pt>
                <c:pt idx="51">
                  <c:v>19.624</c:v>
                </c:pt>
                <c:pt idx="52">
                  <c:v>19.779</c:v>
                </c:pt>
                <c:pt idx="53">
                  <c:v>19.119</c:v>
                </c:pt>
                <c:pt idx="54">
                  <c:v>20.944</c:v>
                </c:pt>
                <c:pt idx="55">
                  <c:v>20.469</c:v>
                </c:pt>
                <c:pt idx="56">
                  <c:v>19.419</c:v>
                </c:pt>
                <c:pt idx="57">
                  <c:v>22.273</c:v>
                </c:pt>
                <c:pt idx="58">
                  <c:v>21.235</c:v>
                </c:pt>
                <c:pt idx="59">
                  <c:v>20.846</c:v>
                </c:pt>
                <c:pt idx="60">
                  <c:v>18.672</c:v>
                </c:pt>
                <c:pt idx="61">
                  <c:v>19.916</c:v>
                </c:pt>
                <c:pt idx="62">
                  <c:v>19.379</c:v>
                </c:pt>
                <c:pt idx="63">
                  <c:v>19.613</c:v>
                </c:pt>
                <c:pt idx="64">
                  <c:v>19.314</c:v>
                </c:pt>
                <c:pt idx="65">
                  <c:v>18.823</c:v>
                </c:pt>
                <c:pt idx="66">
                  <c:v>18.042</c:v>
                </c:pt>
                <c:pt idx="67">
                  <c:v>19.479</c:v>
                </c:pt>
                <c:pt idx="68">
                  <c:v>19.284</c:v>
                </c:pt>
                <c:pt idx="69">
                  <c:v>21.484</c:v>
                </c:pt>
                <c:pt idx="70">
                  <c:v>19.845</c:v>
                </c:pt>
                <c:pt idx="71">
                  <c:v>19.618</c:v>
                </c:pt>
                <c:pt idx="72">
                  <c:v>19.801</c:v>
                </c:pt>
                <c:pt idx="73">
                  <c:v>21.662</c:v>
                </c:pt>
                <c:pt idx="74">
                  <c:v>21.131</c:v>
                </c:pt>
                <c:pt idx="75">
                  <c:v>22.882</c:v>
                </c:pt>
                <c:pt idx="76">
                  <c:v>20.234</c:v>
                </c:pt>
                <c:pt idx="77">
                  <c:v>21.246</c:v>
                </c:pt>
                <c:pt idx="78">
                  <c:v>18.893</c:v>
                </c:pt>
                <c:pt idx="79">
                  <c:v>18.999</c:v>
                </c:pt>
                <c:pt idx="80">
                  <c:v>19.246</c:v>
                </c:pt>
                <c:pt idx="81">
                  <c:v>19.384</c:v>
                </c:pt>
                <c:pt idx="82">
                  <c:v>18.863</c:v>
                </c:pt>
                <c:pt idx="83">
                  <c:v>19.167</c:v>
                </c:pt>
                <c:pt idx="84">
                  <c:v>18.546</c:v>
                </c:pt>
                <c:pt idx="85">
                  <c:v>19.955</c:v>
                </c:pt>
                <c:pt idx="86">
                  <c:v>19.739</c:v>
                </c:pt>
                <c:pt idx="87">
                  <c:v>20.599</c:v>
                </c:pt>
                <c:pt idx="88">
                  <c:v>18.987</c:v>
                </c:pt>
                <c:pt idx="89">
                  <c:v>19.344</c:v>
                </c:pt>
                <c:pt idx="90">
                  <c:v>18.841</c:v>
                </c:pt>
                <c:pt idx="91">
                  <c:v>19.567</c:v>
                </c:pt>
                <c:pt idx="92">
                  <c:v>19.846</c:v>
                </c:pt>
                <c:pt idx="93">
                  <c:v>19.589</c:v>
                </c:pt>
                <c:pt idx="94">
                  <c:v>21.639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[1]辉长岩探针数据!$C$12:$W$12</c:f>
              <c:numCache>
                <c:formatCode>General</c:formatCode>
                <c:ptCount val="21"/>
                <c:pt idx="0">
                  <c:v>15.44</c:v>
                </c:pt>
                <c:pt idx="1">
                  <c:v>16.275</c:v>
                </c:pt>
                <c:pt idx="2">
                  <c:v>16.11</c:v>
                </c:pt>
                <c:pt idx="3">
                  <c:v>15.058</c:v>
                </c:pt>
                <c:pt idx="4">
                  <c:v>15.599</c:v>
                </c:pt>
                <c:pt idx="5">
                  <c:v>15.484</c:v>
                </c:pt>
                <c:pt idx="6">
                  <c:v>14.362</c:v>
                </c:pt>
                <c:pt idx="7">
                  <c:v>15.38</c:v>
                </c:pt>
                <c:pt idx="8">
                  <c:v>14.882</c:v>
                </c:pt>
                <c:pt idx="9">
                  <c:v>15.739</c:v>
                </c:pt>
                <c:pt idx="10">
                  <c:v>16.234</c:v>
                </c:pt>
                <c:pt idx="11">
                  <c:v>15.115</c:v>
                </c:pt>
                <c:pt idx="12">
                  <c:v>15.022</c:v>
                </c:pt>
                <c:pt idx="13">
                  <c:v>15.421</c:v>
                </c:pt>
                <c:pt idx="14">
                  <c:v>14.636</c:v>
                </c:pt>
                <c:pt idx="15">
                  <c:v>14.9925</c:v>
                </c:pt>
                <c:pt idx="16">
                  <c:v>14.798</c:v>
                </c:pt>
                <c:pt idx="17">
                  <c:v>15.603</c:v>
                </c:pt>
                <c:pt idx="18">
                  <c:v>15.348</c:v>
                </c:pt>
                <c:pt idx="19">
                  <c:v>15.325</c:v>
                </c:pt>
                <c:pt idx="20">
                  <c:v>14.955</c:v>
                </c:pt>
              </c:numCache>
            </c:numRef>
          </c:xVal>
          <c:yVal>
            <c:numRef>
              <c:f>[1]辉长岩探针数据!$C$13:$W$13</c:f>
              <c:numCache>
                <c:formatCode>General</c:formatCode>
                <c:ptCount val="21"/>
                <c:pt idx="0">
                  <c:v>20.03</c:v>
                </c:pt>
                <c:pt idx="1">
                  <c:v>20.3</c:v>
                </c:pt>
                <c:pt idx="2">
                  <c:v>19.84</c:v>
                </c:pt>
                <c:pt idx="3">
                  <c:v>20.223</c:v>
                </c:pt>
                <c:pt idx="4">
                  <c:v>22.146</c:v>
                </c:pt>
                <c:pt idx="5">
                  <c:v>20.61</c:v>
                </c:pt>
                <c:pt idx="6">
                  <c:v>20.586</c:v>
                </c:pt>
                <c:pt idx="7">
                  <c:v>20.414</c:v>
                </c:pt>
                <c:pt idx="8">
                  <c:v>20.473</c:v>
                </c:pt>
                <c:pt idx="9">
                  <c:v>20.282</c:v>
                </c:pt>
                <c:pt idx="10">
                  <c:v>20.476</c:v>
                </c:pt>
                <c:pt idx="11">
                  <c:v>20.265</c:v>
                </c:pt>
                <c:pt idx="12">
                  <c:v>20.781</c:v>
                </c:pt>
                <c:pt idx="13">
                  <c:v>20.2555</c:v>
                </c:pt>
                <c:pt idx="14">
                  <c:v>20.898</c:v>
                </c:pt>
                <c:pt idx="15">
                  <c:v>20.4705</c:v>
                </c:pt>
                <c:pt idx="16">
                  <c:v>21.273</c:v>
                </c:pt>
                <c:pt idx="17">
                  <c:v>21.031</c:v>
                </c:pt>
                <c:pt idx="18">
                  <c:v>20.81</c:v>
                </c:pt>
                <c:pt idx="19">
                  <c:v>19.837</c:v>
                </c:pt>
                <c:pt idx="20">
                  <c:v>20.549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80256"/>
        <c:axId val="378111488"/>
      </c:scatterChart>
      <c:valAx>
        <c:axId val="378080256"/>
        <c:scaling>
          <c:orientation val="minMax"/>
          <c:max val="19"/>
          <c:min val="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MgO(wt.%)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11488"/>
        <c:crosses val="autoZero"/>
        <c:crossBetween val="midCat"/>
        <c:majorUnit val="5"/>
      </c:valAx>
      <c:valAx>
        <c:axId val="378111488"/>
        <c:scaling>
          <c:orientation val="minMax"/>
          <c:max val="25"/>
          <c:min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CaO(wt.%)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080256"/>
        <c:crosses val="autoZero"/>
        <c:crossBetween val="midCat"/>
        <c:majorUnit val="5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"邹平鹤伴山"</c:f>
              <c:strCache>
                <c:ptCount val="1"/>
                <c:pt idx="0">
                  <c:v>邹平鹤伴山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[1]鹤伴山探针数据!$D$14:$CT$14</c:f>
              <c:numCache>
                <c:formatCode>General</c:formatCode>
                <c:ptCount val="95"/>
                <c:pt idx="0">
                  <c:v>14.675</c:v>
                </c:pt>
                <c:pt idx="1">
                  <c:v>15.603</c:v>
                </c:pt>
                <c:pt idx="2">
                  <c:v>14.98</c:v>
                </c:pt>
                <c:pt idx="3">
                  <c:v>14.936</c:v>
                </c:pt>
                <c:pt idx="4">
                  <c:v>15.261</c:v>
                </c:pt>
                <c:pt idx="5">
                  <c:v>15.7055</c:v>
                </c:pt>
                <c:pt idx="6">
                  <c:v>14.919</c:v>
                </c:pt>
                <c:pt idx="7">
                  <c:v>15.177</c:v>
                </c:pt>
                <c:pt idx="8">
                  <c:v>14.9505</c:v>
                </c:pt>
                <c:pt idx="9">
                  <c:v>15.025</c:v>
                </c:pt>
                <c:pt idx="10">
                  <c:v>14.906</c:v>
                </c:pt>
                <c:pt idx="11">
                  <c:v>15.165</c:v>
                </c:pt>
                <c:pt idx="12">
                  <c:v>15.0565</c:v>
                </c:pt>
                <c:pt idx="13">
                  <c:v>14.60166</c:v>
                </c:pt>
                <c:pt idx="14">
                  <c:v>14.835</c:v>
                </c:pt>
                <c:pt idx="15">
                  <c:v>15.0835</c:v>
                </c:pt>
                <c:pt idx="16">
                  <c:v>14.862</c:v>
                </c:pt>
                <c:pt idx="17">
                  <c:v>15.103</c:v>
                </c:pt>
                <c:pt idx="18">
                  <c:v>16.273</c:v>
                </c:pt>
                <c:pt idx="19">
                  <c:v>15.034667</c:v>
                </c:pt>
                <c:pt idx="20">
                  <c:v>15.11</c:v>
                </c:pt>
                <c:pt idx="21">
                  <c:v>14.814</c:v>
                </c:pt>
                <c:pt idx="22">
                  <c:v>15.445</c:v>
                </c:pt>
                <c:pt idx="23">
                  <c:v>14.871</c:v>
                </c:pt>
                <c:pt idx="24">
                  <c:v>14.829</c:v>
                </c:pt>
                <c:pt idx="25">
                  <c:v>15.106</c:v>
                </c:pt>
                <c:pt idx="26">
                  <c:v>16.7305</c:v>
                </c:pt>
                <c:pt idx="27">
                  <c:v>15.224</c:v>
                </c:pt>
                <c:pt idx="28">
                  <c:v>16.3666</c:v>
                </c:pt>
                <c:pt idx="29">
                  <c:v>14.7895</c:v>
                </c:pt>
                <c:pt idx="30">
                  <c:v>15.182</c:v>
                </c:pt>
                <c:pt idx="31">
                  <c:v>14.9563</c:v>
                </c:pt>
                <c:pt idx="32">
                  <c:v>15.039333</c:v>
                </c:pt>
                <c:pt idx="33">
                  <c:v>16.1741</c:v>
                </c:pt>
                <c:pt idx="34">
                  <c:v>14.5855</c:v>
                </c:pt>
                <c:pt idx="35">
                  <c:v>14.428</c:v>
                </c:pt>
                <c:pt idx="36">
                  <c:v>14.9605</c:v>
                </c:pt>
                <c:pt idx="37">
                  <c:v>14.994</c:v>
                </c:pt>
                <c:pt idx="38">
                  <c:v>14.372333</c:v>
                </c:pt>
                <c:pt idx="39">
                  <c:v>14.753</c:v>
                </c:pt>
                <c:pt idx="40">
                  <c:v>14.845</c:v>
                </c:pt>
                <c:pt idx="41">
                  <c:v>14.071</c:v>
                </c:pt>
                <c:pt idx="42">
                  <c:v>14.961</c:v>
                </c:pt>
                <c:pt idx="43">
                  <c:v>14.302</c:v>
                </c:pt>
                <c:pt idx="44">
                  <c:v>14.001</c:v>
                </c:pt>
                <c:pt idx="45">
                  <c:v>14.432</c:v>
                </c:pt>
                <c:pt idx="46">
                  <c:v>13.782</c:v>
                </c:pt>
                <c:pt idx="47">
                  <c:v>14.359</c:v>
                </c:pt>
                <c:pt idx="48">
                  <c:v>14.286</c:v>
                </c:pt>
                <c:pt idx="49">
                  <c:v>14.426</c:v>
                </c:pt>
                <c:pt idx="50">
                  <c:v>13.979</c:v>
                </c:pt>
                <c:pt idx="51">
                  <c:v>14.336</c:v>
                </c:pt>
                <c:pt idx="52">
                  <c:v>14.485</c:v>
                </c:pt>
                <c:pt idx="53">
                  <c:v>14.18</c:v>
                </c:pt>
                <c:pt idx="54">
                  <c:v>14.534</c:v>
                </c:pt>
                <c:pt idx="55">
                  <c:v>15.57</c:v>
                </c:pt>
                <c:pt idx="56">
                  <c:v>13.872</c:v>
                </c:pt>
                <c:pt idx="57">
                  <c:v>14.029</c:v>
                </c:pt>
                <c:pt idx="58">
                  <c:v>14.675</c:v>
                </c:pt>
                <c:pt idx="59">
                  <c:v>14.918</c:v>
                </c:pt>
                <c:pt idx="60">
                  <c:v>14.579</c:v>
                </c:pt>
                <c:pt idx="61">
                  <c:v>15.68</c:v>
                </c:pt>
                <c:pt idx="62">
                  <c:v>13.728</c:v>
                </c:pt>
                <c:pt idx="63">
                  <c:v>14.183</c:v>
                </c:pt>
                <c:pt idx="64">
                  <c:v>14.552</c:v>
                </c:pt>
                <c:pt idx="65">
                  <c:v>14.531</c:v>
                </c:pt>
                <c:pt idx="66">
                  <c:v>14.159</c:v>
                </c:pt>
                <c:pt idx="67">
                  <c:v>13.728</c:v>
                </c:pt>
                <c:pt idx="68">
                  <c:v>14.452</c:v>
                </c:pt>
                <c:pt idx="69">
                  <c:v>15.588</c:v>
                </c:pt>
                <c:pt idx="70">
                  <c:v>13.708</c:v>
                </c:pt>
                <c:pt idx="71">
                  <c:v>14.37</c:v>
                </c:pt>
                <c:pt idx="72">
                  <c:v>14.573</c:v>
                </c:pt>
                <c:pt idx="73">
                  <c:v>14.227</c:v>
                </c:pt>
                <c:pt idx="74">
                  <c:v>15.073</c:v>
                </c:pt>
                <c:pt idx="75">
                  <c:v>14.075</c:v>
                </c:pt>
                <c:pt idx="76">
                  <c:v>14.916</c:v>
                </c:pt>
                <c:pt idx="77">
                  <c:v>14.54</c:v>
                </c:pt>
                <c:pt idx="78">
                  <c:v>13.909</c:v>
                </c:pt>
                <c:pt idx="79">
                  <c:v>14.516</c:v>
                </c:pt>
                <c:pt idx="80">
                  <c:v>14.292</c:v>
                </c:pt>
                <c:pt idx="81">
                  <c:v>14.377</c:v>
                </c:pt>
                <c:pt idx="82">
                  <c:v>14.627</c:v>
                </c:pt>
                <c:pt idx="83">
                  <c:v>14.736</c:v>
                </c:pt>
                <c:pt idx="84">
                  <c:v>14.321</c:v>
                </c:pt>
                <c:pt idx="85">
                  <c:v>14.308</c:v>
                </c:pt>
                <c:pt idx="86">
                  <c:v>14.111</c:v>
                </c:pt>
                <c:pt idx="87">
                  <c:v>14.722</c:v>
                </c:pt>
                <c:pt idx="88">
                  <c:v>14.232</c:v>
                </c:pt>
                <c:pt idx="89">
                  <c:v>14.21</c:v>
                </c:pt>
                <c:pt idx="90">
                  <c:v>13.893</c:v>
                </c:pt>
                <c:pt idx="91">
                  <c:v>14.362</c:v>
                </c:pt>
                <c:pt idx="92">
                  <c:v>14.598</c:v>
                </c:pt>
                <c:pt idx="93">
                  <c:v>14.98</c:v>
                </c:pt>
                <c:pt idx="94">
                  <c:v>14.164</c:v>
                </c:pt>
              </c:numCache>
            </c:numRef>
          </c:xVal>
          <c:yVal>
            <c:numRef>
              <c:f>[1]鹤伴山探针数据!$D$21:$CT$21</c:f>
              <c:numCache>
                <c:formatCode>General</c:formatCode>
                <c:ptCount val="95"/>
                <c:pt idx="0">
                  <c:v>0.404</c:v>
                </c:pt>
                <c:pt idx="1">
                  <c:v>0.35</c:v>
                </c:pt>
                <c:pt idx="2">
                  <c:v>0.336</c:v>
                </c:pt>
                <c:pt idx="3">
                  <c:v>0.355999</c:v>
                </c:pt>
                <c:pt idx="4">
                  <c:v>0.387</c:v>
                </c:pt>
                <c:pt idx="5">
                  <c:v>0.347</c:v>
                </c:pt>
                <c:pt idx="6">
                  <c:v>0.306</c:v>
                </c:pt>
                <c:pt idx="7">
                  <c:v>0.335</c:v>
                </c:pt>
                <c:pt idx="8">
                  <c:v>0.3895</c:v>
                </c:pt>
                <c:pt idx="9">
                  <c:v>0.343</c:v>
                </c:pt>
                <c:pt idx="10">
                  <c:v>0.3615</c:v>
                </c:pt>
                <c:pt idx="11">
                  <c:v>0.342</c:v>
                </c:pt>
                <c:pt idx="12">
                  <c:v>0.312</c:v>
                </c:pt>
                <c:pt idx="13">
                  <c:v>0.456</c:v>
                </c:pt>
                <c:pt idx="14">
                  <c:v>0.357</c:v>
                </c:pt>
                <c:pt idx="15">
                  <c:v>0.3425</c:v>
                </c:pt>
                <c:pt idx="16">
                  <c:v>0.3605</c:v>
                </c:pt>
                <c:pt idx="17">
                  <c:v>0.36</c:v>
                </c:pt>
                <c:pt idx="18">
                  <c:v>0.326</c:v>
                </c:pt>
                <c:pt idx="19">
                  <c:v>0.37</c:v>
                </c:pt>
                <c:pt idx="20">
                  <c:v>0.384</c:v>
                </c:pt>
                <c:pt idx="21">
                  <c:v>0.349</c:v>
                </c:pt>
                <c:pt idx="22">
                  <c:v>0.356</c:v>
                </c:pt>
                <c:pt idx="23">
                  <c:v>0.388</c:v>
                </c:pt>
                <c:pt idx="24">
                  <c:v>0.333</c:v>
                </c:pt>
                <c:pt idx="25">
                  <c:v>0.332</c:v>
                </c:pt>
                <c:pt idx="26">
                  <c:v>0.3365</c:v>
                </c:pt>
                <c:pt idx="27">
                  <c:v>0.429</c:v>
                </c:pt>
                <c:pt idx="28">
                  <c:v>0.343333</c:v>
                </c:pt>
                <c:pt idx="29">
                  <c:v>0.356</c:v>
                </c:pt>
                <c:pt idx="30">
                  <c:v>0.387</c:v>
                </c:pt>
                <c:pt idx="31">
                  <c:v>0.3325</c:v>
                </c:pt>
                <c:pt idx="32">
                  <c:v>0.386999</c:v>
                </c:pt>
                <c:pt idx="33">
                  <c:v>0.383</c:v>
                </c:pt>
                <c:pt idx="34">
                  <c:v>0.359</c:v>
                </c:pt>
                <c:pt idx="35">
                  <c:v>0.3155</c:v>
                </c:pt>
                <c:pt idx="36">
                  <c:v>0.434</c:v>
                </c:pt>
                <c:pt idx="37">
                  <c:v>0.328</c:v>
                </c:pt>
                <c:pt idx="38">
                  <c:v>0.349</c:v>
                </c:pt>
                <c:pt idx="39">
                  <c:v>0.302</c:v>
                </c:pt>
                <c:pt idx="40">
                  <c:v>0.333</c:v>
                </c:pt>
                <c:pt idx="41">
                  <c:v>0.324</c:v>
                </c:pt>
                <c:pt idx="42">
                  <c:v>0.259</c:v>
                </c:pt>
                <c:pt idx="43">
                  <c:v>0.32</c:v>
                </c:pt>
                <c:pt idx="44">
                  <c:v>0.344</c:v>
                </c:pt>
                <c:pt idx="45">
                  <c:v>0.333</c:v>
                </c:pt>
                <c:pt idx="46">
                  <c:v>0.321</c:v>
                </c:pt>
                <c:pt idx="47">
                  <c:v>0.32</c:v>
                </c:pt>
                <c:pt idx="48">
                  <c:v>0.36</c:v>
                </c:pt>
                <c:pt idx="49">
                  <c:v>0.349</c:v>
                </c:pt>
                <c:pt idx="50">
                  <c:v>0.344</c:v>
                </c:pt>
                <c:pt idx="51">
                  <c:v>0.372</c:v>
                </c:pt>
                <c:pt idx="52">
                  <c:v>0.29</c:v>
                </c:pt>
                <c:pt idx="53">
                  <c:v>0.314</c:v>
                </c:pt>
                <c:pt idx="54">
                  <c:v>0.321</c:v>
                </c:pt>
                <c:pt idx="55">
                  <c:v>0.391</c:v>
                </c:pt>
                <c:pt idx="56">
                  <c:v>0.332</c:v>
                </c:pt>
                <c:pt idx="57">
                  <c:v>0.271</c:v>
                </c:pt>
                <c:pt idx="58">
                  <c:v>0.273</c:v>
                </c:pt>
                <c:pt idx="59">
                  <c:v>0.271</c:v>
                </c:pt>
                <c:pt idx="60">
                  <c:v>0.299</c:v>
                </c:pt>
                <c:pt idx="61">
                  <c:v>0.276</c:v>
                </c:pt>
                <c:pt idx="62">
                  <c:v>0.346</c:v>
                </c:pt>
                <c:pt idx="63">
                  <c:v>0.289</c:v>
                </c:pt>
                <c:pt idx="64">
                  <c:v>0.331</c:v>
                </c:pt>
                <c:pt idx="65">
                  <c:v>0.287</c:v>
                </c:pt>
                <c:pt idx="66">
                  <c:v>0.344</c:v>
                </c:pt>
                <c:pt idx="67">
                  <c:v>0.322</c:v>
                </c:pt>
                <c:pt idx="68">
                  <c:v>0.286</c:v>
                </c:pt>
                <c:pt idx="69">
                  <c:v>0.345</c:v>
                </c:pt>
                <c:pt idx="70">
                  <c:v>0.296</c:v>
                </c:pt>
                <c:pt idx="71">
                  <c:v>0.307</c:v>
                </c:pt>
                <c:pt idx="72">
                  <c:v>0.308</c:v>
                </c:pt>
                <c:pt idx="73">
                  <c:v>0.272</c:v>
                </c:pt>
                <c:pt idx="74">
                  <c:v>0.17</c:v>
                </c:pt>
                <c:pt idx="75">
                  <c:v>0.246</c:v>
                </c:pt>
                <c:pt idx="76">
                  <c:v>0.38</c:v>
                </c:pt>
                <c:pt idx="77">
                  <c:v>0.291</c:v>
                </c:pt>
                <c:pt idx="78">
                  <c:v>0.314</c:v>
                </c:pt>
                <c:pt idx="79">
                  <c:v>0.279</c:v>
                </c:pt>
                <c:pt idx="80">
                  <c:v>0.315</c:v>
                </c:pt>
                <c:pt idx="81">
                  <c:v>0.327</c:v>
                </c:pt>
                <c:pt idx="82">
                  <c:v>0.29</c:v>
                </c:pt>
                <c:pt idx="83">
                  <c:v>0.301</c:v>
                </c:pt>
                <c:pt idx="84">
                  <c:v>0.235</c:v>
                </c:pt>
                <c:pt idx="85">
                  <c:v>0.32</c:v>
                </c:pt>
                <c:pt idx="86">
                  <c:v>0.308</c:v>
                </c:pt>
                <c:pt idx="87">
                  <c:v>0.272</c:v>
                </c:pt>
                <c:pt idx="88">
                  <c:v>0.305</c:v>
                </c:pt>
                <c:pt idx="89">
                  <c:v>0.346</c:v>
                </c:pt>
                <c:pt idx="90">
                  <c:v>0.398</c:v>
                </c:pt>
                <c:pt idx="91">
                  <c:v>0.319</c:v>
                </c:pt>
                <c:pt idx="92">
                  <c:v>0.245</c:v>
                </c:pt>
                <c:pt idx="93">
                  <c:v>0.286</c:v>
                </c:pt>
                <c:pt idx="94">
                  <c:v>0.251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"邹平茶叶山"</c:f>
              <c:strCache>
                <c:ptCount val="1"/>
                <c:pt idx="0">
                  <c:v>邹平茶叶山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[1]辉长岩探针数据!$C$12:$W$12</c:f>
              <c:numCache>
                <c:formatCode>General</c:formatCode>
                <c:ptCount val="21"/>
                <c:pt idx="0">
                  <c:v>15.44</c:v>
                </c:pt>
                <c:pt idx="1">
                  <c:v>16.275</c:v>
                </c:pt>
                <c:pt idx="2">
                  <c:v>16.11</c:v>
                </c:pt>
                <c:pt idx="3">
                  <c:v>15.058</c:v>
                </c:pt>
                <c:pt idx="4">
                  <c:v>15.599</c:v>
                </c:pt>
                <c:pt idx="5">
                  <c:v>15.484</c:v>
                </c:pt>
                <c:pt idx="6">
                  <c:v>14.362</c:v>
                </c:pt>
                <c:pt idx="7">
                  <c:v>15.38</c:v>
                </c:pt>
                <c:pt idx="8">
                  <c:v>14.882</c:v>
                </c:pt>
                <c:pt idx="9">
                  <c:v>15.739</c:v>
                </c:pt>
                <c:pt idx="10">
                  <c:v>16.234</c:v>
                </c:pt>
                <c:pt idx="11">
                  <c:v>15.115</c:v>
                </c:pt>
                <c:pt idx="12">
                  <c:v>15.022</c:v>
                </c:pt>
                <c:pt idx="13">
                  <c:v>15.421</c:v>
                </c:pt>
                <c:pt idx="14">
                  <c:v>14.636</c:v>
                </c:pt>
                <c:pt idx="15">
                  <c:v>14.9925</c:v>
                </c:pt>
                <c:pt idx="16">
                  <c:v>14.798</c:v>
                </c:pt>
                <c:pt idx="17">
                  <c:v>15.603</c:v>
                </c:pt>
                <c:pt idx="18">
                  <c:v>15.348</c:v>
                </c:pt>
                <c:pt idx="19">
                  <c:v>15.325</c:v>
                </c:pt>
                <c:pt idx="20">
                  <c:v>14.955</c:v>
                </c:pt>
              </c:numCache>
            </c:numRef>
          </c:xVal>
          <c:yVal>
            <c:numRef>
              <c:f>[1]辉长岩探针数据!$C$22:$W$22</c:f>
              <c:numCache>
                <c:formatCode>General</c:formatCode>
                <c:ptCount val="21"/>
                <c:pt idx="0">
                  <c:v>0.402</c:v>
                </c:pt>
                <c:pt idx="1">
                  <c:v>0.256</c:v>
                </c:pt>
                <c:pt idx="2">
                  <c:v>0.359</c:v>
                </c:pt>
                <c:pt idx="3">
                  <c:v>0.41</c:v>
                </c:pt>
                <c:pt idx="4">
                  <c:v>0.407</c:v>
                </c:pt>
                <c:pt idx="5">
                  <c:v>0.359</c:v>
                </c:pt>
                <c:pt idx="6">
                  <c:v>0.456</c:v>
                </c:pt>
                <c:pt idx="7">
                  <c:v>0.337</c:v>
                </c:pt>
                <c:pt idx="8">
                  <c:v>0.448</c:v>
                </c:pt>
                <c:pt idx="9">
                  <c:v>0.38</c:v>
                </c:pt>
                <c:pt idx="10">
                  <c:v>0.319</c:v>
                </c:pt>
                <c:pt idx="11">
                  <c:v>0.367</c:v>
                </c:pt>
                <c:pt idx="12">
                  <c:v>0.454</c:v>
                </c:pt>
                <c:pt idx="13">
                  <c:v>0.414</c:v>
                </c:pt>
                <c:pt idx="14">
                  <c:v>0.381</c:v>
                </c:pt>
                <c:pt idx="15">
                  <c:v>0.4175</c:v>
                </c:pt>
                <c:pt idx="16">
                  <c:v>0.514</c:v>
                </c:pt>
                <c:pt idx="17">
                  <c:v>0.299</c:v>
                </c:pt>
                <c:pt idx="18">
                  <c:v>0.362</c:v>
                </c:pt>
                <c:pt idx="19">
                  <c:v>0.298</c:v>
                </c:pt>
                <c:pt idx="20">
                  <c:v>0.377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30688"/>
        <c:axId val="377341440"/>
      </c:scatterChart>
      <c:valAx>
        <c:axId val="377330688"/>
        <c:scaling>
          <c:orientation val="minMax"/>
          <c:max val="19"/>
          <c:min val="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MgO(wt.%)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41440"/>
        <c:crosses val="autoZero"/>
        <c:crossBetween val="midCat"/>
        <c:majorUnit val="5"/>
      </c:valAx>
      <c:valAx>
        <c:axId val="377341440"/>
        <c:scaling>
          <c:orientation val="minMax"/>
          <c:max val="0.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</a:rPr>
                  <a:t>K2O+Na2O(wt.%)</a:t>
                </a:r>
                <a:endParaRPr lang="zh-CN" altLang="en-US" sz="12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30688"/>
        <c:crosses val="autoZero"/>
        <c:crossBetween val="midCat"/>
        <c:majorUnit val="5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3"/>
          <c:order val="0"/>
          <c:tx>
            <c:strRef>
              <c:f>"济南匡山"</c:f>
              <c:strCache>
                <c:ptCount val="1"/>
                <c:pt idx="0">
                  <c:v>济南匡山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[1]辉长岩探针数据!$X$12:$DK$12</c:f>
              <c:numCache>
                <c:formatCode>General</c:formatCode>
                <c:ptCount val="92"/>
                <c:pt idx="0">
                  <c:v>14.437</c:v>
                </c:pt>
                <c:pt idx="1">
                  <c:v>15.191</c:v>
                </c:pt>
                <c:pt idx="2">
                  <c:v>14.564</c:v>
                </c:pt>
                <c:pt idx="3">
                  <c:v>15.051</c:v>
                </c:pt>
                <c:pt idx="4">
                  <c:v>14.504</c:v>
                </c:pt>
                <c:pt idx="5">
                  <c:v>16.258</c:v>
                </c:pt>
                <c:pt idx="6">
                  <c:v>14.61</c:v>
                </c:pt>
                <c:pt idx="7">
                  <c:v>15.417</c:v>
                </c:pt>
                <c:pt idx="8">
                  <c:v>14.678</c:v>
                </c:pt>
                <c:pt idx="9">
                  <c:v>14.676</c:v>
                </c:pt>
                <c:pt idx="10">
                  <c:v>14.612</c:v>
                </c:pt>
                <c:pt idx="11">
                  <c:v>15.392</c:v>
                </c:pt>
                <c:pt idx="12">
                  <c:v>15.127</c:v>
                </c:pt>
                <c:pt idx="13">
                  <c:v>24.491</c:v>
                </c:pt>
                <c:pt idx="14">
                  <c:v>16.191</c:v>
                </c:pt>
                <c:pt idx="15">
                  <c:v>15.798</c:v>
                </c:pt>
                <c:pt idx="16">
                  <c:v>14.342</c:v>
                </c:pt>
                <c:pt idx="17">
                  <c:v>14.777</c:v>
                </c:pt>
                <c:pt idx="18">
                  <c:v>17.569</c:v>
                </c:pt>
                <c:pt idx="19">
                  <c:v>15.046</c:v>
                </c:pt>
                <c:pt idx="20">
                  <c:v>15.273</c:v>
                </c:pt>
                <c:pt idx="21">
                  <c:v>14.869</c:v>
                </c:pt>
                <c:pt idx="22">
                  <c:v>14.873</c:v>
                </c:pt>
                <c:pt idx="23">
                  <c:v>17.736</c:v>
                </c:pt>
                <c:pt idx="24">
                  <c:v>15.12</c:v>
                </c:pt>
                <c:pt idx="25">
                  <c:v>14.697</c:v>
                </c:pt>
                <c:pt idx="26">
                  <c:v>15.391</c:v>
                </c:pt>
                <c:pt idx="27">
                  <c:v>14.481</c:v>
                </c:pt>
                <c:pt idx="28">
                  <c:v>14.596</c:v>
                </c:pt>
                <c:pt idx="29">
                  <c:v>14.848</c:v>
                </c:pt>
                <c:pt idx="30">
                  <c:v>14.716</c:v>
                </c:pt>
                <c:pt idx="31">
                  <c:v>15.355</c:v>
                </c:pt>
                <c:pt idx="32">
                  <c:v>14.731</c:v>
                </c:pt>
                <c:pt idx="33">
                  <c:v>17.911</c:v>
                </c:pt>
                <c:pt idx="34">
                  <c:v>15.176</c:v>
                </c:pt>
                <c:pt idx="35">
                  <c:v>15.096</c:v>
                </c:pt>
                <c:pt idx="36">
                  <c:v>16.133</c:v>
                </c:pt>
                <c:pt idx="37">
                  <c:v>14.922</c:v>
                </c:pt>
                <c:pt idx="38">
                  <c:v>14.974</c:v>
                </c:pt>
                <c:pt idx="39">
                  <c:v>17.05</c:v>
                </c:pt>
                <c:pt idx="40">
                  <c:v>15.087</c:v>
                </c:pt>
                <c:pt idx="41">
                  <c:v>15.039</c:v>
                </c:pt>
                <c:pt idx="42">
                  <c:v>15.227</c:v>
                </c:pt>
                <c:pt idx="43">
                  <c:v>17.709</c:v>
                </c:pt>
                <c:pt idx="44">
                  <c:v>15.095</c:v>
                </c:pt>
                <c:pt idx="45">
                  <c:v>14.735</c:v>
                </c:pt>
                <c:pt idx="46">
                  <c:v>14.839</c:v>
                </c:pt>
                <c:pt idx="47">
                  <c:v>15.105</c:v>
                </c:pt>
                <c:pt idx="48">
                  <c:v>15.226</c:v>
                </c:pt>
                <c:pt idx="49">
                  <c:v>16.02</c:v>
                </c:pt>
                <c:pt idx="50">
                  <c:v>15.379</c:v>
                </c:pt>
                <c:pt idx="51">
                  <c:v>14.313</c:v>
                </c:pt>
                <c:pt idx="52">
                  <c:v>14.494</c:v>
                </c:pt>
                <c:pt idx="53">
                  <c:v>15.3595</c:v>
                </c:pt>
                <c:pt idx="54">
                  <c:v>15.465</c:v>
                </c:pt>
                <c:pt idx="55">
                  <c:v>14.8465</c:v>
                </c:pt>
                <c:pt idx="56">
                  <c:v>16.361</c:v>
                </c:pt>
                <c:pt idx="57">
                  <c:v>14.451</c:v>
                </c:pt>
                <c:pt idx="58">
                  <c:v>14.893</c:v>
                </c:pt>
                <c:pt idx="59">
                  <c:v>14.1145</c:v>
                </c:pt>
                <c:pt idx="60">
                  <c:v>15.803</c:v>
                </c:pt>
                <c:pt idx="61">
                  <c:v>14.403</c:v>
                </c:pt>
                <c:pt idx="62">
                  <c:v>15.317</c:v>
                </c:pt>
                <c:pt idx="63">
                  <c:v>25.516</c:v>
                </c:pt>
                <c:pt idx="64">
                  <c:v>16.43</c:v>
                </c:pt>
                <c:pt idx="65">
                  <c:v>15.324</c:v>
                </c:pt>
                <c:pt idx="66">
                  <c:v>15.606</c:v>
                </c:pt>
                <c:pt idx="67">
                  <c:v>15.538</c:v>
                </c:pt>
                <c:pt idx="68">
                  <c:v>15.426</c:v>
                </c:pt>
                <c:pt idx="69">
                  <c:v>14.923</c:v>
                </c:pt>
                <c:pt idx="70">
                  <c:v>15.276</c:v>
                </c:pt>
                <c:pt idx="71">
                  <c:v>14.733</c:v>
                </c:pt>
                <c:pt idx="72">
                  <c:v>15.195</c:v>
                </c:pt>
                <c:pt idx="73">
                  <c:v>14.424</c:v>
                </c:pt>
                <c:pt idx="74">
                  <c:v>16.023</c:v>
                </c:pt>
                <c:pt idx="75">
                  <c:v>16.358</c:v>
                </c:pt>
                <c:pt idx="76">
                  <c:v>16.221</c:v>
                </c:pt>
                <c:pt idx="77">
                  <c:v>15.049</c:v>
                </c:pt>
                <c:pt idx="78">
                  <c:v>14.695</c:v>
                </c:pt>
                <c:pt idx="79">
                  <c:v>15.106</c:v>
                </c:pt>
                <c:pt idx="80">
                  <c:v>15.037</c:v>
                </c:pt>
                <c:pt idx="81">
                  <c:v>15.736</c:v>
                </c:pt>
                <c:pt idx="82">
                  <c:v>15.324</c:v>
                </c:pt>
                <c:pt idx="83">
                  <c:v>16.214</c:v>
                </c:pt>
                <c:pt idx="84">
                  <c:v>18.085</c:v>
                </c:pt>
                <c:pt idx="85">
                  <c:v>14.455</c:v>
                </c:pt>
                <c:pt idx="86">
                  <c:v>15.087</c:v>
                </c:pt>
                <c:pt idx="87">
                  <c:v>15.586</c:v>
                </c:pt>
                <c:pt idx="88">
                  <c:v>14.615</c:v>
                </c:pt>
                <c:pt idx="89">
                  <c:v>14.788</c:v>
                </c:pt>
                <c:pt idx="90">
                  <c:v>15.121</c:v>
                </c:pt>
                <c:pt idx="91">
                  <c:v>14.685</c:v>
                </c:pt>
              </c:numCache>
            </c:numRef>
          </c:xVal>
          <c:yVal>
            <c:numRef>
              <c:f>[1]辉长岩探针数据!$X$9:$DK$9</c:f>
              <c:numCache>
                <c:formatCode>General</c:formatCode>
                <c:ptCount val="92"/>
                <c:pt idx="0">
                  <c:v>51.747</c:v>
                </c:pt>
                <c:pt idx="1">
                  <c:v>51.781</c:v>
                </c:pt>
                <c:pt idx="2">
                  <c:v>51.441</c:v>
                </c:pt>
                <c:pt idx="3">
                  <c:v>51.815</c:v>
                </c:pt>
                <c:pt idx="4">
                  <c:v>51.616</c:v>
                </c:pt>
                <c:pt idx="5">
                  <c:v>52.107</c:v>
                </c:pt>
                <c:pt idx="6">
                  <c:v>51.99</c:v>
                </c:pt>
                <c:pt idx="7">
                  <c:v>52.001</c:v>
                </c:pt>
                <c:pt idx="8">
                  <c:v>51.472</c:v>
                </c:pt>
                <c:pt idx="9">
                  <c:v>51.414</c:v>
                </c:pt>
                <c:pt idx="10">
                  <c:v>52.17</c:v>
                </c:pt>
                <c:pt idx="11">
                  <c:v>52.488</c:v>
                </c:pt>
                <c:pt idx="12">
                  <c:v>52.513</c:v>
                </c:pt>
                <c:pt idx="13">
                  <c:v>53.709</c:v>
                </c:pt>
                <c:pt idx="14">
                  <c:v>52.475</c:v>
                </c:pt>
                <c:pt idx="15">
                  <c:v>52.001</c:v>
                </c:pt>
                <c:pt idx="16">
                  <c:v>51.702</c:v>
                </c:pt>
                <c:pt idx="17">
                  <c:v>51.924</c:v>
                </c:pt>
                <c:pt idx="18">
                  <c:v>52.675</c:v>
                </c:pt>
                <c:pt idx="19">
                  <c:v>52.702</c:v>
                </c:pt>
                <c:pt idx="20">
                  <c:v>52.39</c:v>
                </c:pt>
                <c:pt idx="21">
                  <c:v>51.685</c:v>
                </c:pt>
                <c:pt idx="22">
                  <c:v>51.662</c:v>
                </c:pt>
                <c:pt idx="23">
                  <c:v>52.422</c:v>
                </c:pt>
                <c:pt idx="24">
                  <c:v>52.27</c:v>
                </c:pt>
                <c:pt idx="25">
                  <c:v>52.091</c:v>
                </c:pt>
                <c:pt idx="26">
                  <c:v>52.08</c:v>
                </c:pt>
                <c:pt idx="27">
                  <c:v>51.974</c:v>
                </c:pt>
                <c:pt idx="28">
                  <c:v>51.504</c:v>
                </c:pt>
                <c:pt idx="29">
                  <c:v>52.077</c:v>
                </c:pt>
                <c:pt idx="30">
                  <c:v>52.151</c:v>
                </c:pt>
                <c:pt idx="31">
                  <c:v>52.329</c:v>
                </c:pt>
                <c:pt idx="32">
                  <c:v>52.414</c:v>
                </c:pt>
                <c:pt idx="33">
                  <c:v>53.299</c:v>
                </c:pt>
                <c:pt idx="34">
                  <c:v>52.787</c:v>
                </c:pt>
                <c:pt idx="35">
                  <c:v>52.118</c:v>
                </c:pt>
                <c:pt idx="36">
                  <c:v>52.141</c:v>
                </c:pt>
                <c:pt idx="37">
                  <c:v>52.342</c:v>
                </c:pt>
                <c:pt idx="38">
                  <c:v>52.539</c:v>
                </c:pt>
                <c:pt idx="39">
                  <c:v>53.057</c:v>
                </c:pt>
                <c:pt idx="40">
                  <c:v>53.141</c:v>
                </c:pt>
                <c:pt idx="41">
                  <c:v>52.574</c:v>
                </c:pt>
                <c:pt idx="42">
                  <c:v>52.583</c:v>
                </c:pt>
                <c:pt idx="43">
                  <c:v>52.505</c:v>
                </c:pt>
                <c:pt idx="44">
                  <c:v>51.984</c:v>
                </c:pt>
                <c:pt idx="45">
                  <c:v>52.349</c:v>
                </c:pt>
                <c:pt idx="46">
                  <c:v>52.385</c:v>
                </c:pt>
                <c:pt idx="47">
                  <c:v>52.823</c:v>
                </c:pt>
                <c:pt idx="48">
                  <c:v>52.456</c:v>
                </c:pt>
                <c:pt idx="49">
                  <c:v>52.168</c:v>
                </c:pt>
                <c:pt idx="50">
                  <c:v>52.079</c:v>
                </c:pt>
                <c:pt idx="51">
                  <c:v>53.029</c:v>
                </c:pt>
                <c:pt idx="52">
                  <c:v>51.556</c:v>
                </c:pt>
                <c:pt idx="53">
                  <c:v>52.836</c:v>
                </c:pt>
                <c:pt idx="54">
                  <c:v>52.585</c:v>
                </c:pt>
                <c:pt idx="55">
                  <c:v>53.4695</c:v>
                </c:pt>
                <c:pt idx="56">
                  <c:v>53.226</c:v>
                </c:pt>
                <c:pt idx="57">
                  <c:v>52.5605</c:v>
                </c:pt>
                <c:pt idx="58">
                  <c:v>53.46</c:v>
                </c:pt>
                <c:pt idx="59">
                  <c:v>52.236</c:v>
                </c:pt>
                <c:pt idx="60">
                  <c:v>52.702</c:v>
                </c:pt>
                <c:pt idx="61">
                  <c:v>51.721</c:v>
                </c:pt>
                <c:pt idx="62">
                  <c:v>52.375</c:v>
                </c:pt>
                <c:pt idx="63">
                  <c:v>53.852</c:v>
                </c:pt>
                <c:pt idx="64">
                  <c:v>52.443</c:v>
                </c:pt>
                <c:pt idx="65">
                  <c:v>52.272</c:v>
                </c:pt>
                <c:pt idx="66">
                  <c:v>52.896</c:v>
                </c:pt>
                <c:pt idx="67">
                  <c:v>51.844</c:v>
                </c:pt>
                <c:pt idx="68">
                  <c:v>52.42</c:v>
                </c:pt>
                <c:pt idx="69">
                  <c:v>52.072</c:v>
                </c:pt>
                <c:pt idx="70">
                  <c:v>51.972</c:v>
                </c:pt>
                <c:pt idx="71">
                  <c:v>51.46875</c:v>
                </c:pt>
                <c:pt idx="72">
                  <c:v>52.153</c:v>
                </c:pt>
                <c:pt idx="73">
                  <c:v>51.575</c:v>
                </c:pt>
                <c:pt idx="74">
                  <c:v>52.628</c:v>
                </c:pt>
                <c:pt idx="75">
                  <c:v>52.061</c:v>
                </c:pt>
                <c:pt idx="76">
                  <c:v>52.478</c:v>
                </c:pt>
                <c:pt idx="77">
                  <c:v>52.255</c:v>
                </c:pt>
                <c:pt idx="78">
                  <c:v>52.512</c:v>
                </c:pt>
                <c:pt idx="79">
                  <c:v>51.95</c:v>
                </c:pt>
                <c:pt idx="80">
                  <c:v>52.188</c:v>
                </c:pt>
                <c:pt idx="81">
                  <c:v>52.032</c:v>
                </c:pt>
                <c:pt idx="82">
                  <c:v>52.049</c:v>
                </c:pt>
                <c:pt idx="83">
                  <c:v>52.354</c:v>
                </c:pt>
                <c:pt idx="84">
                  <c:v>52.639</c:v>
                </c:pt>
                <c:pt idx="85">
                  <c:v>51.92</c:v>
                </c:pt>
                <c:pt idx="86">
                  <c:v>51.648</c:v>
                </c:pt>
                <c:pt idx="87">
                  <c:v>52.245</c:v>
                </c:pt>
                <c:pt idx="88">
                  <c:v>50.026</c:v>
                </c:pt>
                <c:pt idx="89">
                  <c:v>52.189</c:v>
                </c:pt>
                <c:pt idx="90">
                  <c:v>52.398</c:v>
                </c:pt>
                <c:pt idx="91">
                  <c:v>52.143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"济南凤凰山"</c:f>
              <c:strCache>
                <c:ptCount val="1"/>
                <c:pt idx="0">
                  <c:v>济南凤凰山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noFill/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[1]辉长岩探针数据!$DL$12:$EQ$12</c:f>
              <c:numCache>
                <c:formatCode>General</c:formatCode>
                <c:ptCount val="32"/>
                <c:pt idx="0">
                  <c:v>15.777</c:v>
                </c:pt>
                <c:pt idx="1">
                  <c:v>15.632</c:v>
                </c:pt>
                <c:pt idx="2">
                  <c:v>14.181</c:v>
                </c:pt>
                <c:pt idx="3">
                  <c:v>14.82</c:v>
                </c:pt>
                <c:pt idx="4">
                  <c:v>15.018667</c:v>
                </c:pt>
                <c:pt idx="5">
                  <c:v>14.41975</c:v>
                </c:pt>
                <c:pt idx="6">
                  <c:v>16.676</c:v>
                </c:pt>
                <c:pt idx="7">
                  <c:v>15.613</c:v>
                </c:pt>
                <c:pt idx="8">
                  <c:v>16.419</c:v>
                </c:pt>
                <c:pt idx="9">
                  <c:v>13.916</c:v>
                </c:pt>
                <c:pt idx="10">
                  <c:v>16.0725</c:v>
                </c:pt>
                <c:pt idx="11">
                  <c:v>16.289</c:v>
                </c:pt>
                <c:pt idx="12">
                  <c:v>15.619</c:v>
                </c:pt>
                <c:pt idx="13">
                  <c:v>15.833</c:v>
                </c:pt>
                <c:pt idx="14">
                  <c:v>14.454</c:v>
                </c:pt>
                <c:pt idx="15">
                  <c:v>16.059</c:v>
                </c:pt>
                <c:pt idx="16">
                  <c:v>15.129</c:v>
                </c:pt>
                <c:pt idx="17">
                  <c:v>16.749</c:v>
                </c:pt>
                <c:pt idx="18">
                  <c:v>16.647</c:v>
                </c:pt>
                <c:pt idx="19">
                  <c:v>15.607</c:v>
                </c:pt>
                <c:pt idx="20">
                  <c:v>14.652</c:v>
                </c:pt>
                <c:pt idx="21">
                  <c:v>15.333</c:v>
                </c:pt>
                <c:pt idx="22">
                  <c:v>14.22</c:v>
                </c:pt>
                <c:pt idx="23">
                  <c:v>16.0855</c:v>
                </c:pt>
                <c:pt idx="24">
                  <c:v>14.296</c:v>
                </c:pt>
                <c:pt idx="25">
                  <c:v>14.683</c:v>
                </c:pt>
                <c:pt idx="26">
                  <c:v>16.3035</c:v>
                </c:pt>
                <c:pt idx="27">
                  <c:v>15.011</c:v>
                </c:pt>
                <c:pt idx="28">
                  <c:v>16.247667</c:v>
                </c:pt>
                <c:pt idx="29">
                  <c:v>15.5735</c:v>
                </c:pt>
                <c:pt idx="30">
                  <c:v>14.613</c:v>
                </c:pt>
                <c:pt idx="31">
                  <c:v>13.804</c:v>
                </c:pt>
              </c:numCache>
            </c:numRef>
          </c:xVal>
          <c:yVal>
            <c:numRef>
              <c:f>[1]辉长岩探针数据!$DL$9:$EQ$9</c:f>
              <c:numCache>
                <c:formatCode>General</c:formatCode>
                <c:ptCount val="32"/>
                <c:pt idx="0">
                  <c:v>54.707</c:v>
                </c:pt>
                <c:pt idx="1">
                  <c:v>53.339</c:v>
                </c:pt>
                <c:pt idx="2">
                  <c:v>53.1565</c:v>
                </c:pt>
                <c:pt idx="3">
                  <c:v>53.893</c:v>
                </c:pt>
                <c:pt idx="4">
                  <c:v>53.118333</c:v>
                </c:pt>
                <c:pt idx="5">
                  <c:v>52.638</c:v>
                </c:pt>
                <c:pt idx="6">
                  <c:v>54.643</c:v>
                </c:pt>
                <c:pt idx="7">
                  <c:v>53.734</c:v>
                </c:pt>
                <c:pt idx="8">
                  <c:v>53.5152</c:v>
                </c:pt>
                <c:pt idx="9">
                  <c:v>52.3425</c:v>
                </c:pt>
                <c:pt idx="10">
                  <c:v>54.005</c:v>
                </c:pt>
                <c:pt idx="11">
                  <c:v>53.804</c:v>
                </c:pt>
                <c:pt idx="12">
                  <c:v>54.372</c:v>
                </c:pt>
                <c:pt idx="13">
                  <c:v>53.89</c:v>
                </c:pt>
                <c:pt idx="14">
                  <c:v>52.457</c:v>
                </c:pt>
                <c:pt idx="15">
                  <c:v>52.882667</c:v>
                </c:pt>
                <c:pt idx="16">
                  <c:v>53.505</c:v>
                </c:pt>
                <c:pt idx="17">
                  <c:v>53.707</c:v>
                </c:pt>
                <c:pt idx="18">
                  <c:v>54.0365</c:v>
                </c:pt>
                <c:pt idx="19">
                  <c:v>53.805667</c:v>
                </c:pt>
                <c:pt idx="20">
                  <c:v>52.935</c:v>
                </c:pt>
                <c:pt idx="21">
                  <c:v>53.2115</c:v>
                </c:pt>
                <c:pt idx="22">
                  <c:v>52.7765</c:v>
                </c:pt>
                <c:pt idx="23">
                  <c:v>53.473</c:v>
                </c:pt>
                <c:pt idx="24">
                  <c:v>52.747</c:v>
                </c:pt>
                <c:pt idx="25">
                  <c:v>52.52</c:v>
                </c:pt>
                <c:pt idx="26">
                  <c:v>53.7675</c:v>
                </c:pt>
                <c:pt idx="27">
                  <c:v>53.080333</c:v>
                </c:pt>
                <c:pt idx="28">
                  <c:v>54.116</c:v>
                </c:pt>
                <c:pt idx="29">
                  <c:v>54.0645</c:v>
                </c:pt>
                <c:pt idx="30">
                  <c:v>53.173</c:v>
                </c:pt>
                <c:pt idx="31">
                  <c:v>52.467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62784"/>
        <c:axId val="377464704"/>
      </c:scatterChart>
      <c:valAx>
        <c:axId val="377462784"/>
        <c:scaling>
          <c:orientation val="minMax"/>
          <c:max val="19"/>
          <c:min val="13"/>
        </c:scaling>
        <c:delete val="0"/>
        <c:axPos val="b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64704"/>
        <c:crosses val="autoZero"/>
        <c:crossBetween val="midCat"/>
        <c:majorUnit val="5"/>
      </c:valAx>
      <c:valAx>
        <c:axId val="377464704"/>
        <c:scaling>
          <c:orientation val="minMax"/>
          <c:min val="48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62784"/>
        <c:crosses val="autoZero"/>
        <c:crossBetween val="midCat"/>
        <c:majorUnit val="2"/>
      </c:valAx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4" Type="http://schemas.openxmlformats.org/officeDocument/2006/relationships/chart" Target="../charts/chart34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747711</xdr:colOff>
      <xdr:row>164</xdr:row>
      <xdr:rowOff>66674</xdr:rowOff>
    </xdr:from>
    <xdr:to>
      <xdr:col>14</xdr:col>
      <xdr:colOff>447674</xdr:colOff>
      <xdr:row>187</xdr:row>
      <xdr:rowOff>152399</xdr:rowOff>
    </xdr:to>
    <xdr:graphicFrame>
      <xdr:nvGraphicFramePr>
        <xdr:cNvPr id="2" name="图表 1"/>
        <xdr:cNvGraphicFramePr/>
      </xdr:nvGraphicFramePr>
      <xdr:xfrm>
        <a:off x="6519545" y="31498540"/>
        <a:ext cx="6862445" cy="4467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164</xdr:row>
      <xdr:rowOff>66674</xdr:rowOff>
    </xdr:from>
    <xdr:to>
      <xdr:col>6</xdr:col>
      <xdr:colOff>733425</xdr:colOff>
      <xdr:row>187</xdr:row>
      <xdr:rowOff>152399</xdr:rowOff>
    </xdr:to>
    <xdr:graphicFrame>
      <xdr:nvGraphicFramePr>
        <xdr:cNvPr id="3" name="图表 2"/>
        <xdr:cNvGraphicFramePr/>
      </xdr:nvGraphicFramePr>
      <xdr:xfrm>
        <a:off x="0" y="31498540"/>
        <a:ext cx="6505575" cy="4467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195</xdr:row>
      <xdr:rowOff>0</xdr:rowOff>
    </xdr:from>
    <xdr:to>
      <xdr:col>12</xdr:col>
      <xdr:colOff>528638</xdr:colOff>
      <xdr:row>347</xdr:row>
      <xdr:rowOff>166688</xdr:rowOff>
    </xdr:to>
    <xdr:grpSp>
      <xdr:nvGrpSpPr>
        <xdr:cNvPr id="4" name="组合 3"/>
        <xdr:cNvGrpSpPr/>
      </xdr:nvGrpSpPr>
      <xdr:grpSpPr>
        <a:xfrm>
          <a:off x="2286000" y="37338000"/>
          <a:ext cx="9348470" cy="29122370"/>
          <a:chOff x="2286000" y="15230475"/>
          <a:chExt cx="9348788" cy="29151263"/>
        </a:xfrm>
      </xdr:grpSpPr>
      <xdr:grpSp>
        <xdr:nvGrpSpPr>
          <xdr:cNvPr id="5" name="组合 4"/>
          <xdr:cNvGrpSpPr/>
        </xdr:nvGrpSpPr>
        <xdr:grpSpPr>
          <a:xfrm>
            <a:off x="2286000" y="15230475"/>
            <a:ext cx="4891088" cy="25174575"/>
            <a:chOff x="323850" y="10506075"/>
            <a:chExt cx="4891088" cy="25174575"/>
          </a:xfrm>
        </xdr:grpSpPr>
        <xdr:graphicFrame>
          <xdr:nvGraphicFramePr>
            <xdr:cNvPr id="15" name="图表 14"/>
            <xdr:cNvGraphicFramePr/>
          </xdr:nvGraphicFramePr>
          <xdr:xfrm>
            <a:off x="438150" y="10506075"/>
            <a:ext cx="4776788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16" name="图表 15"/>
            <xdr:cNvGraphicFramePr/>
          </xdr:nvGraphicFramePr>
          <xdr:xfrm>
            <a:off x="390525" y="18869025"/>
            <a:ext cx="4776788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17" name="图表 16"/>
            <xdr:cNvGraphicFramePr/>
          </xdr:nvGraphicFramePr>
          <xdr:xfrm>
            <a:off x="409575" y="27241500"/>
            <a:ext cx="4776788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18" name="图表 17"/>
            <xdr:cNvGraphicFramePr/>
          </xdr:nvGraphicFramePr>
          <xdr:xfrm>
            <a:off x="428625" y="14506575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19" name="图表 18"/>
            <xdr:cNvGraphicFramePr/>
          </xdr:nvGraphicFramePr>
          <xdr:xfrm>
            <a:off x="390525" y="22879050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20" name="图表 19"/>
            <xdr:cNvGraphicFramePr/>
          </xdr:nvGraphicFramePr>
          <xdr:xfrm>
            <a:off x="323850" y="31184850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grpSp>
        <xdr:nvGrpSpPr>
          <xdr:cNvPr id="6" name="组合 5"/>
          <xdr:cNvGrpSpPr/>
        </xdr:nvGrpSpPr>
        <xdr:grpSpPr>
          <a:xfrm>
            <a:off x="6515100" y="15230475"/>
            <a:ext cx="5119688" cy="25174575"/>
            <a:chOff x="4562475" y="1924050"/>
            <a:chExt cx="5119688" cy="25174575"/>
          </a:xfrm>
        </xdr:grpSpPr>
        <xdr:graphicFrame>
          <xdr:nvGraphicFramePr>
            <xdr:cNvPr id="9" name="图表 8"/>
            <xdr:cNvGraphicFramePr/>
          </xdr:nvGraphicFramePr>
          <xdr:xfrm>
            <a:off x="4953000" y="1924050"/>
            <a:ext cx="4314825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10" name="图表 9"/>
            <xdr:cNvGraphicFramePr/>
          </xdr:nvGraphicFramePr>
          <xdr:xfrm>
            <a:off x="4905375" y="10287000"/>
            <a:ext cx="4776788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>
          <xdr:nvGraphicFramePr>
            <xdr:cNvPr id="11" name="图表 10"/>
            <xdr:cNvGraphicFramePr/>
          </xdr:nvGraphicFramePr>
          <xdr:xfrm>
            <a:off x="4791075" y="18659475"/>
            <a:ext cx="4776788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>
          <xdr:nvGraphicFramePr>
            <xdr:cNvPr id="12" name="图表 11"/>
            <xdr:cNvGraphicFramePr/>
          </xdr:nvGraphicFramePr>
          <xdr:xfrm>
            <a:off x="4829175" y="5924550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>
          <xdr:nvGraphicFramePr>
            <xdr:cNvPr id="13" name="图表 12"/>
            <xdr:cNvGraphicFramePr/>
          </xdr:nvGraphicFramePr>
          <xdr:xfrm>
            <a:off x="4800600" y="14297025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>
          <xdr:nvGraphicFramePr>
            <xdr:cNvPr id="14" name="图表 13"/>
            <xdr:cNvGraphicFramePr/>
          </xdr:nvGraphicFramePr>
          <xdr:xfrm>
            <a:off x="4562475" y="22602825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  <xdr:graphicFrame>
        <xdr:nvGraphicFramePr>
          <xdr:cNvPr id="7" name="图表 6"/>
          <xdr:cNvGraphicFramePr/>
        </xdr:nvGraphicFramePr>
        <xdr:xfrm>
          <a:off x="2586037" y="40257411"/>
          <a:ext cx="4433888" cy="4119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>
        <xdr:nvGraphicFramePr>
          <xdr:cNvPr id="8" name="图表 7"/>
          <xdr:cNvGraphicFramePr/>
        </xdr:nvGraphicFramePr>
        <xdr:xfrm>
          <a:off x="6648450" y="40262175"/>
          <a:ext cx="4433888" cy="4119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13</xdr:col>
      <xdr:colOff>0</xdr:colOff>
      <xdr:row>195</xdr:row>
      <xdr:rowOff>161925</xdr:rowOff>
    </xdr:from>
    <xdr:to>
      <xdr:col>23</xdr:col>
      <xdr:colOff>119063</xdr:colOff>
      <xdr:row>348</xdr:row>
      <xdr:rowOff>166688</xdr:rowOff>
    </xdr:to>
    <xdr:grpSp>
      <xdr:nvGrpSpPr>
        <xdr:cNvPr id="21" name="组合 20"/>
        <xdr:cNvGrpSpPr/>
      </xdr:nvGrpSpPr>
      <xdr:grpSpPr>
        <a:xfrm>
          <a:off x="11982450" y="37499925"/>
          <a:ext cx="9262745" cy="29150945"/>
          <a:chOff x="2286000" y="15230475"/>
          <a:chExt cx="9348788" cy="29151263"/>
        </a:xfrm>
      </xdr:grpSpPr>
      <xdr:grpSp>
        <xdr:nvGrpSpPr>
          <xdr:cNvPr id="22" name="组合 21"/>
          <xdr:cNvGrpSpPr/>
        </xdr:nvGrpSpPr>
        <xdr:grpSpPr>
          <a:xfrm>
            <a:off x="2286000" y="15230475"/>
            <a:ext cx="4891088" cy="25174575"/>
            <a:chOff x="323850" y="10506075"/>
            <a:chExt cx="4891088" cy="25174575"/>
          </a:xfrm>
        </xdr:grpSpPr>
        <xdr:graphicFrame>
          <xdr:nvGraphicFramePr>
            <xdr:cNvPr id="32" name="图表 31"/>
            <xdr:cNvGraphicFramePr/>
          </xdr:nvGraphicFramePr>
          <xdr:xfrm>
            <a:off x="438150" y="10506075"/>
            <a:ext cx="4776788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graphicFrame>
          <xdr:nvGraphicFramePr>
            <xdr:cNvPr id="33" name="图表 32"/>
            <xdr:cNvGraphicFramePr/>
          </xdr:nvGraphicFramePr>
          <xdr:xfrm>
            <a:off x="390525" y="18869025"/>
            <a:ext cx="4776788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>
          <xdr:nvGraphicFramePr>
            <xdr:cNvPr id="34" name="图表 33"/>
            <xdr:cNvGraphicFramePr/>
          </xdr:nvGraphicFramePr>
          <xdr:xfrm>
            <a:off x="409575" y="27241500"/>
            <a:ext cx="4776788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>
          <xdr:nvGraphicFramePr>
            <xdr:cNvPr id="35" name="图表 34"/>
            <xdr:cNvGraphicFramePr/>
          </xdr:nvGraphicFramePr>
          <xdr:xfrm>
            <a:off x="428625" y="14506575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  <xdr:graphicFrame>
          <xdr:nvGraphicFramePr>
            <xdr:cNvPr id="36" name="图表 35"/>
            <xdr:cNvGraphicFramePr/>
          </xdr:nvGraphicFramePr>
          <xdr:xfrm>
            <a:off x="390525" y="22879050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>
          <xdr:nvGraphicFramePr>
            <xdr:cNvPr id="37" name="图表 36"/>
            <xdr:cNvGraphicFramePr/>
          </xdr:nvGraphicFramePr>
          <xdr:xfrm>
            <a:off x="323850" y="31184850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</xdr:grpSp>
      <xdr:grpSp>
        <xdr:nvGrpSpPr>
          <xdr:cNvPr id="23" name="组合 22"/>
          <xdr:cNvGrpSpPr/>
        </xdr:nvGrpSpPr>
        <xdr:grpSpPr>
          <a:xfrm>
            <a:off x="6515100" y="15230475"/>
            <a:ext cx="5119688" cy="25174575"/>
            <a:chOff x="4562475" y="1924050"/>
            <a:chExt cx="5119688" cy="25174575"/>
          </a:xfrm>
        </xdr:grpSpPr>
        <xdr:graphicFrame>
          <xdr:nvGraphicFramePr>
            <xdr:cNvPr id="26" name="图表 25"/>
            <xdr:cNvGraphicFramePr/>
          </xdr:nvGraphicFramePr>
          <xdr:xfrm>
            <a:off x="4953000" y="1924050"/>
            <a:ext cx="4314825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  <xdr:graphicFrame>
          <xdr:nvGraphicFramePr>
            <xdr:cNvPr id="27" name="图表 26"/>
            <xdr:cNvGraphicFramePr/>
          </xdr:nvGraphicFramePr>
          <xdr:xfrm>
            <a:off x="4905375" y="10287000"/>
            <a:ext cx="4776788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  <xdr:graphicFrame>
          <xdr:nvGraphicFramePr>
            <xdr:cNvPr id="28" name="图表 27"/>
            <xdr:cNvGraphicFramePr/>
          </xdr:nvGraphicFramePr>
          <xdr:xfrm>
            <a:off x="4791075" y="18659475"/>
            <a:ext cx="4776788" cy="3962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graphicFrame>
          <xdr:nvGraphicFramePr>
            <xdr:cNvPr id="29" name="图表 28"/>
            <xdr:cNvGraphicFramePr/>
          </xdr:nvGraphicFramePr>
          <xdr:xfrm>
            <a:off x="4829175" y="5924550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  <xdr:graphicFrame>
          <xdr:nvGraphicFramePr>
            <xdr:cNvPr id="30" name="图表 29"/>
            <xdr:cNvGraphicFramePr/>
          </xdr:nvGraphicFramePr>
          <xdr:xfrm>
            <a:off x="4800600" y="14297025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  <xdr:graphicFrame>
          <xdr:nvGraphicFramePr>
            <xdr:cNvPr id="31" name="图表 30"/>
            <xdr:cNvGraphicFramePr/>
          </xdr:nvGraphicFramePr>
          <xdr:xfrm>
            <a:off x="4562475" y="22602825"/>
            <a:ext cx="4776788" cy="4495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8"/>
            </a:graphicData>
          </a:graphic>
        </xdr:graphicFrame>
      </xdr:grpSp>
      <xdr:graphicFrame>
        <xdr:nvGraphicFramePr>
          <xdr:cNvPr id="24" name="图表 23"/>
          <xdr:cNvGraphicFramePr/>
        </xdr:nvGraphicFramePr>
        <xdr:xfrm>
          <a:off x="2586037" y="40257411"/>
          <a:ext cx="4433888" cy="4119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>
        <xdr:nvGraphicFramePr>
          <xdr:cNvPr id="25" name="图表 24"/>
          <xdr:cNvGraphicFramePr/>
        </xdr:nvGraphicFramePr>
        <xdr:xfrm>
          <a:off x="6648450" y="40262175"/>
          <a:ext cx="4433888" cy="4119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</xdr:grpSp>
    <xdr:clientData/>
  </xdr:twoCellAnchor>
  <xdr:twoCellAnchor>
    <xdr:from>
      <xdr:col>6</xdr:col>
      <xdr:colOff>747711</xdr:colOff>
      <xdr:row>355</xdr:row>
      <xdr:rowOff>180975</xdr:rowOff>
    </xdr:from>
    <xdr:to>
      <xdr:col>14</xdr:col>
      <xdr:colOff>447674</xdr:colOff>
      <xdr:row>379</xdr:row>
      <xdr:rowOff>76200</xdr:rowOff>
    </xdr:to>
    <xdr:graphicFrame>
      <xdr:nvGraphicFramePr>
        <xdr:cNvPr id="38" name="图表 37"/>
        <xdr:cNvGraphicFramePr/>
      </xdr:nvGraphicFramePr>
      <xdr:xfrm>
        <a:off x="6519545" y="67998975"/>
        <a:ext cx="6862445" cy="4467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355</xdr:row>
      <xdr:rowOff>180975</xdr:rowOff>
    </xdr:from>
    <xdr:to>
      <xdr:col>6</xdr:col>
      <xdr:colOff>733425</xdr:colOff>
      <xdr:row>379</xdr:row>
      <xdr:rowOff>76200</xdr:rowOff>
    </xdr:to>
    <xdr:graphicFrame>
      <xdr:nvGraphicFramePr>
        <xdr:cNvPr id="39" name="图表 38"/>
        <xdr:cNvGraphicFramePr/>
      </xdr:nvGraphicFramePr>
      <xdr:xfrm>
        <a:off x="0" y="67998975"/>
        <a:ext cx="6505575" cy="4467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747711</xdr:colOff>
      <xdr:row>379</xdr:row>
      <xdr:rowOff>104775</xdr:rowOff>
    </xdr:from>
    <xdr:to>
      <xdr:col>14</xdr:col>
      <xdr:colOff>447674</xdr:colOff>
      <xdr:row>403</xdr:row>
      <xdr:rowOff>0</xdr:rowOff>
    </xdr:to>
    <xdr:graphicFrame>
      <xdr:nvGraphicFramePr>
        <xdr:cNvPr id="40" name="图表 39"/>
        <xdr:cNvGraphicFramePr/>
      </xdr:nvGraphicFramePr>
      <xdr:xfrm>
        <a:off x="6519545" y="72494775"/>
        <a:ext cx="6862445" cy="4467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379</xdr:row>
      <xdr:rowOff>104775</xdr:rowOff>
    </xdr:from>
    <xdr:to>
      <xdr:col>6</xdr:col>
      <xdr:colOff>733425</xdr:colOff>
      <xdr:row>403</xdr:row>
      <xdr:rowOff>0</xdr:rowOff>
    </xdr:to>
    <xdr:graphicFrame>
      <xdr:nvGraphicFramePr>
        <xdr:cNvPr id="41" name="图表 40"/>
        <xdr:cNvGraphicFramePr/>
      </xdr:nvGraphicFramePr>
      <xdr:xfrm>
        <a:off x="0" y="72494775"/>
        <a:ext cx="6505575" cy="4467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Downloads\WeChat\WeChat%20Files\x15271833106\FileStorage\File\2020-07\&#25968;&#25454;&#27719;&#24635;%206%20(2018_05_11%2008_12_14%20UTC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全岩数据汇总"/>
      <sheetName val="鹤伴山图"/>
      <sheetName val="辉长岩"/>
      <sheetName val="胶东"/>
      <sheetName val="火山岩(庞崇进、匡永生)"/>
      <sheetName val="辉长岩（李全忠、郭峰、黄小龙、徐义刚、赵子福）"/>
      <sheetName val="辉长岩探针数据"/>
      <sheetName val="cpx剖面"/>
      <sheetName val="辉长岩长石斑晶"/>
      <sheetName val="鹤伴山长石斑晶"/>
      <sheetName val="鹤伴山探针数据"/>
      <sheetName val="各个端元、源区"/>
      <sheetName val="矿物主微量及同位素"/>
      <sheetName val="标样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C8">
            <v>2.763</v>
          </cell>
          <cell r="D8">
            <v>2.512</v>
          </cell>
          <cell r="E8">
            <v>1.852</v>
          </cell>
          <cell r="F8">
            <v>1.935</v>
          </cell>
          <cell r="G8">
            <v>1.734</v>
          </cell>
          <cell r="H8">
            <v>2.821</v>
          </cell>
          <cell r="I8">
            <v>2.574</v>
          </cell>
          <cell r="J8">
            <v>2.605</v>
          </cell>
          <cell r="K8">
            <v>3.172</v>
          </cell>
          <cell r="L8">
            <v>3.049</v>
          </cell>
          <cell r="M8">
            <v>1.571</v>
          </cell>
          <cell r="N8">
            <v>2.434</v>
          </cell>
          <cell r="O8">
            <v>2.437</v>
          </cell>
          <cell r="P8">
            <v>2.573</v>
          </cell>
          <cell r="Q8">
            <v>2.885</v>
          </cell>
          <cell r="R8">
            <v>2.718</v>
          </cell>
          <cell r="S8">
            <v>2.641</v>
          </cell>
          <cell r="T8">
            <v>2.407</v>
          </cell>
          <cell r="U8">
            <v>2.587</v>
          </cell>
          <cell r="V8">
            <v>2.622</v>
          </cell>
          <cell r="W8">
            <v>3.25</v>
          </cell>
          <cell r="X8">
            <v>2.308</v>
          </cell>
          <cell r="Y8">
            <v>2.073</v>
          </cell>
          <cell r="Z8">
            <v>2.332</v>
          </cell>
          <cell r="AA8">
            <v>1.949</v>
          </cell>
          <cell r="AB8">
            <v>2.326</v>
          </cell>
          <cell r="AC8">
            <v>2.301</v>
          </cell>
          <cell r="AD8">
            <v>2.309</v>
          </cell>
          <cell r="AE8">
            <v>1.886</v>
          </cell>
          <cell r="AF8">
            <v>2.422</v>
          </cell>
          <cell r="AG8">
            <v>2.496</v>
          </cell>
          <cell r="AH8">
            <v>2.272</v>
          </cell>
          <cell r="AI8">
            <v>2.326</v>
          </cell>
          <cell r="AJ8">
            <v>2.196</v>
          </cell>
          <cell r="AK8">
            <v>1.107</v>
          </cell>
          <cell r="AL8">
            <v>2.102</v>
          </cell>
          <cell r="AM8">
            <v>2.472</v>
          </cell>
          <cell r="AN8">
            <v>2.299</v>
          </cell>
          <cell r="AO8">
            <v>2.181</v>
          </cell>
          <cell r="AP8">
            <v>1.972</v>
          </cell>
          <cell r="AQ8">
            <v>1.882</v>
          </cell>
          <cell r="AR8">
            <v>2.203</v>
          </cell>
          <cell r="AS8">
            <v>2.676</v>
          </cell>
          <cell r="AT8">
            <v>2.511</v>
          </cell>
          <cell r="AU8">
            <v>1.946</v>
          </cell>
          <cell r="AV8">
            <v>1.841</v>
          </cell>
          <cell r="AW8">
            <v>2.321</v>
          </cell>
          <cell r="AX8">
            <v>2.327</v>
          </cell>
          <cell r="AY8">
            <v>1.809</v>
          </cell>
          <cell r="AZ8">
            <v>2.252</v>
          </cell>
          <cell r="BA8">
            <v>2.303</v>
          </cell>
          <cell r="BB8">
            <v>2.437</v>
          </cell>
          <cell r="BC8">
            <v>2.281</v>
          </cell>
          <cell r="BD8">
            <v>2.399</v>
          </cell>
          <cell r="BE8">
            <v>1.546</v>
          </cell>
          <cell r="BF8">
            <v>1.973</v>
          </cell>
          <cell r="BG8">
            <v>2.314</v>
          </cell>
          <cell r="BH8">
            <v>2.563</v>
          </cell>
          <cell r="BI8">
            <v>2.104</v>
          </cell>
          <cell r="BJ8">
            <v>2.358</v>
          </cell>
          <cell r="BK8">
            <v>1.674</v>
          </cell>
          <cell r="BL8">
            <v>1.71</v>
          </cell>
          <cell r="BM8">
            <v>2.111</v>
          </cell>
          <cell r="BN8">
            <v>2.011</v>
          </cell>
          <cell r="BO8">
            <v>1.924</v>
          </cell>
          <cell r="BP8">
            <v>2.78</v>
          </cell>
          <cell r="BQ8">
            <v>2.482</v>
          </cell>
          <cell r="BR8">
            <v>2.333</v>
          </cell>
          <cell r="BS8">
            <v>1.734</v>
          </cell>
          <cell r="BT8">
            <v>2.438</v>
          </cell>
          <cell r="BU8">
            <v>2.305</v>
          </cell>
          <cell r="BV8">
            <v>2.421</v>
          </cell>
          <cell r="BW8">
            <v>2.23</v>
          </cell>
          <cell r="BX8">
            <v>2.321</v>
          </cell>
          <cell r="BY8">
            <v>2.228</v>
          </cell>
          <cell r="BZ8">
            <v>1.916</v>
          </cell>
          <cell r="CA8">
            <v>1.879</v>
          </cell>
          <cell r="CB8">
            <v>1.8035</v>
          </cell>
          <cell r="CC8">
            <v>2.153</v>
          </cell>
          <cell r="CD8">
            <v>2.538</v>
          </cell>
          <cell r="CE8">
            <v>1.9935</v>
          </cell>
          <cell r="CF8">
            <v>1.677</v>
          </cell>
          <cell r="CG8">
            <v>2.517</v>
          </cell>
          <cell r="CH8">
            <v>1.931</v>
          </cell>
          <cell r="CI8">
            <v>1.178</v>
          </cell>
          <cell r="CJ8">
            <v>2.034</v>
          </cell>
          <cell r="CK8">
            <v>1.93</v>
          </cell>
          <cell r="CL8">
            <v>1.613</v>
          </cell>
          <cell r="CM8">
            <v>2.256</v>
          </cell>
          <cell r="CN8">
            <v>1.917</v>
          </cell>
          <cell r="CO8">
            <v>2.112</v>
          </cell>
          <cell r="CP8">
            <v>2.064</v>
          </cell>
          <cell r="CQ8">
            <v>2.36575</v>
          </cell>
          <cell r="CR8">
            <v>2.03333333333333</v>
          </cell>
          <cell r="CS8">
            <v>2.166</v>
          </cell>
          <cell r="CT8">
            <v>2.191</v>
          </cell>
          <cell r="CU8">
            <v>1.981</v>
          </cell>
          <cell r="CV8">
            <v>1.86</v>
          </cell>
          <cell r="CW8">
            <v>2.498</v>
          </cell>
          <cell r="CX8">
            <v>2.447</v>
          </cell>
          <cell r="CY8">
            <v>2.336</v>
          </cell>
          <cell r="CZ8">
            <v>2.187</v>
          </cell>
          <cell r="DA8">
            <v>2.38</v>
          </cell>
          <cell r="DB8">
            <v>2.343</v>
          </cell>
          <cell r="DC8">
            <v>2.792</v>
          </cell>
          <cell r="DD8">
            <v>2.55</v>
          </cell>
          <cell r="DE8">
            <v>2.593</v>
          </cell>
          <cell r="DF8">
            <v>2.381</v>
          </cell>
          <cell r="DG8">
            <v>2.349</v>
          </cell>
          <cell r="DH8">
            <v>4.064</v>
          </cell>
          <cell r="DI8">
            <v>2.153</v>
          </cell>
          <cell r="DJ8">
            <v>1.987</v>
          </cell>
          <cell r="DK8">
            <v>2.176</v>
          </cell>
          <cell r="DL8">
            <v>1.716</v>
          </cell>
          <cell r="DM8">
            <v>2.167</v>
          </cell>
          <cell r="DN8">
            <v>2.1525</v>
          </cell>
          <cell r="DO8">
            <v>1.817</v>
          </cell>
          <cell r="DP8">
            <v>2.3906667</v>
          </cell>
          <cell r="DQ8">
            <v>2.22625</v>
          </cell>
          <cell r="DR8">
            <v>2.102</v>
          </cell>
          <cell r="DS8">
            <v>1.791</v>
          </cell>
          <cell r="DT8">
            <v>1.926</v>
          </cell>
          <cell r="DU8">
            <v>3.006</v>
          </cell>
          <cell r="DV8">
            <v>2.287</v>
          </cell>
          <cell r="DW8">
            <v>1.6623333</v>
          </cell>
          <cell r="DX8">
            <v>1.675</v>
          </cell>
          <cell r="DY8">
            <v>1.666</v>
          </cell>
          <cell r="DZ8">
            <v>1.79</v>
          </cell>
          <cell r="EA8">
            <v>1.8436667</v>
          </cell>
          <cell r="EB8">
            <v>1.993</v>
          </cell>
          <cell r="EC8">
            <v>1.803</v>
          </cell>
          <cell r="ED8">
            <v>1.819</v>
          </cell>
          <cell r="EE8">
            <v>1.5163333</v>
          </cell>
          <cell r="EF8">
            <v>2.4</v>
          </cell>
          <cell r="EG8">
            <v>1.7795</v>
          </cell>
          <cell r="EH8">
            <v>2.417</v>
          </cell>
          <cell r="EI8">
            <v>2.3365</v>
          </cell>
          <cell r="EJ8">
            <v>2.162</v>
          </cell>
          <cell r="EK8">
            <v>2.208</v>
          </cell>
          <cell r="EL8">
            <v>1.773</v>
          </cell>
          <cell r="EM8">
            <v>3.1016667</v>
          </cell>
          <cell r="EN8">
            <v>1.6776667</v>
          </cell>
          <cell r="EO8">
            <v>2.15</v>
          </cell>
          <cell r="EP8">
            <v>1.849</v>
          </cell>
          <cell r="EQ8">
            <v>3.006</v>
          </cell>
        </row>
        <row r="9">
          <cell r="C9">
            <v>51.922</v>
          </cell>
          <cell r="D9">
            <v>53.145</v>
          </cell>
          <cell r="E9">
            <v>54.1</v>
          </cell>
          <cell r="F9">
            <v>53.036</v>
          </cell>
          <cell r="G9">
            <v>54.594</v>
          </cell>
          <cell r="H9">
            <v>53.218</v>
          </cell>
          <cell r="I9">
            <v>51.505</v>
          </cell>
          <cell r="J9">
            <v>51.665</v>
          </cell>
          <cell r="K9">
            <v>51.777</v>
          </cell>
          <cell r="L9">
            <v>52.192</v>
          </cell>
          <cell r="M9">
            <v>53.509</v>
          </cell>
          <cell r="N9">
            <v>52.485</v>
          </cell>
          <cell r="O9">
            <v>52.217</v>
          </cell>
          <cell r="P9">
            <v>53.1295</v>
          </cell>
          <cell r="Q9">
            <v>52.862</v>
          </cell>
          <cell r="R9">
            <v>52.1935</v>
          </cell>
          <cell r="S9">
            <v>52.909</v>
          </cell>
          <cell r="T9">
            <v>52.803</v>
          </cell>
          <cell r="U9">
            <v>52.544</v>
          </cell>
          <cell r="V9">
            <v>51.992</v>
          </cell>
          <cell r="W9">
            <v>50.779</v>
          </cell>
          <cell r="X9">
            <v>51.747</v>
          </cell>
          <cell r="Y9">
            <v>51.781</v>
          </cell>
          <cell r="Z9">
            <v>51.441</v>
          </cell>
          <cell r="AA9">
            <v>51.815</v>
          </cell>
          <cell r="AB9">
            <v>51.616</v>
          </cell>
          <cell r="AC9">
            <v>52.107</v>
          </cell>
          <cell r="AD9">
            <v>51.99</v>
          </cell>
          <cell r="AE9">
            <v>52.001</v>
          </cell>
          <cell r="AF9">
            <v>51.472</v>
          </cell>
          <cell r="AG9">
            <v>51.414</v>
          </cell>
          <cell r="AH9">
            <v>52.17</v>
          </cell>
          <cell r="AI9">
            <v>52.488</v>
          </cell>
          <cell r="AJ9">
            <v>52.513</v>
          </cell>
          <cell r="AK9">
            <v>53.709</v>
          </cell>
          <cell r="AL9">
            <v>52.475</v>
          </cell>
          <cell r="AM9">
            <v>52.001</v>
          </cell>
          <cell r="AN9">
            <v>51.702</v>
          </cell>
          <cell r="AO9">
            <v>51.924</v>
          </cell>
          <cell r="AP9">
            <v>52.675</v>
          </cell>
          <cell r="AQ9">
            <v>52.702</v>
          </cell>
          <cell r="AR9">
            <v>52.39</v>
          </cell>
          <cell r="AS9">
            <v>51.685</v>
          </cell>
          <cell r="AT9">
            <v>51.662</v>
          </cell>
          <cell r="AU9">
            <v>52.422</v>
          </cell>
          <cell r="AV9">
            <v>52.27</v>
          </cell>
          <cell r="AW9">
            <v>52.091</v>
          </cell>
          <cell r="AX9">
            <v>52.08</v>
          </cell>
          <cell r="AY9">
            <v>51.974</v>
          </cell>
          <cell r="AZ9">
            <v>51.504</v>
          </cell>
          <cell r="BA9">
            <v>52.077</v>
          </cell>
          <cell r="BB9">
            <v>52.151</v>
          </cell>
          <cell r="BC9">
            <v>52.329</v>
          </cell>
          <cell r="BD9">
            <v>52.414</v>
          </cell>
          <cell r="BE9">
            <v>53.299</v>
          </cell>
          <cell r="BF9">
            <v>52.787</v>
          </cell>
          <cell r="BG9">
            <v>52.118</v>
          </cell>
          <cell r="BH9">
            <v>52.141</v>
          </cell>
          <cell r="BI9">
            <v>52.342</v>
          </cell>
          <cell r="BJ9">
            <v>52.539</v>
          </cell>
          <cell r="BK9">
            <v>53.057</v>
          </cell>
          <cell r="BL9">
            <v>53.141</v>
          </cell>
          <cell r="BM9">
            <v>52.574</v>
          </cell>
          <cell r="BN9">
            <v>52.583</v>
          </cell>
          <cell r="BO9">
            <v>52.505</v>
          </cell>
          <cell r="BP9">
            <v>51.984</v>
          </cell>
          <cell r="BQ9">
            <v>52.349</v>
          </cell>
          <cell r="BR9">
            <v>52.385</v>
          </cell>
          <cell r="BS9">
            <v>52.823</v>
          </cell>
          <cell r="BT9">
            <v>52.456</v>
          </cell>
          <cell r="BU9">
            <v>52.168</v>
          </cell>
          <cell r="BV9">
            <v>52.079</v>
          </cell>
          <cell r="BW9">
            <v>53.029</v>
          </cell>
          <cell r="BX9">
            <v>51.556</v>
          </cell>
          <cell r="BY9">
            <v>52.836</v>
          </cell>
          <cell r="BZ9">
            <v>52.585</v>
          </cell>
          <cell r="CA9">
            <v>53.4695</v>
          </cell>
          <cell r="CB9">
            <v>53.226</v>
          </cell>
          <cell r="CC9">
            <v>52.5605</v>
          </cell>
          <cell r="CD9">
            <v>53.46</v>
          </cell>
          <cell r="CE9">
            <v>52.236</v>
          </cell>
          <cell r="CF9">
            <v>52.702</v>
          </cell>
          <cell r="CG9">
            <v>51.721</v>
          </cell>
          <cell r="CH9">
            <v>52.375</v>
          </cell>
          <cell r="CI9">
            <v>53.852</v>
          </cell>
          <cell r="CJ9">
            <v>52.443</v>
          </cell>
          <cell r="CK9">
            <v>52.272</v>
          </cell>
          <cell r="CL9">
            <v>52.896</v>
          </cell>
          <cell r="CM9">
            <v>51.844</v>
          </cell>
          <cell r="CN9">
            <v>52.42</v>
          </cell>
          <cell r="CO9">
            <v>52.072</v>
          </cell>
          <cell r="CP9">
            <v>51.972</v>
          </cell>
          <cell r="CQ9">
            <v>51.46875</v>
          </cell>
          <cell r="CR9">
            <v>52.153</v>
          </cell>
          <cell r="CS9">
            <v>51.575</v>
          </cell>
          <cell r="CT9">
            <v>52.628</v>
          </cell>
          <cell r="CU9">
            <v>52.061</v>
          </cell>
          <cell r="CV9">
            <v>52.478</v>
          </cell>
          <cell r="CW9">
            <v>52.255</v>
          </cell>
          <cell r="CX9">
            <v>52.512</v>
          </cell>
          <cell r="CY9">
            <v>51.95</v>
          </cell>
          <cell r="CZ9">
            <v>52.188</v>
          </cell>
          <cell r="DA9">
            <v>52.032</v>
          </cell>
          <cell r="DB9">
            <v>52.049</v>
          </cell>
          <cell r="DC9">
            <v>52.354</v>
          </cell>
          <cell r="DD9">
            <v>52.639</v>
          </cell>
          <cell r="DE9">
            <v>51.92</v>
          </cell>
          <cell r="DF9">
            <v>51.648</v>
          </cell>
          <cell r="DG9">
            <v>52.245</v>
          </cell>
          <cell r="DH9">
            <v>50.026</v>
          </cell>
          <cell r="DI9">
            <v>52.189</v>
          </cell>
          <cell r="DJ9">
            <v>52.398</v>
          </cell>
          <cell r="DK9">
            <v>52.143</v>
          </cell>
          <cell r="DL9">
            <v>54.707</v>
          </cell>
          <cell r="DM9">
            <v>53.339</v>
          </cell>
          <cell r="DN9">
            <v>53.1565</v>
          </cell>
          <cell r="DO9">
            <v>53.893</v>
          </cell>
          <cell r="DP9">
            <v>53.118333</v>
          </cell>
          <cell r="DQ9">
            <v>52.638</v>
          </cell>
          <cell r="DR9">
            <v>54.643</v>
          </cell>
          <cell r="DS9">
            <v>53.734</v>
          </cell>
          <cell r="DT9">
            <v>53.5152</v>
          </cell>
          <cell r="DU9">
            <v>52.3425</v>
          </cell>
          <cell r="DV9">
            <v>54.005</v>
          </cell>
          <cell r="DW9">
            <v>53.804</v>
          </cell>
          <cell r="DX9">
            <v>54.372</v>
          </cell>
          <cell r="DY9">
            <v>53.89</v>
          </cell>
          <cell r="DZ9">
            <v>52.457</v>
          </cell>
          <cell r="EA9">
            <v>52.882667</v>
          </cell>
          <cell r="EB9">
            <v>53.505</v>
          </cell>
          <cell r="EC9">
            <v>53.707</v>
          </cell>
          <cell r="ED9">
            <v>54.0365</v>
          </cell>
          <cell r="EE9">
            <v>53.805667</v>
          </cell>
          <cell r="EF9">
            <v>52.935</v>
          </cell>
          <cell r="EG9">
            <v>53.2115</v>
          </cell>
          <cell r="EH9">
            <v>52.7765</v>
          </cell>
          <cell r="EI9">
            <v>53.473</v>
          </cell>
          <cell r="EJ9">
            <v>52.747</v>
          </cell>
          <cell r="EK9">
            <v>52.52</v>
          </cell>
          <cell r="EL9">
            <v>53.7675</v>
          </cell>
          <cell r="EM9">
            <v>53.080333</v>
          </cell>
          <cell r="EN9">
            <v>54.116</v>
          </cell>
          <cell r="EO9">
            <v>54.0645</v>
          </cell>
          <cell r="EP9">
            <v>53.173</v>
          </cell>
          <cell r="EQ9">
            <v>52.467</v>
          </cell>
        </row>
        <row r="10">
          <cell r="C10">
            <v>0.619</v>
          </cell>
          <cell r="D10">
            <v>0.359</v>
          </cell>
          <cell r="E10">
            <v>0.362</v>
          </cell>
          <cell r="F10">
            <v>0.501</v>
          </cell>
          <cell r="G10">
            <v>0.159</v>
          </cell>
          <cell r="H10">
            <v>0.538</v>
          </cell>
          <cell r="I10">
            <v>0.526</v>
          </cell>
          <cell r="J10">
            <v>0.531</v>
          </cell>
          <cell r="K10">
            <v>0.48</v>
          </cell>
          <cell r="L10">
            <v>0.544</v>
          </cell>
          <cell r="M10">
            <v>0.274</v>
          </cell>
          <cell r="N10">
            <v>0.469</v>
          </cell>
          <cell r="O10">
            <v>0.488</v>
          </cell>
          <cell r="P10">
            <v>0.483</v>
          </cell>
          <cell r="Q10">
            <v>0.4</v>
          </cell>
          <cell r="R10">
            <v>0.5385</v>
          </cell>
          <cell r="S10">
            <v>0.247</v>
          </cell>
          <cell r="T10">
            <v>0.292</v>
          </cell>
          <cell r="U10">
            <v>0.542</v>
          </cell>
          <cell r="V10">
            <v>0.571</v>
          </cell>
          <cell r="W10">
            <v>0.725</v>
          </cell>
          <cell r="X10">
            <v>0.451</v>
          </cell>
          <cell r="Y10">
            <v>0.53</v>
          </cell>
          <cell r="Z10">
            <v>0.441</v>
          </cell>
          <cell r="AA10">
            <v>0.465</v>
          </cell>
          <cell r="AB10">
            <v>0.592</v>
          </cell>
          <cell r="AC10">
            <v>0.557</v>
          </cell>
          <cell r="AD10">
            <v>0.46</v>
          </cell>
          <cell r="AE10">
            <v>0.564</v>
          </cell>
          <cell r="AF10">
            <v>0.464</v>
          </cell>
          <cell r="AG10">
            <v>0.599</v>
          </cell>
          <cell r="AH10">
            <v>0.535</v>
          </cell>
          <cell r="AI10">
            <v>0.265</v>
          </cell>
          <cell r="AJ10">
            <v>0.359</v>
          </cell>
          <cell r="AK10">
            <v>0.34</v>
          </cell>
          <cell r="AL10">
            <v>0.494</v>
          </cell>
          <cell r="AM10">
            <v>0.626</v>
          </cell>
          <cell r="AN10">
            <v>0.579</v>
          </cell>
          <cell r="AO10">
            <v>0.634</v>
          </cell>
          <cell r="AP10">
            <v>0.381</v>
          </cell>
          <cell r="AQ10">
            <v>0.495</v>
          </cell>
          <cell r="AR10">
            <v>0.546</v>
          </cell>
          <cell r="AS10">
            <v>0.518</v>
          </cell>
          <cell r="AT10">
            <v>0.594</v>
          </cell>
          <cell r="AU10">
            <v>0.445</v>
          </cell>
          <cell r="AV10">
            <v>0.462</v>
          </cell>
          <cell r="AW10">
            <v>0.52</v>
          </cell>
          <cell r="AX10">
            <v>0.465</v>
          </cell>
          <cell r="AY10">
            <v>0.452</v>
          </cell>
          <cell r="AZ10">
            <v>0.556</v>
          </cell>
          <cell r="BA10">
            <v>0.703</v>
          </cell>
          <cell r="BB10">
            <v>0.504</v>
          </cell>
          <cell r="BC10">
            <v>0.573</v>
          </cell>
          <cell r="BD10">
            <v>0.533</v>
          </cell>
          <cell r="BE10">
            <v>0.198</v>
          </cell>
          <cell r="BF10">
            <v>0.394</v>
          </cell>
          <cell r="BG10">
            <v>0.535</v>
          </cell>
          <cell r="BH10">
            <v>0.644</v>
          </cell>
          <cell r="BI10">
            <v>0.557</v>
          </cell>
          <cell r="BJ10">
            <v>0.566</v>
          </cell>
          <cell r="BK10">
            <v>0.323</v>
          </cell>
          <cell r="BL10">
            <v>0.158</v>
          </cell>
          <cell r="BM10">
            <v>0.409</v>
          </cell>
          <cell r="BN10">
            <v>0.417</v>
          </cell>
          <cell r="BO10">
            <v>0.419</v>
          </cell>
          <cell r="BP10">
            <v>0.499</v>
          </cell>
          <cell r="BQ10">
            <v>0.431</v>
          </cell>
          <cell r="BR10">
            <v>0.368</v>
          </cell>
          <cell r="BS10">
            <v>0.405</v>
          </cell>
          <cell r="BT10">
            <v>0.344</v>
          </cell>
          <cell r="BU10">
            <v>0.421</v>
          </cell>
          <cell r="BV10">
            <v>0.483</v>
          </cell>
          <cell r="BW10">
            <v>0.384</v>
          </cell>
          <cell r="BX10">
            <v>0.634</v>
          </cell>
          <cell r="BY10">
            <v>0.362</v>
          </cell>
          <cell r="BZ10">
            <v>0.211</v>
          </cell>
          <cell r="CA10">
            <v>0.3595</v>
          </cell>
          <cell r="CB10">
            <v>0.391</v>
          </cell>
          <cell r="CC10">
            <v>0.398</v>
          </cell>
          <cell r="CD10">
            <v>0.571</v>
          </cell>
          <cell r="CE10">
            <v>0.4775</v>
          </cell>
          <cell r="CF10">
            <v>0.228</v>
          </cell>
          <cell r="CG10">
            <v>0.543</v>
          </cell>
          <cell r="CH10">
            <v>0.47</v>
          </cell>
          <cell r="CI10">
            <v>0.327</v>
          </cell>
          <cell r="CJ10">
            <v>0.51</v>
          </cell>
          <cell r="CK10">
            <v>0.47</v>
          </cell>
          <cell r="CL10">
            <v>0.15</v>
          </cell>
          <cell r="CM10">
            <v>0.557</v>
          </cell>
          <cell r="CN10">
            <v>0.469</v>
          </cell>
          <cell r="CO10">
            <v>0.428</v>
          </cell>
          <cell r="CP10">
            <v>0.513</v>
          </cell>
          <cell r="CQ10">
            <v>0.4825</v>
          </cell>
          <cell r="CR10">
            <v>0.426333333333333</v>
          </cell>
          <cell r="CS10">
            <v>0.518</v>
          </cell>
          <cell r="CT10">
            <v>0.156</v>
          </cell>
          <cell r="CU10">
            <v>0.489</v>
          </cell>
          <cell r="CV10">
            <v>0.493</v>
          </cell>
          <cell r="CW10">
            <v>0.456</v>
          </cell>
          <cell r="CX10">
            <v>0.588</v>
          </cell>
          <cell r="CY10">
            <v>0.489</v>
          </cell>
          <cell r="CZ10">
            <v>0.508</v>
          </cell>
          <cell r="DA10">
            <v>0.629</v>
          </cell>
          <cell r="DB10">
            <v>0.601</v>
          </cell>
          <cell r="DC10">
            <v>0.316</v>
          </cell>
          <cell r="DD10">
            <v>0.282</v>
          </cell>
          <cell r="DE10">
            <v>0.475</v>
          </cell>
          <cell r="DF10">
            <v>0.675</v>
          </cell>
          <cell r="DG10">
            <v>0.534</v>
          </cell>
          <cell r="DH10">
            <v>1.216</v>
          </cell>
          <cell r="DI10">
            <v>0.552</v>
          </cell>
          <cell r="DJ10">
            <v>0.539</v>
          </cell>
          <cell r="DK10">
            <v>0.546</v>
          </cell>
          <cell r="DL10">
            <v>0.157</v>
          </cell>
          <cell r="DM10">
            <v>0.227</v>
          </cell>
          <cell r="DN10">
            <v>0.492</v>
          </cell>
          <cell r="DO10">
            <v>0.223</v>
          </cell>
          <cell r="DP10">
            <v>0.2896667</v>
          </cell>
          <cell r="DQ10">
            <v>0.41625</v>
          </cell>
          <cell r="DR10">
            <v>0.248</v>
          </cell>
          <cell r="DS10">
            <v>0.327</v>
          </cell>
          <cell r="DT10">
            <v>0.2404</v>
          </cell>
          <cell r="DU10">
            <v>0.5455</v>
          </cell>
          <cell r="DV10">
            <v>0.205</v>
          </cell>
          <cell r="DW10">
            <v>0.1776667</v>
          </cell>
          <cell r="DX10">
            <v>0.094</v>
          </cell>
          <cell r="DY10">
            <v>0.118</v>
          </cell>
          <cell r="DZ10">
            <v>0.509</v>
          </cell>
          <cell r="EA10">
            <v>0.231</v>
          </cell>
          <cell r="EB10">
            <v>0.236</v>
          </cell>
          <cell r="EC10">
            <v>0.1385</v>
          </cell>
          <cell r="ED10">
            <v>0.142</v>
          </cell>
          <cell r="EE10">
            <v>0.211</v>
          </cell>
          <cell r="EF10">
            <v>0.129</v>
          </cell>
          <cell r="EG10">
            <v>0.2275</v>
          </cell>
          <cell r="EH10">
            <v>0.531</v>
          </cell>
          <cell r="EI10">
            <v>0.188</v>
          </cell>
          <cell r="EJ10">
            <v>0.3435</v>
          </cell>
          <cell r="EK10">
            <v>0.334</v>
          </cell>
          <cell r="EL10">
            <v>0.135</v>
          </cell>
          <cell r="EM10">
            <v>0.3383333</v>
          </cell>
          <cell r="EN10">
            <v>0.2813333</v>
          </cell>
          <cell r="EO10">
            <v>0.241</v>
          </cell>
          <cell r="EP10">
            <v>0.2563333</v>
          </cell>
          <cell r="EQ10">
            <v>0.432</v>
          </cell>
        </row>
        <row r="11">
          <cell r="C11">
            <v>7.378</v>
          </cell>
          <cell r="D11">
            <v>5.975</v>
          </cell>
          <cell r="E11">
            <v>6.408</v>
          </cell>
          <cell r="F11">
            <v>8.412</v>
          </cell>
          <cell r="G11">
            <v>4.892</v>
          </cell>
          <cell r="H11">
            <v>7.189</v>
          </cell>
          <cell r="I11">
            <v>7.837</v>
          </cell>
          <cell r="J11">
            <v>7.141</v>
          </cell>
          <cell r="K11">
            <v>7.382</v>
          </cell>
          <cell r="L11">
            <v>6.553</v>
          </cell>
          <cell r="M11">
            <v>5.953</v>
          </cell>
          <cell r="N11">
            <v>7.301</v>
          </cell>
          <cell r="O11">
            <v>7.398</v>
          </cell>
          <cell r="P11">
            <v>7.3815</v>
          </cell>
          <cell r="Q11">
            <v>6.649</v>
          </cell>
          <cell r="R11">
            <v>7.371</v>
          </cell>
          <cell r="S11">
            <v>6.671</v>
          </cell>
          <cell r="T11">
            <v>5.682</v>
          </cell>
          <cell r="U11">
            <v>7.171</v>
          </cell>
          <cell r="V11">
            <v>7.52</v>
          </cell>
          <cell r="W11">
            <v>7.509</v>
          </cell>
          <cell r="X11">
            <v>7.998</v>
          </cell>
          <cell r="Y11">
            <v>8.704</v>
          </cell>
          <cell r="Z11">
            <v>9.044</v>
          </cell>
          <cell r="AA11">
            <v>9.509</v>
          </cell>
          <cell r="AB11">
            <v>8.789</v>
          </cell>
          <cell r="AC11">
            <v>10.112</v>
          </cell>
          <cell r="AD11">
            <v>7.768</v>
          </cell>
          <cell r="AE11">
            <v>9.82</v>
          </cell>
          <cell r="AF11">
            <v>8.054</v>
          </cell>
          <cell r="AG11">
            <v>8.694</v>
          </cell>
          <cell r="AH11">
            <v>8.48</v>
          </cell>
          <cell r="AI11">
            <v>7.803</v>
          </cell>
          <cell r="AJ11">
            <v>8.632</v>
          </cell>
          <cell r="AK11">
            <v>18.055</v>
          </cell>
          <cell r="AL11">
            <v>10.292</v>
          </cell>
          <cell r="AM11">
            <v>9.803</v>
          </cell>
          <cell r="AN11">
            <v>8.343</v>
          </cell>
          <cell r="AO11">
            <v>9.1</v>
          </cell>
          <cell r="AP11">
            <v>11.408</v>
          </cell>
          <cell r="AQ11">
            <v>8.676</v>
          </cell>
          <cell r="AR11">
            <v>9.36</v>
          </cell>
          <cell r="AS11">
            <v>8.903</v>
          </cell>
          <cell r="AT11">
            <v>9.041</v>
          </cell>
          <cell r="AU11">
            <v>11.26</v>
          </cell>
          <cell r="AV11">
            <v>7.388</v>
          </cell>
          <cell r="AW11">
            <v>8.398</v>
          </cell>
          <cell r="AX11">
            <v>7.635</v>
          </cell>
          <cell r="AY11">
            <v>8.511</v>
          </cell>
          <cell r="AZ11">
            <v>8.92</v>
          </cell>
          <cell r="BA11">
            <v>8.88</v>
          </cell>
          <cell r="BB11">
            <v>7.692</v>
          </cell>
          <cell r="BC11">
            <v>9.211</v>
          </cell>
          <cell r="BD11">
            <v>8.628</v>
          </cell>
          <cell r="BE11">
            <v>10.063</v>
          </cell>
          <cell r="BF11">
            <v>7.969</v>
          </cell>
          <cell r="BG11">
            <v>7.464</v>
          </cell>
          <cell r="BH11">
            <v>11.073</v>
          </cell>
          <cell r="BI11">
            <v>8.912</v>
          </cell>
          <cell r="BJ11">
            <v>8.97</v>
          </cell>
          <cell r="BK11">
            <v>10.366</v>
          </cell>
          <cell r="BL11">
            <v>8.025</v>
          </cell>
          <cell r="BM11">
            <v>6.828</v>
          </cell>
          <cell r="BN11">
            <v>8.31</v>
          </cell>
          <cell r="BO11">
            <v>11.102</v>
          </cell>
          <cell r="BP11">
            <v>7.611</v>
          </cell>
          <cell r="BQ11">
            <v>7.132</v>
          </cell>
          <cell r="BR11">
            <v>7.244</v>
          </cell>
          <cell r="BS11">
            <v>8.337</v>
          </cell>
          <cell r="BT11">
            <v>7.902</v>
          </cell>
          <cell r="BU11">
            <v>8.544</v>
          </cell>
          <cell r="BV11">
            <v>7.856</v>
          </cell>
          <cell r="BW11">
            <v>7.8595</v>
          </cell>
          <cell r="BX11">
            <v>9.604</v>
          </cell>
          <cell r="BY11">
            <v>9.0735</v>
          </cell>
          <cell r="BZ11">
            <v>7.538</v>
          </cell>
          <cell r="CA11">
            <v>7.962</v>
          </cell>
          <cell r="CB11">
            <v>10.151</v>
          </cell>
          <cell r="CC11">
            <v>8.4055</v>
          </cell>
          <cell r="CD11">
            <v>8.102</v>
          </cell>
          <cell r="CE11">
            <v>8.504</v>
          </cell>
          <cell r="CF11">
            <v>7.714</v>
          </cell>
          <cell r="CG11">
            <v>8.571</v>
          </cell>
          <cell r="CH11">
            <v>8.4</v>
          </cell>
          <cell r="CI11">
            <v>17.051</v>
          </cell>
          <cell r="CJ11">
            <v>9.917</v>
          </cell>
          <cell r="CK11">
            <v>8.425</v>
          </cell>
          <cell r="CL11">
            <v>7.074</v>
          </cell>
          <cell r="CM11">
            <v>9.404</v>
          </cell>
          <cell r="CN11">
            <v>9.642</v>
          </cell>
          <cell r="CO11">
            <v>7.515</v>
          </cell>
          <cell r="CP11">
            <v>8.867</v>
          </cell>
          <cell r="CQ11">
            <v>8.47625</v>
          </cell>
          <cell r="CR11">
            <v>8.50533333333333</v>
          </cell>
          <cell r="CS11">
            <v>7.798</v>
          </cell>
          <cell r="CT11">
            <v>6.559</v>
          </cell>
          <cell r="CU11">
            <v>9.746</v>
          </cell>
          <cell r="CV11">
            <v>9.998</v>
          </cell>
          <cell r="CW11">
            <v>8.182</v>
          </cell>
          <cell r="CX11">
            <v>8.39</v>
          </cell>
          <cell r="CY11">
            <v>8.479</v>
          </cell>
          <cell r="CZ11">
            <v>7.896</v>
          </cell>
          <cell r="DA11">
            <v>9.41</v>
          </cell>
          <cell r="DB11">
            <v>8.957</v>
          </cell>
          <cell r="DC11">
            <v>5.845</v>
          </cell>
          <cell r="DD11">
            <v>10.179</v>
          </cell>
          <cell r="DE11">
            <v>8.246</v>
          </cell>
          <cell r="DF11">
            <v>8.751</v>
          </cell>
          <cell r="DG11">
            <v>8.835</v>
          </cell>
          <cell r="DH11">
            <v>8.941</v>
          </cell>
          <cell r="DI11">
            <v>8.417</v>
          </cell>
          <cell r="DJ11">
            <v>8.925</v>
          </cell>
          <cell r="DK11">
            <v>7.967</v>
          </cell>
          <cell r="DL11">
            <v>8.389</v>
          </cell>
          <cell r="DM11">
            <v>5.711</v>
          </cell>
          <cell r="DN11">
            <v>9.477</v>
          </cell>
          <cell r="DO11">
            <v>8.696</v>
          </cell>
          <cell r="DP11">
            <v>7.933333</v>
          </cell>
          <cell r="DQ11">
            <v>8.871</v>
          </cell>
          <cell r="DR11">
            <v>5.336</v>
          </cell>
          <cell r="DS11">
            <v>8.739</v>
          </cell>
          <cell r="DT11">
            <v>7.3153</v>
          </cell>
          <cell r="DU11">
            <v>7.9895</v>
          </cell>
          <cell r="DV11">
            <v>5.3275</v>
          </cell>
          <cell r="DW11">
            <v>5.908333</v>
          </cell>
          <cell r="DX11">
            <v>6.376</v>
          </cell>
          <cell r="DY11">
            <v>6.403</v>
          </cell>
          <cell r="DZ11">
            <v>8.521</v>
          </cell>
          <cell r="EA11">
            <v>9.4936667</v>
          </cell>
          <cell r="EB11">
            <v>6.46</v>
          </cell>
          <cell r="EC11">
            <v>5.4885</v>
          </cell>
          <cell r="ED11">
            <v>5.4305</v>
          </cell>
          <cell r="EE11">
            <v>6.7956667</v>
          </cell>
          <cell r="EF11">
            <v>8.37</v>
          </cell>
          <cell r="EG11">
            <v>7.849</v>
          </cell>
          <cell r="EH11">
            <v>9.1765</v>
          </cell>
          <cell r="EI11">
            <v>6.6045</v>
          </cell>
          <cell r="EJ11">
            <v>9.034</v>
          </cell>
          <cell r="EK11">
            <v>8.104</v>
          </cell>
          <cell r="EL11">
            <v>5.4515</v>
          </cell>
          <cell r="EM11">
            <v>6.8683333</v>
          </cell>
          <cell r="EN11">
            <v>6.221</v>
          </cell>
          <cell r="EO11">
            <v>5.969</v>
          </cell>
          <cell r="EP11">
            <v>8.32333333</v>
          </cell>
          <cell r="EQ11">
            <v>9.576</v>
          </cell>
        </row>
        <row r="12">
          <cell r="C12">
            <v>15.44</v>
          </cell>
          <cell r="D12">
            <v>16.275</v>
          </cell>
          <cell r="E12">
            <v>16.11</v>
          </cell>
          <cell r="F12">
            <v>15.058</v>
          </cell>
          <cell r="G12">
            <v>15.599</v>
          </cell>
          <cell r="H12">
            <v>15.484</v>
          </cell>
          <cell r="I12">
            <v>14.362</v>
          </cell>
          <cell r="J12">
            <v>15.38</v>
          </cell>
          <cell r="K12">
            <v>14.882</v>
          </cell>
          <cell r="L12">
            <v>15.739</v>
          </cell>
          <cell r="M12">
            <v>16.234</v>
          </cell>
          <cell r="N12">
            <v>15.115</v>
          </cell>
          <cell r="O12">
            <v>15.022</v>
          </cell>
          <cell r="P12">
            <v>15.421</v>
          </cell>
          <cell r="Q12">
            <v>14.636</v>
          </cell>
          <cell r="R12">
            <v>14.9925</v>
          </cell>
          <cell r="S12">
            <v>14.798</v>
          </cell>
          <cell r="T12">
            <v>15.603</v>
          </cell>
          <cell r="U12">
            <v>15.348</v>
          </cell>
          <cell r="V12">
            <v>15.325</v>
          </cell>
          <cell r="W12">
            <v>14.955</v>
          </cell>
          <cell r="X12">
            <v>14.437</v>
          </cell>
          <cell r="Y12">
            <v>15.191</v>
          </cell>
          <cell r="Z12">
            <v>14.564</v>
          </cell>
          <cell r="AA12">
            <v>15.051</v>
          </cell>
          <cell r="AB12">
            <v>14.504</v>
          </cell>
          <cell r="AC12">
            <v>16.258</v>
          </cell>
          <cell r="AD12">
            <v>14.61</v>
          </cell>
          <cell r="AE12">
            <v>15.417</v>
          </cell>
          <cell r="AF12">
            <v>14.678</v>
          </cell>
          <cell r="AG12">
            <v>14.676</v>
          </cell>
          <cell r="AH12">
            <v>14.612</v>
          </cell>
          <cell r="AI12">
            <v>15.392</v>
          </cell>
          <cell r="AJ12">
            <v>15.127</v>
          </cell>
          <cell r="AK12">
            <v>24.491</v>
          </cell>
          <cell r="AL12">
            <v>16.191</v>
          </cell>
          <cell r="AM12">
            <v>15.798</v>
          </cell>
          <cell r="AN12">
            <v>14.342</v>
          </cell>
          <cell r="AO12">
            <v>14.777</v>
          </cell>
          <cell r="AP12">
            <v>17.569</v>
          </cell>
          <cell r="AQ12">
            <v>15.046</v>
          </cell>
          <cell r="AR12">
            <v>15.273</v>
          </cell>
          <cell r="AS12">
            <v>14.869</v>
          </cell>
          <cell r="AT12">
            <v>14.873</v>
          </cell>
          <cell r="AU12">
            <v>17.736</v>
          </cell>
          <cell r="AV12">
            <v>15.12</v>
          </cell>
          <cell r="AW12">
            <v>14.697</v>
          </cell>
          <cell r="AX12">
            <v>15.391</v>
          </cell>
          <cell r="AY12">
            <v>14.481</v>
          </cell>
          <cell r="AZ12">
            <v>14.596</v>
          </cell>
          <cell r="BA12">
            <v>14.848</v>
          </cell>
          <cell r="BB12">
            <v>14.716</v>
          </cell>
          <cell r="BC12">
            <v>15.355</v>
          </cell>
          <cell r="BD12">
            <v>14.731</v>
          </cell>
          <cell r="BE12">
            <v>17.911</v>
          </cell>
          <cell r="BF12">
            <v>15.176</v>
          </cell>
          <cell r="BG12">
            <v>15.096</v>
          </cell>
          <cell r="BH12">
            <v>16.133</v>
          </cell>
          <cell r="BI12">
            <v>14.922</v>
          </cell>
          <cell r="BJ12">
            <v>14.974</v>
          </cell>
          <cell r="BK12">
            <v>17.05</v>
          </cell>
          <cell r="BL12">
            <v>15.087</v>
          </cell>
          <cell r="BM12">
            <v>15.039</v>
          </cell>
          <cell r="BN12">
            <v>15.227</v>
          </cell>
          <cell r="BO12">
            <v>17.709</v>
          </cell>
          <cell r="BP12">
            <v>15.095</v>
          </cell>
          <cell r="BQ12">
            <v>14.735</v>
          </cell>
          <cell r="BR12">
            <v>14.839</v>
          </cell>
          <cell r="BS12">
            <v>15.105</v>
          </cell>
          <cell r="BT12">
            <v>15.226</v>
          </cell>
          <cell r="BU12">
            <v>16.02</v>
          </cell>
          <cell r="BV12">
            <v>15.379</v>
          </cell>
          <cell r="BW12">
            <v>14.313</v>
          </cell>
          <cell r="BX12">
            <v>14.494</v>
          </cell>
          <cell r="BY12">
            <v>15.3595</v>
          </cell>
          <cell r="BZ12">
            <v>15.465</v>
          </cell>
          <cell r="CA12">
            <v>14.8465</v>
          </cell>
          <cell r="CB12">
            <v>16.361</v>
          </cell>
          <cell r="CC12">
            <v>14.451</v>
          </cell>
          <cell r="CD12">
            <v>14.893</v>
          </cell>
          <cell r="CE12">
            <v>14.1145</v>
          </cell>
          <cell r="CF12">
            <v>15.803</v>
          </cell>
          <cell r="CG12">
            <v>14.403</v>
          </cell>
          <cell r="CH12">
            <v>15.317</v>
          </cell>
          <cell r="CI12">
            <v>25.516</v>
          </cell>
          <cell r="CJ12">
            <v>16.43</v>
          </cell>
          <cell r="CK12">
            <v>15.324</v>
          </cell>
          <cell r="CL12">
            <v>15.606</v>
          </cell>
          <cell r="CM12">
            <v>15.538</v>
          </cell>
          <cell r="CN12">
            <v>15.426</v>
          </cell>
          <cell r="CO12">
            <v>14.923</v>
          </cell>
          <cell r="CP12">
            <v>15.276</v>
          </cell>
          <cell r="CQ12">
            <v>14.733</v>
          </cell>
          <cell r="CR12">
            <v>15.195</v>
          </cell>
          <cell r="CS12">
            <v>14.424</v>
          </cell>
          <cell r="CT12">
            <v>16.023</v>
          </cell>
          <cell r="CU12">
            <v>16.358</v>
          </cell>
          <cell r="CV12">
            <v>16.221</v>
          </cell>
          <cell r="CW12">
            <v>15.049</v>
          </cell>
          <cell r="CX12">
            <v>14.695</v>
          </cell>
          <cell r="CY12">
            <v>15.106</v>
          </cell>
          <cell r="CZ12">
            <v>15.037</v>
          </cell>
          <cell r="DA12">
            <v>15.736</v>
          </cell>
          <cell r="DB12">
            <v>15.324</v>
          </cell>
          <cell r="DC12">
            <v>16.214</v>
          </cell>
          <cell r="DD12">
            <v>18.085</v>
          </cell>
          <cell r="DE12">
            <v>14.455</v>
          </cell>
          <cell r="DF12">
            <v>15.087</v>
          </cell>
          <cell r="DG12">
            <v>15.586</v>
          </cell>
          <cell r="DH12">
            <v>14.615</v>
          </cell>
          <cell r="DI12">
            <v>14.788</v>
          </cell>
          <cell r="DJ12">
            <v>15.121</v>
          </cell>
          <cell r="DK12">
            <v>14.685</v>
          </cell>
          <cell r="DL12">
            <v>15.777</v>
          </cell>
          <cell r="DM12">
            <v>15.632</v>
          </cell>
          <cell r="DN12">
            <v>14.181</v>
          </cell>
          <cell r="DO12">
            <v>14.82</v>
          </cell>
          <cell r="DP12">
            <v>15.018667</v>
          </cell>
          <cell r="DQ12">
            <v>14.41975</v>
          </cell>
          <cell r="DR12">
            <v>16.676</v>
          </cell>
          <cell r="DS12">
            <v>15.613</v>
          </cell>
          <cell r="DT12">
            <v>16.419</v>
          </cell>
          <cell r="DU12">
            <v>13.916</v>
          </cell>
          <cell r="DV12">
            <v>16.0725</v>
          </cell>
          <cell r="DW12">
            <v>16.289</v>
          </cell>
          <cell r="DX12">
            <v>15.619</v>
          </cell>
          <cell r="DY12">
            <v>15.833</v>
          </cell>
          <cell r="DZ12">
            <v>14.454</v>
          </cell>
          <cell r="EA12">
            <v>16.059</v>
          </cell>
          <cell r="EB12">
            <v>15.129</v>
          </cell>
          <cell r="EC12">
            <v>16.749</v>
          </cell>
          <cell r="ED12">
            <v>16.647</v>
          </cell>
          <cell r="EE12">
            <v>15.607</v>
          </cell>
          <cell r="EF12">
            <v>14.652</v>
          </cell>
          <cell r="EG12">
            <v>15.333</v>
          </cell>
          <cell r="EH12">
            <v>14.22</v>
          </cell>
          <cell r="EI12">
            <v>16.0855</v>
          </cell>
          <cell r="EJ12">
            <v>14.296</v>
          </cell>
          <cell r="EK12">
            <v>14.683</v>
          </cell>
          <cell r="EL12">
            <v>16.3035</v>
          </cell>
          <cell r="EM12">
            <v>15.011</v>
          </cell>
          <cell r="EN12">
            <v>16.247667</v>
          </cell>
          <cell r="EO12">
            <v>15.5735</v>
          </cell>
          <cell r="EP12">
            <v>14.613</v>
          </cell>
          <cell r="EQ12">
            <v>13.804</v>
          </cell>
        </row>
        <row r="13">
          <cell r="C13">
            <v>20.03</v>
          </cell>
          <cell r="D13">
            <v>20.3</v>
          </cell>
          <cell r="E13">
            <v>19.84</v>
          </cell>
          <cell r="F13">
            <v>20.223</v>
          </cell>
          <cell r="G13">
            <v>22.146</v>
          </cell>
          <cell r="H13">
            <v>20.61</v>
          </cell>
          <cell r="I13">
            <v>20.586</v>
          </cell>
          <cell r="J13">
            <v>20.414</v>
          </cell>
          <cell r="K13">
            <v>20.473</v>
          </cell>
          <cell r="L13">
            <v>20.282</v>
          </cell>
          <cell r="M13">
            <v>20.476</v>
          </cell>
          <cell r="N13">
            <v>20.265</v>
          </cell>
          <cell r="O13">
            <v>20.781</v>
          </cell>
          <cell r="P13">
            <v>20.2555</v>
          </cell>
          <cell r="Q13">
            <v>20.898</v>
          </cell>
          <cell r="R13">
            <v>20.4705</v>
          </cell>
          <cell r="S13">
            <v>21.273</v>
          </cell>
          <cell r="T13">
            <v>21.031</v>
          </cell>
          <cell r="U13">
            <v>20.81</v>
          </cell>
          <cell r="V13">
            <v>19.837</v>
          </cell>
          <cell r="W13">
            <v>20.549</v>
          </cell>
          <cell r="X13">
            <v>21.665</v>
          </cell>
          <cell r="Y13">
            <v>19.888</v>
          </cell>
          <cell r="Z13">
            <v>19.924</v>
          </cell>
          <cell r="AA13">
            <v>19.397</v>
          </cell>
          <cell r="AB13">
            <v>20.626</v>
          </cell>
          <cell r="AC13">
            <v>17.505</v>
          </cell>
          <cell r="AD13">
            <v>21.253</v>
          </cell>
          <cell r="AE13">
            <v>19.206</v>
          </cell>
          <cell r="AF13">
            <v>21.049</v>
          </cell>
          <cell r="AG13">
            <v>20.653</v>
          </cell>
          <cell r="AH13">
            <v>21.297</v>
          </cell>
          <cell r="AI13">
            <v>20.953</v>
          </cell>
          <cell r="AJ13">
            <v>20.468</v>
          </cell>
          <cell r="AK13">
            <v>1.965</v>
          </cell>
          <cell r="AL13">
            <v>17.314</v>
          </cell>
          <cell r="AM13">
            <v>18.678</v>
          </cell>
          <cell r="AN13">
            <v>21.511</v>
          </cell>
          <cell r="AO13">
            <v>20.427</v>
          </cell>
          <cell r="AP13">
            <v>15.067</v>
          </cell>
          <cell r="AQ13">
            <v>20.845</v>
          </cell>
          <cell r="AR13">
            <v>19.671</v>
          </cell>
          <cell r="AS13">
            <v>20.203</v>
          </cell>
          <cell r="AT13">
            <v>19.986</v>
          </cell>
          <cell r="AU13">
            <v>14.549</v>
          </cell>
          <cell r="AV13">
            <v>21.415</v>
          </cell>
          <cell r="AW13">
            <v>21.468</v>
          </cell>
          <cell r="AX13">
            <v>21.102</v>
          </cell>
          <cell r="AY13">
            <v>21.028</v>
          </cell>
          <cell r="AZ13">
            <v>20.671</v>
          </cell>
          <cell r="BA13">
            <v>20.792</v>
          </cell>
          <cell r="BB13">
            <v>21.444</v>
          </cell>
          <cell r="BC13">
            <v>19.505</v>
          </cell>
          <cell r="BD13">
            <v>21.242</v>
          </cell>
          <cell r="BE13">
            <v>16.659</v>
          </cell>
          <cell r="BF13">
            <v>21.361</v>
          </cell>
          <cell r="BG13">
            <v>21.693</v>
          </cell>
          <cell r="BH13">
            <v>16.481</v>
          </cell>
          <cell r="BI13">
            <v>20.898</v>
          </cell>
          <cell r="BJ13">
            <v>20.382</v>
          </cell>
          <cell r="BK13">
            <v>16.749</v>
          </cell>
          <cell r="BL13">
            <v>21.498</v>
          </cell>
          <cell r="BM13">
            <v>21.004</v>
          </cell>
          <cell r="BN13">
            <v>21.048</v>
          </cell>
          <cell r="BO13">
            <v>15.349</v>
          </cell>
          <cell r="BP13">
            <v>21.044</v>
          </cell>
          <cell r="BQ13">
            <v>21.818</v>
          </cell>
          <cell r="BR13">
            <v>21.58</v>
          </cell>
          <cell r="BS13">
            <v>21.199</v>
          </cell>
          <cell r="BT13">
            <v>21.234</v>
          </cell>
          <cell r="BU13">
            <v>19.423</v>
          </cell>
          <cell r="BV13">
            <v>20.454</v>
          </cell>
          <cell r="BW13">
            <v>21.2985</v>
          </cell>
          <cell r="BX13">
            <v>19.519</v>
          </cell>
          <cell r="BY13">
            <v>18.589</v>
          </cell>
          <cell r="BZ13">
            <v>20.307</v>
          </cell>
          <cell r="CA13">
            <v>20.992</v>
          </cell>
          <cell r="CB13">
            <v>16.9945</v>
          </cell>
          <cell r="CC13">
            <v>20.279</v>
          </cell>
          <cell r="CD13">
            <v>19.784</v>
          </cell>
          <cell r="CE13">
            <v>21.1205</v>
          </cell>
          <cell r="CF13">
            <v>20.728</v>
          </cell>
          <cell r="CG13">
            <v>21.256</v>
          </cell>
          <cell r="CH13">
            <v>20.439</v>
          </cell>
          <cell r="CI13">
            <v>1.782</v>
          </cell>
          <cell r="CJ13">
            <v>18.347</v>
          </cell>
          <cell r="CK13">
            <v>21.101</v>
          </cell>
          <cell r="CL13">
            <v>21.152</v>
          </cell>
          <cell r="CM13">
            <v>19.522</v>
          </cell>
          <cell r="CN13">
            <v>19.22</v>
          </cell>
          <cell r="CO13">
            <v>21.38</v>
          </cell>
          <cell r="CP13">
            <v>19.963</v>
          </cell>
          <cell r="CQ13">
            <v>20.48</v>
          </cell>
          <cell r="CR13">
            <v>20.609</v>
          </cell>
          <cell r="CS13">
            <v>21.302</v>
          </cell>
          <cell r="CT13">
            <v>21.594</v>
          </cell>
          <cell r="CU13">
            <v>18.132</v>
          </cell>
          <cell r="CV13">
            <v>18.141</v>
          </cell>
          <cell r="CW13">
            <v>20.978</v>
          </cell>
          <cell r="CX13">
            <v>20.792</v>
          </cell>
          <cell r="CY13">
            <v>20.393</v>
          </cell>
          <cell r="CZ13">
            <v>21.094</v>
          </cell>
          <cell r="DA13">
            <v>19.313</v>
          </cell>
          <cell r="DB13">
            <v>19.958</v>
          </cell>
          <cell r="DC13">
            <v>21.151</v>
          </cell>
          <cell r="DD13">
            <v>16.088</v>
          </cell>
          <cell r="DE13">
            <v>21.409</v>
          </cell>
          <cell r="DF13">
            <v>20.247</v>
          </cell>
          <cell r="DG13">
            <v>19.737</v>
          </cell>
          <cell r="DH13">
            <v>18.714</v>
          </cell>
          <cell r="DI13">
            <v>20.948</v>
          </cell>
          <cell r="DJ13">
            <v>20.759</v>
          </cell>
          <cell r="DK13">
            <v>21.203</v>
          </cell>
          <cell r="DL13">
            <v>18.283</v>
          </cell>
          <cell r="DM13">
            <v>21.715</v>
          </cell>
          <cell r="DN13">
            <v>19.9865</v>
          </cell>
          <cell r="DO13">
            <v>19.534</v>
          </cell>
          <cell r="DP13">
            <v>20.08</v>
          </cell>
          <cell r="DQ13">
            <v>20.31425</v>
          </cell>
          <cell r="DR13">
            <v>20.871</v>
          </cell>
          <cell r="DS13">
            <v>18.821</v>
          </cell>
          <cell r="DT13">
            <v>19.023</v>
          </cell>
          <cell r="DU13">
            <v>20.002</v>
          </cell>
          <cell r="DV13">
            <v>21.469</v>
          </cell>
          <cell r="DW13">
            <v>20.529666</v>
          </cell>
          <cell r="DX13">
            <v>20.872</v>
          </cell>
          <cell r="DY13">
            <v>20.324</v>
          </cell>
          <cell r="DZ13">
            <v>20.528</v>
          </cell>
          <cell r="EA13">
            <v>17.641</v>
          </cell>
          <cell r="EB13">
            <v>21.306</v>
          </cell>
          <cell r="EC13">
            <v>19.9555</v>
          </cell>
          <cell r="ED13">
            <v>20.5105</v>
          </cell>
          <cell r="EE13">
            <v>20.816333</v>
          </cell>
          <cell r="EF13">
            <v>20.492</v>
          </cell>
          <cell r="EG13">
            <v>19.8355</v>
          </cell>
          <cell r="EH13">
            <v>20.354</v>
          </cell>
          <cell r="EI13">
            <v>20.2955</v>
          </cell>
          <cell r="EJ13">
            <v>19.8315</v>
          </cell>
          <cell r="EK13">
            <v>20.583</v>
          </cell>
          <cell r="EL13">
            <v>21.048</v>
          </cell>
          <cell r="EM13">
            <v>20.874</v>
          </cell>
          <cell r="EN13">
            <v>20.2793333</v>
          </cell>
          <cell r="EO13">
            <v>20.942</v>
          </cell>
          <cell r="EP13">
            <v>20.224667</v>
          </cell>
          <cell r="EQ13">
            <v>19.673</v>
          </cell>
        </row>
        <row r="18">
          <cell r="C18">
            <v>0.289</v>
          </cell>
          <cell r="D18">
            <v>0.718</v>
          </cell>
          <cell r="E18">
            <v>0.482</v>
          </cell>
          <cell r="F18">
            <v>0.028</v>
          </cell>
          <cell r="G18">
            <v>0.428</v>
          </cell>
          <cell r="H18">
            <v>0.469</v>
          </cell>
          <cell r="I18">
            <v>0.896</v>
          </cell>
          <cell r="J18">
            <v>0.325</v>
          </cell>
          <cell r="K18">
            <v>0.404</v>
          </cell>
          <cell r="L18">
            <v>0.472</v>
          </cell>
          <cell r="M18">
            <v>0.477</v>
          </cell>
          <cell r="N18">
            <v>0.303</v>
          </cell>
          <cell r="O18">
            <v>0.304</v>
          </cell>
          <cell r="P18">
            <v>0.264</v>
          </cell>
          <cell r="Q18">
            <v>0.557</v>
          </cell>
          <cell r="R18">
            <v>0.5015</v>
          </cell>
          <cell r="S18">
            <v>0.335</v>
          </cell>
          <cell r="T18">
            <v>0.761</v>
          </cell>
          <cell r="U18">
            <v>0.343</v>
          </cell>
          <cell r="V18">
            <v>0.243</v>
          </cell>
          <cell r="W18">
            <v>0.31</v>
          </cell>
          <cell r="X18">
            <v>0.168</v>
          </cell>
          <cell r="Y18">
            <v>0.15</v>
          </cell>
          <cell r="Z18">
            <v>0.213</v>
          </cell>
          <cell r="AA18">
            <v>0.076</v>
          </cell>
          <cell r="AB18">
            <v>0.027</v>
          </cell>
          <cell r="AC18">
            <v>0.026</v>
          </cell>
          <cell r="AD18">
            <v>0.236</v>
          </cell>
          <cell r="AE18">
            <v>0.084</v>
          </cell>
          <cell r="AF18">
            <v>0.204</v>
          </cell>
          <cell r="AG18">
            <v>0.049</v>
          </cell>
          <cell r="AH18">
            <v>0</v>
          </cell>
          <cell r="AI18">
            <v>0.227</v>
          </cell>
          <cell r="AJ18">
            <v>0.213</v>
          </cell>
          <cell r="AK18">
            <v>0.061</v>
          </cell>
          <cell r="AL18">
            <v>0.066</v>
          </cell>
          <cell r="AM18">
            <v>0</v>
          </cell>
          <cell r="AN18">
            <v>0.047</v>
          </cell>
          <cell r="AO18">
            <v>0.024</v>
          </cell>
          <cell r="AP18">
            <v>0.195</v>
          </cell>
          <cell r="AQ18">
            <v>0.037</v>
          </cell>
          <cell r="AR18">
            <v>0.047</v>
          </cell>
          <cell r="AS18">
            <v>0.154</v>
          </cell>
          <cell r="AT18">
            <v>0.258</v>
          </cell>
          <cell r="AU18">
            <v>0.118</v>
          </cell>
          <cell r="AV18">
            <v>0.16</v>
          </cell>
          <cell r="AW18">
            <v>0.198</v>
          </cell>
          <cell r="AX18">
            <v>0.312</v>
          </cell>
          <cell r="AY18">
            <v>0</v>
          </cell>
          <cell r="AZ18">
            <v>0.063</v>
          </cell>
          <cell r="BA18">
            <v>0.047</v>
          </cell>
          <cell r="BB18">
            <v>0.189</v>
          </cell>
          <cell r="BC18">
            <v>0.141</v>
          </cell>
          <cell r="BD18">
            <v>0.033</v>
          </cell>
          <cell r="BE18">
            <v>0.296</v>
          </cell>
          <cell r="BF18">
            <v>0.229</v>
          </cell>
          <cell r="BG18">
            <v>0.169</v>
          </cell>
          <cell r="BH18">
            <v>0.101</v>
          </cell>
          <cell r="BI18">
            <v>0</v>
          </cell>
          <cell r="BJ18">
            <v>0.114</v>
          </cell>
          <cell r="BK18">
            <v>0.094</v>
          </cell>
          <cell r="BL18">
            <v>0.139</v>
          </cell>
          <cell r="BM18">
            <v>0.33</v>
          </cell>
          <cell r="BN18">
            <v>0.166</v>
          </cell>
          <cell r="BO18">
            <v>0.176</v>
          </cell>
          <cell r="BP18">
            <v>0.177</v>
          </cell>
          <cell r="BQ18">
            <v>0.211</v>
          </cell>
          <cell r="BR18">
            <v>0.307</v>
          </cell>
          <cell r="BS18">
            <v>0.004</v>
          </cell>
          <cell r="BT18">
            <v>0.239</v>
          </cell>
          <cell r="BU18">
            <v>0.244</v>
          </cell>
          <cell r="BV18">
            <v>0.079</v>
          </cell>
          <cell r="BW18">
            <v>0.368</v>
          </cell>
          <cell r="BX18">
            <v>0.063</v>
          </cell>
          <cell r="BY18">
            <v>0.2595</v>
          </cell>
          <cell r="BZ18">
            <v>0.4</v>
          </cell>
          <cell r="CA18">
            <v>0.155</v>
          </cell>
          <cell r="CB18">
            <v>0.1375</v>
          </cell>
          <cell r="CC18">
            <v>0.391</v>
          </cell>
          <cell r="CD18">
            <v>0.449</v>
          </cell>
          <cell r="CE18">
            <v>0.014</v>
          </cell>
          <cell r="CF18">
            <v>0.178</v>
          </cell>
          <cell r="CG18">
            <v>0.111</v>
          </cell>
          <cell r="CH18">
            <v>0</v>
          </cell>
          <cell r="CI18">
            <v>0.035</v>
          </cell>
          <cell r="CJ18">
            <v>0.008</v>
          </cell>
          <cell r="CK18">
            <v>0.043</v>
          </cell>
          <cell r="CL18">
            <v>0.484</v>
          </cell>
          <cell r="CM18">
            <v>0.012</v>
          </cell>
          <cell r="CN18">
            <v>0.062</v>
          </cell>
          <cell r="CO18">
            <v>0.048</v>
          </cell>
          <cell r="CP18">
            <v>0</v>
          </cell>
          <cell r="CQ18">
            <v>0.1395</v>
          </cell>
          <cell r="CR18">
            <v>0.112</v>
          </cell>
          <cell r="CS18">
            <v>0</v>
          </cell>
          <cell r="CT18">
            <v>0.134</v>
          </cell>
          <cell r="CU18">
            <v>0.097</v>
          </cell>
          <cell r="CV18">
            <v>0.132</v>
          </cell>
          <cell r="CW18">
            <v>0.143</v>
          </cell>
          <cell r="CX18">
            <v>0.088</v>
          </cell>
          <cell r="CY18">
            <v>0.094</v>
          </cell>
          <cell r="CZ18">
            <v>0.036</v>
          </cell>
          <cell r="DA18">
            <v>0</v>
          </cell>
          <cell r="DB18">
            <v>0.161</v>
          </cell>
          <cell r="DC18">
            <v>0.301</v>
          </cell>
          <cell r="DD18">
            <v>0.065</v>
          </cell>
          <cell r="DE18">
            <v>0.074</v>
          </cell>
          <cell r="DF18">
            <v>0.055</v>
          </cell>
          <cell r="DG18">
            <v>0.123</v>
          </cell>
          <cell r="DH18">
            <v>0</v>
          </cell>
          <cell r="DI18">
            <v>0.033</v>
          </cell>
          <cell r="DJ18">
            <v>0.01</v>
          </cell>
          <cell r="DK18">
            <v>0.041</v>
          </cell>
          <cell r="DL18">
            <v>0.478</v>
          </cell>
          <cell r="DM18">
            <v>0.28</v>
          </cell>
          <cell r="DN18">
            <v>0.1535</v>
          </cell>
          <cell r="DO18">
            <v>0.353</v>
          </cell>
          <cell r="DP18">
            <v>0.2413333</v>
          </cell>
          <cell r="DQ18">
            <v>0.21125</v>
          </cell>
          <cell r="DR18">
            <v>0.206</v>
          </cell>
          <cell r="DS18">
            <v>0.345</v>
          </cell>
          <cell r="DT18">
            <v>0.4346</v>
          </cell>
          <cell r="DU18">
            <v>0.474</v>
          </cell>
          <cell r="DV18">
            <v>0.3515</v>
          </cell>
          <cell r="DW18">
            <v>0.63633333</v>
          </cell>
          <cell r="DX18">
            <v>0.371</v>
          </cell>
          <cell r="DY18">
            <v>0.669</v>
          </cell>
          <cell r="DZ18">
            <v>0.206</v>
          </cell>
          <cell r="EA18">
            <v>0.557</v>
          </cell>
          <cell r="EB18">
            <v>0.582</v>
          </cell>
          <cell r="EC18">
            <v>0.5605</v>
          </cell>
          <cell r="ED18">
            <v>0.8805</v>
          </cell>
          <cell r="EE18">
            <v>0.3953333</v>
          </cell>
          <cell r="EF18">
            <v>0.232</v>
          </cell>
          <cell r="EG18">
            <v>0.4955</v>
          </cell>
          <cell r="EH18">
            <v>0.1305</v>
          </cell>
          <cell r="EI18">
            <v>0.4435</v>
          </cell>
          <cell r="EJ18">
            <v>0.2775</v>
          </cell>
          <cell r="EK18">
            <v>0.2405</v>
          </cell>
          <cell r="EL18">
            <v>0.4945</v>
          </cell>
          <cell r="EM18">
            <v>0.092</v>
          </cell>
          <cell r="EN18">
            <v>0.491</v>
          </cell>
          <cell r="EO18">
            <v>0.3725</v>
          </cell>
          <cell r="EP18">
            <v>0.4116667</v>
          </cell>
          <cell r="EQ18">
            <v>0.285</v>
          </cell>
        </row>
        <row r="21">
          <cell r="C21">
            <v>78.8603610944591</v>
          </cell>
          <cell r="D21">
            <v>82.9220939127157</v>
          </cell>
          <cell r="E21">
            <v>81.7568935363563</v>
          </cell>
          <cell r="F21">
            <v>76.1390858616553</v>
          </cell>
          <cell r="G21">
            <v>85.0391564247723</v>
          </cell>
          <cell r="H21">
            <v>79.3364274434028</v>
          </cell>
          <cell r="I21">
            <v>76.5630291269558</v>
          </cell>
          <cell r="J21">
            <v>79.3357715024322</v>
          </cell>
          <cell r="K21">
            <v>78.2309768067278</v>
          </cell>
          <cell r="L21">
            <v>81.0657578104237</v>
          </cell>
          <cell r="M21">
            <v>82.9386057156339</v>
          </cell>
          <cell r="N21">
            <v>78.6800464938145</v>
          </cell>
          <cell r="O21">
            <v>78.3533151610106</v>
          </cell>
          <cell r="P21">
            <v>78.8319134136446</v>
          </cell>
          <cell r="Q21">
            <v>79.6909210858606</v>
          </cell>
          <cell r="R21">
            <v>78.3819754038457</v>
          </cell>
          <cell r="S21">
            <v>79.8153290278258</v>
          </cell>
          <cell r="T21">
            <v>83.0366900123877</v>
          </cell>
          <cell r="U21">
            <v>79.2327076034708</v>
          </cell>
          <cell r="V21">
            <v>78.4145362278968</v>
          </cell>
          <cell r="W21">
            <v>78.0231037508646</v>
          </cell>
          <cell r="X21">
            <v>76.2905017665079</v>
          </cell>
          <cell r="Y21">
            <v>75.6758668753216</v>
          </cell>
          <cell r="Z21">
            <v>74.1642117206255</v>
          </cell>
          <cell r="AA21">
            <v>73.8323985120494</v>
          </cell>
          <cell r="AB21">
            <v>74.6303445732972</v>
          </cell>
          <cell r="AC21">
            <v>74.1337549208293</v>
          </cell>
          <cell r="AD21">
            <v>77.0257075208974</v>
          </cell>
          <cell r="AE21">
            <v>73.6745164125298</v>
          </cell>
          <cell r="AF21">
            <v>76.4633142603221</v>
          </cell>
          <cell r="AG21">
            <v>75.0569182527334</v>
          </cell>
          <cell r="AH21">
            <v>75.4397033058333</v>
          </cell>
          <cell r="AI21">
            <v>77.8579842131892</v>
          </cell>
          <cell r="AJ21">
            <v>75.7509741949194</v>
          </cell>
          <cell r="AK21">
            <v>70.7433762902714</v>
          </cell>
          <cell r="AL21">
            <v>73.7140433692767</v>
          </cell>
          <cell r="AM21">
            <v>74.1784593680663</v>
          </cell>
          <cell r="AN21">
            <v>75.3958905973499</v>
          </cell>
          <cell r="AO21">
            <v>74.3238121466349</v>
          </cell>
          <cell r="AP21">
            <v>73.2998814180672</v>
          </cell>
          <cell r="AQ21">
            <v>75.558440192111</v>
          </cell>
          <cell r="AR21">
            <v>74.4161393519458</v>
          </cell>
          <cell r="AS21">
            <v>74.8562466474319</v>
          </cell>
          <cell r="AT21">
            <v>74.5707369291705</v>
          </cell>
          <cell r="AU21">
            <v>73.7382802053419</v>
          </cell>
          <cell r="AV21">
            <v>78.4862497730156</v>
          </cell>
          <cell r="AW21">
            <v>75.726072203241</v>
          </cell>
          <cell r="AX21">
            <v>78.2298214606134</v>
          </cell>
          <cell r="AY21">
            <v>75.2044809630416</v>
          </cell>
          <cell r="AZ21">
            <v>74.469606564756</v>
          </cell>
          <cell r="BA21">
            <v>74.8783257206231</v>
          </cell>
          <cell r="BB21">
            <v>77.3262281889205</v>
          </cell>
          <cell r="BC21">
            <v>74.821458056173</v>
          </cell>
          <cell r="BD21">
            <v>75.269007539671</v>
          </cell>
          <cell r="BE21">
            <v>76.0353690450599</v>
          </cell>
          <cell r="BF21">
            <v>77.2455061052935</v>
          </cell>
          <cell r="BG21">
            <v>78.2859427737777</v>
          </cell>
          <cell r="BH21">
            <v>72.2004614139676</v>
          </cell>
          <cell r="BI21">
            <v>74.9041690091215</v>
          </cell>
          <cell r="BJ21">
            <v>74.8475778548963</v>
          </cell>
          <cell r="BK21">
            <v>74.5677270968638</v>
          </cell>
          <cell r="BL21">
            <v>77.018243902893</v>
          </cell>
          <cell r="BM21">
            <v>79.7005854347692</v>
          </cell>
          <cell r="BN21">
            <v>76.5608907985752</v>
          </cell>
          <cell r="BO21">
            <v>73.9816989736168</v>
          </cell>
          <cell r="BP21">
            <v>77.9514414016012</v>
          </cell>
          <cell r="BQ21">
            <v>78.645766304892</v>
          </cell>
          <cell r="BR21">
            <v>78.5018477433548</v>
          </cell>
          <cell r="BS21">
            <v>76.3577151781614</v>
          </cell>
          <cell r="BT21">
            <v>77.4510646947734</v>
          </cell>
          <cell r="BU21">
            <v>76.9710724252127</v>
          </cell>
          <cell r="BV21">
            <v>77.7264413214391</v>
          </cell>
          <cell r="BW21">
            <v>76.4500715631088</v>
          </cell>
          <cell r="BX21">
            <v>72.9013837590857</v>
          </cell>
          <cell r="BY21">
            <v>75.109221748475</v>
          </cell>
          <cell r="BZ21">
            <v>78.5277788727285</v>
          </cell>
          <cell r="CA21">
            <v>76.8729971914384</v>
          </cell>
          <cell r="CB21">
            <v>74.1810133352911</v>
          </cell>
          <cell r="CC21">
            <v>75.3978927204086</v>
          </cell>
          <cell r="CD21">
            <v>76.6177255684175</v>
          </cell>
          <cell r="CE21">
            <v>74.7389154117172</v>
          </cell>
          <cell r="CF21">
            <v>78.5031577593185</v>
          </cell>
          <cell r="CG21">
            <v>74.9720460973011</v>
          </cell>
          <cell r="CH21">
            <v>76.4732238177419</v>
          </cell>
          <cell r="CI21">
            <v>72.7339656965292</v>
          </cell>
          <cell r="CJ21">
            <v>74.7047744120759</v>
          </cell>
          <cell r="CK21">
            <v>76.4279470187539</v>
          </cell>
          <cell r="CL21">
            <v>79.7266909660251</v>
          </cell>
          <cell r="CM21">
            <v>74.6536251444421</v>
          </cell>
          <cell r="CN21">
            <v>74.0389833692536</v>
          </cell>
          <cell r="CO21">
            <v>77.9726366957729</v>
          </cell>
          <cell r="CP21">
            <v>75.4362530004553</v>
          </cell>
          <cell r="CQ21">
            <v>75.6003403819597</v>
          </cell>
          <cell r="CR21">
            <v>76.1031475554308</v>
          </cell>
          <cell r="CS21">
            <v>76.7294334398046</v>
          </cell>
          <cell r="CT21">
            <v>81.3248353542615</v>
          </cell>
          <cell r="CU21">
            <v>74.9496732318778</v>
          </cell>
          <cell r="CV21">
            <v>74.3070937429961</v>
          </cell>
          <cell r="CW21">
            <v>76.6283754980371</v>
          </cell>
          <cell r="CX21">
            <v>75.7410863438566</v>
          </cell>
          <cell r="CY21">
            <v>76.0526712591837</v>
          </cell>
          <cell r="CZ21">
            <v>77.2455291342977</v>
          </cell>
          <cell r="DA21">
            <v>74.8804796421062</v>
          </cell>
          <cell r="DB21">
            <v>75.3070269781044</v>
          </cell>
          <cell r="DC21">
            <v>83.1788814644728</v>
          </cell>
          <cell r="DD21">
            <v>76.0026710322374</v>
          </cell>
          <cell r="DE21">
            <v>75.756615611435</v>
          </cell>
          <cell r="DF21">
            <v>75.4495739335593</v>
          </cell>
          <cell r="DG21">
            <v>75.8728624833262</v>
          </cell>
          <cell r="DH21">
            <v>74.4496267695809</v>
          </cell>
          <cell r="DI21">
            <v>75.7979229689034</v>
          </cell>
          <cell r="DJ21">
            <v>75.1251482166056</v>
          </cell>
          <cell r="DK21">
            <v>76.6667444855669</v>
          </cell>
          <cell r="DL21">
            <v>77.0246167964938</v>
          </cell>
          <cell r="DM21">
            <v>82.9910884491451</v>
          </cell>
          <cell r="DN21">
            <v>72.7327435855375</v>
          </cell>
          <cell r="DO21">
            <v>75.234984174575</v>
          </cell>
          <cell r="DP21">
            <v>77.1410088796</v>
          </cell>
          <cell r="DQ21">
            <v>74.3431535006434</v>
          </cell>
          <cell r="DR21">
            <v>84.7814812730808</v>
          </cell>
          <cell r="DS21">
            <v>76.1037863465171</v>
          </cell>
          <cell r="DT21">
            <v>80.0039462233353</v>
          </cell>
          <cell r="DU21">
            <v>75.6388601461985</v>
          </cell>
          <cell r="DV21">
            <v>84.320852031722</v>
          </cell>
          <cell r="DW21">
            <v>83.0924864313273</v>
          </cell>
          <cell r="DX21">
            <v>81.3667189110286</v>
          </cell>
          <cell r="DY21">
            <v>81.5085521418446</v>
          </cell>
          <cell r="DZ21">
            <v>75.1477400427289</v>
          </cell>
          <cell r="EA21">
            <v>75.0955423204621</v>
          </cell>
          <cell r="EB21">
            <v>80.6753871585165</v>
          </cell>
          <cell r="EC21">
            <v>84.4717134081532</v>
          </cell>
          <cell r="ED21">
            <v>84.5308478235175</v>
          </cell>
          <cell r="EE21">
            <v>80.3687736744055</v>
          </cell>
          <cell r="EF21">
            <v>75.7310928344625</v>
          </cell>
          <cell r="EG21">
            <v>77.6899922963876</v>
          </cell>
          <cell r="EH21">
            <v>73.4207043702723</v>
          </cell>
          <cell r="EI21">
            <v>81.2789251475465</v>
          </cell>
          <cell r="EJ21">
            <v>73.8281251489244</v>
          </cell>
          <cell r="EK21">
            <v>76.3578996695622</v>
          </cell>
          <cell r="EL21">
            <v>84.2049734478</v>
          </cell>
          <cell r="EM21">
            <v>79.5748589989217</v>
          </cell>
          <cell r="EN21">
            <v>82.3186681391128</v>
          </cell>
          <cell r="EO21">
            <v>82.3037104785646</v>
          </cell>
          <cell r="EP21">
            <v>75.7848253497502</v>
          </cell>
          <cell r="EQ21">
            <v>71.9860207566887</v>
          </cell>
        </row>
        <row r="22">
          <cell r="C22">
            <v>0.402</v>
          </cell>
          <cell r="D22">
            <v>0.256</v>
          </cell>
          <cell r="E22">
            <v>0.359</v>
          </cell>
          <cell r="F22">
            <v>0.41</v>
          </cell>
          <cell r="G22">
            <v>0.407</v>
          </cell>
          <cell r="H22">
            <v>0.359</v>
          </cell>
          <cell r="I22">
            <v>0.456</v>
          </cell>
          <cell r="J22">
            <v>0.337</v>
          </cell>
          <cell r="K22">
            <v>0.448</v>
          </cell>
          <cell r="L22">
            <v>0.38</v>
          </cell>
          <cell r="M22">
            <v>0.319</v>
          </cell>
          <cell r="N22">
            <v>0.367</v>
          </cell>
          <cell r="O22">
            <v>0.454</v>
          </cell>
          <cell r="P22">
            <v>0.414</v>
          </cell>
          <cell r="Q22">
            <v>0.381</v>
          </cell>
          <cell r="R22">
            <v>0.4175</v>
          </cell>
          <cell r="S22">
            <v>0.514</v>
          </cell>
          <cell r="T22">
            <v>0.299</v>
          </cell>
          <cell r="U22">
            <v>0.362</v>
          </cell>
          <cell r="V22">
            <v>0.298</v>
          </cell>
          <cell r="W22">
            <v>0.377</v>
          </cell>
          <cell r="X22">
            <v>0.467</v>
          </cell>
          <cell r="Y22">
            <v>0.395</v>
          </cell>
          <cell r="Z22">
            <v>0.418</v>
          </cell>
          <cell r="AA22">
            <v>0.455</v>
          </cell>
          <cell r="AB22">
            <v>0.409</v>
          </cell>
          <cell r="AC22">
            <v>0.357</v>
          </cell>
          <cell r="AD22">
            <v>0.374</v>
          </cell>
          <cell r="AE22">
            <v>0.39</v>
          </cell>
          <cell r="AF22">
            <v>0.378</v>
          </cell>
          <cell r="AG22">
            <v>0.424</v>
          </cell>
          <cell r="AH22">
            <v>0.363</v>
          </cell>
          <cell r="AI22">
            <v>0.376</v>
          </cell>
          <cell r="AJ22">
            <v>0.398</v>
          </cell>
          <cell r="AK22">
            <v>0.03</v>
          </cell>
          <cell r="AL22">
            <v>0.309</v>
          </cell>
          <cell r="AM22">
            <v>0.388</v>
          </cell>
          <cell r="AN22">
            <v>0.459</v>
          </cell>
          <cell r="AO22">
            <v>0.411</v>
          </cell>
          <cell r="AP22">
            <v>0.29</v>
          </cell>
          <cell r="AQ22">
            <v>0.373</v>
          </cell>
          <cell r="AR22">
            <v>0.43</v>
          </cell>
          <cell r="AS22">
            <v>0.413</v>
          </cell>
          <cell r="AT22">
            <v>0.5</v>
          </cell>
          <cell r="AU22">
            <v>0.311</v>
          </cell>
          <cell r="AV22">
            <v>0.662</v>
          </cell>
          <cell r="AW22">
            <v>0.432</v>
          </cell>
          <cell r="AX22">
            <v>0.503</v>
          </cell>
          <cell r="AY22">
            <v>0.441</v>
          </cell>
          <cell r="AZ22">
            <v>0.408</v>
          </cell>
          <cell r="BA22">
            <v>0.353</v>
          </cell>
          <cell r="BB22">
            <v>0.403</v>
          </cell>
          <cell r="BC22">
            <v>0.322</v>
          </cell>
          <cell r="BD22">
            <v>0.383</v>
          </cell>
          <cell r="BE22">
            <v>0.291</v>
          </cell>
          <cell r="BF22">
            <v>0.391</v>
          </cell>
          <cell r="BG22">
            <v>0.419</v>
          </cell>
          <cell r="BH22">
            <v>0.55</v>
          </cell>
          <cell r="BI22">
            <v>0.417</v>
          </cell>
          <cell r="BJ22">
            <v>0.396</v>
          </cell>
          <cell r="BK22">
            <v>0.329</v>
          </cell>
          <cell r="BL22">
            <v>0.382</v>
          </cell>
          <cell r="BM22">
            <v>0.459</v>
          </cell>
          <cell r="BN22">
            <v>0.347</v>
          </cell>
          <cell r="BO22">
            <v>0.302</v>
          </cell>
          <cell r="BP22">
            <v>0.478</v>
          </cell>
          <cell r="BQ22">
            <v>0.444</v>
          </cell>
          <cell r="BR22">
            <v>0.45</v>
          </cell>
          <cell r="BS22">
            <v>0.354</v>
          </cell>
          <cell r="BT22">
            <v>0.436</v>
          </cell>
          <cell r="BU22">
            <v>0.394</v>
          </cell>
          <cell r="BV22">
            <v>0.415</v>
          </cell>
          <cell r="BW22">
            <v>0.3715</v>
          </cell>
          <cell r="BX22">
            <v>0.342</v>
          </cell>
          <cell r="BY22">
            <v>0.3265</v>
          </cell>
          <cell r="BZ22">
            <v>0.331</v>
          </cell>
          <cell r="CA22">
            <v>0.253</v>
          </cell>
          <cell r="CB22">
            <v>0.3065</v>
          </cell>
          <cell r="CC22">
            <v>0.37</v>
          </cell>
          <cell r="CD22">
            <v>0.316</v>
          </cell>
          <cell r="CE22">
            <v>0.338</v>
          </cell>
          <cell r="CF22">
            <v>0.331</v>
          </cell>
          <cell r="CG22">
            <v>0.346</v>
          </cell>
          <cell r="CH22">
            <v>0.356</v>
          </cell>
          <cell r="CI22">
            <v>0.112</v>
          </cell>
          <cell r="CJ22">
            <v>0.406</v>
          </cell>
          <cell r="CK22">
            <v>0.305</v>
          </cell>
          <cell r="CL22">
            <v>0.44</v>
          </cell>
          <cell r="CM22">
            <v>0.39</v>
          </cell>
          <cell r="CN22">
            <v>0.434</v>
          </cell>
          <cell r="CO22">
            <v>0.435</v>
          </cell>
          <cell r="CP22">
            <v>0.389</v>
          </cell>
          <cell r="CQ22">
            <v>0.4535</v>
          </cell>
          <cell r="CR22">
            <v>0.383333333333333</v>
          </cell>
          <cell r="CS22">
            <v>0.494</v>
          </cell>
          <cell r="CT22">
            <v>0.304</v>
          </cell>
          <cell r="CU22">
            <v>0.361</v>
          </cell>
          <cell r="CV22">
            <v>0.445</v>
          </cell>
          <cell r="CW22">
            <v>0.418</v>
          </cell>
          <cell r="CX22">
            <v>0.389</v>
          </cell>
          <cell r="CY22">
            <v>0.411</v>
          </cell>
          <cell r="CZ22">
            <v>0.369</v>
          </cell>
          <cell r="DA22">
            <v>0.411</v>
          </cell>
          <cell r="DB22">
            <v>0.377</v>
          </cell>
          <cell r="DC22">
            <v>0.401</v>
          </cell>
          <cell r="DD22">
            <v>0.333</v>
          </cell>
          <cell r="DE22">
            <v>0.409</v>
          </cell>
          <cell r="DF22">
            <v>0.388</v>
          </cell>
          <cell r="DG22">
            <v>0.434</v>
          </cell>
          <cell r="DH22">
            <v>1.074</v>
          </cell>
          <cell r="DI22">
            <v>0.409</v>
          </cell>
          <cell r="DJ22">
            <v>0.456</v>
          </cell>
          <cell r="DK22">
            <v>0.417</v>
          </cell>
          <cell r="DL22">
            <v>0.325</v>
          </cell>
          <cell r="DM22">
            <v>0.363</v>
          </cell>
          <cell r="DN22">
            <v>0.3395</v>
          </cell>
          <cell r="DO22">
            <v>0.393</v>
          </cell>
          <cell r="DP22">
            <v>0.3256666</v>
          </cell>
          <cell r="DQ22">
            <v>0.315</v>
          </cell>
          <cell r="DR22">
            <v>0.19</v>
          </cell>
          <cell r="DS22">
            <v>0.28</v>
          </cell>
          <cell r="DT22">
            <v>0.288</v>
          </cell>
          <cell r="DU22">
            <v>0.608</v>
          </cell>
          <cell r="DV22">
            <v>0.289</v>
          </cell>
          <cell r="DW22">
            <v>0.34066667</v>
          </cell>
          <cell r="DX22">
            <v>0.352</v>
          </cell>
          <cell r="DY22">
            <v>0.32</v>
          </cell>
          <cell r="DZ22">
            <v>0.357</v>
          </cell>
          <cell r="EA22">
            <v>0.3246663</v>
          </cell>
          <cell r="EB22">
            <v>0.429</v>
          </cell>
          <cell r="EC22">
            <v>0.379</v>
          </cell>
          <cell r="ED22">
            <v>0.3605</v>
          </cell>
          <cell r="EE22">
            <v>0.3436667</v>
          </cell>
          <cell r="EF22">
            <v>0.328</v>
          </cell>
          <cell r="EG22">
            <v>0.3785</v>
          </cell>
          <cell r="EH22">
            <v>0.377</v>
          </cell>
          <cell r="EI22">
            <v>0.3245</v>
          </cell>
          <cell r="EJ22">
            <v>0.3795</v>
          </cell>
          <cell r="EK22">
            <v>0.3845</v>
          </cell>
          <cell r="EL22">
            <v>0.3405</v>
          </cell>
          <cell r="EM22">
            <v>0.351</v>
          </cell>
          <cell r="EN22">
            <v>0.3183333</v>
          </cell>
          <cell r="EO22">
            <v>0.374</v>
          </cell>
          <cell r="EP22">
            <v>0.3246667</v>
          </cell>
          <cell r="EQ22">
            <v>0.37</v>
          </cell>
        </row>
        <row r="40">
          <cell r="C40">
            <v>159.350326436247</v>
          </cell>
          <cell r="D40">
            <v>203.46996344377</v>
          </cell>
          <cell r="E40">
            <v>165.718872850584</v>
          </cell>
          <cell r="F40">
            <v>304.895806432388</v>
          </cell>
          <cell r="G40">
            <v>180.362803558212</v>
          </cell>
          <cell r="H40">
            <v>202.343470715553</v>
          </cell>
          <cell r="I40">
            <v>233.645880927313</v>
          </cell>
          <cell r="J40">
            <v>162.279743340154</v>
          </cell>
          <cell r="K40">
            <v>175.314635998698</v>
          </cell>
          <cell r="L40">
            <v>198.875496858572</v>
          </cell>
          <cell r="M40">
            <v>226.428262872191</v>
          </cell>
          <cell r="N40">
            <v>213.599344829155</v>
          </cell>
          <cell r="O40">
            <v>228.904579371218</v>
          </cell>
          <cell r="P40">
            <v>242.997962701771</v>
          </cell>
          <cell r="Q40">
            <v>210.506973828553</v>
          </cell>
          <cell r="R40">
            <v>182.734408536211</v>
          </cell>
          <cell r="S40">
            <v>152.807777553899</v>
          </cell>
          <cell r="T40">
            <v>182.326746010364</v>
          </cell>
          <cell r="U40">
            <v>164.891139889729</v>
          </cell>
          <cell r="V40">
            <v>170.517107494334</v>
          </cell>
          <cell r="W40">
            <v>165.180452999253</v>
          </cell>
          <cell r="X40">
            <v>129.735635810259</v>
          </cell>
          <cell r="Y40">
            <v>227.237656216981</v>
          </cell>
          <cell r="Z40">
            <v>273.882499728762</v>
          </cell>
          <cell r="AA40">
            <v>103.709449929478</v>
          </cell>
          <cell r="AB40">
            <v>119.704079418466</v>
          </cell>
          <cell r="AC40">
            <v>113.666318469988</v>
          </cell>
          <cell r="AD40">
            <v>90.1197918652079</v>
          </cell>
          <cell r="AE40">
            <v>216.832275883337</v>
          </cell>
          <cell r="AF40">
            <v>95.7089167154013</v>
          </cell>
          <cell r="AG40">
            <v>119.619749907706</v>
          </cell>
          <cell r="AH40">
            <v>195.897884344147</v>
          </cell>
          <cell r="AI40">
            <v>135.268178194529</v>
          </cell>
          <cell r="AJ40">
            <v>107.235332505315</v>
          </cell>
          <cell r="AK40">
            <v>169.070894735989</v>
          </cell>
          <cell r="AL40">
            <v>172.009432299013</v>
          </cell>
          <cell r="AM40">
            <v>125.537356721429</v>
          </cell>
          <cell r="AN40">
            <v>105.964768658704</v>
          </cell>
          <cell r="AO40">
            <v>146.843509439734</v>
          </cell>
          <cell r="AP40">
            <v>183.819782519678</v>
          </cell>
          <cell r="AQ40">
            <v>150.370725016498</v>
          </cell>
          <cell r="AR40">
            <v>125.424664254615</v>
          </cell>
          <cell r="AS40">
            <v>98.9639380800641</v>
          </cell>
          <cell r="AT40">
            <v>151.967643566343</v>
          </cell>
          <cell r="AU40">
            <v>135.345557122708</v>
          </cell>
          <cell r="AV40">
            <v>122.42108846846</v>
          </cell>
          <cell r="AW40">
            <v>186.946595467941</v>
          </cell>
          <cell r="AX40">
            <v>138.192212536706</v>
          </cell>
          <cell r="AY40">
            <v>90.2806327360585</v>
          </cell>
          <cell r="AZ40">
            <v>104.766266387202</v>
          </cell>
          <cell r="BA40">
            <v>135.325408019343</v>
          </cell>
          <cell r="BB40">
            <v>137.796748571004</v>
          </cell>
          <cell r="BC40">
            <v>245.663269015457</v>
          </cell>
          <cell r="BD40">
            <v>224.312411847673</v>
          </cell>
          <cell r="BE40">
            <v>170.65693296518</v>
          </cell>
          <cell r="BF40">
            <v>128.319564779367</v>
          </cell>
          <cell r="BG40">
            <v>152.319900830157</v>
          </cell>
          <cell r="BH40">
            <v>174.575087974242</v>
          </cell>
          <cell r="BI40">
            <v>116.480504117567</v>
          </cell>
          <cell r="BJ40">
            <v>192.057610936313</v>
          </cell>
          <cell r="BK40">
            <v>273.392784021111</v>
          </cell>
          <cell r="BL40">
            <v>206.191498910117</v>
          </cell>
          <cell r="BM40">
            <v>149.901512572346</v>
          </cell>
          <cell r="BN40">
            <v>281.969152372719</v>
          </cell>
          <cell r="BO40">
            <v>212.161889876982</v>
          </cell>
          <cell r="BP40">
            <v>191.020727295027</v>
          </cell>
          <cell r="BQ40">
            <v>263.458705532048</v>
          </cell>
          <cell r="BR40">
            <v>110.959491848067</v>
          </cell>
          <cell r="BS40">
            <v>117.099449836072</v>
          </cell>
          <cell r="BT40">
            <v>166.441179289852</v>
          </cell>
          <cell r="BU40">
            <v>237.914259789962</v>
          </cell>
          <cell r="BV40">
            <v>143.642042020039</v>
          </cell>
          <cell r="BW40">
            <v>94.5408243222065</v>
          </cell>
          <cell r="BX40">
            <v>165.097947030246</v>
          </cell>
          <cell r="BY40">
            <v>161.033537063156</v>
          </cell>
          <cell r="BZ40">
            <v>108.12490205297</v>
          </cell>
          <cell r="CA40">
            <v>136.390345157942</v>
          </cell>
          <cell r="CB40">
            <v>175.037389892754</v>
          </cell>
          <cell r="CC40">
            <v>186.58966921255</v>
          </cell>
          <cell r="CD40">
            <v>153.112010006121</v>
          </cell>
          <cell r="CE40">
            <v>235.363940349598</v>
          </cell>
          <cell r="CF40">
            <v>250.888575458392</v>
          </cell>
          <cell r="CG40">
            <v>417.506015099975</v>
          </cell>
          <cell r="CH40">
            <v>216.142004021247</v>
          </cell>
          <cell r="CI40">
            <v>214.692378775351</v>
          </cell>
          <cell r="CJ40">
            <v>261.872604749897</v>
          </cell>
          <cell r="CK40">
            <v>143.684168507332</v>
          </cell>
          <cell r="CL40">
            <v>242.387849188472</v>
          </cell>
          <cell r="CM40">
            <v>223.075637768266</v>
          </cell>
          <cell r="CN40">
            <v>190.800560511421</v>
          </cell>
          <cell r="CO40">
            <v>118.862918933441</v>
          </cell>
          <cell r="CP40">
            <v>211.178161432576</v>
          </cell>
          <cell r="CQ40">
            <v>245.747946569319</v>
          </cell>
          <cell r="CR40">
            <v>183.802183401264</v>
          </cell>
          <cell r="CS40">
            <v>212.471776121842</v>
          </cell>
          <cell r="CT40">
            <v>168.968330763932</v>
          </cell>
          <cell r="CU40">
            <v>115.733886380518</v>
          </cell>
          <cell r="CV40">
            <v>191.386435058026</v>
          </cell>
          <cell r="CW40">
            <v>118.58689211407</v>
          </cell>
          <cell r="CX40">
            <v>192.284385937418</v>
          </cell>
          <cell r="CY40">
            <v>363.555696771494</v>
          </cell>
          <cell r="CZ40">
            <v>152.166506928721</v>
          </cell>
          <cell r="DA40">
            <v>138.961897376379</v>
          </cell>
          <cell r="DB40">
            <v>248.920231938568</v>
          </cell>
          <cell r="DC40">
            <v>291.883442630102</v>
          </cell>
          <cell r="DD40">
            <v>146.439736524508</v>
          </cell>
          <cell r="DE40">
            <v>149.292204171333</v>
          </cell>
          <cell r="DF40">
            <v>164.777201453623</v>
          </cell>
          <cell r="DG40">
            <v>184.22469597497</v>
          </cell>
          <cell r="DH40">
            <v>239.667136812412</v>
          </cell>
          <cell r="DI40">
            <v>141.676461369691</v>
          </cell>
          <cell r="DJ40">
            <v>178.802378104301</v>
          </cell>
          <cell r="DK40">
            <v>155.679574304398</v>
          </cell>
          <cell r="DL40">
            <v>89.0612756621219</v>
          </cell>
          <cell r="DM40">
            <v>164.542870157453</v>
          </cell>
          <cell r="DN40">
            <v>148.372509096497</v>
          </cell>
          <cell r="DO40">
            <v>130.333980892567</v>
          </cell>
          <cell r="DP40">
            <v>154.747465877846</v>
          </cell>
          <cell r="DQ40">
            <v>196.509592672524</v>
          </cell>
          <cell r="DR40">
            <v>98.5465473549912</v>
          </cell>
          <cell r="DS40">
            <v>78.429125528914</v>
          </cell>
          <cell r="DT40">
            <v>96.2851721443719</v>
          </cell>
          <cell r="DU40">
            <v>121.082485210703</v>
          </cell>
          <cell r="DV40">
            <v>200.889906059558</v>
          </cell>
          <cell r="DW40">
            <v>188.446889654927</v>
          </cell>
          <cell r="DX40">
            <v>99.8700913072526</v>
          </cell>
          <cell r="DY40">
            <v>118.426578906128</v>
          </cell>
          <cell r="DZ40">
            <v>177.000624291891</v>
          </cell>
          <cell r="EA40">
            <v>210.462669657102</v>
          </cell>
          <cell r="EB40">
            <v>122.39415940253</v>
          </cell>
          <cell r="EC40">
            <v>140.53324144121</v>
          </cell>
          <cell r="ED40">
            <v>120.772140412479</v>
          </cell>
          <cell r="EE40">
            <v>169.790998846006</v>
          </cell>
          <cell r="EF40">
            <v>92.6843441466855</v>
          </cell>
          <cell r="EG40">
            <v>111.942834808911</v>
          </cell>
          <cell r="EH40">
            <v>101.685622542988</v>
          </cell>
          <cell r="EI40">
            <v>123.940492981396</v>
          </cell>
          <cell r="EJ40">
            <v>122.937458713467</v>
          </cell>
          <cell r="EK40">
            <v>126.706819654633</v>
          </cell>
          <cell r="EL40">
            <v>129.750732342411</v>
          </cell>
          <cell r="EM40">
            <v>161.98081319002</v>
          </cell>
          <cell r="EN40">
            <v>86.5963173354382</v>
          </cell>
          <cell r="EO40">
            <v>135.103584708662</v>
          </cell>
          <cell r="EP40">
            <v>105.707608201518</v>
          </cell>
          <cell r="EQ40">
            <v>144.775527583362</v>
          </cell>
        </row>
        <row r="41">
          <cell r="C41">
            <v>1.52786488792959</v>
          </cell>
          <cell r="D41">
            <v>2.17865634737524</v>
          </cell>
          <cell r="E41">
            <v>2.15965885106676</v>
          </cell>
          <cell r="F41">
            <v>3.58886621710335</v>
          </cell>
          <cell r="G41">
            <v>2.6773932042185</v>
          </cell>
          <cell r="H41">
            <v>2.06648272832191</v>
          </cell>
          <cell r="I41">
            <v>2.27031318980702</v>
          </cell>
          <cell r="J41">
            <v>1.58710356496217</v>
          </cell>
          <cell r="K41">
            <v>1.62978888232323</v>
          </cell>
          <cell r="L41">
            <v>1.87384916754487</v>
          </cell>
          <cell r="M41">
            <v>2.93159759000973</v>
          </cell>
          <cell r="N41">
            <v>2.36476172859785</v>
          </cell>
          <cell r="O41">
            <v>2.40877062099369</v>
          </cell>
          <cell r="P41">
            <v>2.63980326498628</v>
          </cell>
          <cell r="Q41">
            <v>2.36949394033685</v>
          </cell>
          <cell r="R41">
            <v>1.83552071678035</v>
          </cell>
          <cell r="S41">
            <v>1.77932065258704</v>
          </cell>
          <cell r="T41">
            <v>2.075432568708</v>
          </cell>
          <cell r="U41">
            <v>1.69271270018991</v>
          </cell>
          <cell r="V41">
            <v>1.72392787272879</v>
          </cell>
          <cell r="W41">
            <v>1.36433057013796</v>
          </cell>
          <cell r="X41">
            <v>1.33719940659652</v>
          </cell>
          <cell r="Y41">
            <v>2.29960331360689</v>
          </cell>
          <cell r="Z41">
            <v>2.73894597548963</v>
          </cell>
          <cell r="AA41">
            <v>1.06461603529156</v>
          </cell>
          <cell r="AB41">
            <v>1.20302883169914</v>
          </cell>
          <cell r="AC41">
            <v>1.02641499979349</v>
          </cell>
          <cell r="AD41">
            <v>0.958925954541904</v>
          </cell>
          <cell r="AE41">
            <v>2.14051690797084</v>
          </cell>
          <cell r="AF41">
            <v>0.949856337667562</v>
          </cell>
          <cell r="AG41">
            <v>1.13640150135801</v>
          </cell>
          <cell r="AH41">
            <v>2.04167998972616</v>
          </cell>
          <cell r="AI41">
            <v>1.39883633751242</v>
          </cell>
          <cell r="AJ41">
            <v>1.13094263706492</v>
          </cell>
          <cell r="AK41">
            <v>0.959692353300071</v>
          </cell>
          <cell r="AL41">
            <v>1.67097405853475</v>
          </cell>
          <cell r="AM41">
            <v>1.11235401859699</v>
          </cell>
          <cell r="AN41">
            <v>1.08767425057619</v>
          </cell>
          <cell r="AO41">
            <v>1.45884470872435</v>
          </cell>
          <cell r="AP41">
            <v>1.61275653709678</v>
          </cell>
          <cell r="AQ41">
            <v>1.66324865387529</v>
          </cell>
          <cell r="AR41">
            <v>1.24899847377365</v>
          </cell>
          <cell r="AS41">
            <v>0.911948951748233</v>
          </cell>
          <cell r="AT41">
            <v>1.39991912318131</v>
          </cell>
          <cell r="AU41">
            <v>1.18751604722384</v>
          </cell>
          <cell r="AV41">
            <v>1.35507139454009</v>
          </cell>
          <cell r="AW41">
            <v>1.86204858988921</v>
          </cell>
          <cell r="AX41">
            <v>1.34832115153294</v>
          </cell>
          <cell r="AY41">
            <v>1.0323105796413</v>
          </cell>
          <cell r="AZ41">
            <v>1.03523978409992</v>
          </cell>
          <cell r="BA41">
            <v>1.31814436849398</v>
          </cell>
          <cell r="BB41">
            <v>1.43848176528404</v>
          </cell>
          <cell r="BC41">
            <v>2.43508497224876</v>
          </cell>
          <cell r="BD41">
            <v>2.27880888947091</v>
          </cell>
          <cell r="BE41">
            <v>1.65125183283467</v>
          </cell>
          <cell r="BF41">
            <v>1.41474294718526</v>
          </cell>
          <cell r="BG41">
            <v>1.53218820945246</v>
          </cell>
          <cell r="BH41">
            <v>1.46937951179381</v>
          </cell>
          <cell r="BI41">
            <v>1.19598551867789</v>
          </cell>
          <cell r="BJ41">
            <v>1.95919301134243</v>
          </cell>
          <cell r="BK41">
            <v>2.74264875901073</v>
          </cell>
          <cell r="BL41">
            <v>2.51784449134219</v>
          </cell>
          <cell r="BM41">
            <v>1.74089876073049</v>
          </cell>
          <cell r="BN41">
            <v>3.01877277875303</v>
          </cell>
          <cell r="BO41">
            <v>1.81948207556629</v>
          </cell>
          <cell r="BP41">
            <v>1.81765454044346</v>
          </cell>
          <cell r="BQ41">
            <v>2.83366128838729</v>
          </cell>
          <cell r="BR41">
            <v>1.20510613787942</v>
          </cell>
          <cell r="BS41">
            <v>1.35200352704061</v>
          </cell>
          <cell r="BT41">
            <v>1.67070791275766</v>
          </cell>
          <cell r="BU41">
            <v>2.2584740120328</v>
          </cell>
          <cell r="BV41">
            <v>1.43225791434921</v>
          </cell>
          <cell r="BW41">
            <v>1.13590239975511</v>
          </cell>
          <cell r="BX41">
            <v>1.65449484668598</v>
          </cell>
          <cell r="BY41">
            <v>1.78382608594415</v>
          </cell>
          <cell r="BZ41">
            <v>1.2551379248198</v>
          </cell>
          <cell r="CA41">
            <v>1.73911920362856</v>
          </cell>
          <cell r="CB41">
            <v>1.89513653369156</v>
          </cell>
          <cell r="CC41">
            <v>2.17402640094973</v>
          </cell>
          <cell r="CD41">
            <v>1.74177911713488</v>
          </cell>
          <cell r="CE41">
            <v>2.79257421525849</v>
          </cell>
          <cell r="CF41">
            <v>2.86055799924421</v>
          </cell>
          <cell r="CG41">
            <v>4.09689586175628</v>
          </cell>
          <cell r="CH41">
            <v>2.33404231978371</v>
          </cell>
          <cell r="CI41">
            <v>1.16480556533708</v>
          </cell>
          <cell r="CJ41">
            <v>2.42232864656893</v>
          </cell>
          <cell r="CK41">
            <v>1.47591305619635</v>
          </cell>
          <cell r="CL41">
            <v>2.89073879957748</v>
          </cell>
          <cell r="CM41">
            <v>2.06018169646294</v>
          </cell>
          <cell r="CN41">
            <v>1.97226942340984</v>
          </cell>
          <cell r="CO41">
            <v>1.30531040849724</v>
          </cell>
          <cell r="CP41">
            <v>2.14080249155844</v>
          </cell>
          <cell r="CQ41">
            <v>2.42293105136549</v>
          </cell>
          <cell r="CR41">
            <v>1.91563465864897</v>
          </cell>
          <cell r="CS41">
            <v>2.30863719626016</v>
          </cell>
          <cell r="CT41">
            <v>1.8271420737768</v>
          </cell>
          <cell r="CU41">
            <v>1.07969762803319</v>
          </cell>
          <cell r="CV41">
            <v>1.84753196236397</v>
          </cell>
          <cell r="CW41">
            <v>1.17950276324916</v>
          </cell>
          <cell r="CX41">
            <v>2.02264490959187</v>
          </cell>
          <cell r="CY41">
            <v>3.65271530773715</v>
          </cell>
          <cell r="CZ41">
            <v>1.60968220281487</v>
          </cell>
          <cell r="DA41">
            <v>1.23808381553171</v>
          </cell>
          <cell r="DB41">
            <v>2.35544025753953</v>
          </cell>
          <cell r="DC41">
            <v>2.8454461359312</v>
          </cell>
          <cell r="DD41">
            <v>1.17794062368634</v>
          </cell>
          <cell r="DE41">
            <v>1.50190802718541</v>
          </cell>
          <cell r="DF41">
            <v>1.55208131873226</v>
          </cell>
          <cell r="DG41">
            <v>1.76815907893207</v>
          </cell>
          <cell r="DH41">
            <v>1.5650115372784</v>
          </cell>
          <cell r="DI41">
            <v>1.49336416402188</v>
          </cell>
          <cell r="DJ41">
            <v>1.83098180278105</v>
          </cell>
          <cell r="DK41">
            <v>1.69062778561096</v>
          </cell>
          <cell r="DL41">
            <v>1.2390755098747</v>
          </cell>
          <cell r="DM41">
            <v>2.03346211593796</v>
          </cell>
          <cell r="DN41">
            <v>1.77344992441958</v>
          </cell>
          <cell r="DO41">
            <v>1.73768439427451</v>
          </cell>
          <cell r="DP41">
            <v>1.82518783657865</v>
          </cell>
          <cell r="DQ41">
            <v>2.24407721823197</v>
          </cell>
          <cell r="DR41">
            <v>1.29474949552446</v>
          </cell>
          <cell r="DS41">
            <v>0.974867810961718</v>
          </cell>
          <cell r="DT41">
            <v>1.14420147950632</v>
          </cell>
          <cell r="DU41">
            <v>1.30299384683852</v>
          </cell>
          <cell r="DV41">
            <v>2.53166862204272</v>
          </cell>
          <cell r="DW41">
            <v>2.43978137270478</v>
          </cell>
          <cell r="DX41">
            <v>1.43480319914072</v>
          </cell>
          <cell r="DY41">
            <v>1.59296568487726</v>
          </cell>
          <cell r="DZ41">
            <v>2.11952365995829</v>
          </cell>
          <cell r="EA41">
            <v>2.27804074071295</v>
          </cell>
          <cell r="EB41">
            <v>1.55638010983249</v>
          </cell>
          <cell r="EC41">
            <v>1.78971659022912</v>
          </cell>
          <cell r="ED41">
            <v>1.50727758620837</v>
          </cell>
          <cell r="EE41">
            <v>2.30517435070187</v>
          </cell>
          <cell r="EF41">
            <v>1.08963073174809</v>
          </cell>
          <cell r="EG41">
            <v>1.38555274806389</v>
          </cell>
          <cell r="EH41">
            <v>1.13184238816963</v>
          </cell>
          <cell r="EI41">
            <v>1.42757979136021</v>
          </cell>
          <cell r="EJ41">
            <v>1.46526365573921</v>
          </cell>
          <cell r="EK41">
            <v>1.45147186019557</v>
          </cell>
          <cell r="EL41">
            <v>1.68535387448628</v>
          </cell>
          <cell r="EM41">
            <v>1.78836315107682</v>
          </cell>
          <cell r="EN41">
            <v>1.13926069410822</v>
          </cell>
          <cell r="EO41">
            <v>1.79887728578851</v>
          </cell>
          <cell r="EP41">
            <v>1.35546450354876</v>
          </cell>
          <cell r="EQ41">
            <v>1.52699052524854</v>
          </cell>
        </row>
      </sheetData>
      <sheetData sheetId="7"/>
      <sheetData sheetId="8"/>
      <sheetData sheetId="9"/>
      <sheetData sheetId="10">
        <row r="7">
          <cell r="D7">
            <v>50.6885</v>
          </cell>
          <cell r="E7">
            <v>51.78</v>
          </cell>
          <cell r="F7">
            <v>50.815</v>
          </cell>
          <cell r="G7">
            <v>50.7056</v>
          </cell>
          <cell r="H7">
            <v>51.329</v>
          </cell>
          <cell r="I7">
            <v>51.484</v>
          </cell>
          <cell r="J7">
            <v>51.03</v>
          </cell>
          <cell r="K7">
            <v>51.077</v>
          </cell>
          <cell r="L7">
            <v>51.0975</v>
          </cell>
          <cell r="M7">
            <v>50.9255</v>
          </cell>
          <cell r="N7">
            <v>51.571</v>
          </cell>
          <cell r="O7">
            <v>51.6915</v>
          </cell>
          <cell r="P7">
            <v>51.1755</v>
          </cell>
          <cell r="Q7">
            <v>50.866</v>
          </cell>
          <cell r="R7">
            <v>50.713</v>
          </cell>
          <cell r="S7">
            <v>50.9265</v>
          </cell>
          <cell r="T7">
            <v>50.8835</v>
          </cell>
          <cell r="U7">
            <v>51.626</v>
          </cell>
          <cell r="V7">
            <v>52.092</v>
          </cell>
          <cell r="W7">
            <v>51.482</v>
          </cell>
          <cell r="X7">
            <v>51.314</v>
          </cell>
          <cell r="Y7">
            <v>51.216</v>
          </cell>
          <cell r="Z7">
            <v>51.2425</v>
          </cell>
          <cell r="AA7">
            <v>50.734</v>
          </cell>
          <cell r="AB7">
            <v>50.905</v>
          </cell>
          <cell r="AC7">
            <v>50.83</v>
          </cell>
          <cell r="AD7">
            <v>52.842</v>
          </cell>
          <cell r="AE7">
            <v>51.591</v>
          </cell>
          <cell r="AF7">
            <v>52.753333</v>
          </cell>
          <cell r="AG7">
            <v>50.69</v>
          </cell>
          <cell r="AH7">
            <v>50.743</v>
          </cell>
          <cell r="AI7">
            <v>51.3125</v>
          </cell>
          <cell r="AJ7">
            <v>50.71733</v>
          </cell>
          <cell r="AK7">
            <v>52.353</v>
          </cell>
          <cell r="AL7">
            <v>52.204</v>
          </cell>
          <cell r="AM7">
            <v>51.359</v>
          </cell>
          <cell r="AN7">
            <v>51.88</v>
          </cell>
          <cell r="AO7">
            <v>52.534</v>
          </cell>
          <cell r="AP7">
            <v>51.819667</v>
          </cell>
          <cell r="AQ7">
            <v>52.463</v>
          </cell>
          <cell r="AR7">
            <v>52.067</v>
          </cell>
          <cell r="AS7">
            <v>52.362</v>
          </cell>
          <cell r="AT7">
            <v>52.147</v>
          </cell>
          <cell r="AU7">
            <v>51.901</v>
          </cell>
          <cell r="AV7">
            <v>52.209</v>
          </cell>
          <cell r="AW7">
            <v>52.176</v>
          </cell>
          <cell r="AX7">
            <v>51.113</v>
          </cell>
          <cell r="AY7">
            <v>52.058</v>
          </cell>
          <cell r="AZ7">
            <v>51.605</v>
          </cell>
          <cell r="BA7">
            <v>51.978</v>
          </cell>
          <cell r="BB7">
            <v>51.831</v>
          </cell>
          <cell r="BC7">
            <v>52.338</v>
          </cell>
          <cell r="BD7">
            <v>51.712</v>
          </cell>
          <cell r="BE7">
            <v>51.34</v>
          </cell>
          <cell r="BF7">
            <v>52.241</v>
          </cell>
          <cell r="BG7">
            <v>52.113</v>
          </cell>
          <cell r="BH7">
            <v>53.04</v>
          </cell>
          <cell r="BI7">
            <v>52.43</v>
          </cell>
          <cell r="BJ7">
            <v>52.432</v>
          </cell>
          <cell r="BK7">
            <v>52.117</v>
          </cell>
          <cell r="BL7">
            <v>52.441</v>
          </cell>
          <cell r="BM7">
            <v>52.473</v>
          </cell>
          <cell r="BN7">
            <v>51.427</v>
          </cell>
          <cell r="BO7">
            <v>51.628</v>
          </cell>
          <cell r="BP7">
            <v>52.181</v>
          </cell>
          <cell r="BQ7">
            <v>51.266</v>
          </cell>
          <cell r="BR7">
            <v>52.529</v>
          </cell>
          <cell r="BS7">
            <v>52.238</v>
          </cell>
          <cell r="BT7">
            <v>51.951</v>
          </cell>
          <cell r="BU7">
            <v>52.745</v>
          </cell>
          <cell r="BV7">
            <v>52.234</v>
          </cell>
          <cell r="BW7">
            <v>52.45</v>
          </cell>
          <cell r="BX7">
            <v>52.115</v>
          </cell>
          <cell r="BY7">
            <v>51.142</v>
          </cell>
          <cell r="BZ7">
            <v>53.628</v>
          </cell>
          <cell r="CA7">
            <v>51.366</v>
          </cell>
          <cell r="CB7">
            <v>52.527</v>
          </cell>
          <cell r="CC7">
            <v>51.931</v>
          </cell>
          <cell r="CD7">
            <v>52.333</v>
          </cell>
          <cell r="CE7">
            <v>52.094</v>
          </cell>
          <cell r="CF7">
            <v>51.153</v>
          </cell>
          <cell r="CG7">
            <v>51.801</v>
          </cell>
          <cell r="CH7">
            <v>51.564</v>
          </cell>
          <cell r="CI7">
            <v>52.83</v>
          </cell>
          <cell r="CJ7">
            <v>52.667</v>
          </cell>
          <cell r="CK7">
            <v>52.282</v>
          </cell>
          <cell r="CL7">
            <v>52.26</v>
          </cell>
          <cell r="CM7">
            <v>52.18</v>
          </cell>
          <cell r="CN7">
            <v>52.218</v>
          </cell>
          <cell r="CO7">
            <v>52.547</v>
          </cell>
          <cell r="CP7">
            <v>52.852</v>
          </cell>
          <cell r="CQ7">
            <v>52.327</v>
          </cell>
          <cell r="CR7">
            <v>52.402</v>
          </cell>
          <cell r="CS7">
            <v>52.743</v>
          </cell>
          <cell r="CT7">
            <v>51.301</v>
          </cell>
        </row>
        <row r="8">
          <cell r="D8">
            <v>2.264</v>
          </cell>
          <cell r="E8">
            <v>1.9595</v>
          </cell>
          <cell r="F8">
            <v>2.178</v>
          </cell>
          <cell r="G8">
            <v>2.235</v>
          </cell>
          <cell r="H8">
            <v>2.033</v>
          </cell>
          <cell r="I8">
            <v>2.074</v>
          </cell>
          <cell r="J8">
            <v>2.476</v>
          </cell>
          <cell r="K8">
            <v>2.173</v>
          </cell>
          <cell r="L8">
            <v>2.2555</v>
          </cell>
          <cell r="M8">
            <v>2.2925</v>
          </cell>
          <cell r="N8">
            <v>2.383</v>
          </cell>
          <cell r="O8">
            <v>2.047</v>
          </cell>
          <cell r="P8">
            <v>2.1875</v>
          </cell>
          <cell r="Q8">
            <v>2.511</v>
          </cell>
          <cell r="R8">
            <v>2.61</v>
          </cell>
          <cell r="S8">
            <v>2.2685</v>
          </cell>
          <cell r="T8">
            <v>2.3515</v>
          </cell>
          <cell r="U8">
            <v>2.0915</v>
          </cell>
          <cell r="V8">
            <v>1.898</v>
          </cell>
          <cell r="W8">
            <v>2.3976667</v>
          </cell>
          <cell r="X8">
            <v>2.022</v>
          </cell>
          <cell r="Y8">
            <v>2.34</v>
          </cell>
          <cell r="Z8">
            <v>2.0885</v>
          </cell>
          <cell r="AA8">
            <v>2.223</v>
          </cell>
          <cell r="AB8">
            <v>2.248</v>
          </cell>
          <cell r="AC8">
            <v>2.014</v>
          </cell>
          <cell r="AD8">
            <v>1.556</v>
          </cell>
          <cell r="AE8">
            <v>2.655</v>
          </cell>
          <cell r="AF8">
            <v>1.727666</v>
          </cell>
          <cell r="AG8">
            <v>2.5095</v>
          </cell>
          <cell r="AH8">
            <v>2.214</v>
          </cell>
          <cell r="AI8">
            <v>2.4445</v>
          </cell>
          <cell r="AJ8">
            <v>2.29</v>
          </cell>
          <cell r="AK8">
            <v>2.1685</v>
          </cell>
          <cell r="AL8">
            <v>2.299</v>
          </cell>
          <cell r="AM8">
            <v>2.393</v>
          </cell>
          <cell r="AN8">
            <v>2.455</v>
          </cell>
          <cell r="AO8">
            <v>1.827</v>
          </cell>
          <cell r="AP8">
            <v>2.184</v>
          </cell>
          <cell r="AQ8">
            <v>2.235</v>
          </cell>
          <cell r="AR8">
            <v>2.1555</v>
          </cell>
          <cell r="AS8">
            <v>2.23</v>
          </cell>
          <cell r="AT8">
            <v>2.576</v>
          </cell>
          <cell r="AU8">
            <v>2.223</v>
          </cell>
          <cell r="AV8">
            <v>1.797</v>
          </cell>
          <cell r="AW8">
            <v>2.22</v>
          </cell>
          <cell r="AX8">
            <v>2.693</v>
          </cell>
          <cell r="AY8">
            <v>1.848</v>
          </cell>
          <cell r="AZ8">
            <v>2.695</v>
          </cell>
          <cell r="BA8">
            <v>1.903</v>
          </cell>
          <cell r="BB8">
            <v>1.932</v>
          </cell>
          <cell r="BC8">
            <v>1.797</v>
          </cell>
          <cell r="BD8">
            <v>2.136</v>
          </cell>
          <cell r="BE8">
            <v>1.896</v>
          </cell>
          <cell r="BF8">
            <v>2.476</v>
          </cell>
          <cell r="BG8">
            <v>1.98</v>
          </cell>
          <cell r="BH8">
            <v>1.739</v>
          </cell>
          <cell r="BI8">
            <v>2.618</v>
          </cell>
          <cell r="BJ8">
            <v>2.814</v>
          </cell>
          <cell r="BK8">
            <v>2.634</v>
          </cell>
          <cell r="BL8">
            <v>1.674</v>
          </cell>
          <cell r="BM8">
            <v>1.829</v>
          </cell>
          <cell r="BN8">
            <v>2.486</v>
          </cell>
          <cell r="BO8">
            <v>1.945</v>
          </cell>
          <cell r="BP8">
            <v>2.063</v>
          </cell>
          <cell r="BQ8">
            <v>1.892</v>
          </cell>
          <cell r="BR8">
            <v>1.818</v>
          </cell>
          <cell r="BS8">
            <v>2.211</v>
          </cell>
          <cell r="BT8">
            <v>1.683</v>
          </cell>
          <cell r="BU8">
            <v>2.268</v>
          </cell>
          <cell r="BV8">
            <v>2.182</v>
          </cell>
          <cell r="BW8">
            <v>1.597</v>
          </cell>
          <cell r="BX8">
            <v>1.95</v>
          </cell>
          <cell r="BY8">
            <v>3.342</v>
          </cell>
          <cell r="BZ8">
            <v>1.78</v>
          </cell>
          <cell r="CA8">
            <v>2.864</v>
          </cell>
          <cell r="CB8">
            <v>2.256</v>
          </cell>
          <cell r="CC8">
            <v>2.41</v>
          </cell>
          <cell r="CD8">
            <v>1.966</v>
          </cell>
          <cell r="CE8">
            <v>1.872</v>
          </cell>
          <cell r="CF8">
            <v>2.56</v>
          </cell>
          <cell r="CG8">
            <v>1.847</v>
          </cell>
          <cell r="CH8">
            <v>1.578</v>
          </cell>
          <cell r="CI8">
            <v>1.801</v>
          </cell>
          <cell r="CJ8">
            <v>1.678</v>
          </cell>
          <cell r="CK8">
            <v>1.635</v>
          </cell>
          <cell r="CL8">
            <v>2.05</v>
          </cell>
          <cell r="CM8">
            <v>2.4</v>
          </cell>
          <cell r="CN8">
            <v>1.771</v>
          </cell>
          <cell r="CO8">
            <v>1.693</v>
          </cell>
          <cell r="CP8">
            <v>1.719</v>
          </cell>
          <cell r="CQ8">
            <v>1.917</v>
          </cell>
          <cell r="CR8">
            <v>1.929</v>
          </cell>
          <cell r="CS8">
            <v>1.264</v>
          </cell>
          <cell r="CT8">
            <v>3.021</v>
          </cell>
        </row>
        <row r="9">
          <cell r="D9">
            <v>0.7995</v>
          </cell>
          <cell r="E9">
            <v>0.4235</v>
          </cell>
          <cell r="F9">
            <v>0.684</v>
          </cell>
          <cell r="G9">
            <v>0.704666</v>
          </cell>
          <cell r="H9">
            <v>0.451</v>
          </cell>
          <cell r="I9">
            <v>0.4375</v>
          </cell>
          <cell r="J9">
            <v>0.545</v>
          </cell>
          <cell r="K9">
            <v>0.632</v>
          </cell>
          <cell r="L9">
            <v>0.6945</v>
          </cell>
          <cell r="M9">
            <v>0.6335</v>
          </cell>
          <cell r="N9">
            <v>0.6745</v>
          </cell>
          <cell r="O9">
            <v>0.628</v>
          </cell>
          <cell r="P9">
            <v>0.654</v>
          </cell>
          <cell r="Q9">
            <v>0.721</v>
          </cell>
          <cell r="R9">
            <v>0.732</v>
          </cell>
          <cell r="S9">
            <v>0.571</v>
          </cell>
          <cell r="T9">
            <v>0.6135</v>
          </cell>
          <cell r="U9">
            <v>0.6075</v>
          </cell>
          <cell r="V9">
            <v>0.366</v>
          </cell>
          <cell r="W9">
            <v>0.747</v>
          </cell>
          <cell r="X9">
            <v>0.518</v>
          </cell>
          <cell r="Y9">
            <v>0.732</v>
          </cell>
          <cell r="Z9">
            <v>0.5895</v>
          </cell>
          <cell r="AA9">
            <v>0.754</v>
          </cell>
          <cell r="AB9">
            <v>0.645</v>
          </cell>
          <cell r="AC9">
            <v>0.625</v>
          </cell>
          <cell r="AD9">
            <v>0.1975</v>
          </cell>
          <cell r="AE9">
            <v>0.3795</v>
          </cell>
          <cell r="AF9">
            <v>0.2596667</v>
          </cell>
          <cell r="AG9">
            <v>0.6935</v>
          </cell>
          <cell r="AH9">
            <v>0.644</v>
          </cell>
          <cell r="AI9">
            <v>0.7605</v>
          </cell>
          <cell r="AJ9">
            <v>0.686</v>
          </cell>
          <cell r="AK9">
            <v>0.2895</v>
          </cell>
          <cell r="AL9">
            <v>0.6735</v>
          </cell>
          <cell r="AM9">
            <v>0.6925</v>
          </cell>
          <cell r="AN9">
            <v>0.539</v>
          </cell>
          <cell r="AO9">
            <v>0.573</v>
          </cell>
          <cell r="AP9">
            <v>0.563333</v>
          </cell>
          <cell r="AQ9">
            <v>0.477</v>
          </cell>
          <cell r="AR9">
            <v>0.632</v>
          </cell>
          <cell r="AS9">
            <v>0.66</v>
          </cell>
          <cell r="AT9">
            <v>0.505</v>
          </cell>
          <cell r="AU9">
            <v>0.675</v>
          </cell>
          <cell r="AV9">
            <v>0.617</v>
          </cell>
          <cell r="AW9">
            <v>0.602</v>
          </cell>
          <cell r="AX9">
            <v>0.818</v>
          </cell>
          <cell r="AY9">
            <v>0.587</v>
          </cell>
          <cell r="AZ9">
            <v>0.563</v>
          </cell>
          <cell r="BA9">
            <v>0.579</v>
          </cell>
          <cell r="BB9">
            <v>0.54</v>
          </cell>
          <cell r="BC9">
            <v>0.491</v>
          </cell>
          <cell r="BD9">
            <v>0.553</v>
          </cell>
          <cell r="BE9">
            <v>0.532</v>
          </cell>
          <cell r="BF9">
            <v>0.68</v>
          </cell>
          <cell r="BG9">
            <v>0.756</v>
          </cell>
          <cell r="BH9">
            <v>0.632</v>
          </cell>
          <cell r="BI9">
            <v>0.585</v>
          </cell>
          <cell r="BJ9">
            <v>0.586</v>
          </cell>
          <cell r="BK9">
            <v>0.385</v>
          </cell>
          <cell r="BL9">
            <v>0.642</v>
          </cell>
          <cell r="BM9">
            <v>0.386</v>
          </cell>
          <cell r="BN9">
            <v>0.808</v>
          </cell>
          <cell r="BO9">
            <v>0.504</v>
          </cell>
          <cell r="BP9">
            <v>0.773</v>
          </cell>
          <cell r="BQ9">
            <v>0.639</v>
          </cell>
          <cell r="BR9">
            <v>0.642</v>
          </cell>
          <cell r="BS9">
            <v>0.741</v>
          </cell>
          <cell r="BT9">
            <v>0.615</v>
          </cell>
          <cell r="BU9">
            <v>0.31</v>
          </cell>
          <cell r="BV9">
            <v>0.745</v>
          </cell>
          <cell r="BW9">
            <v>0.491</v>
          </cell>
          <cell r="BX9">
            <v>0.559</v>
          </cell>
          <cell r="BY9">
            <v>0.808</v>
          </cell>
          <cell r="BZ9">
            <v>0.432</v>
          </cell>
          <cell r="CA9">
            <v>0.536</v>
          </cell>
          <cell r="CB9">
            <v>0.55</v>
          </cell>
          <cell r="CC9">
            <v>0.608</v>
          </cell>
          <cell r="CD9">
            <v>0.665</v>
          </cell>
          <cell r="CE9">
            <v>0.565</v>
          </cell>
          <cell r="CF9">
            <v>0.657</v>
          </cell>
          <cell r="CG9">
            <v>0.623</v>
          </cell>
          <cell r="CH9">
            <v>0.571</v>
          </cell>
          <cell r="CI9">
            <v>0.693</v>
          </cell>
          <cell r="CJ9">
            <v>0.566</v>
          </cell>
          <cell r="CK9">
            <v>0.587</v>
          </cell>
          <cell r="CL9">
            <v>0.53</v>
          </cell>
          <cell r="CM9">
            <v>0.378</v>
          </cell>
          <cell r="CN9">
            <v>0.585</v>
          </cell>
          <cell r="CO9">
            <v>0.599</v>
          </cell>
          <cell r="CP9">
            <v>0.49</v>
          </cell>
          <cell r="CQ9">
            <v>0.693</v>
          </cell>
          <cell r="CR9">
            <v>0.606</v>
          </cell>
          <cell r="CS9">
            <v>0.409</v>
          </cell>
          <cell r="CT9">
            <v>0.624</v>
          </cell>
        </row>
        <row r="10">
          <cell r="D10">
            <v>0.051</v>
          </cell>
          <cell r="E10">
            <v>0.353</v>
          </cell>
          <cell r="F10">
            <v>0.099</v>
          </cell>
          <cell r="G10">
            <v>0.0713333</v>
          </cell>
          <cell r="H10">
            <v>0.471</v>
          </cell>
          <cell r="I10">
            <v>0.3525</v>
          </cell>
          <cell r="J10">
            <v>0.072</v>
          </cell>
          <cell r="K10">
            <v>0.049</v>
          </cell>
          <cell r="L10">
            <v>0.055</v>
          </cell>
          <cell r="M10">
            <v>0.085</v>
          </cell>
          <cell r="N10">
            <v>0.0665</v>
          </cell>
          <cell r="O10">
            <v>0.0805</v>
          </cell>
          <cell r="P10">
            <v>0.098</v>
          </cell>
          <cell r="Q10">
            <v>0.081666</v>
          </cell>
          <cell r="R10">
            <v>0.074</v>
          </cell>
          <cell r="S10">
            <v>0.09</v>
          </cell>
          <cell r="T10">
            <v>0.0645</v>
          </cell>
          <cell r="U10">
            <v>0.0685</v>
          </cell>
          <cell r="V10">
            <v>0.279</v>
          </cell>
          <cell r="W10">
            <v>0.09</v>
          </cell>
          <cell r="X10">
            <v>0.085</v>
          </cell>
          <cell r="Y10">
            <v>0.0925</v>
          </cell>
          <cell r="Z10">
            <v>0.0925</v>
          </cell>
          <cell r="AA10">
            <v>0.126</v>
          </cell>
          <cell r="AB10">
            <v>0.095</v>
          </cell>
          <cell r="AC10">
            <v>0.078</v>
          </cell>
          <cell r="AD10">
            <v>0.6545</v>
          </cell>
          <cell r="AE10">
            <v>0.1045</v>
          </cell>
          <cell r="AF10">
            <v>0.274666</v>
          </cell>
          <cell r="AG10">
            <v>0.0955</v>
          </cell>
          <cell r="AH10">
            <v>0.074</v>
          </cell>
          <cell r="AI10">
            <v>0.086</v>
          </cell>
          <cell r="AJ10">
            <v>0.104</v>
          </cell>
          <cell r="AK10">
            <v>0.325</v>
          </cell>
          <cell r="AL10">
            <v>0.0385</v>
          </cell>
          <cell r="AM10">
            <v>0.128</v>
          </cell>
          <cell r="AN10">
            <v>0.0935</v>
          </cell>
          <cell r="AO10">
            <v>0.067</v>
          </cell>
          <cell r="AP10">
            <v>0.184</v>
          </cell>
          <cell r="AQ10">
            <v>0.349</v>
          </cell>
          <cell r="AR10">
            <v>0.0585</v>
          </cell>
          <cell r="AS10">
            <v>0.149</v>
          </cell>
          <cell r="AT10">
            <v>0.036</v>
          </cell>
          <cell r="AU10">
            <v>0.038</v>
          </cell>
          <cell r="AV10">
            <v>0.024</v>
          </cell>
          <cell r="AW10">
            <v>0.159</v>
          </cell>
          <cell r="AX10">
            <v>0.006</v>
          </cell>
          <cell r="AY10">
            <v>0.068</v>
          </cell>
          <cell r="AZ10">
            <v>0.091</v>
          </cell>
          <cell r="BA10">
            <v>0.006</v>
          </cell>
          <cell r="BB10">
            <v>0.05</v>
          </cell>
          <cell r="BC10">
            <v>0.117</v>
          </cell>
          <cell r="BD10">
            <v>0.056</v>
          </cell>
          <cell r="BE10">
            <v>0.03</v>
          </cell>
          <cell r="BF10">
            <v>0.001</v>
          </cell>
          <cell r="BG10">
            <v>0.054</v>
          </cell>
          <cell r="BH10">
            <v>0.009</v>
          </cell>
          <cell r="BI10">
            <v>0.126</v>
          </cell>
          <cell r="BJ10">
            <v>0</v>
          </cell>
          <cell r="BK10">
            <v>0.174</v>
          </cell>
          <cell r="BL10">
            <v>0.022</v>
          </cell>
          <cell r="BM10">
            <v>0.075</v>
          </cell>
          <cell r="BN10">
            <v>0.058</v>
          </cell>
          <cell r="BO10">
            <v>0.029</v>
          </cell>
          <cell r="BP10">
            <v>0.009</v>
          </cell>
          <cell r="BQ10">
            <v>0.471</v>
          </cell>
          <cell r="BR10">
            <v>0.04</v>
          </cell>
          <cell r="BS10">
            <v>0</v>
          </cell>
          <cell r="BT10">
            <v>0.01</v>
          </cell>
          <cell r="BU10">
            <v>0.14</v>
          </cell>
          <cell r="BV10">
            <v>0</v>
          </cell>
          <cell r="BW10">
            <v>0.013</v>
          </cell>
          <cell r="BX10">
            <v>0</v>
          </cell>
          <cell r="BY10">
            <v>0.198</v>
          </cell>
          <cell r="BZ10">
            <v>0.052</v>
          </cell>
          <cell r="CA10">
            <v>0.079</v>
          </cell>
          <cell r="CB10">
            <v>0.02</v>
          </cell>
          <cell r="CC10">
            <v>0</v>
          </cell>
          <cell r="CD10">
            <v>0</v>
          </cell>
          <cell r="CE10">
            <v>0.001</v>
          </cell>
          <cell r="CF10">
            <v>0.019</v>
          </cell>
          <cell r="CG10">
            <v>0.051</v>
          </cell>
          <cell r="CH10">
            <v>0.03</v>
          </cell>
          <cell r="CI10">
            <v>0.071</v>
          </cell>
          <cell r="CJ10">
            <v>0.028</v>
          </cell>
          <cell r="CK10">
            <v>0</v>
          </cell>
          <cell r="CL10">
            <v>0.054</v>
          </cell>
          <cell r="CM10">
            <v>0</v>
          </cell>
          <cell r="CN10">
            <v>0</v>
          </cell>
          <cell r="CO10">
            <v>0.012</v>
          </cell>
          <cell r="CP10">
            <v>0.007</v>
          </cell>
          <cell r="CQ10">
            <v>0.04</v>
          </cell>
          <cell r="CR10">
            <v>0.034</v>
          </cell>
          <cell r="CS10">
            <v>0.001</v>
          </cell>
          <cell r="CT10">
            <v>0.096</v>
          </cell>
        </row>
        <row r="11">
          <cell r="D11">
            <v>10.251</v>
          </cell>
          <cell r="E11">
            <v>8.013</v>
          </cell>
          <cell r="F11">
            <v>9.36</v>
          </cell>
          <cell r="G11">
            <v>10.082333</v>
          </cell>
          <cell r="H11">
            <v>8.359</v>
          </cell>
          <cell r="I11">
            <v>8.1285</v>
          </cell>
          <cell r="J11">
            <v>9.569</v>
          </cell>
          <cell r="K11">
            <v>10.136</v>
          </cell>
          <cell r="L11">
            <v>10.137</v>
          </cell>
          <cell r="M11">
            <v>9.516</v>
          </cell>
          <cell r="N11">
            <v>10.0125</v>
          </cell>
          <cell r="O11">
            <v>9.629</v>
          </cell>
          <cell r="P11">
            <v>9.5135</v>
          </cell>
          <cell r="Q11">
            <v>9.8956667</v>
          </cell>
          <cell r="R11">
            <v>9.848</v>
          </cell>
          <cell r="S11">
            <v>9.3455</v>
          </cell>
          <cell r="T11">
            <v>10.323</v>
          </cell>
          <cell r="U11">
            <v>9.685</v>
          </cell>
          <cell r="V11">
            <v>6.932</v>
          </cell>
          <cell r="W11">
            <v>9.957</v>
          </cell>
          <cell r="X11">
            <v>9.828</v>
          </cell>
          <cell r="Y11">
            <v>10.0585</v>
          </cell>
          <cell r="Z11">
            <v>9.9985</v>
          </cell>
          <cell r="AA11">
            <v>9.637</v>
          </cell>
          <cell r="AB11">
            <v>9.993</v>
          </cell>
          <cell r="AC11">
            <v>9.527</v>
          </cell>
          <cell r="AD11">
            <v>5.084</v>
          </cell>
          <cell r="AE11">
            <v>8.238</v>
          </cell>
          <cell r="AF11">
            <v>5.887</v>
          </cell>
          <cell r="AG11">
            <v>10.3865</v>
          </cell>
          <cell r="AH11">
            <v>9.62</v>
          </cell>
          <cell r="AI11">
            <v>10.2515</v>
          </cell>
          <cell r="AJ11">
            <v>9.702666</v>
          </cell>
          <cell r="AK11">
            <v>6.439</v>
          </cell>
          <cell r="AL11">
            <v>9.9915</v>
          </cell>
          <cell r="AM11">
            <v>10.1455</v>
          </cell>
          <cell r="AN11">
            <v>10.169</v>
          </cell>
          <cell r="AO11">
            <v>9.587</v>
          </cell>
          <cell r="AP11">
            <v>9.195666</v>
          </cell>
          <cell r="AQ11">
            <v>8.467</v>
          </cell>
          <cell r="AR11">
            <v>9.664</v>
          </cell>
          <cell r="AS11">
            <v>9.967</v>
          </cell>
          <cell r="AT11">
            <v>7.037</v>
          </cell>
          <cell r="AU11">
            <v>10.082</v>
          </cell>
          <cell r="AV11">
            <v>11.456</v>
          </cell>
          <cell r="AW11">
            <v>9.341</v>
          </cell>
          <cell r="AX11">
            <v>10.26</v>
          </cell>
          <cell r="AY11">
            <v>10.714</v>
          </cell>
          <cell r="AZ11">
            <v>8.333</v>
          </cell>
          <cell r="BA11">
            <v>9.553</v>
          </cell>
          <cell r="BB11">
            <v>10.619</v>
          </cell>
          <cell r="BC11">
            <v>9.618</v>
          </cell>
          <cell r="BD11">
            <v>9.956</v>
          </cell>
          <cell r="BE11">
            <v>11.718</v>
          </cell>
          <cell r="BF11">
            <v>8.564</v>
          </cell>
          <cell r="BG11">
            <v>8.014</v>
          </cell>
          <cell r="BH11">
            <v>11.044</v>
          </cell>
          <cell r="BI11">
            <v>7.604</v>
          </cell>
          <cell r="BJ11">
            <v>8.315</v>
          </cell>
          <cell r="BK11">
            <v>8.002</v>
          </cell>
          <cell r="BL11">
            <v>10.702</v>
          </cell>
          <cell r="BM11">
            <v>8.848</v>
          </cell>
          <cell r="BN11">
            <v>10.113</v>
          </cell>
          <cell r="BO11">
            <v>10.774</v>
          </cell>
          <cell r="BP11">
            <v>10.971</v>
          </cell>
          <cell r="BQ11">
            <v>11.057</v>
          </cell>
          <cell r="BR11">
            <v>11.943</v>
          </cell>
          <cell r="BS11">
            <v>10.977</v>
          </cell>
          <cell r="BT11">
            <v>10.714</v>
          </cell>
          <cell r="BU11">
            <v>7.268</v>
          </cell>
          <cell r="BV11">
            <v>10.599</v>
          </cell>
          <cell r="BW11">
            <v>10.485</v>
          </cell>
          <cell r="BX11">
            <v>10.063</v>
          </cell>
          <cell r="BY11">
            <v>8.006</v>
          </cell>
          <cell r="BZ11">
            <v>7.923</v>
          </cell>
          <cell r="CA11">
            <v>7.292</v>
          </cell>
          <cell r="CB11">
            <v>9.123</v>
          </cell>
          <cell r="CC11">
            <v>8.843</v>
          </cell>
          <cell r="CD11">
            <v>11.271</v>
          </cell>
          <cell r="CE11">
            <v>10.738</v>
          </cell>
          <cell r="CF11">
            <v>10.974</v>
          </cell>
          <cell r="CG11">
            <v>10.598</v>
          </cell>
          <cell r="CH11">
            <v>10.971</v>
          </cell>
          <cell r="CI11">
            <v>9.843</v>
          </cell>
          <cell r="CJ11">
            <v>11.603</v>
          </cell>
          <cell r="CK11">
            <v>11.179</v>
          </cell>
          <cell r="CL11">
            <v>10.328</v>
          </cell>
          <cell r="CM11">
            <v>8.582</v>
          </cell>
          <cell r="CN11">
            <v>11.132</v>
          </cell>
          <cell r="CO11">
            <v>11.116</v>
          </cell>
          <cell r="CP11">
            <v>11.223</v>
          </cell>
          <cell r="CQ11">
            <v>10.656</v>
          </cell>
          <cell r="CR11">
            <v>9.89</v>
          </cell>
          <cell r="CS11">
            <v>9.785</v>
          </cell>
          <cell r="CT11">
            <v>8.444</v>
          </cell>
        </row>
        <row r="14">
          <cell r="D14">
            <v>14.675</v>
          </cell>
          <cell r="E14">
            <v>15.603</v>
          </cell>
          <cell r="F14">
            <v>14.98</v>
          </cell>
          <cell r="G14">
            <v>14.936</v>
          </cell>
          <cell r="H14">
            <v>15.261</v>
          </cell>
          <cell r="I14">
            <v>15.7055</v>
          </cell>
          <cell r="J14">
            <v>14.919</v>
          </cell>
          <cell r="K14">
            <v>15.177</v>
          </cell>
          <cell r="L14">
            <v>14.9505</v>
          </cell>
          <cell r="M14">
            <v>15.025</v>
          </cell>
          <cell r="N14">
            <v>14.906</v>
          </cell>
          <cell r="O14">
            <v>15.165</v>
          </cell>
          <cell r="P14">
            <v>15.0565</v>
          </cell>
          <cell r="Q14">
            <v>14.60166</v>
          </cell>
          <cell r="R14">
            <v>14.835</v>
          </cell>
          <cell r="S14">
            <v>15.0835</v>
          </cell>
          <cell r="T14">
            <v>14.862</v>
          </cell>
          <cell r="U14">
            <v>15.103</v>
          </cell>
          <cell r="V14">
            <v>16.273</v>
          </cell>
          <cell r="W14">
            <v>15.034667</v>
          </cell>
          <cell r="X14">
            <v>15.11</v>
          </cell>
          <cell r="Y14">
            <v>14.814</v>
          </cell>
          <cell r="Z14">
            <v>15.445</v>
          </cell>
          <cell r="AA14">
            <v>14.871</v>
          </cell>
          <cell r="AB14">
            <v>14.829</v>
          </cell>
          <cell r="AC14">
            <v>15.106</v>
          </cell>
          <cell r="AD14">
            <v>16.7305</v>
          </cell>
          <cell r="AE14">
            <v>15.224</v>
          </cell>
          <cell r="AF14">
            <v>16.3666</v>
          </cell>
          <cell r="AG14">
            <v>14.7895</v>
          </cell>
          <cell r="AH14">
            <v>15.182</v>
          </cell>
          <cell r="AI14">
            <v>14.9563</v>
          </cell>
          <cell r="AJ14">
            <v>15.039333</v>
          </cell>
          <cell r="AK14">
            <v>16.1741</v>
          </cell>
          <cell r="AL14">
            <v>14.5855</v>
          </cell>
          <cell r="AM14">
            <v>14.428</v>
          </cell>
          <cell r="AN14">
            <v>14.9605</v>
          </cell>
          <cell r="AO14">
            <v>14.994</v>
          </cell>
          <cell r="AP14">
            <v>14.372333</v>
          </cell>
          <cell r="AQ14">
            <v>14.753</v>
          </cell>
          <cell r="AR14">
            <v>14.845</v>
          </cell>
          <cell r="AS14">
            <v>14.071</v>
          </cell>
          <cell r="AT14">
            <v>14.961</v>
          </cell>
          <cell r="AU14">
            <v>14.302</v>
          </cell>
          <cell r="AV14">
            <v>14.001</v>
          </cell>
          <cell r="AW14">
            <v>14.432</v>
          </cell>
          <cell r="AX14">
            <v>13.782</v>
          </cell>
          <cell r="AY14">
            <v>14.359</v>
          </cell>
          <cell r="AZ14">
            <v>14.286</v>
          </cell>
          <cell r="BA14">
            <v>14.426</v>
          </cell>
          <cell r="BB14">
            <v>13.979</v>
          </cell>
          <cell r="BC14">
            <v>14.336</v>
          </cell>
          <cell r="BD14">
            <v>14.485</v>
          </cell>
          <cell r="BE14">
            <v>14.18</v>
          </cell>
          <cell r="BF14">
            <v>14.534</v>
          </cell>
          <cell r="BG14">
            <v>15.57</v>
          </cell>
          <cell r="BH14">
            <v>13.872</v>
          </cell>
          <cell r="BI14">
            <v>14.029</v>
          </cell>
          <cell r="BJ14">
            <v>14.675</v>
          </cell>
          <cell r="BK14">
            <v>14.918</v>
          </cell>
          <cell r="BL14">
            <v>14.579</v>
          </cell>
          <cell r="BM14">
            <v>15.68</v>
          </cell>
          <cell r="BN14">
            <v>13.728</v>
          </cell>
          <cell r="BO14">
            <v>14.183</v>
          </cell>
          <cell r="BP14">
            <v>14.552</v>
          </cell>
          <cell r="BQ14">
            <v>14.531</v>
          </cell>
          <cell r="BR14">
            <v>14.159</v>
          </cell>
          <cell r="BS14">
            <v>13.728</v>
          </cell>
          <cell r="BT14">
            <v>14.452</v>
          </cell>
          <cell r="BU14">
            <v>15.588</v>
          </cell>
          <cell r="BV14">
            <v>13.708</v>
          </cell>
          <cell r="BW14">
            <v>14.37</v>
          </cell>
          <cell r="BX14">
            <v>14.573</v>
          </cell>
          <cell r="BY14">
            <v>14.227</v>
          </cell>
          <cell r="BZ14">
            <v>15.073</v>
          </cell>
          <cell r="CA14">
            <v>14.075</v>
          </cell>
          <cell r="CB14">
            <v>14.916</v>
          </cell>
          <cell r="CC14">
            <v>14.54</v>
          </cell>
          <cell r="CD14">
            <v>13.909</v>
          </cell>
          <cell r="CE14">
            <v>14.516</v>
          </cell>
          <cell r="CF14">
            <v>14.292</v>
          </cell>
          <cell r="CG14">
            <v>14.377</v>
          </cell>
          <cell r="CH14">
            <v>14.627</v>
          </cell>
          <cell r="CI14">
            <v>14.736</v>
          </cell>
          <cell r="CJ14">
            <v>14.321</v>
          </cell>
          <cell r="CK14">
            <v>14.308</v>
          </cell>
          <cell r="CL14">
            <v>14.111</v>
          </cell>
          <cell r="CM14">
            <v>14.722</v>
          </cell>
          <cell r="CN14">
            <v>14.232</v>
          </cell>
          <cell r="CO14">
            <v>14.21</v>
          </cell>
          <cell r="CP14">
            <v>13.893</v>
          </cell>
          <cell r="CQ14">
            <v>14.362</v>
          </cell>
          <cell r="CR14">
            <v>14.598</v>
          </cell>
          <cell r="CS14">
            <v>14.98</v>
          </cell>
          <cell r="CT14">
            <v>14.164</v>
          </cell>
        </row>
        <row r="15">
          <cell r="D15">
            <v>19.41</v>
          </cell>
          <cell r="E15">
            <v>20.485</v>
          </cell>
          <cell r="F15">
            <v>19.898</v>
          </cell>
          <cell r="G15">
            <v>19.53666</v>
          </cell>
          <cell r="H15">
            <v>20.309</v>
          </cell>
          <cell r="I15">
            <v>20.328</v>
          </cell>
          <cell r="J15">
            <v>19.617</v>
          </cell>
          <cell r="K15">
            <v>19.121</v>
          </cell>
          <cell r="L15">
            <v>19.1675</v>
          </cell>
          <cell r="M15">
            <v>19.594</v>
          </cell>
          <cell r="N15">
            <v>19.5445</v>
          </cell>
          <cell r="O15">
            <v>19.744</v>
          </cell>
          <cell r="P15">
            <v>20.1275</v>
          </cell>
          <cell r="Q15">
            <v>19.4893</v>
          </cell>
          <cell r="R15">
            <v>19.849</v>
          </cell>
          <cell r="S15">
            <v>19.861</v>
          </cell>
          <cell r="T15">
            <v>19.556</v>
          </cell>
          <cell r="U15">
            <v>20.0025</v>
          </cell>
          <cell r="V15">
            <v>21.125</v>
          </cell>
          <cell r="W15">
            <v>19.649333</v>
          </cell>
          <cell r="X15">
            <v>19.684</v>
          </cell>
          <cell r="Y15">
            <v>19.246</v>
          </cell>
          <cell r="Z15">
            <v>18.8805</v>
          </cell>
          <cell r="AA15">
            <v>19.583</v>
          </cell>
          <cell r="AB15">
            <v>19.568</v>
          </cell>
          <cell r="AC15">
            <v>19.996</v>
          </cell>
          <cell r="AD15">
            <v>21.939</v>
          </cell>
          <cell r="AE15">
            <v>20.337</v>
          </cell>
          <cell r="AF15">
            <v>21.775</v>
          </cell>
          <cell r="AG15">
            <v>19.2015</v>
          </cell>
          <cell r="AH15">
            <v>19.855</v>
          </cell>
          <cell r="AI15">
            <v>19.439</v>
          </cell>
          <cell r="AJ15">
            <v>19.57766</v>
          </cell>
          <cell r="AK15">
            <v>21.418</v>
          </cell>
          <cell r="AL15">
            <v>19.363</v>
          </cell>
          <cell r="AM15">
            <v>19.4945</v>
          </cell>
          <cell r="AN15">
            <v>18.9735</v>
          </cell>
          <cell r="AO15">
            <v>19.773</v>
          </cell>
          <cell r="AP15">
            <v>20.037</v>
          </cell>
          <cell r="AQ15">
            <v>20.9</v>
          </cell>
          <cell r="AR15">
            <v>19.5485</v>
          </cell>
          <cell r="AS15">
            <v>19.228</v>
          </cell>
          <cell r="AT15">
            <v>22.099</v>
          </cell>
          <cell r="AU15">
            <v>19.585</v>
          </cell>
          <cell r="AV15">
            <v>18.737</v>
          </cell>
          <cell r="AW15">
            <v>19.529</v>
          </cell>
          <cell r="AX15">
            <v>19.644</v>
          </cell>
          <cell r="AY15">
            <v>18.985</v>
          </cell>
          <cell r="AZ15">
            <v>20.81</v>
          </cell>
          <cell r="BA15">
            <v>19.908</v>
          </cell>
          <cell r="BB15">
            <v>19.436</v>
          </cell>
          <cell r="BC15">
            <v>19.624</v>
          </cell>
          <cell r="BD15">
            <v>19.779</v>
          </cell>
          <cell r="BE15">
            <v>19.119</v>
          </cell>
          <cell r="BF15">
            <v>20.944</v>
          </cell>
          <cell r="BG15">
            <v>20.469</v>
          </cell>
          <cell r="BH15">
            <v>19.419</v>
          </cell>
          <cell r="BI15">
            <v>22.273</v>
          </cell>
          <cell r="BJ15">
            <v>21.235</v>
          </cell>
          <cell r="BK15">
            <v>20.846</v>
          </cell>
          <cell r="BL15">
            <v>18.672</v>
          </cell>
          <cell r="BM15">
            <v>19.916</v>
          </cell>
          <cell r="BN15">
            <v>19.379</v>
          </cell>
          <cell r="BO15">
            <v>19.613</v>
          </cell>
          <cell r="BP15">
            <v>19.314</v>
          </cell>
          <cell r="BQ15">
            <v>18.823</v>
          </cell>
          <cell r="BR15">
            <v>18.042</v>
          </cell>
          <cell r="BS15">
            <v>19.479</v>
          </cell>
          <cell r="BT15">
            <v>19.284</v>
          </cell>
          <cell r="BU15">
            <v>21.484</v>
          </cell>
          <cell r="BV15">
            <v>19.845</v>
          </cell>
          <cell r="BW15">
            <v>19.618</v>
          </cell>
          <cell r="BX15">
            <v>19.801</v>
          </cell>
          <cell r="BY15">
            <v>21.662</v>
          </cell>
          <cell r="BZ15">
            <v>21.131</v>
          </cell>
          <cell r="CA15">
            <v>22.882</v>
          </cell>
          <cell r="CB15">
            <v>20.234</v>
          </cell>
          <cell r="CC15">
            <v>21.246</v>
          </cell>
          <cell r="CD15">
            <v>18.893</v>
          </cell>
          <cell r="CE15">
            <v>18.999</v>
          </cell>
          <cell r="CF15">
            <v>19.246</v>
          </cell>
          <cell r="CG15">
            <v>19.384</v>
          </cell>
          <cell r="CH15">
            <v>18.863</v>
          </cell>
          <cell r="CI15">
            <v>19.167</v>
          </cell>
          <cell r="CJ15">
            <v>18.546</v>
          </cell>
          <cell r="CK15">
            <v>19.955</v>
          </cell>
          <cell r="CL15">
            <v>19.739</v>
          </cell>
          <cell r="CM15">
            <v>20.599</v>
          </cell>
          <cell r="CN15">
            <v>18.987</v>
          </cell>
          <cell r="CO15">
            <v>19.344</v>
          </cell>
          <cell r="CP15">
            <v>18.841</v>
          </cell>
          <cell r="CQ15">
            <v>19.567</v>
          </cell>
          <cell r="CR15">
            <v>19.846</v>
          </cell>
          <cell r="CS15">
            <v>19.589</v>
          </cell>
          <cell r="CT15">
            <v>21.639</v>
          </cell>
        </row>
        <row r="20">
          <cell r="D20">
            <v>71.8460903690535</v>
          </cell>
          <cell r="E20">
            <v>77.6340749492597</v>
          </cell>
          <cell r="F20">
            <v>74.0456112001609</v>
          </cell>
          <cell r="G20">
            <v>72.5330645113721</v>
          </cell>
          <cell r="H20">
            <v>76.4953488095136</v>
          </cell>
          <cell r="I20">
            <v>77.4989851280358</v>
          </cell>
          <cell r="J20">
            <v>73.5396382063867</v>
          </cell>
          <cell r="K20">
            <v>72.7456812197116</v>
          </cell>
          <cell r="L20">
            <v>72.4445780866451</v>
          </cell>
          <cell r="M20">
            <v>73.7847496624425</v>
          </cell>
          <cell r="N20">
            <v>72.631368243613</v>
          </cell>
          <cell r="O20">
            <v>73.7357803720859</v>
          </cell>
          <cell r="P20">
            <v>73.8303163923317</v>
          </cell>
          <cell r="Q20">
            <v>72.4542711539239</v>
          </cell>
          <cell r="R20">
            <v>72.8651328896572</v>
          </cell>
          <cell r="S20">
            <v>74.2074019769715</v>
          </cell>
          <cell r="T20">
            <v>71.9604987889296</v>
          </cell>
          <cell r="U20">
            <v>73.5436901414015</v>
          </cell>
          <cell r="V20">
            <v>80.7123839183332</v>
          </cell>
          <cell r="W20">
            <v>72.9118084224335</v>
          </cell>
          <cell r="X20">
            <v>73.2666011940228</v>
          </cell>
          <cell r="Y20">
            <v>72.4166615584307</v>
          </cell>
          <cell r="Z20">
            <v>73.3591229960274</v>
          </cell>
          <cell r="AA20">
            <v>73.3386540995063</v>
          </cell>
          <cell r="AB20">
            <v>72.5671220932915</v>
          </cell>
          <cell r="AC20">
            <v>73.8663187794316</v>
          </cell>
          <cell r="AD20">
            <v>85.4358766043881</v>
          </cell>
          <cell r="AE20">
            <v>76.7131692829226</v>
          </cell>
          <cell r="AF20">
            <v>83.2097477344743</v>
          </cell>
          <cell r="AG20">
            <v>71.7375539401614</v>
          </cell>
          <cell r="AH20">
            <v>73.7755677892921</v>
          </cell>
          <cell r="AI20">
            <v>72.2275783284216</v>
          </cell>
          <cell r="AJ20">
            <v>73.425869982348</v>
          </cell>
          <cell r="AK20">
            <v>81.7441371756558</v>
          </cell>
          <cell r="AL20">
            <v>72.2393029692218</v>
          </cell>
          <cell r="AM20">
            <v>71.7117962724922</v>
          </cell>
          <cell r="AN20">
            <v>72.3949812122906</v>
          </cell>
          <cell r="AO20">
            <v>73.6006014472164</v>
          </cell>
          <cell r="AP20">
            <v>73.5875937658984</v>
          </cell>
          <cell r="AQ20">
            <v>75.6454768497658</v>
          </cell>
          <cell r="AR20">
            <v>73.2496385845039</v>
          </cell>
          <cell r="AS20">
            <v>71.5633887329528</v>
          </cell>
          <cell r="AT20">
            <v>79.1226565095109</v>
          </cell>
          <cell r="AU20">
            <v>71.6612005609999</v>
          </cell>
          <cell r="AV20">
            <v>68.5396633915678</v>
          </cell>
          <cell r="AW20">
            <v>73.3627267781039</v>
          </cell>
          <cell r="AX20">
            <v>70.5407045189439</v>
          </cell>
          <cell r="AY20">
            <v>70.4931996380058</v>
          </cell>
          <cell r="AZ20">
            <v>75.3455297533303</v>
          </cell>
          <cell r="BA20">
            <v>72.9136658434417</v>
          </cell>
          <cell r="BB20">
            <v>70.1192146562927</v>
          </cell>
          <cell r="BC20">
            <v>72.6553747424384</v>
          </cell>
          <cell r="BD20">
            <v>72.171973056926</v>
          </cell>
          <cell r="BE20">
            <v>68.3256115359613</v>
          </cell>
          <cell r="BF20">
            <v>75.1568130636437</v>
          </cell>
          <cell r="BG20">
            <v>77.5951215654577</v>
          </cell>
          <cell r="BH20">
            <v>69.1268209807362</v>
          </cell>
          <cell r="BI20">
            <v>76.6834420144288</v>
          </cell>
          <cell r="BJ20">
            <v>75.8807749568473</v>
          </cell>
          <cell r="BK20">
            <v>76.869318710766</v>
          </cell>
          <cell r="BL20">
            <v>70.8316426158118</v>
          </cell>
          <cell r="BM20">
            <v>75.9559213382541</v>
          </cell>
          <cell r="BN20">
            <v>70.7585402040092</v>
          </cell>
          <cell r="BO20">
            <v>70.1191494109126</v>
          </cell>
          <cell r="BP20">
            <v>70.2774064246959</v>
          </cell>
          <cell r="BQ20">
            <v>70.0837773629844</v>
          </cell>
          <cell r="BR20">
            <v>67.8802712965766</v>
          </cell>
          <cell r="BS20">
            <v>69.0339128312848</v>
          </cell>
          <cell r="BT20">
            <v>70.6273061155966</v>
          </cell>
          <cell r="BU20">
            <v>79.2669150778799</v>
          </cell>
          <cell r="BV20">
            <v>69.7472269108887</v>
          </cell>
          <cell r="BW20">
            <v>70.9563885375993</v>
          </cell>
          <cell r="BX20">
            <v>72.0788266714477</v>
          </cell>
          <cell r="BY20">
            <v>76.0062130864255</v>
          </cell>
          <cell r="BZ20">
            <v>77.2275538329293</v>
          </cell>
          <cell r="CA20">
            <v>77.4813285825778</v>
          </cell>
          <cell r="CB20">
            <v>74.4540930325957</v>
          </cell>
          <cell r="CC20">
            <v>74.5612465109283</v>
          </cell>
          <cell r="CD20">
            <v>68.7481858253285</v>
          </cell>
          <cell r="CE20">
            <v>70.6725334262565</v>
          </cell>
          <cell r="CF20">
            <v>69.8936978964524</v>
          </cell>
          <cell r="CG20">
            <v>70.745060075829</v>
          </cell>
          <cell r="CH20">
            <v>70.3846745799809</v>
          </cell>
          <cell r="CI20">
            <v>72.7426131027447</v>
          </cell>
          <cell r="CJ20">
            <v>68.7516286754838</v>
          </cell>
          <cell r="CK20">
            <v>69.526524248335</v>
          </cell>
          <cell r="CL20">
            <v>70.8924395818549</v>
          </cell>
          <cell r="CM20">
            <v>75.3570355389524</v>
          </cell>
          <cell r="CN20">
            <v>69.5029442634674</v>
          </cell>
          <cell r="CO20">
            <v>69.5006406699464</v>
          </cell>
          <cell r="CP20">
            <v>68.8151116009113</v>
          </cell>
          <cell r="CQ20">
            <v>70.6103171258668</v>
          </cell>
          <cell r="CR20">
            <v>72.4606995934459</v>
          </cell>
          <cell r="CS20">
            <v>73.1831589898408</v>
          </cell>
          <cell r="CT20">
            <v>74.9381674650621</v>
          </cell>
        </row>
        <row r="21">
          <cell r="D21">
            <v>0.404</v>
          </cell>
          <cell r="E21">
            <v>0.35</v>
          </cell>
          <cell r="F21">
            <v>0.336</v>
          </cell>
          <cell r="G21">
            <v>0.355999</v>
          </cell>
          <cell r="H21">
            <v>0.387</v>
          </cell>
          <cell r="I21">
            <v>0.347</v>
          </cell>
          <cell r="J21">
            <v>0.306</v>
          </cell>
          <cell r="K21">
            <v>0.335</v>
          </cell>
          <cell r="L21">
            <v>0.3895</v>
          </cell>
          <cell r="M21">
            <v>0.343</v>
          </cell>
          <cell r="N21">
            <v>0.3615</v>
          </cell>
          <cell r="O21">
            <v>0.342</v>
          </cell>
          <cell r="P21">
            <v>0.312</v>
          </cell>
          <cell r="Q21">
            <v>0.456</v>
          </cell>
          <cell r="R21">
            <v>0.357</v>
          </cell>
          <cell r="S21">
            <v>0.3425</v>
          </cell>
          <cell r="T21">
            <v>0.3605</v>
          </cell>
          <cell r="U21">
            <v>0.36</v>
          </cell>
          <cell r="V21">
            <v>0.326</v>
          </cell>
          <cell r="W21">
            <v>0.37</v>
          </cell>
          <cell r="X21">
            <v>0.384</v>
          </cell>
          <cell r="Y21">
            <v>0.349</v>
          </cell>
          <cell r="Z21">
            <v>0.356</v>
          </cell>
          <cell r="AA21">
            <v>0.388</v>
          </cell>
          <cell r="AB21">
            <v>0.333</v>
          </cell>
          <cell r="AC21">
            <v>0.332</v>
          </cell>
          <cell r="AD21">
            <v>0.3365</v>
          </cell>
          <cell r="AE21">
            <v>0.429</v>
          </cell>
          <cell r="AF21">
            <v>0.343333</v>
          </cell>
          <cell r="AG21">
            <v>0.356</v>
          </cell>
          <cell r="AH21">
            <v>0.387</v>
          </cell>
          <cell r="AI21">
            <v>0.3325</v>
          </cell>
          <cell r="AJ21">
            <v>0.386999</v>
          </cell>
          <cell r="AK21">
            <v>0.383</v>
          </cell>
          <cell r="AL21">
            <v>0.359</v>
          </cell>
          <cell r="AM21">
            <v>0.3155</v>
          </cell>
          <cell r="AN21">
            <v>0.434</v>
          </cell>
          <cell r="AO21">
            <v>0.328</v>
          </cell>
          <cell r="AP21">
            <v>0.349</v>
          </cell>
          <cell r="AQ21">
            <v>0.302</v>
          </cell>
          <cell r="AR21">
            <v>0.333</v>
          </cell>
          <cell r="AS21">
            <v>0.324</v>
          </cell>
          <cell r="AT21">
            <v>0.259</v>
          </cell>
          <cell r="AU21">
            <v>0.32</v>
          </cell>
          <cell r="AV21">
            <v>0.344</v>
          </cell>
          <cell r="AW21">
            <v>0.333</v>
          </cell>
          <cell r="AX21">
            <v>0.321</v>
          </cell>
          <cell r="AY21">
            <v>0.32</v>
          </cell>
          <cell r="AZ21">
            <v>0.36</v>
          </cell>
          <cell r="BA21">
            <v>0.349</v>
          </cell>
          <cell r="BB21">
            <v>0.344</v>
          </cell>
          <cell r="BC21">
            <v>0.372</v>
          </cell>
          <cell r="BD21">
            <v>0.29</v>
          </cell>
          <cell r="BE21">
            <v>0.314</v>
          </cell>
          <cell r="BF21">
            <v>0.321</v>
          </cell>
          <cell r="BG21">
            <v>0.391</v>
          </cell>
          <cell r="BH21">
            <v>0.332</v>
          </cell>
          <cell r="BI21">
            <v>0.271</v>
          </cell>
          <cell r="BJ21">
            <v>0.273</v>
          </cell>
          <cell r="BK21">
            <v>0.271</v>
          </cell>
          <cell r="BL21">
            <v>0.299</v>
          </cell>
          <cell r="BM21">
            <v>0.276</v>
          </cell>
          <cell r="BN21">
            <v>0.346</v>
          </cell>
          <cell r="BO21">
            <v>0.289</v>
          </cell>
          <cell r="BP21">
            <v>0.331</v>
          </cell>
          <cell r="BQ21">
            <v>0.287</v>
          </cell>
          <cell r="BR21">
            <v>0.344</v>
          </cell>
          <cell r="BS21">
            <v>0.322</v>
          </cell>
          <cell r="BT21">
            <v>0.286</v>
          </cell>
          <cell r="BU21">
            <v>0.345</v>
          </cell>
          <cell r="BV21">
            <v>0.296</v>
          </cell>
          <cell r="BW21">
            <v>0.307</v>
          </cell>
          <cell r="BX21">
            <v>0.308</v>
          </cell>
          <cell r="BY21">
            <v>0.272</v>
          </cell>
          <cell r="BZ21">
            <v>0.17</v>
          </cell>
          <cell r="CA21">
            <v>0.246</v>
          </cell>
          <cell r="CB21">
            <v>0.38</v>
          </cell>
          <cell r="CC21">
            <v>0.291</v>
          </cell>
          <cell r="CD21">
            <v>0.314</v>
          </cell>
          <cell r="CE21">
            <v>0.279</v>
          </cell>
          <cell r="CF21">
            <v>0.315</v>
          </cell>
          <cell r="CG21">
            <v>0.327</v>
          </cell>
          <cell r="CH21">
            <v>0.29</v>
          </cell>
          <cell r="CI21">
            <v>0.301</v>
          </cell>
          <cell r="CJ21">
            <v>0.235</v>
          </cell>
          <cell r="CK21">
            <v>0.32</v>
          </cell>
          <cell r="CL21">
            <v>0.308</v>
          </cell>
          <cell r="CM21">
            <v>0.272</v>
          </cell>
          <cell r="CN21">
            <v>0.305</v>
          </cell>
          <cell r="CO21">
            <v>0.346</v>
          </cell>
          <cell r="CP21">
            <v>0.398</v>
          </cell>
          <cell r="CQ21">
            <v>0.319</v>
          </cell>
          <cell r="CR21">
            <v>0.245</v>
          </cell>
          <cell r="CS21">
            <v>0.286</v>
          </cell>
          <cell r="CT21">
            <v>0.251</v>
          </cell>
        </row>
        <row r="39">
          <cell r="D39">
            <v>36.6542141577402</v>
          </cell>
          <cell r="E39">
            <v>89.418280642609</v>
          </cell>
          <cell r="F39">
            <v>45.5289139633286</v>
          </cell>
          <cell r="G39">
            <v>57.434488902086</v>
          </cell>
          <cell r="H39">
            <v>70.397218486568</v>
          </cell>
          <cell r="I39">
            <v>92.8537846732487</v>
          </cell>
          <cell r="J39">
            <v>43.6988716502116</v>
          </cell>
          <cell r="K39">
            <v>108.502921619988</v>
          </cell>
          <cell r="L39">
            <v>47.0458392101551</v>
          </cell>
          <cell r="M39">
            <v>52.3539053863454</v>
          </cell>
          <cell r="N39">
            <v>59.1799314930485</v>
          </cell>
          <cell r="O39">
            <v>82.8777067949888</v>
          </cell>
          <cell r="P39">
            <v>79.6657767479347</v>
          </cell>
          <cell r="Q39">
            <v>68.0979560034578</v>
          </cell>
          <cell r="R39">
            <v>66.5021156558533</v>
          </cell>
          <cell r="S39">
            <v>87.5145642975409</v>
          </cell>
          <cell r="T39">
            <v>53.3932854951458</v>
          </cell>
          <cell r="U39">
            <v>119.545991689856</v>
          </cell>
          <cell r="V39">
            <v>44.4714638323595</v>
          </cell>
          <cell r="W39">
            <v>86.5863270555048</v>
          </cell>
          <cell r="X39">
            <v>49.455881782068</v>
          </cell>
          <cell r="Y39">
            <v>56.2004980914713</v>
          </cell>
          <cell r="Z39">
            <v>73.3832386688522</v>
          </cell>
          <cell r="AA39">
            <v>126.187588152327</v>
          </cell>
          <cell r="AB39">
            <v>74.5489262048594</v>
          </cell>
          <cell r="AC39">
            <v>43.9335699561369</v>
          </cell>
          <cell r="AD39">
            <v>232.922490062829</v>
          </cell>
          <cell r="AE39">
            <v>288.152327221439</v>
          </cell>
          <cell r="AF39">
            <v>77.6516220028209</v>
          </cell>
          <cell r="AG39">
            <v>108.767409337573</v>
          </cell>
          <cell r="AH39">
            <v>47.6915109308886</v>
          </cell>
          <cell r="AI39">
            <v>109.617418899859</v>
          </cell>
          <cell r="AJ39">
            <v>89.8390935781929</v>
          </cell>
          <cell r="AK39">
            <v>84.4207714006727</v>
          </cell>
          <cell r="AL39">
            <v>81.2275841225065</v>
          </cell>
          <cell r="AM39">
            <v>67.7212671810614</v>
          </cell>
          <cell r="AN39">
            <v>98.1604059916802</v>
          </cell>
          <cell r="AO39">
            <v>232.220353694261</v>
          </cell>
          <cell r="AP39">
            <v>71.3090112420144</v>
          </cell>
          <cell r="AQ39">
            <v>84.8504574879751</v>
          </cell>
          <cell r="AR39">
            <v>84.2924758061137</v>
          </cell>
          <cell r="AS39">
            <v>85.1518764631469</v>
          </cell>
          <cell r="AT39">
            <v>57.1096886188565</v>
          </cell>
          <cell r="AU39">
            <v>355.681193373336</v>
          </cell>
          <cell r="AV39">
            <v>239.708728310427</v>
          </cell>
          <cell r="AW39">
            <v>134.811266740214</v>
          </cell>
          <cell r="AX39">
            <v>402.022695217336</v>
          </cell>
          <cell r="AY39">
            <v>119.830747531735</v>
          </cell>
          <cell r="AZ39">
            <v>116.178544760641</v>
          </cell>
          <cell r="BA39">
            <v>195.996397437422</v>
          </cell>
          <cell r="BB39">
            <v>471.597618990701</v>
          </cell>
          <cell r="BC39">
            <v>134.079689703808</v>
          </cell>
          <cell r="BD39">
            <v>188.730006301954</v>
          </cell>
          <cell r="BE39">
            <v>223.421241717008</v>
          </cell>
          <cell r="BF39">
            <v>259.304384359151</v>
          </cell>
          <cell r="BG39">
            <v>257.79847796773</v>
          </cell>
          <cell r="BH39">
            <v>430.794546309356</v>
          </cell>
          <cell r="BI39">
            <v>182.600554447741</v>
          </cell>
          <cell r="BJ39">
            <v>190.204435902602</v>
          </cell>
          <cell r="BK39">
            <v>140.81513545061</v>
          </cell>
          <cell r="BL39">
            <v>248.756250801385</v>
          </cell>
          <cell r="BM39">
            <v>87.5881523272214</v>
          </cell>
          <cell r="BN39">
            <v>436.84446723939</v>
          </cell>
          <cell r="BO39">
            <v>229.760225669958</v>
          </cell>
          <cell r="BP39">
            <v>147.427599752185</v>
          </cell>
          <cell r="BQ39">
            <v>108.983655521447</v>
          </cell>
          <cell r="BR39">
            <v>138.856579786309</v>
          </cell>
          <cell r="BS39">
            <v>125.054494165919</v>
          </cell>
          <cell r="BT39">
            <v>221.118946873531</v>
          </cell>
          <cell r="BU39">
            <v>227.584122506548</v>
          </cell>
          <cell r="BV39">
            <v>112.725139483505</v>
          </cell>
          <cell r="BW39">
            <v>182.07952330391</v>
          </cell>
          <cell r="BX39">
            <v>161.34898247028</v>
          </cell>
          <cell r="BY39">
            <v>134.273624823695</v>
          </cell>
          <cell r="BZ39">
            <v>250.634696755994</v>
          </cell>
          <cell r="CA39">
            <v>247.826881888941</v>
          </cell>
          <cell r="CB39">
            <v>124.407987528765</v>
          </cell>
          <cell r="CC39">
            <v>416.279415039715</v>
          </cell>
          <cell r="CD39">
            <v>155.504416895553</v>
          </cell>
          <cell r="CE39">
            <v>343.087357080695</v>
          </cell>
          <cell r="CF39">
            <v>157.104508849356</v>
          </cell>
          <cell r="CG39">
            <v>159.104144865553</v>
          </cell>
          <cell r="CH39">
            <v>129.607807452568</v>
          </cell>
          <cell r="CI39">
            <v>187.850405500705</v>
          </cell>
          <cell r="CJ39">
            <v>75.2728082547695</v>
          </cell>
          <cell r="CK39">
            <v>132.157968970381</v>
          </cell>
          <cell r="CL39">
            <v>190.620592383639</v>
          </cell>
          <cell r="CM39">
            <v>173.9933572956</v>
          </cell>
          <cell r="CN39">
            <v>186.477002992879</v>
          </cell>
          <cell r="CO39">
            <v>247.479496421668</v>
          </cell>
          <cell r="CP39">
            <v>304.302749436741</v>
          </cell>
          <cell r="CQ39">
            <v>248.864598025388</v>
          </cell>
          <cell r="CR39">
            <v>163.861893077265</v>
          </cell>
          <cell r="CS39">
            <v>243.016198657948</v>
          </cell>
          <cell r="CT39">
            <v>133.861019304044</v>
          </cell>
        </row>
        <row r="40">
          <cell r="D40">
            <v>0.317919505001705</v>
          </cell>
          <cell r="E40">
            <v>0.894124472545301</v>
          </cell>
          <cell r="F40">
            <v>0.410736553619095</v>
          </cell>
          <cell r="G40">
            <v>0.492376858558497</v>
          </cell>
          <cell r="H40">
            <v>0.679640549519437</v>
          </cell>
          <cell r="I40">
            <v>0.877075737296541</v>
          </cell>
          <cell r="J40">
            <v>0.394435022930015</v>
          </cell>
          <cell r="K40">
            <v>0.968384065628539</v>
          </cell>
          <cell r="L40">
            <v>0.421662740296903</v>
          </cell>
          <cell r="M40">
            <v>0.468750462256888</v>
          </cell>
          <cell r="N40">
            <v>0.537997230229321</v>
          </cell>
          <cell r="O40">
            <v>0.792094249509887</v>
          </cell>
          <cell r="P40">
            <v>0.715827637034698</v>
          </cell>
          <cell r="Q40">
            <v>0.596850811535027</v>
          </cell>
          <cell r="R40">
            <v>0.54197550667837</v>
          </cell>
          <cell r="S40">
            <v>0.787908046371318</v>
          </cell>
          <cell r="T40">
            <v>0.459304652315799</v>
          </cell>
          <cell r="U40">
            <v>1.11979544969825</v>
          </cell>
          <cell r="V40">
            <v>0.44937130241052</v>
          </cell>
          <cell r="W40">
            <v>0.758863877473123</v>
          </cell>
          <cell r="X40">
            <v>0.46318094572832</v>
          </cell>
          <cell r="Y40">
            <v>0.506763351875368</v>
          </cell>
          <cell r="Z40">
            <v>0.662910484337482</v>
          </cell>
          <cell r="AA40">
            <v>1.11386700021992</v>
          </cell>
          <cell r="AB40">
            <v>0.664597098657171</v>
          </cell>
          <cell r="AC40">
            <v>0.397912620853975</v>
          </cell>
          <cell r="AD40">
            <v>2.66093984215772</v>
          </cell>
          <cell r="AE40">
            <v>2.72260308716758</v>
          </cell>
          <cell r="AF40">
            <v>0.880536655276805</v>
          </cell>
          <cell r="AG40">
            <v>0.903941443950692</v>
          </cell>
          <cell r="AH40">
            <v>0.409428177046808</v>
          </cell>
          <cell r="AI40">
            <v>0.943613785960131</v>
          </cell>
          <cell r="AJ40">
            <v>0.774111433077444</v>
          </cell>
          <cell r="AK40">
            <v>0.86139088902838</v>
          </cell>
          <cell r="AL40">
            <v>0.828178068003385</v>
          </cell>
          <cell r="AM40">
            <v>0.634059529820726</v>
          </cell>
          <cell r="AN40">
            <v>0.926367108343014</v>
          </cell>
          <cell r="AO40">
            <v>2.50720141828815</v>
          </cell>
          <cell r="AP40">
            <v>0.757756641895127</v>
          </cell>
          <cell r="AQ40">
            <v>0.898375608476398</v>
          </cell>
          <cell r="AR40">
            <v>0.85896085749161</v>
          </cell>
          <cell r="AS40">
            <v>0.951009458891114</v>
          </cell>
          <cell r="AT40">
            <v>0.592889782217057</v>
          </cell>
          <cell r="AU40">
            <v>3.67931825828896</v>
          </cell>
          <cell r="AV40">
            <v>2.65777598991726</v>
          </cell>
          <cell r="AW40">
            <v>1.46523351352667</v>
          </cell>
          <cell r="AX40">
            <v>3.73618980837986</v>
          </cell>
          <cell r="AY40">
            <v>1.30044293011832</v>
          </cell>
          <cell r="AZ40">
            <v>1.17000999061728</v>
          </cell>
          <cell r="BA40">
            <v>2.1730533932896</v>
          </cell>
          <cell r="BB40">
            <v>5.15015101322652</v>
          </cell>
          <cell r="BC40">
            <v>1.57457841738054</v>
          </cell>
          <cell r="BD40">
            <v>1.92930652557038</v>
          </cell>
          <cell r="BE40">
            <v>2.17274041085117</v>
          </cell>
          <cell r="BF40">
            <v>2.6821599357433</v>
          </cell>
          <cell r="BG40">
            <v>2.60026406309599</v>
          </cell>
          <cell r="BH40">
            <v>5.18298719533638</v>
          </cell>
          <cell r="BI40">
            <v>2.01457646606989</v>
          </cell>
          <cell r="BJ40">
            <v>1.8994817151732</v>
          </cell>
          <cell r="BK40">
            <v>1.44176952271071</v>
          </cell>
          <cell r="BL40">
            <v>2.81158399792594</v>
          </cell>
          <cell r="BM40">
            <v>0.935547218421146</v>
          </cell>
          <cell r="BN40">
            <v>4.40945886492333</v>
          </cell>
          <cell r="BO40">
            <v>2.37014454925753</v>
          </cell>
          <cell r="BP40">
            <v>1.44603893365142</v>
          </cell>
          <cell r="BQ40">
            <v>1.01747364163019</v>
          </cell>
          <cell r="BR40">
            <v>1.5259937194751</v>
          </cell>
          <cell r="BS40">
            <v>1.33542302695776</v>
          </cell>
          <cell r="BT40">
            <v>2.38625979831746</v>
          </cell>
          <cell r="BU40">
            <v>2.43503573894107</v>
          </cell>
          <cell r="BV40">
            <v>1.21873789279292</v>
          </cell>
          <cell r="BW40">
            <v>2.10277730377544</v>
          </cell>
          <cell r="BX40">
            <v>1.7061909311881</v>
          </cell>
          <cell r="BY40">
            <v>1.13997692663927</v>
          </cell>
          <cell r="BZ40">
            <v>3.20573327315426</v>
          </cell>
          <cell r="CA40">
            <v>2.42681606935277</v>
          </cell>
          <cell r="CB40">
            <v>1.29823363995362</v>
          </cell>
          <cell r="CC40">
            <v>4.15581871299127</v>
          </cell>
          <cell r="CD40">
            <v>1.72017567386137</v>
          </cell>
          <cell r="CE40">
            <v>3.68246726302444</v>
          </cell>
          <cell r="CF40">
            <v>1.39402475317367</v>
          </cell>
          <cell r="CG40">
            <v>1.65785036204405</v>
          </cell>
          <cell r="CH40">
            <v>1.34898220401239</v>
          </cell>
          <cell r="CI40">
            <v>2.16093412348189</v>
          </cell>
          <cell r="CJ40">
            <v>0.852461287626914</v>
          </cell>
          <cell r="CK40">
            <v>1.40433054271752</v>
          </cell>
          <cell r="CL40">
            <v>2.09488552482073</v>
          </cell>
          <cell r="CM40">
            <v>1.87509889345713</v>
          </cell>
          <cell r="CN40">
            <v>2.05543321854583</v>
          </cell>
          <cell r="CO40">
            <v>2.78265494812948</v>
          </cell>
          <cell r="CP40">
            <v>3.70356712458044</v>
          </cell>
          <cell r="CQ40">
            <v>2.62213515560971</v>
          </cell>
          <cell r="CR40">
            <v>1.78829533595792</v>
          </cell>
          <cell r="CS40">
            <v>3.00318220428731</v>
          </cell>
          <cell r="CT40">
            <v>1.21804157471406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M127"/>
  <sheetViews>
    <sheetView tabSelected="1" topLeftCell="A4" workbookViewId="0">
      <selection activeCell="C27" sqref="C27:C29"/>
    </sheetView>
  </sheetViews>
  <sheetFormatPr defaultColWidth="9" defaultRowHeight="15"/>
  <cols>
    <col min="1" max="1" width="10.375" style="1" customWidth="1"/>
    <col min="2" max="2" width="19.375" style="1" customWidth="1"/>
    <col min="3" max="5" width="11.5" style="2" customWidth="1"/>
    <col min="6" max="7" width="11.5" style="3" customWidth="1"/>
    <col min="8" max="8" width="12.5" style="3" customWidth="1"/>
    <col min="9" max="11" width="11.5" style="2" customWidth="1"/>
    <col min="12" max="13" width="11.5" style="3" customWidth="1"/>
    <col min="14" max="15" width="12.5" style="2" customWidth="1"/>
    <col min="16" max="17" width="11.5" style="3" customWidth="1"/>
    <col min="18" max="19" width="11.5" style="2" customWidth="1"/>
    <col min="20" max="20" width="11.5" style="3" customWidth="1"/>
    <col min="21" max="23" width="12.5" style="2" customWidth="1"/>
    <col min="24" max="25" width="10.125" style="4" customWidth="1"/>
    <col min="26" max="29" width="10.125" style="1" customWidth="1"/>
    <col min="30" max="30" width="10.125" style="4" customWidth="1"/>
    <col min="31" max="31" width="10.125" style="1" customWidth="1"/>
    <col min="32" max="32" width="11.125" style="4" customWidth="1"/>
    <col min="33" max="33" width="11.125" style="1" customWidth="1"/>
    <col min="34" max="34" width="10.125" style="5" customWidth="1"/>
    <col min="35" max="35" width="12.875" style="5" customWidth="1"/>
    <col min="36" max="36" width="10.125" style="5" customWidth="1"/>
    <col min="37" max="39" width="10.125" style="1" customWidth="1"/>
    <col min="40" max="40" width="10.125" style="5" customWidth="1"/>
    <col min="41" max="42" width="11.125" style="1" customWidth="1"/>
    <col min="43" max="43" width="11.125" style="5" customWidth="1"/>
    <col min="44" max="44" width="11.125" style="1" customWidth="1"/>
    <col min="45" max="47" width="10.125" style="1" customWidth="1"/>
    <col min="48" max="51" width="10.125" style="5" customWidth="1"/>
    <col min="52" max="53" width="10.125" style="1" customWidth="1"/>
    <col min="54" max="54" width="10.125" style="5" customWidth="1"/>
    <col min="55" max="55" width="10.125" style="1" customWidth="1"/>
    <col min="56" max="58" width="10.125" style="5" customWidth="1"/>
    <col min="59" max="59" width="11.125" style="5" customWidth="1"/>
    <col min="60" max="60" width="11.125" style="1" customWidth="1"/>
    <col min="61" max="63" width="10.125" style="1" customWidth="1"/>
    <col min="64" max="66" width="10.125" style="5" customWidth="1"/>
    <col min="67" max="67" width="10.125" style="1" customWidth="1"/>
    <col min="68" max="69" width="11.125" style="5" customWidth="1"/>
    <col min="70" max="70" width="10.125" style="5" customWidth="1"/>
    <col min="71" max="71" width="10.125" style="4" customWidth="1"/>
    <col min="72" max="74" width="10.125" style="5" customWidth="1"/>
    <col min="75" max="75" width="10.125" style="6" customWidth="1"/>
    <col min="76" max="76" width="10.125" style="1" customWidth="1"/>
    <col min="77" max="79" width="10.125" style="6" customWidth="1"/>
    <col min="80" max="80" width="10.125" style="1" customWidth="1"/>
    <col min="81" max="82" width="10.125" style="6" customWidth="1"/>
    <col min="83" max="83" width="10.125" style="2" customWidth="1"/>
    <col min="84" max="84" width="10.125" style="5" customWidth="1"/>
    <col min="85" max="85" width="10.125" style="1" customWidth="1"/>
    <col min="86" max="86" width="10.375" style="4" customWidth="1"/>
    <col min="87" max="88" width="10.125" style="1" customWidth="1"/>
    <col min="89" max="90" width="10.125" style="4" customWidth="1"/>
    <col min="91" max="92" width="10.125" style="1" customWidth="1"/>
    <col min="93" max="97" width="10.125" style="4" customWidth="1"/>
    <col min="98" max="98" width="10.125" style="5" customWidth="1"/>
    <col min="99" max="100" width="10.125" style="1" customWidth="1"/>
    <col min="101" max="101" width="10.125" style="4" customWidth="1"/>
    <col min="102" max="104" width="10.125" style="5" customWidth="1"/>
    <col min="105" max="105" width="10.125" style="1" customWidth="1"/>
    <col min="106" max="107" width="10.125" style="5" customWidth="1"/>
    <col min="108" max="108" width="10.125" style="4" customWidth="1"/>
    <col min="109" max="110" width="10.125" style="5" customWidth="1"/>
    <col min="111" max="111" width="10.125" style="4" customWidth="1"/>
    <col min="112" max="112" width="10.125" style="1" customWidth="1"/>
    <col min="113" max="115" width="11.125" style="5" customWidth="1"/>
    <col min="116" max="117" width="11.25" style="2" customWidth="1"/>
    <col min="118" max="118" width="11.25" style="1" customWidth="1"/>
    <col min="119" max="120" width="11.25" style="2" customWidth="1"/>
    <col min="121" max="121" width="12.25" style="1" customWidth="1"/>
    <col min="122" max="125" width="11.25" style="3" customWidth="1"/>
    <col min="126" max="126" width="11.25" style="2" customWidth="1"/>
    <col min="127" max="127" width="11.25" style="3" customWidth="1"/>
    <col min="128" max="129" width="11.25" style="2" customWidth="1"/>
    <col min="130" max="132" width="11.25" style="3" customWidth="1"/>
    <col min="133" max="133" width="11.25" style="2" customWidth="1"/>
    <col min="134" max="135" width="11.25" style="3" customWidth="1"/>
    <col min="136" max="137" width="11.25" style="2" customWidth="1"/>
    <col min="138" max="138" width="11.25" style="1" customWidth="1"/>
    <col min="139" max="139" width="11.25" style="2" customWidth="1"/>
    <col min="140" max="140" width="11.25" style="1" customWidth="1"/>
    <col min="141" max="146" width="11.25" style="2" customWidth="1"/>
    <col min="147" max="148" width="11.25" style="1" customWidth="1"/>
    <col min="149" max="149" width="9" style="1"/>
    <col min="150" max="158" width="10.25" style="1" customWidth="1"/>
    <col min="159" max="16384" width="9" style="1"/>
  </cols>
  <sheetData>
    <row r="1" spans="1:148">
      <c r="A1" s="7"/>
      <c r="B1" s="7"/>
      <c r="C1" s="7"/>
      <c r="D1" s="7"/>
      <c r="E1" s="7"/>
      <c r="F1" s="4"/>
      <c r="G1" s="4"/>
      <c r="H1" s="4"/>
      <c r="I1" s="7"/>
      <c r="J1" s="7"/>
      <c r="K1" s="7"/>
      <c r="L1" s="4"/>
      <c r="M1" s="4"/>
      <c r="N1" s="7"/>
      <c r="O1" s="7"/>
      <c r="P1" s="4"/>
      <c r="Q1" s="4"/>
      <c r="R1" s="7"/>
      <c r="S1" s="7"/>
      <c r="T1" s="4"/>
      <c r="U1" s="7"/>
      <c r="V1" s="7"/>
      <c r="W1" s="7"/>
      <c r="Z1" s="7"/>
      <c r="AA1" s="7"/>
      <c r="AB1" s="7"/>
      <c r="AC1" s="7"/>
      <c r="AE1" s="7"/>
      <c r="AG1" s="7"/>
      <c r="AK1" s="7"/>
      <c r="AL1" s="7"/>
      <c r="AM1" s="7"/>
      <c r="AO1" s="7"/>
      <c r="AP1" s="7"/>
      <c r="AR1" s="7"/>
      <c r="AS1" s="7"/>
      <c r="AT1" s="7"/>
      <c r="AU1" s="7"/>
      <c r="AZ1" s="7"/>
      <c r="BA1" s="7"/>
      <c r="BC1" s="7"/>
      <c r="BH1" s="7"/>
      <c r="BI1" s="7"/>
      <c r="BJ1" s="7"/>
      <c r="BK1" s="7"/>
      <c r="BO1" s="7"/>
      <c r="BW1" s="5"/>
      <c r="BX1" s="7"/>
      <c r="BY1" s="5"/>
      <c r="BZ1" s="5"/>
      <c r="CA1" s="5"/>
      <c r="CB1" s="7"/>
      <c r="CC1" s="5"/>
      <c r="CD1" s="5"/>
      <c r="CE1" s="7"/>
      <c r="CG1" s="7"/>
      <c r="CI1" s="7"/>
      <c r="CJ1" s="7"/>
      <c r="CM1" s="7"/>
      <c r="CN1" s="7"/>
      <c r="CU1" s="7"/>
      <c r="CV1" s="7"/>
      <c r="DA1" s="7"/>
      <c r="DH1" s="7"/>
      <c r="DL1" s="7"/>
      <c r="DM1" s="7"/>
      <c r="DN1" s="7"/>
      <c r="DO1" s="7"/>
      <c r="DP1" s="7"/>
      <c r="DQ1" s="7"/>
      <c r="DR1" s="4"/>
      <c r="DS1" s="4"/>
      <c r="DT1" s="4"/>
      <c r="DU1" s="4"/>
      <c r="DV1" s="7"/>
      <c r="DW1" s="4"/>
      <c r="DX1" s="7"/>
      <c r="DY1" s="7"/>
      <c r="DZ1" s="4"/>
      <c r="EA1" s="4"/>
      <c r="EB1" s="4">
        <v>5.6077</v>
      </c>
      <c r="EC1" s="7">
        <v>7.3921</v>
      </c>
      <c r="ED1" s="4">
        <v>6.9728</v>
      </c>
      <c r="EE1" s="4"/>
      <c r="EF1" s="7">
        <v>5.6196</v>
      </c>
      <c r="EG1" s="7">
        <v>6.6737</v>
      </c>
      <c r="EH1" s="7">
        <v>7.4144</v>
      </c>
      <c r="EI1" s="7"/>
      <c r="EJ1" s="7">
        <v>6.4922</v>
      </c>
      <c r="EK1" s="7">
        <v>6.7677</v>
      </c>
      <c r="EL1" s="7"/>
      <c r="EM1" s="7">
        <v>10.8628</v>
      </c>
      <c r="EN1" s="7"/>
      <c r="EO1" s="7">
        <v>8.17662</v>
      </c>
      <c r="EP1" s="7"/>
      <c r="EQ1" s="7">
        <v>8.5322</v>
      </c>
      <c r="ER1" s="7"/>
    </row>
    <row r="2" spans="1:148">
      <c r="A2" s="7"/>
      <c r="B2" s="7" t="s">
        <v>0</v>
      </c>
      <c r="C2" s="7"/>
      <c r="D2" s="7"/>
      <c r="E2" s="7"/>
      <c r="F2" s="4">
        <v>16.8892</v>
      </c>
      <c r="G2" s="4">
        <v>8.938</v>
      </c>
      <c r="H2" s="4">
        <v>9.7311</v>
      </c>
      <c r="I2" s="7">
        <v>7.8405</v>
      </c>
      <c r="J2" s="7">
        <v>8.1692</v>
      </c>
      <c r="K2" s="7">
        <v>8.6181</v>
      </c>
      <c r="L2" s="4"/>
      <c r="M2" s="4"/>
      <c r="N2" s="7"/>
      <c r="O2" s="7">
        <v>13.7374</v>
      </c>
      <c r="P2" s="4"/>
      <c r="Q2" s="4">
        <v>13.5972</v>
      </c>
      <c r="R2" s="7">
        <v>11.3866</v>
      </c>
      <c r="S2" s="7"/>
      <c r="T2" s="4"/>
      <c r="U2" s="7">
        <v>10.2529</v>
      </c>
      <c r="V2" s="7"/>
      <c r="W2" s="7"/>
      <c r="Z2" s="7"/>
      <c r="AA2" s="7"/>
      <c r="AB2" s="7"/>
      <c r="AC2" s="7"/>
      <c r="AE2" s="7"/>
      <c r="AG2" s="7"/>
      <c r="AK2" s="7"/>
      <c r="AL2" s="7"/>
      <c r="AM2" s="7"/>
      <c r="AO2" s="7"/>
      <c r="AP2" s="7"/>
      <c r="AR2" s="7"/>
      <c r="AS2" s="7"/>
      <c r="AT2" s="7"/>
      <c r="AU2" s="7"/>
      <c r="AZ2" s="7"/>
      <c r="BA2" s="7"/>
      <c r="BC2" s="7"/>
      <c r="BH2" s="7"/>
      <c r="BI2" s="7"/>
      <c r="BJ2" s="7"/>
      <c r="BK2" s="7"/>
      <c r="BO2" s="7"/>
      <c r="BW2" s="5"/>
      <c r="BX2" s="7"/>
      <c r="BY2" s="5">
        <v>10.3717</v>
      </c>
      <c r="BZ2" s="5">
        <v>6.5314</v>
      </c>
      <c r="CA2" s="5">
        <v>7.2353</v>
      </c>
      <c r="CB2" s="7"/>
      <c r="CC2" s="5"/>
      <c r="CD2" s="5">
        <v>9.7752</v>
      </c>
      <c r="CE2" s="7">
        <v>14.8517</v>
      </c>
      <c r="CG2" s="7"/>
      <c r="CI2" s="7"/>
      <c r="CJ2" s="7"/>
      <c r="CM2" s="7"/>
      <c r="CN2" s="7"/>
      <c r="CU2" s="7"/>
      <c r="CV2" s="7"/>
      <c r="DA2" s="7"/>
      <c r="DH2" s="7"/>
      <c r="DL2" s="7">
        <v>4.793</v>
      </c>
      <c r="DM2" s="7">
        <v>10.6651</v>
      </c>
      <c r="DN2" s="7">
        <v>11.1707</v>
      </c>
      <c r="DO2" s="7"/>
      <c r="DP2" s="7"/>
      <c r="DQ2" s="7"/>
      <c r="DR2" s="4">
        <v>7.1129</v>
      </c>
      <c r="DS2" s="4">
        <v>3.6771</v>
      </c>
      <c r="DT2" s="4"/>
      <c r="DU2" s="4">
        <v>7.6145</v>
      </c>
      <c r="DV2" s="7"/>
      <c r="DW2" s="4">
        <v>11.3083</v>
      </c>
      <c r="DX2" s="7">
        <v>6.38</v>
      </c>
      <c r="DY2" s="7"/>
      <c r="DZ2" s="4"/>
      <c r="EA2" s="4"/>
      <c r="EB2" s="4">
        <v>9.6739</v>
      </c>
      <c r="EC2" s="7">
        <v>10.1442</v>
      </c>
      <c r="ED2" s="4">
        <v>9.3535</v>
      </c>
      <c r="EE2" s="4"/>
      <c r="EF2" s="7">
        <v>5.3326</v>
      </c>
      <c r="EG2" s="7">
        <v>6.5013</v>
      </c>
      <c r="EH2" s="7">
        <v>3.8805</v>
      </c>
      <c r="EI2" s="7"/>
      <c r="EJ2" s="7">
        <v>7.2795</v>
      </c>
      <c r="EK2" s="7">
        <v>6.5279</v>
      </c>
      <c r="EL2" s="7"/>
      <c r="EM2" s="7">
        <v>8.8559</v>
      </c>
      <c r="EN2" s="7"/>
      <c r="EO2" s="7">
        <v>6.5748</v>
      </c>
      <c r="EP2" s="7"/>
      <c r="EQ2" s="7">
        <v>9.6019</v>
      </c>
      <c r="ER2" s="7"/>
    </row>
    <row r="3" spans="1:148">
      <c r="A3" s="7"/>
      <c r="B3" s="7"/>
      <c r="C3" s="7">
        <v>7.3064</v>
      </c>
      <c r="D3" s="7">
        <v>9.425</v>
      </c>
      <c r="E3" s="7">
        <v>7.3627</v>
      </c>
      <c r="F3" s="4">
        <v>13.8071</v>
      </c>
      <c r="G3" s="4">
        <v>8.2828</v>
      </c>
      <c r="H3" s="4">
        <v>11.023</v>
      </c>
      <c r="I3" s="7"/>
      <c r="J3" s="7"/>
      <c r="K3" s="7"/>
      <c r="L3" s="4"/>
      <c r="M3" s="4"/>
      <c r="N3" s="7"/>
      <c r="O3" s="7">
        <v>13.0951</v>
      </c>
      <c r="P3" s="4"/>
      <c r="Q3" s="4">
        <v>13.2677</v>
      </c>
      <c r="R3" s="7">
        <v>12.4522</v>
      </c>
      <c r="S3" s="7"/>
      <c r="T3" s="4"/>
      <c r="U3" s="7">
        <v>11.1802</v>
      </c>
      <c r="V3" s="7"/>
      <c r="W3" s="7"/>
      <c r="Z3" s="7"/>
      <c r="AA3" s="7"/>
      <c r="AB3" s="7"/>
      <c r="AC3" s="7"/>
      <c r="AE3" s="7"/>
      <c r="AG3" s="7"/>
      <c r="AK3" s="7"/>
      <c r="AL3" s="7"/>
      <c r="AM3" s="7"/>
      <c r="AO3" s="7"/>
      <c r="AP3" s="7"/>
      <c r="AR3" s="7"/>
      <c r="AS3" s="7"/>
      <c r="AT3" s="7"/>
      <c r="AU3" s="7"/>
      <c r="AZ3" s="7"/>
      <c r="BA3" s="7"/>
      <c r="BC3" s="7"/>
      <c r="BH3" s="7"/>
      <c r="BI3" s="7"/>
      <c r="BJ3" s="7"/>
      <c r="BK3" s="7"/>
      <c r="BO3" s="7"/>
      <c r="BW3" s="5"/>
      <c r="BX3" s="7"/>
      <c r="BY3" s="5">
        <v>10.1794</v>
      </c>
      <c r="BZ3" s="5">
        <v>7.2675</v>
      </c>
      <c r="CA3" s="5">
        <v>9.8485</v>
      </c>
      <c r="CB3" s="7"/>
      <c r="CC3" s="5"/>
      <c r="CD3" s="5">
        <v>9.4031</v>
      </c>
      <c r="CE3" s="7"/>
      <c r="CG3" s="7"/>
      <c r="CI3" s="7"/>
      <c r="CJ3" s="7"/>
      <c r="CM3" s="7"/>
      <c r="CN3" s="7"/>
      <c r="CU3" s="7"/>
      <c r="CV3" s="7"/>
      <c r="DA3" s="7"/>
      <c r="DH3" s="7"/>
      <c r="DL3" s="7">
        <v>5.4364</v>
      </c>
      <c r="DM3" s="7">
        <v>9.3228</v>
      </c>
      <c r="DN3" s="7">
        <v>6.8529</v>
      </c>
      <c r="DO3" s="7"/>
      <c r="DP3" s="7"/>
      <c r="DQ3" s="7"/>
      <c r="DR3" s="4">
        <v>4.1128</v>
      </c>
      <c r="DS3" s="4">
        <v>5.2199</v>
      </c>
      <c r="DT3" s="4"/>
      <c r="DU3" s="4">
        <v>8.2959</v>
      </c>
      <c r="DV3" s="7"/>
      <c r="DW3" s="4">
        <v>13.3648</v>
      </c>
      <c r="DX3" s="7">
        <v>6.1766</v>
      </c>
      <c r="DY3" s="7"/>
      <c r="DZ3" s="4"/>
      <c r="EA3" s="4"/>
      <c r="EB3" s="4">
        <v>5.8921</v>
      </c>
      <c r="EC3" s="7"/>
      <c r="ED3" s="4"/>
      <c r="EE3" s="4"/>
      <c r="EF3" s="7"/>
      <c r="EG3" s="7"/>
      <c r="EH3" s="7"/>
      <c r="EI3" s="7"/>
      <c r="EJ3" s="7"/>
      <c r="EK3" s="7"/>
      <c r="EL3" s="7"/>
      <c r="EM3" s="7">
        <v>6.9252</v>
      </c>
      <c r="EN3" s="7"/>
      <c r="EO3" s="7"/>
      <c r="EP3" s="7"/>
      <c r="EQ3" s="7"/>
      <c r="ER3" s="7"/>
    </row>
    <row r="4" spans="1:148">
      <c r="A4" s="7"/>
      <c r="B4" s="7"/>
      <c r="C4" s="7" t="s">
        <v>1</v>
      </c>
      <c r="D4" s="7" t="s">
        <v>2</v>
      </c>
      <c r="E4" s="7" t="s">
        <v>3</v>
      </c>
      <c r="F4" s="4" t="s">
        <v>4</v>
      </c>
      <c r="G4" s="4" t="s">
        <v>5</v>
      </c>
      <c r="H4" s="4" t="s">
        <v>6</v>
      </c>
      <c r="I4" s="7" t="s">
        <v>7</v>
      </c>
      <c r="J4" s="7" t="s">
        <v>8</v>
      </c>
      <c r="K4" s="7" t="s">
        <v>9</v>
      </c>
      <c r="L4" s="4" t="s">
        <v>10</v>
      </c>
      <c r="M4" s="4" t="s">
        <v>11</v>
      </c>
      <c r="N4" s="7" t="s">
        <v>12</v>
      </c>
      <c r="O4" s="7" t="s">
        <v>13</v>
      </c>
      <c r="P4" s="4" t="s">
        <v>14</v>
      </c>
      <c r="Q4" s="4" t="s">
        <v>15</v>
      </c>
      <c r="R4" s="7" t="s">
        <v>16</v>
      </c>
      <c r="S4" s="7" t="s">
        <v>17</v>
      </c>
      <c r="T4" s="4" t="s">
        <v>18</v>
      </c>
      <c r="U4" s="7" t="s">
        <v>19</v>
      </c>
      <c r="V4" s="7" t="s">
        <v>20</v>
      </c>
      <c r="W4" s="7" t="s">
        <v>21</v>
      </c>
      <c r="X4" s="4" t="s">
        <v>22</v>
      </c>
      <c r="Y4" s="4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4" t="s">
        <v>28</v>
      </c>
      <c r="AE4" s="7" t="s">
        <v>29</v>
      </c>
      <c r="AF4" s="4" t="s">
        <v>30</v>
      </c>
      <c r="AG4" s="7" t="s">
        <v>31</v>
      </c>
      <c r="AH4" s="5" t="s">
        <v>32</v>
      </c>
      <c r="AI4" s="5" t="s">
        <v>33</v>
      </c>
      <c r="AJ4" s="5" t="s">
        <v>34</v>
      </c>
      <c r="AK4" s="7" t="s">
        <v>35</v>
      </c>
      <c r="AL4" s="7" t="s">
        <v>36</v>
      </c>
      <c r="AM4" s="7" t="s">
        <v>37</v>
      </c>
      <c r="AN4" s="5" t="s">
        <v>38</v>
      </c>
      <c r="AO4" s="7" t="s">
        <v>39</v>
      </c>
      <c r="AP4" s="7" t="s">
        <v>40</v>
      </c>
      <c r="AQ4" s="5" t="s">
        <v>41</v>
      </c>
      <c r="AR4" s="7" t="s">
        <v>42</v>
      </c>
      <c r="AS4" s="7" t="s">
        <v>43</v>
      </c>
      <c r="AT4" s="7" t="s">
        <v>44</v>
      </c>
      <c r="AU4" s="7" t="s">
        <v>45</v>
      </c>
      <c r="AV4" s="5" t="s">
        <v>46</v>
      </c>
      <c r="AW4" s="5" t="s">
        <v>47</v>
      </c>
      <c r="AX4" s="5" t="s">
        <v>48</v>
      </c>
      <c r="AY4" s="5" t="s">
        <v>49</v>
      </c>
      <c r="AZ4" s="7" t="s">
        <v>50</v>
      </c>
      <c r="BA4" s="7" t="s">
        <v>51</v>
      </c>
      <c r="BB4" s="5" t="s">
        <v>52</v>
      </c>
      <c r="BC4" s="7" t="s">
        <v>53</v>
      </c>
      <c r="BD4" s="5" t="s">
        <v>54</v>
      </c>
      <c r="BE4" s="5" t="s">
        <v>55</v>
      </c>
      <c r="BF4" s="5" t="s">
        <v>56</v>
      </c>
      <c r="BG4" s="5" t="s">
        <v>57</v>
      </c>
      <c r="BH4" s="7" t="s">
        <v>58</v>
      </c>
      <c r="BI4" s="7" t="s">
        <v>59</v>
      </c>
      <c r="BJ4" s="7" t="s">
        <v>60</v>
      </c>
      <c r="BK4" s="7" t="s">
        <v>61</v>
      </c>
      <c r="BL4" s="5" t="s">
        <v>62</v>
      </c>
      <c r="BM4" s="5" t="s">
        <v>63</v>
      </c>
      <c r="BN4" s="5" t="s">
        <v>64</v>
      </c>
      <c r="BO4" s="7" t="s">
        <v>65</v>
      </c>
      <c r="BP4" s="5" t="s">
        <v>66</v>
      </c>
      <c r="BQ4" s="5" t="s">
        <v>67</v>
      </c>
      <c r="BR4" s="5" t="s">
        <v>68</v>
      </c>
      <c r="BS4" s="4" t="s">
        <v>69</v>
      </c>
      <c r="BT4" s="5" t="s">
        <v>70</v>
      </c>
      <c r="BU4" s="5" t="s">
        <v>71</v>
      </c>
      <c r="BV4" s="5" t="s">
        <v>72</v>
      </c>
      <c r="BW4" s="5" t="s">
        <v>73</v>
      </c>
      <c r="BX4" s="7" t="s">
        <v>74</v>
      </c>
      <c r="BY4" s="5" t="s">
        <v>75</v>
      </c>
      <c r="BZ4" s="5" t="s">
        <v>76</v>
      </c>
      <c r="CA4" s="5" t="s">
        <v>77</v>
      </c>
      <c r="CB4" s="7" t="s">
        <v>78</v>
      </c>
      <c r="CC4" s="5" t="s">
        <v>79</v>
      </c>
      <c r="CD4" s="5" t="s">
        <v>80</v>
      </c>
      <c r="CE4" s="7" t="s">
        <v>81</v>
      </c>
      <c r="CF4" s="5" t="s">
        <v>82</v>
      </c>
      <c r="CG4" s="7" t="s">
        <v>83</v>
      </c>
      <c r="CH4" s="4" t="s">
        <v>84</v>
      </c>
      <c r="CI4" s="7" t="s">
        <v>85</v>
      </c>
      <c r="CJ4" s="7" t="s">
        <v>86</v>
      </c>
      <c r="CK4" s="4" t="s">
        <v>87</v>
      </c>
      <c r="CL4" s="4" t="s">
        <v>88</v>
      </c>
      <c r="CM4" s="7" t="s">
        <v>89</v>
      </c>
      <c r="CN4" s="7" t="s">
        <v>90</v>
      </c>
      <c r="CO4" s="4" t="s">
        <v>91</v>
      </c>
      <c r="CP4" s="4" t="s">
        <v>92</v>
      </c>
      <c r="CQ4" s="4" t="s">
        <v>93</v>
      </c>
      <c r="CR4" s="4" t="s">
        <v>94</v>
      </c>
      <c r="CS4" s="4" t="s">
        <v>95</v>
      </c>
      <c r="CT4" s="5" t="s">
        <v>96</v>
      </c>
      <c r="CU4" s="7" t="s">
        <v>97</v>
      </c>
      <c r="CV4" s="7" t="s">
        <v>98</v>
      </c>
      <c r="CW4" s="4" t="s">
        <v>99</v>
      </c>
      <c r="CX4" s="5" t="s">
        <v>100</v>
      </c>
      <c r="CY4" s="5" t="s">
        <v>101</v>
      </c>
      <c r="CZ4" s="5" t="s">
        <v>102</v>
      </c>
      <c r="DA4" s="7" t="s">
        <v>103</v>
      </c>
      <c r="DB4" s="5" t="s">
        <v>104</v>
      </c>
      <c r="DC4" s="5" t="s">
        <v>105</v>
      </c>
      <c r="DD4" s="4" t="s">
        <v>106</v>
      </c>
      <c r="DE4" s="5" t="s">
        <v>107</v>
      </c>
      <c r="DF4" s="5" t="s">
        <v>108</v>
      </c>
      <c r="DG4" s="4" t="s">
        <v>109</v>
      </c>
      <c r="DH4" s="7" t="s">
        <v>110</v>
      </c>
      <c r="DI4" s="5" t="s">
        <v>111</v>
      </c>
      <c r="DJ4" s="5" t="s">
        <v>112</v>
      </c>
      <c r="DK4" s="5" t="s">
        <v>113</v>
      </c>
      <c r="DL4" s="7" t="s">
        <v>114</v>
      </c>
      <c r="DM4" s="7" t="s">
        <v>115</v>
      </c>
      <c r="DN4" s="7" t="s">
        <v>116</v>
      </c>
      <c r="DO4" s="7" t="s">
        <v>117</v>
      </c>
      <c r="DP4" s="7" t="s">
        <v>118</v>
      </c>
      <c r="DQ4" s="7" t="s">
        <v>119</v>
      </c>
      <c r="DR4" s="4" t="s">
        <v>120</v>
      </c>
      <c r="DS4" s="4" t="s">
        <v>121</v>
      </c>
      <c r="DT4" s="4" t="s">
        <v>122</v>
      </c>
      <c r="DU4" s="4" t="s">
        <v>123</v>
      </c>
      <c r="DV4" s="7" t="s">
        <v>124</v>
      </c>
      <c r="DW4" s="4" t="s">
        <v>125</v>
      </c>
      <c r="DX4" s="7" t="s">
        <v>126</v>
      </c>
      <c r="DY4" s="7" t="s">
        <v>127</v>
      </c>
      <c r="DZ4" s="4" t="s">
        <v>128</v>
      </c>
      <c r="EA4" s="4" t="s">
        <v>129</v>
      </c>
      <c r="EB4" s="4" t="s">
        <v>130</v>
      </c>
      <c r="EC4" s="7" t="s">
        <v>131</v>
      </c>
      <c r="ED4" s="4" t="s">
        <v>132</v>
      </c>
      <c r="EE4" s="4" t="s">
        <v>133</v>
      </c>
      <c r="EF4" s="7" t="s">
        <v>134</v>
      </c>
      <c r="EG4" s="7" t="s">
        <v>135</v>
      </c>
      <c r="EH4" s="7" t="s">
        <v>136</v>
      </c>
      <c r="EI4" s="7" t="s">
        <v>137</v>
      </c>
      <c r="EJ4" s="7" t="s">
        <v>138</v>
      </c>
      <c r="EK4" s="7" t="s">
        <v>139</v>
      </c>
      <c r="EL4" s="7" t="s">
        <v>140</v>
      </c>
      <c r="EM4" s="7" t="s">
        <v>141</v>
      </c>
      <c r="EN4" s="7" t="s">
        <v>142</v>
      </c>
      <c r="EO4" s="7" t="s">
        <v>143</v>
      </c>
      <c r="EP4" s="7" t="s">
        <v>144</v>
      </c>
      <c r="EQ4" s="7" t="s">
        <v>145</v>
      </c>
      <c r="ER4" s="7"/>
    </row>
    <row r="5" spans="1:148">
      <c r="A5" s="7"/>
      <c r="B5" s="7" t="s">
        <v>146</v>
      </c>
      <c r="C5" s="7">
        <v>7.306</v>
      </c>
      <c r="D5" s="7">
        <v>9.425</v>
      </c>
      <c r="E5" s="7">
        <v>7.363</v>
      </c>
      <c r="F5" s="4">
        <f>(F2+F3)/2</f>
        <v>15.34815</v>
      </c>
      <c r="G5" s="4">
        <f>(G2+G3)/2</f>
        <v>8.6104</v>
      </c>
      <c r="H5" s="4">
        <f>(H2+H3)/2</f>
        <v>10.37705</v>
      </c>
      <c r="I5" s="7">
        <v>7.841</v>
      </c>
      <c r="J5" s="7">
        <v>8.169</v>
      </c>
      <c r="K5" s="7">
        <v>8.618</v>
      </c>
      <c r="L5" s="4">
        <v>10.3402</v>
      </c>
      <c r="M5" s="4">
        <v>14.5019</v>
      </c>
      <c r="N5" s="7">
        <v>12.5192</v>
      </c>
      <c r="O5" s="7">
        <f>(O2+O3)/2</f>
        <v>13.41625</v>
      </c>
      <c r="P5" s="4">
        <v>15.5057</v>
      </c>
      <c r="Q5" s="4">
        <f>(Q2+Q3)/2</f>
        <v>13.43245</v>
      </c>
      <c r="R5" s="7">
        <f>(R2+R3)/2</f>
        <v>11.9194</v>
      </c>
      <c r="S5" s="7">
        <v>10.1118</v>
      </c>
      <c r="T5" s="4">
        <v>11.505</v>
      </c>
      <c r="U5" s="7">
        <f>(U2+U3)/2</f>
        <v>10.71655</v>
      </c>
      <c r="V5" s="7">
        <v>10.7598</v>
      </c>
      <c r="W5" s="7">
        <v>9.9546</v>
      </c>
      <c r="X5" s="4">
        <v>9.3209</v>
      </c>
      <c r="Y5" s="4">
        <v>15.413</v>
      </c>
      <c r="Z5" s="7">
        <v>20.195</v>
      </c>
      <c r="AA5" s="7">
        <v>7.353</v>
      </c>
      <c r="AB5" s="7">
        <v>8.8265</v>
      </c>
      <c r="AC5" s="7">
        <v>7.8709</v>
      </c>
      <c r="AD5" s="4">
        <v>6.3043</v>
      </c>
      <c r="AE5" s="7">
        <v>15.9371</v>
      </c>
      <c r="AF5" s="4">
        <v>7.4191</v>
      </c>
      <c r="AG5" s="7">
        <v>8.4245</v>
      </c>
      <c r="AH5" s="5">
        <v>11.5743</v>
      </c>
      <c r="AI5" s="5">
        <v>8.088</v>
      </c>
      <c r="AJ5" s="5">
        <v>6.792</v>
      </c>
      <c r="AK5" s="7">
        <v>10.4288</v>
      </c>
      <c r="AL5" s="7">
        <v>10.4068</v>
      </c>
      <c r="AM5" s="7">
        <v>8.4259</v>
      </c>
      <c r="AN5" s="5">
        <v>7.1623</v>
      </c>
      <c r="AO5" s="7">
        <v>8.6413</v>
      </c>
      <c r="AP5" s="7">
        <v>10.7738</v>
      </c>
      <c r="AQ5" s="5">
        <v>7.7472</v>
      </c>
      <c r="AR5" s="7">
        <v>8.1812</v>
      </c>
      <c r="AS5" s="7">
        <v>5.6834</v>
      </c>
      <c r="AT5" s="7">
        <v>9.0865</v>
      </c>
      <c r="AU5" s="7">
        <v>7.6768</v>
      </c>
      <c r="AV5" s="5">
        <v>7.5513</v>
      </c>
      <c r="AW5" s="5">
        <v>11.3547</v>
      </c>
      <c r="AX5" s="5">
        <v>7.9689</v>
      </c>
      <c r="AY5" s="5">
        <v>4.758</v>
      </c>
      <c r="AZ5" s="7">
        <v>6.2147</v>
      </c>
      <c r="BA5" s="7">
        <v>10.0743</v>
      </c>
      <c r="BB5" s="5">
        <v>9.2813</v>
      </c>
      <c r="BC5" s="7">
        <v>16.895</v>
      </c>
      <c r="BD5" s="5">
        <v>16.1158</v>
      </c>
      <c r="BE5" s="5">
        <v>12.3819</v>
      </c>
      <c r="BF5" s="5">
        <v>8.9159</v>
      </c>
      <c r="BG5" s="5">
        <v>10.4035</v>
      </c>
      <c r="BH5" s="7">
        <v>12.2536</v>
      </c>
      <c r="BI5" s="7">
        <v>6.827</v>
      </c>
      <c r="BJ5" s="7">
        <v>11.8013</v>
      </c>
      <c r="BK5" s="7">
        <v>18.0267</v>
      </c>
      <c r="BL5" s="5">
        <v>12.8647</v>
      </c>
      <c r="BM5" s="5">
        <v>8.219</v>
      </c>
      <c r="BN5" s="5">
        <v>16.5264</v>
      </c>
      <c r="BO5" s="7">
        <v>12.9865</v>
      </c>
      <c r="BP5" s="5">
        <v>12.4599</v>
      </c>
      <c r="BQ5" s="5">
        <v>16.8113</v>
      </c>
      <c r="BR5" s="5">
        <v>7.4999</v>
      </c>
      <c r="BS5" s="4">
        <v>8.3577</v>
      </c>
      <c r="BT5" s="5">
        <v>12.1547</v>
      </c>
      <c r="BU5" s="5">
        <v>17.6553</v>
      </c>
      <c r="BV5" s="5">
        <v>10.4558</v>
      </c>
      <c r="BW5" s="5">
        <v>6.03265</v>
      </c>
      <c r="BX5" s="7">
        <v>10.5349</v>
      </c>
      <c r="BY5" s="5">
        <f>(BY2+BY3)/2</f>
        <v>10.27555</v>
      </c>
      <c r="BZ5" s="5">
        <f>(BZ2+BZ3)/2</f>
        <v>6.89945</v>
      </c>
      <c r="CA5" s="5">
        <f>(CA2+CA3)/2</f>
        <v>8.5419</v>
      </c>
      <c r="CB5" s="7">
        <v>10.9623</v>
      </c>
      <c r="CC5" s="5">
        <v>11.6858</v>
      </c>
      <c r="CD5" s="5">
        <f>(CD2+CD3)/2</f>
        <v>9.58915</v>
      </c>
      <c r="CE5" s="7">
        <v>14.8517</v>
      </c>
      <c r="CF5" s="5">
        <v>15.1198</v>
      </c>
      <c r="CG5" s="7">
        <v>25.161</v>
      </c>
      <c r="CH5" s="4">
        <v>14.405</v>
      </c>
      <c r="CI5" s="7">
        <v>14.7143</v>
      </c>
      <c r="CJ5" s="7">
        <v>18.3811</v>
      </c>
      <c r="CK5" s="4">
        <v>8.9987</v>
      </c>
      <c r="CL5" s="4">
        <v>15.3522</v>
      </c>
      <c r="CM5" s="7">
        <v>15.1307</v>
      </c>
      <c r="CN5" s="7">
        <v>13.8885</v>
      </c>
      <c r="CO5" s="4">
        <v>7.079</v>
      </c>
      <c r="CP5" s="4">
        <v>11.8283</v>
      </c>
      <c r="CQ5" s="4">
        <v>14.81</v>
      </c>
      <c r="CR5" s="4">
        <v>11.0334</v>
      </c>
      <c r="CS5" s="4">
        <v>11.6999</v>
      </c>
      <c r="CT5" s="5">
        <v>13.7369</v>
      </c>
      <c r="CU5" s="7">
        <v>9.2449</v>
      </c>
      <c r="CV5" s="7">
        <v>15.469</v>
      </c>
      <c r="CW5" s="4">
        <v>9.4728</v>
      </c>
      <c r="CX5" s="5">
        <v>14.7236</v>
      </c>
      <c r="CY5" s="5">
        <v>31.275</v>
      </c>
      <c r="CZ5" s="5">
        <v>12.1192</v>
      </c>
      <c r="DA5" s="7">
        <v>8.9</v>
      </c>
      <c r="DB5" s="5">
        <v>15.8836</v>
      </c>
      <c r="DC5" s="5">
        <v>20.0737</v>
      </c>
      <c r="DD5" s="4">
        <v>10.0711</v>
      </c>
      <c r="DE5" s="5">
        <v>10.6201</v>
      </c>
      <c r="DF5" s="5">
        <v>11.9553</v>
      </c>
      <c r="DG5" s="4">
        <v>13.3663</v>
      </c>
      <c r="DH5" s="7">
        <v>16.9924</v>
      </c>
      <c r="DI5" s="5">
        <v>7.2323</v>
      </c>
      <c r="DJ5" s="5">
        <v>10.0149</v>
      </c>
      <c r="DK5" s="5">
        <v>8.0943</v>
      </c>
      <c r="DL5" s="7">
        <f>(DL2+DL3)/2</f>
        <v>5.1147</v>
      </c>
      <c r="DM5" s="7">
        <f>(DM2+DM3)/2</f>
        <v>9.99395</v>
      </c>
      <c r="DN5" s="7">
        <f>(DN2+DN3)/2</f>
        <v>9.0118</v>
      </c>
      <c r="DO5" s="7">
        <v>8.1626</v>
      </c>
      <c r="DP5" s="7">
        <v>9.399</v>
      </c>
      <c r="DQ5" s="7">
        <v>11.564</v>
      </c>
      <c r="DR5" s="4">
        <f>(DR2+DR3)/2</f>
        <v>5.61285</v>
      </c>
      <c r="DS5" s="4">
        <f>(DS2+DS3)/2</f>
        <v>4.4485</v>
      </c>
      <c r="DT5" s="4">
        <v>6.326</v>
      </c>
      <c r="DU5" s="4">
        <f>(DU2+DU3)/2</f>
        <v>7.9552</v>
      </c>
      <c r="DV5" s="7">
        <v>12.5814</v>
      </c>
      <c r="DW5" s="4">
        <f>(DW2+DW3)/2</f>
        <v>12.33655</v>
      </c>
      <c r="DX5" s="7">
        <f>(DX2+DX3)/2</f>
        <v>6.2783</v>
      </c>
      <c r="DY5" s="7">
        <v>7.5568</v>
      </c>
      <c r="DZ5" s="4">
        <v>10.2068</v>
      </c>
      <c r="EA5" s="4">
        <v>12.1364</v>
      </c>
      <c r="EB5" s="4">
        <f>(EB1+EB2+EB3)/3</f>
        <v>7.0579</v>
      </c>
      <c r="EC5" s="7">
        <f>(EC2+EC1)/2</f>
        <v>8.76815</v>
      </c>
      <c r="ED5" s="4">
        <f>(ED1+ED2)/2</f>
        <v>8.16315</v>
      </c>
      <c r="EE5" s="4">
        <v>11.035</v>
      </c>
      <c r="EF5" s="7">
        <f>(EF1+EF2)/2</f>
        <v>5.4761</v>
      </c>
      <c r="EG5" s="7">
        <f>(EG1+EG2)/2</f>
        <v>6.5875</v>
      </c>
      <c r="EH5" s="7">
        <f>(EH1+EH2)/2</f>
        <v>5.64745</v>
      </c>
      <c r="EI5" s="7">
        <v>7.3814</v>
      </c>
      <c r="EJ5" s="7">
        <f>(EJ1+EJ2)/2</f>
        <v>6.88585</v>
      </c>
      <c r="EK5" s="7">
        <f>(EK1+EK2)/2</f>
        <v>6.6478</v>
      </c>
      <c r="EL5" s="7">
        <v>6.3782</v>
      </c>
      <c r="EM5" s="7">
        <f>(EM1+EM2+EM3)/3</f>
        <v>8.8813</v>
      </c>
      <c r="EN5" s="7">
        <v>4.4615</v>
      </c>
      <c r="EO5" s="7">
        <f>(EO1+EO2)/2</f>
        <v>7.37571</v>
      </c>
      <c r="EP5" s="7">
        <v>6.0457</v>
      </c>
      <c r="EQ5" s="7">
        <f>(EQ1+EQ2)/2</f>
        <v>9.06705</v>
      </c>
      <c r="ER5" s="7"/>
    </row>
    <row r="6" spans="1:148">
      <c r="A6" s="7"/>
      <c r="B6" s="7" t="s">
        <v>147</v>
      </c>
      <c r="C6" s="7">
        <v>0.194</v>
      </c>
      <c r="D6" s="7">
        <v>0.196</v>
      </c>
      <c r="E6" s="7">
        <v>0.188</v>
      </c>
      <c r="F6" s="4">
        <v>0.213</v>
      </c>
      <c r="G6" s="4">
        <v>0.202</v>
      </c>
      <c r="H6" s="4">
        <v>0.217</v>
      </c>
      <c r="I6" s="7">
        <v>0.142</v>
      </c>
      <c r="J6" s="7">
        <v>0.213</v>
      </c>
      <c r="K6" s="7">
        <v>0.208</v>
      </c>
      <c r="L6" s="4">
        <v>0.22</v>
      </c>
      <c r="M6" s="4">
        <v>0.271</v>
      </c>
      <c r="N6" s="7">
        <v>0.248</v>
      </c>
      <c r="O6" s="7">
        <v>0.248</v>
      </c>
      <c r="P6" s="4">
        <v>0.27</v>
      </c>
      <c r="Q6" s="4">
        <v>0.27</v>
      </c>
      <c r="R6" s="7">
        <v>0.276</v>
      </c>
      <c r="S6" s="7">
        <v>0.28</v>
      </c>
      <c r="T6" s="4">
        <v>0.267</v>
      </c>
      <c r="U6" s="7">
        <v>0.275</v>
      </c>
      <c r="V6" s="7">
        <v>0.267</v>
      </c>
      <c r="W6" s="7">
        <v>0.255</v>
      </c>
      <c r="X6" s="4">
        <v>0.304</v>
      </c>
      <c r="Y6" s="4">
        <v>0.287</v>
      </c>
      <c r="Z6" s="7">
        <v>0.312</v>
      </c>
      <c r="AA6" s="7">
        <v>0.3</v>
      </c>
      <c r="AB6" s="7">
        <v>0.312</v>
      </c>
      <c r="AC6" s="7">
        <v>0.293</v>
      </c>
      <c r="AD6" s="4">
        <v>0.296</v>
      </c>
      <c r="AE6" s="7">
        <v>0.311</v>
      </c>
      <c r="AF6" s="4">
        <v>0.328</v>
      </c>
      <c r="AG6" s="7">
        <v>0.298</v>
      </c>
      <c r="AH6" s="5">
        <v>0.25</v>
      </c>
      <c r="AI6" s="5">
        <v>0.253</v>
      </c>
      <c r="AJ6" s="5">
        <v>0.268</v>
      </c>
      <c r="AK6" s="7">
        <v>0.261</v>
      </c>
      <c r="AL6" s="7">
        <v>0.256</v>
      </c>
      <c r="AM6" s="7">
        <v>0.284</v>
      </c>
      <c r="AN6" s="5">
        <v>0.286</v>
      </c>
      <c r="AO6" s="7">
        <v>0.249</v>
      </c>
      <c r="AP6" s="7">
        <v>0.248</v>
      </c>
      <c r="AQ6" s="5">
        <v>0.218</v>
      </c>
      <c r="AR6" s="7">
        <v>0.276</v>
      </c>
      <c r="AS6" s="7">
        <v>0.243</v>
      </c>
      <c r="AT6" s="7">
        <v>0.253</v>
      </c>
      <c r="AU6" s="7">
        <v>0.24</v>
      </c>
      <c r="AV6" s="5">
        <v>0.261</v>
      </c>
      <c r="AW6" s="5">
        <v>0.257</v>
      </c>
      <c r="AX6" s="5">
        <v>0.244</v>
      </c>
      <c r="AY6" s="5">
        <v>0.223</v>
      </c>
      <c r="AZ6" s="7">
        <v>0.251</v>
      </c>
      <c r="BA6" s="7">
        <v>0.315</v>
      </c>
      <c r="BB6" s="5">
        <v>0.285</v>
      </c>
      <c r="BC6" s="7">
        <v>0.291</v>
      </c>
      <c r="BD6" s="5">
        <v>0.304</v>
      </c>
      <c r="BE6" s="5">
        <v>0.307</v>
      </c>
      <c r="BF6" s="5">
        <v>0.294</v>
      </c>
      <c r="BG6" s="5">
        <v>0.289</v>
      </c>
      <c r="BH6" s="7">
        <v>0.297</v>
      </c>
      <c r="BI6" s="7">
        <v>0.248</v>
      </c>
      <c r="BJ6" s="7">
        <v>0.26</v>
      </c>
      <c r="BK6" s="7">
        <v>0.279</v>
      </c>
      <c r="BL6" s="5">
        <v>0.264</v>
      </c>
      <c r="BM6" s="5">
        <v>0.232</v>
      </c>
      <c r="BN6" s="5">
        <v>0.248</v>
      </c>
      <c r="BO6" s="7">
        <v>0.259</v>
      </c>
      <c r="BP6" s="5">
        <v>0.276</v>
      </c>
      <c r="BQ6" s="5">
        <v>0.27</v>
      </c>
      <c r="BR6" s="5">
        <v>0.286</v>
      </c>
      <c r="BS6" s="4">
        <v>0.302</v>
      </c>
      <c r="BT6" s="5">
        <v>0.309</v>
      </c>
      <c r="BU6" s="5">
        <v>0.314</v>
      </c>
      <c r="BV6" s="5">
        <v>0.308</v>
      </c>
      <c r="BW6" s="5">
        <v>0.27</v>
      </c>
      <c r="BX6" s="7">
        <v>0.27</v>
      </c>
      <c r="BY6" s="5">
        <v>0.27</v>
      </c>
      <c r="BZ6" s="5">
        <v>0.27</v>
      </c>
      <c r="CA6" s="5">
        <v>0.265</v>
      </c>
      <c r="CB6" s="7">
        <v>0.265</v>
      </c>
      <c r="CC6" s="5">
        <v>0.265</v>
      </c>
      <c r="CD6" s="5">
        <v>0.265</v>
      </c>
      <c r="CE6" s="7">
        <v>0.267</v>
      </c>
      <c r="CF6" s="5">
        <v>0.255</v>
      </c>
      <c r="CG6" s="7">
        <v>0.255</v>
      </c>
      <c r="CH6" s="4">
        <v>0.282</v>
      </c>
      <c r="CI6" s="7">
        <v>0.29</v>
      </c>
      <c r="CJ6" s="7">
        <v>0.297</v>
      </c>
      <c r="CK6" s="4">
        <v>0.265</v>
      </c>
      <c r="CL6" s="4">
        <v>0.268</v>
      </c>
      <c r="CM6" s="7">
        <v>0.287</v>
      </c>
      <c r="CN6" s="7">
        <v>0.308</v>
      </c>
      <c r="CO6" s="4">
        <v>0.252</v>
      </c>
      <c r="CP6" s="4">
        <v>0.237</v>
      </c>
      <c r="CQ6" s="4">
        <v>0.255</v>
      </c>
      <c r="CR6" s="4">
        <v>0.254</v>
      </c>
      <c r="CS6" s="4">
        <v>0.233</v>
      </c>
      <c r="CT6" s="5">
        <v>0.344</v>
      </c>
      <c r="CU6" s="7">
        <v>0.338</v>
      </c>
      <c r="CV6" s="7">
        <v>0.342</v>
      </c>
      <c r="CW6" s="4">
        <v>0.338</v>
      </c>
      <c r="CX6" s="5">
        <v>0.324</v>
      </c>
      <c r="CY6" s="5">
        <v>0.364</v>
      </c>
      <c r="CZ6" s="5">
        <v>0.337</v>
      </c>
      <c r="DA6" s="7">
        <v>0.271</v>
      </c>
      <c r="DB6" s="5">
        <v>0.27</v>
      </c>
      <c r="DC6" s="5">
        <v>0.291</v>
      </c>
      <c r="DD6" s="4">
        <v>0.291</v>
      </c>
      <c r="DE6" s="5">
        <v>0.301</v>
      </c>
      <c r="DF6" s="5">
        <v>0.307</v>
      </c>
      <c r="DG6" s="4">
        <v>0.307</v>
      </c>
      <c r="DH6" s="7">
        <v>0.3</v>
      </c>
      <c r="DI6" s="5">
        <v>0.216</v>
      </c>
      <c r="DJ6" s="5">
        <v>0.237</v>
      </c>
      <c r="DK6" s="5">
        <v>0.22</v>
      </c>
      <c r="DL6" s="7">
        <v>0.243</v>
      </c>
      <c r="DM6" s="7">
        <v>0.257</v>
      </c>
      <c r="DN6" s="7">
        <v>0.257</v>
      </c>
      <c r="DO6" s="7">
        <v>0.265</v>
      </c>
      <c r="DP6" s="7">
        <v>0.257</v>
      </c>
      <c r="DQ6" s="7">
        <v>0.249</v>
      </c>
      <c r="DR6" s="4">
        <v>0.241</v>
      </c>
      <c r="DS6" s="4">
        <v>0.24</v>
      </c>
      <c r="DT6" s="4">
        <v>0.278</v>
      </c>
      <c r="DU6" s="4">
        <v>0.278</v>
      </c>
      <c r="DV6" s="7">
        <v>0.265</v>
      </c>
      <c r="DW6" s="4">
        <v>0.277</v>
      </c>
      <c r="DX6" s="7">
        <v>0.266</v>
      </c>
      <c r="DY6" s="7">
        <v>0.27</v>
      </c>
      <c r="DZ6" s="4">
        <v>0.244</v>
      </c>
      <c r="EA6" s="4">
        <v>0.244</v>
      </c>
      <c r="EB6" s="4">
        <v>0.244</v>
      </c>
      <c r="EC6" s="7">
        <v>0.264</v>
      </c>
      <c r="ED6" s="4">
        <v>0.286</v>
      </c>
      <c r="EE6" s="4">
        <v>0.275</v>
      </c>
      <c r="EF6" s="7">
        <v>0.25</v>
      </c>
      <c r="EG6" s="7">
        <v>0.249</v>
      </c>
      <c r="EH6" s="7">
        <v>0.235</v>
      </c>
      <c r="EI6" s="7">
        <v>0.252</v>
      </c>
      <c r="EJ6" s="7">
        <v>0.237</v>
      </c>
      <c r="EK6" s="7">
        <v>0.222</v>
      </c>
      <c r="EL6" s="7">
        <v>0.208</v>
      </c>
      <c r="EM6" s="7">
        <v>0.232</v>
      </c>
      <c r="EN6" s="7">
        <v>0.218</v>
      </c>
      <c r="EO6" s="7">
        <v>0.231</v>
      </c>
      <c r="EP6" s="7">
        <v>0.242</v>
      </c>
      <c r="EQ6" s="7">
        <v>0.265</v>
      </c>
      <c r="ER6" s="7"/>
    </row>
    <row r="7" spans="1:148">
      <c r="A7" s="7"/>
      <c r="B7" s="7" t="s">
        <v>148</v>
      </c>
      <c r="C7" s="7"/>
      <c r="D7" s="7"/>
      <c r="E7" s="7"/>
      <c r="F7" s="4"/>
      <c r="G7" s="4"/>
      <c r="H7" s="4"/>
      <c r="I7" s="7"/>
      <c r="J7" s="7"/>
      <c r="K7" s="7"/>
      <c r="L7" s="4"/>
      <c r="M7" s="4"/>
      <c r="N7" s="7"/>
      <c r="O7" s="7"/>
      <c r="P7" s="4"/>
      <c r="Q7" s="4"/>
      <c r="R7" s="7"/>
      <c r="S7" s="7"/>
      <c r="T7" s="4"/>
      <c r="U7" s="7"/>
      <c r="V7" s="7"/>
      <c r="W7" s="7"/>
      <c r="Z7" s="7"/>
      <c r="AA7" s="7"/>
      <c r="AB7" s="7"/>
      <c r="AC7" s="7"/>
      <c r="AE7" s="7"/>
      <c r="AG7" s="7"/>
      <c r="AK7" s="7"/>
      <c r="AL7" s="7"/>
      <c r="AM7" s="7"/>
      <c r="AO7" s="7"/>
      <c r="AP7" s="7"/>
      <c r="AR7" s="7"/>
      <c r="AS7" s="7"/>
      <c r="AT7" s="7"/>
      <c r="AU7" s="7"/>
      <c r="AZ7" s="7"/>
      <c r="BA7" s="7"/>
      <c r="BC7" s="7"/>
      <c r="BH7" s="7"/>
      <c r="BI7" s="7"/>
      <c r="BJ7" s="7"/>
      <c r="BK7" s="7"/>
      <c r="BO7" s="7"/>
      <c r="BW7" s="5"/>
      <c r="BX7" s="7"/>
      <c r="BY7" s="5"/>
      <c r="BZ7" s="5"/>
      <c r="CA7" s="5"/>
      <c r="CB7" s="7"/>
      <c r="CC7" s="5"/>
      <c r="CD7" s="5"/>
      <c r="CE7" s="7"/>
      <c r="CG7" s="7"/>
      <c r="CI7" s="7"/>
      <c r="CJ7" s="7"/>
      <c r="CM7" s="7"/>
      <c r="CN7" s="7"/>
      <c r="CU7" s="7"/>
      <c r="CV7" s="7"/>
      <c r="DA7" s="7"/>
      <c r="DH7" s="7"/>
      <c r="DL7" s="7"/>
      <c r="DM7" s="7"/>
      <c r="DN7" s="7"/>
      <c r="DO7" s="7"/>
      <c r="DP7" s="7"/>
      <c r="DQ7" s="7"/>
      <c r="DR7" s="4"/>
      <c r="DS7" s="4"/>
      <c r="DT7" s="4"/>
      <c r="DU7" s="4"/>
      <c r="DV7" s="7"/>
      <c r="DW7" s="4"/>
      <c r="DX7" s="7"/>
      <c r="DY7" s="7"/>
      <c r="DZ7" s="4"/>
      <c r="EA7" s="4"/>
      <c r="EB7" s="4"/>
      <c r="EC7" s="7"/>
      <c r="ED7" s="4"/>
      <c r="EE7" s="4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</row>
    <row r="8" spans="1:148">
      <c r="A8" s="8">
        <v>101.961278</v>
      </c>
      <c r="B8" s="7" t="s">
        <v>149</v>
      </c>
      <c r="C8" s="7">
        <v>2.763</v>
      </c>
      <c r="D8" s="7">
        <v>2.512</v>
      </c>
      <c r="E8" s="7">
        <v>1.852</v>
      </c>
      <c r="F8" s="4">
        <v>1.935</v>
      </c>
      <c r="G8" s="4">
        <v>1.734</v>
      </c>
      <c r="H8" s="4">
        <v>2.821</v>
      </c>
      <c r="I8" s="7">
        <v>2.574</v>
      </c>
      <c r="J8" s="7">
        <v>2.605</v>
      </c>
      <c r="K8" s="7">
        <v>3.172</v>
      </c>
      <c r="L8" s="4">
        <v>3.049</v>
      </c>
      <c r="M8" s="4">
        <v>1.571</v>
      </c>
      <c r="N8" s="7">
        <v>2.434</v>
      </c>
      <c r="O8" s="7">
        <v>2.437</v>
      </c>
      <c r="P8" s="4">
        <v>2.573</v>
      </c>
      <c r="Q8" s="4">
        <v>2.885</v>
      </c>
      <c r="R8" s="7">
        <v>2.718</v>
      </c>
      <c r="S8" s="7">
        <v>2.641</v>
      </c>
      <c r="T8" s="4">
        <v>2.407</v>
      </c>
      <c r="U8" s="7">
        <v>2.587</v>
      </c>
      <c r="V8" s="7">
        <v>2.622</v>
      </c>
      <c r="W8" s="7">
        <v>3.25</v>
      </c>
      <c r="X8" s="4">
        <v>2.308</v>
      </c>
      <c r="Y8" s="4">
        <v>2.073</v>
      </c>
      <c r="Z8" s="7">
        <v>2.332</v>
      </c>
      <c r="AA8" s="7">
        <v>1.949</v>
      </c>
      <c r="AB8" s="7">
        <v>2.326</v>
      </c>
      <c r="AC8" s="7">
        <v>2.301</v>
      </c>
      <c r="AD8" s="4">
        <v>2.309</v>
      </c>
      <c r="AE8" s="7">
        <v>1.886</v>
      </c>
      <c r="AF8" s="4">
        <v>2.422</v>
      </c>
      <c r="AG8" s="7">
        <v>2.496</v>
      </c>
      <c r="AH8" s="5">
        <v>2.272</v>
      </c>
      <c r="AI8" s="5">
        <v>2.326</v>
      </c>
      <c r="AJ8" s="5">
        <v>2.196</v>
      </c>
      <c r="AK8" s="7">
        <v>1.107</v>
      </c>
      <c r="AL8" s="7">
        <v>2.102</v>
      </c>
      <c r="AM8" s="7">
        <v>2.472</v>
      </c>
      <c r="AN8" s="5">
        <v>2.299</v>
      </c>
      <c r="AO8" s="7">
        <v>2.181</v>
      </c>
      <c r="AP8" s="7">
        <v>1.972</v>
      </c>
      <c r="AQ8" s="5">
        <v>1.882</v>
      </c>
      <c r="AR8" s="7">
        <v>2.203</v>
      </c>
      <c r="AS8" s="7">
        <v>2.676</v>
      </c>
      <c r="AT8" s="7">
        <v>2.511</v>
      </c>
      <c r="AU8" s="7">
        <v>1.946</v>
      </c>
      <c r="AV8" s="5">
        <v>1.841</v>
      </c>
      <c r="AW8" s="5">
        <v>2.321</v>
      </c>
      <c r="AX8" s="5">
        <v>2.327</v>
      </c>
      <c r="AY8" s="5">
        <v>1.809</v>
      </c>
      <c r="AZ8" s="7">
        <v>2.252</v>
      </c>
      <c r="BA8" s="7">
        <v>2.303</v>
      </c>
      <c r="BB8" s="5">
        <v>2.437</v>
      </c>
      <c r="BC8" s="7">
        <v>2.281</v>
      </c>
      <c r="BD8" s="5">
        <v>2.399</v>
      </c>
      <c r="BE8" s="5">
        <v>1.546</v>
      </c>
      <c r="BF8" s="5">
        <v>1.973</v>
      </c>
      <c r="BG8" s="5">
        <v>2.314</v>
      </c>
      <c r="BH8" s="7">
        <v>2.563</v>
      </c>
      <c r="BI8" s="7">
        <v>2.104</v>
      </c>
      <c r="BJ8" s="7">
        <v>2.358</v>
      </c>
      <c r="BK8" s="7">
        <v>1.674</v>
      </c>
      <c r="BL8" s="5">
        <v>1.71</v>
      </c>
      <c r="BM8" s="5">
        <v>2.111</v>
      </c>
      <c r="BN8" s="5">
        <v>2.011</v>
      </c>
      <c r="BO8" s="7">
        <v>1.924</v>
      </c>
      <c r="BP8" s="5">
        <v>2.78</v>
      </c>
      <c r="BQ8" s="5">
        <v>2.482</v>
      </c>
      <c r="BR8" s="5">
        <v>2.333</v>
      </c>
      <c r="BS8" s="4">
        <v>1.734</v>
      </c>
      <c r="BT8" s="5">
        <v>2.438</v>
      </c>
      <c r="BU8" s="5">
        <v>2.305</v>
      </c>
      <c r="BV8" s="5">
        <v>2.421</v>
      </c>
      <c r="BW8" s="5">
        <v>2.23</v>
      </c>
      <c r="BX8" s="7">
        <v>2.321</v>
      </c>
      <c r="BY8" s="5">
        <v>2.228</v>
      </c>
      <c r="BZ8" s="5">
        <v>1.916</v>
      </c>
      <c r="CA8" s="5">
        <v>1.879</v>
      </c>
      <c r="CB8" s="7">
        <v>1.8035</v>
      </c>
      <c r="CC8" s="5">
        <v>2.153</v>
      </c>
      <c r="CD8" s="5">
        <v>2.538</v>
      </c>
      <c r="CE8" s="7">
        <v>1.9935</v>
      </c>
      <c r="CF8" s="5">
        <v>1.677</v>
      </c>
      <c r="CG8" s="7">
        <v>2.517</v>
      </c>
      <c r="CH8" s="4">
        <v>1.931</v>
      </c>
      <c r="CI8" s="7">
        <v>1.178</v>
      </c>
      <c r="CJ8" s="7">
        <v>2.034</v>
      </c>
      <c r="CK8" s="4">
        <v>1.93</v>
      </c>
      <c r="CL8" s="4">
        <v>1.613</v>
      </c>
      <c r="CM8" s="7">
        <v>2.256</v>
      </c>
      <c r="CN8" s="7">
        <v>1.917</v>
      </c>
      <c r="CO8" s="4">
        <v>2.112</v>
      </c>
      <c r="CP8" s="4">
        <v>2.064</v>
      </c>
      <c r="CQ8" s="4">
        <v>2.36575</v>
      </c>
      <c r="CR8" s="4">
        <v>2.03333333333333</v>
      </c>
      <c r="CS8" s="4">
        <v>2.166</v>
      </c>
      <c r="CT8" s="5">
        <v>2.191</v>
      </c>
      <c r="CU8" s="7">
        <v>1.981</v>
      </c>
      <c r="CV8" s="7">
        <v>1.86</v>
      </c>
      <c r="CW8" s="4">
        <v>2.498</v>
      </c>
      <c r="CX8" s="5">
        <v>2.447</v>
      </c>
      <c r="CY8" s="5">
        <v>2.336</v>
      </c>
      <c r="CZ8" s="5">
        <v>2.187</v>
      </c>
      <c r="DA8" s="7">
        <v>2.38</v>
      </c>
      <c r="DB8" s="5">
        <v>2.343</v>
      </c>
      <c r="DC8" s="5">
        <v>2.792</v>
      </c>
      <c r="DD8" s="4">
        <v>2.55</v>
      </c>
      <c r="DE8" s="5">
        <v>2.593</v>
      </c>
      <c r="DF8" s="5">
        <v>2.381</v>
      </c>
      <c r="DG8" s="4">
        <v>2.349</v>
      </c>
      <c r="DH8" s="7">
        <v>4.064</v>
      </c>
      <c r="DI8" s="5">
        <v>2.153</v>
      </c>
      <c r="DJ8" s="5">
        <v>1.987</v>
      </c>
      <c r="DK8" s="5">
        <v>2.176</v>
      </c>
      <c r="DL8" s="7">
        <v>1.716</v>
      </c>
      <c r="DM8" s="7">
        <v>2.167</v>
      </c>
      <c r="DN8" s="7">
        <v>2.1525</v>
      </c>
      <c r="DO8" s="7">
        <v>1.817</v>
      </c>
      <c r="DP8" s="7">
        <v>2.3906667</v>
      </c>
      <c r="DQ8" s="7">
        <v>2.22625</v>
      </c>
      <c r="DR8" s="4">
        <v>2.102</v>
      </c>
      <c r="DS8" s="4">
        <v>1.791</v>
      </c>
      <c r="DT8" s="4">
        <v>1.926</v>
      </c>
      <c r="DU8" s="4">
        <v>3.006</v>
      </c>
      <c r="DV8" s="7">
        <v>2.287</v>
      </c>
      <c r="DW8" s="4">
        <v>1.6623333</v>
      </c>
      <c r="DX8" s="7">
        <v>1.675</v>
      </c>
      <c r="DY8" s="7">
        <v>1.666</v>
      </c>
      <c r="DZ8" s="4">
        <v>1.79</v>
      </c>
      <c r="EA8" s="4">
        <v>1.8436667</v>
      </c>
      <c r="EB8" s="4">
        <v>1.993</v>
      </c>
      <c r="EC8" s="7">
        <v>1.803</v>
      </c>
      <c r="ED8" s="4">
        <v>1.819</v>
      </c>
      <c r="EE8" s="4">
        <v>1.5163333</v>
      </c>
      <c r="EF8" s="7">
        <v>2.4</v>
      </c>
      <c r="EG8" s="7">
        <v>1.7795</v>
      </c>
      <c r="EH8" s="7">
        <v>2.417</v>
      </c>
      <c r="EI8" s="7">
        <v>2.3365</v>
      </c>
      <c r="EJ8" s="7">
        <v>2.162</v>
      </c>
      <c r="EK8" s="7">
        <v>2.208</v>
      </c>
      <c r="EL8" s="7">
        <v>1.773</v>
      </c>
      <c r="EM8" s="7">
        <v>3.1016667</v>
      </c>
      <c r="EN8" s="7">
        <v>1.6776667</v>
      </c>
      <c r="EO8" s="7">
        <v>2.15</v>
      </c>
      <c r="EP8" s="7">
        <v>1.849</v>
      </c>
      <c r="EQ8" s="7">
        <v>3.006</v>
      </c>
      <c r="ER8" s="7"/>
    </row>
    <row r="9" spans="1:148">
      <c r="A9" s="8">
        <v>60.0843</v>
      </c>
      <c r="B9" s="7" t="s">
        <v>150</v>
      </c>
      <c r="C9" s="7">
        <v>51.922</v>
      </c>
      <c r="D9" s="7">
        <v>53.145</v>
      </c>
      <c r="E9" s="7">
        <v>54.1</v>
      </c>
      <c r="F9" s="4">
        <v>53.036</v>
      </c>
      <c r="G9" s="4">
        <v>54.594</v>
      </c>
      <c r="H9" s="4">
        <v>53.218</v>
      </c>
      <c r="I9" s="7">
        <v>51.505</v>
      </c>
      <c r="J9" s="7">
        <v>51.665</v>
      </c>
      <c r="K9" s="7">
        <v>51.777</v>
      </c>
      <c r="L9" s="4">
        <v>52.192</v>
      </c>
      <c r="M9" s="4">
        <v>53.509</v>
      </c>
      <c r="N9" s="7">
        <v>52.485</v>
      </c>
      <c r="O9" s="7">
        <v>52.217</v>
      </c>
      <c r="P9" s="4">
        <v>53.1295</v>
      </c>
      <c r="Q9" s="4">
        <v>52.862</v>
      </c>
      <c r="R9" s="7">
        <v>52.1935</v>
      </c>
      <c r="S9" s="7">
        <v>52.909</v>
      </c>
      <c r="T9" s="4">
        <v>52.803</v>
      </c>
      <c r="U9" s="7">
        <v>52.544</v>
      </c>
      <c r="V9" s="7">
        <v>51.992</v>
      </c>
      <c r="W9" s="7">
        <v>50.779</v>
      </c>
      <c r="X9" s="4">
        <v>51.747</v>
      </c>
      <c r="Y9" s="4">
        <v>51.781</v>
      </c>
      <c r="Z9" s="7">
        <v>51.441</v>
      </c>
      <c r="AA9" s="7">
        <v>51.815</v>
      </c>
      <c r="AB9" s="7">
        <v>51.616</v>
      </c>
      <c r="AC9" s="7">
        <v>52.107</v>
      </c>
      <c r="AD9" s="4">
        <v>51.99</v>
      </c>
      <c r="AE9" s="7">
        <v>52.001</v>
      </c>
      <c r="AF9" s="4">
        <v>51.472</v>
      </c>
      <c r="AG9" s="7">
        <v>51.414</v>
      </c>
      <c r="AH9" s="5">
        <v>52.17</v>
      </c>
      <c r="AI9" s="5">
        <v>52.488</v>
      </c>
      <c r="AJ9" s="5">
        <v>52.513</v>
      </c>
      <c r="AK9" s="7">
        <v>53.709</v>
      </c>
      <c r="AL9" s="7">
        <v>52.475</v>
      </c>
      <c r="AM9" s="7">
        <v>52.001</v>
      </c>
      <c r="AN9" s="5">
        <v>51.702</v>
      </c>
      <c r="AO9" s="7">
        <v>51.924</v>
      </c>
      <c r="AP9" s="7">
        <v>52.675</v>
      </c>
      <c r="AQ9" s="5">
        <v>52.702</v>
      </c>
      <c r="AR9" s="7">
        <v>52.39</v>
      </c>
      <c r="AS9" s="7">
        <v>51.685</v>
      </c>
      <c r="AT9" s="7">
        <v>51.662</v>
      </c>
      <c r="AU9" s="7">
        <v>52.422</v>
      </c>
      <c r="AV9" s="5">
        <v>52.27</v>
      </c>
      <c r="AW9" s="5">
        <v>52.091</v>
      </c>
      <c r="AX9" s="5">
        <v>52.08</v>
      </c>
      <c r="AY9" s="5">
        <v>51.974</v>
      </c>
      <c r="AZ9" s="7">
        <v>51.504</v>
      </c>
      <c r="BA9" s="7">
        <v>52.077</v>
      </c>
      <c r="BB9" s="5">
        <v>52.151</v>
      </c>
      <c r="BC9" s="7">
        <v>52.329</v>
      </c>
      <c r="BD9" s="5">
        <v>52.414</v>
      </c>
      <c r="BE9" s="5">
        <v>53.299</v>
      </c>
      <c r="BF9" s="5">
        <v>52.787</v>
      </c>
      <c r="BG9" s="5">
        <v>52.118</v>
      </c>
      <c r="BH9" s="7">
        <v>52.141</v>
      </c>
      <c r="BI9" s="7">
        <v>52.342</v>
      </c>
      <c r="BJ9" s="7">
        <v>52.539</v>
      </c>
      <c r="BK9" s="7">
        <v>53.057</v>
      </c>
      <c r="BL9" s="5">
        <v>53.141</v>
      </c>
      <c r="BM9" s="5">
        <v>52.574</v>
      </c>
      <c r="BN9" s="5">
        <v>52.583</v>
      </c>
      <c r="BO9" s="7">
        <v>52.505</v>
      </c>
      <c r="BP9" s="5">
        <v>51.984</v>
      </c>
      <c r="BQ9" s="5">
        <v>52.349</v>
      </c>
      <c r="BR9" s="5">
        <v>52.385</v>
      </c>
      <c r="BS9" s="4">
        <v>52.823</v>
      </c>
      <c r="BT9" s="5">
        <v>52.456</v>
      </c>
      <c r="BU9" s="5">
        <v>52.168</v>
      </c>
      <c r="BV9" s="5">
        <v>52.079</v>
      </c>
      <c r="BW9" s="5">
        <v>53.029</v>
      </c>
      <c r="BX9" s="7">
        <v>51.556</v>
      </c>
      <c r="BY9" s="5">
        <v>52.836</v>
      </c>
      <c r="BZ9" s="5">
        <v>52.585</v>
      </c>
      <c r="CA9" s="5">
        <v>53.4695</v>
      </c>
      <c r="CB9" s="7">
        <v>53.226</v>
      </c>
      <c r="CC9" s="5">
        <v>52.5605</v>
      </c>
      <c r="CD9" s="5">
        <v>53.46</v>
      </c>
      <c r="CE9" s="7">
        <v>52.236</v>
      </c>
      <c r="CF9" s="5">
        <v>52.702</v>
      </c>
      <c r="CG9" s="7">
        <v>51.721</v>
      </c>
      <c r="CH9" s="4">
        <v>52.375</v>
      </c>
      <c r="CI9" s="7">
        <v>53.852</v>
      </c>
      <c r="CJ9" s="7">
        <v>52.443</v>
      </c>
      <c r="CK9" s="4">
        <v>52.272</v>
      </c>
      <c r="CL9" s="4">
        <v>52.896</v>
      </c>
      <c r="CM9" s="7">
        <v>51.844</v>
      </c>
      <c r="CN9" s="7">
        <v>52.42</v>
      </c>
      <c r="CO9" s="4">
        <v>52.072</v>
      </c>
      <c r="CP9" s="4">
        <v>51.972</v>
      </c>
      <c r="CQ9" s="4">
        <v>51.46875</v>
      </c>
      <c r="CR9" s="4">
        <v>52.153</v>
      </c>
      <c r="CS9" s="4">
        <v>51.575</v>
      </c>
      <c r="CT9" s="5">
        <v>52.628</v>
      </c>
      <c r="CU9" s="7">
        <v>52.061</v>
      </c>
      <c r="CV9" s="7">
        <v>52.478</v>
      </c>
      <c r="CW9" s="4">
        <v>52.255</v>
      </c>
      <c r="CX9" s="5">
        <v>52.512</v>
      </c>
      <c r="CY9" s="5">
        <v>51.95</v>
      </c>
      <c r="CZ9" s="5">
        <v>52.188</v>
      </c>
      <c r="DA9" s="7">
        <v>52.032</v>
      </c>
      <c r="DB9" s="5">
        <v>52.049</v>
      </c>
      <c r="DC9" s="5">
        <v>52.354</v>
      </c>
      <c r="DD9" s="4">
        <v>52.639</v>
      </c>
      <c r="DE9" s="5">
        <v>51.92</v>
      </c>
      <c r="DF9" s="5">
        <v>51.648</v>
      </c>
      <c r="DG9" s="4">
        <v>52.245</v>
      </c>
      <c r="DH9" s="7">
        <v>50.026</v>
      </c>
      <c r="DI9" s="5">
        <v>52.189</v>
      </c>
      <c r="DJ9" s="5">
        <v>52.398</v>
      </c>
      <c r="DK9" s="5">
        <v>52.143</v>
      </c>
      <c r="DL9" s="7">
        <v>54.707</v>
      </c>
      <c r="DM9" s="7">
        <v>53.339</v>
      </c>
      <c r="DN9" s="7">
        <v>53.1565</v>
      </c>
      <c r="DO9" s="7">
        <v>53.893</v>
      </c>
      <c r="DP9" s="7">
        <v>53.118333</v>
      </c>
      <c r="DQ9" s="7">
        <v>52.638</v>
      </c>
      <c r="DR9" s="4">
        <v>54.643</v>
      </c>
      <c r="DS9" s="4">
        <v>53.734</v>
      </c>
      <c r="DT9" s="4">
        <v>53.5152</v>
      </c>
      <c r="DU9" s="4">
        <v>52.3425</v>
      </c>
      <c r="DV9" s="7">
        <v>54.005</v>
      </c>
      <c r="DW9" s="4">
        <v>53.804</v>
      </c>
      <c r="DX9" s="7">
        <v>54.372</v>
      </c>
      <c r="DY9" s="7">
        <v>53.89</v>
      </c>
      <c r="DZ9" s="4">
        <v>52.457</v>
      </c>
      <c r="EA9" s="4">
        <v>52.882667</v>
      </c>
      <c r="EB9" s="4">
        <v>53.505</v>
      </c>
      <c r="EC9" s="7">
        <v>53.707</v>
      </c>
      <c r="ED9" s="4">
        <v>54.0365</v>
      </c>
      <c r="EE9" s="4">
        <v>53.805667</v>
      </c>
      <c r="EF9" s="7">
        <v>52.935</v>
      </c>
      <c r="EG9" s="7">
        <v>53.2115</v>
      </c>
      <c r="EH9" s="7">
        <v>52.7765</v>
      </c>
      <c r="EI9" s="7">
        <v>53.473</v>
      </c>
      <c r="EJ9" s="7">
        <v>52.747</v>
      </c>
      <c r="EK9" s="7">
        <v>52.52</v>
      </c>
      <c r="EL9" s="7">
        <v>53.7675</v>
      </c>
      <c r="EM9" s="7">
        <v>53.080333</v>
      </c>
      <c r="EN9" s="7">
        <v>54.116</v>
      </c>
      <c r="EO9" s="7">
        <v>54.0645</v>
      </c>
      <c r="EP9" s="7">
        <v>53.173</v>
      </c>
      <c r="EQ9" s="7">
        <v>52.467</v>
      </c>
      <c r="ER9" s="7"/>
    </row>
    <row r="10" spans="1:148">
      <c r="A10" s="8">
        <v>79.8788</v>
      </c>
      <c r="B10" s="7" t="s">
        <v>151</v>
      </c>
      <c r="C10" s="7">
        <v>0.619</v>
      </c>
      <c r="D10" s="7">
        <v>0.359</v>
      </c>
      <c r="E10" s="7">
        <v>0.362</v>
      </c>
      <c r="F10" s="4">
        <v>0.501</v>
      </c>
      <c r="G10" s="4">
        <v>0.159</v>
      </c>
      <c r="H10" s="4">
        <v>0.538</v>
      </c>
      <c r="I10" s="7">
        <v>0.526</v>
      </c>
      <c r="J10" s="7">
        <v>0.531</v>
      </c>
      <c r="K10" s="7">
        <v>0.48</v>
      </c>
      <c r="L10" s="4">
        <v>0.544</v>
      </c>
      <c r="M10" s="4">
        <v>0.274</v>
      </c>
      <c r="N10" s="7">
        <v>0.469</v>
      </c>
      <c r="O10" s="7">
        <v>0.488</v>
      </c>
      <c r="P10" s="4">
        <v>0.483</v>
      </c>
      <c r="Q10" s="4">
        <v>0.4</v>
      </c>
      <c r="R10" s="7">
        <v>0.5385</v>
      </c>
      <c r="S10" s="7">
        <v>0.247</v>
      </c>
      <c r="T10" s="4">
        <v>0.292</v>
      </c>
      <c r="U10" s="7">
        <v>0.542</v>
      </c>
      <c r="V10" s="7">
        <v>0.571</v>
      </c>
      <c r="W10" s="7">
        <v>0.725</v>
      </c>
      <c r="X10" s="4">
        <v>0.451</v>
      </c>
      <c r="Y10" s="4">
        <v>0.53</v>
      </c>
      <c r="Z10" s="7">
        <v>0.441</v>
      </c>
      <c r="AA10" s="7">
        <v>0.465</v>
      </c>
      <c r="AB10" s="7">
        <v>0.592</v>
      </c>
      <c r="AC10" s="7">
        <v>0.557</v>
      </c>
      <c r="AD10" s="4">
        <v>0.46</v>
      </c>
      <c r="AE10" s="7">
        <v>0.564</v>
      </c>
      <c r="AF10" s="4">
        <v>0.464</v>
      </c>
      <c r="AG10" s="7">
        <v>0.599</v>
      </c>
      <c r="AH10" s="5">
        <v>0.535</v>
      </c>
      <c r="AI10" s="5">
        <v>0.265</v>
      </c>
      <c r="AJ10" s="5">
        <v>0.359</v>
      </c>
      <c r="AK10" s="7">
        <v>0.34</v>
      </c>
      <c r="AL10" s="7">
        <v>0.494</v>
      </c>
      <c r="AM10" s="7">
        <v>0.626</v>
      </c>
      <c r="AN10" s="5">
        <v>0.579</v>
      </c>
      <c r="AO10" s="7">
        <v>0.634</v>
      </c>
      <c r="AP10" s="7">
        <v>0.381</v>
      </c>
      <c r="AQ10" s="5">
        <v>0.495</v>
      </c>
      <c r="AR10" s="7">
        <v>0.546</v>
      </c>
      <c r="AS10" s="7">
        <v>0.518</v>
      </c>
      <c r="AT10" s="7">
        <v>0.594</v>
      </c>
      <c r="AU10" s="7">
        <v>0.445</v>
      </c>
      <c r="AV10" s="5">
        <v>0.462</v>
      </c>
      <c r="AW10" s="5">
        <v>0.52</v>
      </c>
      <c r="AX10" s="5">
        <v>0.465</v>
      </c>
      <c r="AY10" s="5">
        <v>0.452</v>
      </c>
      <c r="AZ10" s="7">
        <v>0.556</v>
      </c>
      <c r="BA10" s="7">
        <v>0.703</v>
      </c>
      <c r="BB10" s="5">
        <v>0.504</v>
      </c>
      <c r="BC10" s="7">
        <v>0.573</v>
      </c>
      <c r="BD10" s="5">
        <v>0.533</v>
      </c>
      <c r="BE10" s="5">
        <v>0.198</v>
      </c>
      <c r="BF10" s="5">
        <v>0.394</v>
      </c>
      <c r="BG10" s="5">
        <v>0.535</v>
      </c>
      <c r="BH10" s="7">
        <v>0.644</v>
      </c>
      <c r="BI10" s="7">
        <v>0.557</v>
      </c>
      <c r="BJ10" s="7">
        <v>0.566</v>
      </c>
      <c r="BK10" s="7">
        <v>0.323</v>
      </c>
      <c r="BL10" s="5">
        <v>0.158</v>
      </c>
      <c r="BM10" s="5">
        <v>0.409</v>
      </c>
      <c r="BN10" s="5">
        <v>0.417</v>
      </c>
      <c r="BO10" s="7">
        <v>0.419</v>
      </c>
      <c r="BP10" s="5">
        <v>0.499</v>
      </c>
      <c r="BQ10" s="5">
        <v>0.431</v>
      </c>
      <c r="BR10" s="5">
        <v>0.368</v>
      </c>
      <c r="BS10" s="4">
        <v>0.405</v>
      </c>
      <c r="BT10" s="5">
        <v>0.344</v>
      </c>
      <c r="BU10" s="5">
        <v>0.421</v>
      </c>
      <c r="BV10" s="5">
        <v>0.483</v>
      </c>
      <c r="BW10" s="5">
        <v>0.384</v>
      </c>
      <c r="BX10" s="7">
        <v>0.634</v>
      </c>
      <c r="BY10" s="5">
        <v>0.362</v>
      </c>
      <c r="BZ10" s="5">
        <v>0.211</v>
      </c>
      <c r="CA10" s="5">
        <v>0.3595</v>
      </c>
      <c r="CB10" s="7">
        <v>0.391</v>
      </c>
      <c r="CC10" s="5">
        <v>0.398</v>
      </c>
      <c r="CD10" s="5">
        <v>0.571</v>
      </c>
      <c r="CE10" s="7">
        <v>0.4775</v>
      </c>
      <c r="CF10" s="5">
        <v>0.228</v>
      </c>
      <c r="CG10" s="7">
        <v>0.543</v>
      </c>
      <c r="CH10" s="4">
        <v>0.47</v>
      </c>
      <c r="CI10" s="7">
        <v>0.327</v>
      </c>
      <c r="CJ10" s="7">
        <v>0.51</v>
      </c>
      <c r="CK10" s="4">
        <v>0.47</v>
      </c>
      <c r="CL10" s="4">
        <v>0.15</v>
      </c>
      <c r="CM10" s="7">
        <v>0.557</v>
      </c>
      <c r="CN10" s="7">
        <v>0.469</v>
      </c>
      <c r="CO10" s="4">
        <v>0.428</v>
      </c>
      <c r="CP10" s="4">
        <v>0.513</v>
      </c>
      <c r="CQ10" s="4">
        <v>0.4825</v>
      </c>
      <c r="CR10" s="4">
        <v>0.426333333333333</v>
      </c>
      <c r="CS10" s="4">
        <v>0.518</v>
      </c>
      <c r="CT10" s="5">
        <v>0.156</v>
      </c>
      <c r="CU10" s="7">
        <v>0.489</v>
      </c>
      <c r="CV10" s="7">
        <v>0.493</v>
      </c>
      <c r="CW10" s="4">
        <v>0.456</v>
      </c>
      <c r="CX10" s="5">
        <v>0.588</v>
      </c>
      <c r="CY10" s="5">
        <v>0.489</v>
      </c>
      <c r="CZ10" s="5">
        <v>0.508</v>
      </c>
      <c r="DA10" s="7">
        <v>0.629</v>
      </c>
      <c r="DB10" s="5">
        <v>0.601</v>
      </c>
      <c r="DC10" s="5">
        <v>0.316</v>
      </c>
      <c r="DD10" s="4">
        <v>0.282</v>
      </c>
      <c r="DE10" s="5">
        <v>0.475</v>
      </c>
      <c r="DF10" s="5">
        <v>0.675</v>
      </c>
      <c r="DG10" s="4">
        <v>0.534</v>
      </c>
      <c r="DH10" s="7">
        <v>1.216</v>
      </c>
      <c r="DI10" s="5">
        <v>0.552</v>
      </c>
      <c r="DJ10" s="5">
        <v>0.539</v>
      </c>
      <c r="DK10" s="5">
        <v>0.546</v>
      </c>
      <c r="DL10" s="7">
        <v>0.157</v>
      </c>
      <c r="DM10" s="7">
        <v>0.227</v>
      </c>
      <c r="DN10" s="7">
        <v>0.492</v>
      </c>
      <c r="DO10" s="7">
        <v>0.223</v>
      </c>
      <c r="DP10" s="7">
        <v>0.2896667</v>
      </c>
      <c r="DQ10" s="7">
        <v>0.41625</v>
      </c>
      <c r="DR10" s="4">
        <v>0.248</v>
      </c>
      <c r="DS10" s="4">
        <v>0.327</v>
      </c>
      <c r="DT10" s="4">
        <v>0.2404</v>
      </c>
      <c r="DU10" s="4">
        <v>0.5455</v>
      </c>
      <c r="DV10" s="7">
        <v>0.205</v>
      </c>
      <c r="DW10" s="4">
        <v>0.1776667</v>
      </c>
      <c r="DX10" s="7">
        <v>0.094</v>
      </c>
      <c r="DY10" s="7">
        <v>0.118</v>
      </c>
      <c r="DZ10" s="4">
        <v>0.509</v>
      </c>
      <c r="EA10" s="4">
        <v>0.231</v>
      </c>
      <c r="EB10" s="4">
        <v>0.236</v>
      </c>
      <c r="EC10" s="7">
        <v>0.1385</v>
      </c>
      <c r="ED10" s="4">
        <v>0.142</v>
      </c>
      <c r="EE10" s="4">
        <v>0.211</v>
      </c>
      <c r="EF10" s="7">
        <v>0.129</v>
      </c>
      <c r="EG10" s="7">
        <v>0.2275</v>
      </c>
      <c r="EH10" s="7">
        <v>0.531</v>
      </c>
      <c r="EI10" s="7">
        <v>0.188</v>
      </c>
      <c r="EJ10" s="7">
        <v>0.3435</v>
      </c>
      <c r="EK10" s="7">
        <v>0.334</v>
      </c>
      <c r="EL10" s="7">
        <v>0.135</v>
      </c>
      <c r="EM10" s="7">
        <v>0.3383333</v>
      </c>
      <c r="EN10" s="7">
        <v>0.2813333</v>
      </c>
      <c r="EO10" s="7">
        <v>0.241</v>
      </c>
      <c r="EP10" s="7">
        <v>0.2563333</v>
      </c>
      <c r="EQ10" s="7">
        <v>0.432</v>
      </c>
      <c r="ER10" s="7"/>
    </row>
    <row r="11" spans="1:148">
      <c r="A11" s="8">
        <f>55.847+15.9994</f>
        <v>71.8464</v>
      </c>
      <c r="B11" s="7" t="s">
        <v>152</v>
      </c>
      <c r="C11" s="7">
        <v>7.378</v>
      </c>
      <c r="D11" s="7">
        <v>5.975</v>
      </c>
      <c r="E11" s="7">
        <v>6.408</v>
      </c>
      <c r="F11" s="4">
        <v>8.412</v>
      </c>
      <c r="G11" s="4">
        <v>4.892</v>
      </c>
      <c r="H11" s="4">
        <v>7.189</v>
      </c>
      <c r="I11" s="7">
        <v>7.837</v>
      </c>
      <c r="J11" s="7">
        <v>7.141</v>
      </c>
      <c r="K11" s="7">
        <v>7.382</v>
      </c>
      <c r="L11" s="4">
        <v>6.553</v>
      </c>
      <c r="M11" s="4">
        <v>5.953</v>
      </c>
      <c r="N11" s="7">
        <v>7.301</v>
      </c>
      <c r="O11" s="7">
        <v>7.398</v>
      </c>
      <c r="P11" s="4">
        <v>7.3815</v>
      </c>
      <c r="Q11" s="4">
        <v>6.649</v>
      </c>
      <c r="R11" s="7">
        <v>7.371</v>
      </c>
      <c r="S11" s="7">
        <v>6.671</v>
      </c>
      <c r="T11" s="4">
        <v>5.682</v>
      </c>
      <c r="U11" s="7">
        <v>7.171</v>
      </c>
      <c r="V11" s="7">
        <v>7.52</v>
      </c>
      <c r="W11" s="7">
        <v>7.509</v>
      </c>
      <c r="X11" s="4">
        <v>7.998</v>
      </c>
      <c r="Y11" s="4">
        <v>8.704</v>
      </c>
      <c r="Z11" s="7">
        <v>9.044</v>
      </c>
      <c r="AA11" s="7">
        <v>9.509</v>
      </c>
      <c r="AB11" s="7">
        <v>8.789</v>
      </c>
      <c r="AC11" s="7">
        <v>10.112</v>
      </c>
      <c r="AD11" s="4">
        <v>7.768</v>
      </c>
      <c r="AE11" s="7">
        <v>9.82</v>
      </c>
      <c r="AF11" s="4">
        <v>8.054</v>
      </c>
      <c r="AG11" s="7">
        <v>8.694</v>
      </c>
      <c r="AH11" s="5">
        <v>8.48</v>
      </c>
      <c r="AI11" s="5">
        <v>7.803</v>
      </c>
      <c r="AJ11" s="5">
        <v>8.632</v>
      </c>
      <c r="AK11" s="7">
        <v>18.055</v>
      </c>
      <c r="AL11" s="7">
        <v>10.292</v>
      </c>
      <c r="AM11" s="7">
        <v>9.803</v>
      </c>
      <c r="AN11" s="5">
        <v>8.343</v>
      </c>
      <c r="AO11" s="7">
        <v>9.1</v>
      </c>
      <c r="AP11" s="7">
        <v>11.408</v>
      </c>
      <c r="AQ11" s="5">
        <v>8.676</v>
      </c>
      <c r="AR11" s="7">
        <v>9.36</v>
      </c>
      <c r="AS11" s="7">
        <v>8.903</v>
      </c>
      <c r="AT11" s="7">
        <v>9.041</v>
      </c>
      <c r="AU11" s="7">
        <v>11.26</v>
      </c>
      <c r="AV11" s="5">
        <v>7.388</v>
      </c>
      <c r="AW11" s="5">
        <v>8.398</v>
      </c>
      <c r="AX11" s="5">
        <v>7.635</v>
      </c>
      <c r="AY11" s="5">
        <v>8.511</v>
      </c>
      <c r="AZ11" s="7">
        <v>8.92</v>
      </c>
      <c r="BA11" s="7">
        <v>8.88</v>
      </c>
      <c r="BB11" s="5">
        <v>7.692</v>
      </c>
      <c r="BC11" s="7">
        <v>9.211</v>
      </c>
      <c r="BD11" s="5">
        <v>8.628</v>
      </c>
      <c r="BE11" s="5">
        <v>10.063</v>
      </c>
      <c r="BF11" s="5">
        <v>7.969</v>
      </c>
      <c r="BG11" s="5">
        <v>7.464</v>
      </c>
      <c r="BH11" s="7">
        <v>11.073</v>
      </c>
      <c r="BI11" s="7">
        <v>8.912</v>
      </c>
      <c r="BJ11" s="7">
        <v>8.97</v>
      </c>
      <c r="BK11" s="7">
        <v>10.366</v>
      </c>
      <c r="BL11" s="5">
        <v>8.025</v>
      </c>
      <c r="BM11" s="5">
        <v>6.828</v>
      </c>
      <c r="BN11" s="5">
        <v>8.31</v>
      </c>
      <c r="BO11" s="7">
        <v>11.102</v>
      </c>
      <c r="BP11" s="5">
        <v>7.611</v>
      </c>
      <c r="BQ11" s="5">
        <v>7.132</v>
      </c>
      <c r="BR11" s="5">
        <v>7.244</v>
      </c>
      <c r="BS11" s="4">
        <v>8.337</v>
      </c>
      <c r="BT11" s="5">
        <v>7.902</v>
      </c>
      <c r="BU11" s="5">
        <v>8.544</v>
      </c>
      <c r="BV11" s="5">
        <v>7.856</v>
      </c>
      <c r="BW11" s="5">
        <v>7.8595</v>
      </c>
      <c r="BX11" s="7">
        <v>9.604</v>
      </c>
      <c r="BY11" s="5">
        <v>9.0735</v>
      </c>
      <c r="BZ11" s="5">
        <v>7.538</v>
      </c>
      <c r="CA11" s="5">
        <v>7.962</v>
      </c>
      <c r="CB11" s="7">
        <v>10.151</v>
      </c>
      <c r="CC11" s="5">
        <v>8.4055</v>
      </c>
      <c r="CD11" s="5">
        <v>8.102</v>
      </c>
      <c r="CE11" s="7">
        <v>8.504</v>
      </c>
      <c r="CF11" s="5">
        <v>7.714</v>
      </c>
      <c r="CG11" s="7">
        <v>8.571</v>
      </c>
      <c r="CH11" s="4">
        <v>8.4</v>
      </c>
      <c r="CI11" s="7">
        <v>17.051</v>
      </c>
      <c r="CJ11" s="7">
        <v>9.917</v>
      </c>
      <c r="CK11" s="4">
        <v>8.425</v>
      </c>
      <c r="CL11" s="4">
        <v>7.074</v>
      </c>
      <c r="CM11" s="7">
        <v>9.404</v>
      </c>
      <c r="CN11" s="7">
        <v>9.642</v>
      </c>
      <c r="CO11" s="4">
        <v>7.515</v>
      </c>
      <c r="CP11" s="4">
        <v>8.867</v>
      </c>
      <c r="CQ11" s="4">
        <v>8.47625</v>
      </c>
      <c r="CR11" s="4">
        <v>8.50533333333333</v>
      </c>
      <c r="CS11" s="4">
        <v>7.798</v>
      </c>
      <c r="CT11" s="5">
        <v>6.559</v>
      </c>
      <c r="CU11" s="7">
        <v>9.746</v>
      </c>
      <c r="CV11" s="7">
        <v>9.998</v>
      </c>
      <c r="CW11" s="4">
        <v>8.182</v>
      </c>
      <c r="CX11" s="5">
        <v>8.39</v>
      </c>
      <c r="CY11" s="5">
        <v>8.479</v>
      </c>
      <c r="CZ11" s="5">
        <v>7.896</v>
      </c>
      <c r="DA11" s="7">
        <v>9.41</v>
      </c>
      <c r="DB11" s="5">
        <v>8.957</v>
      </c>
      <c r="DC11" s="5">
        <v>5.845</v>
      </c>
      <c r="DD11" s="4">
        <v>10.179</v>
      </c>
      <c r="DE11" s="5">
        <v>8.246</v>
      </c>
      <c r="DF11" s="5">
        <v>8.751</v>
      </c>
      <c r="DG11" s="4">
        <v>8.835</v>
      </c>
      <c r="DH11" s="7">
        <v>8.941</v>
      </c>
      <c r="DI11" s="5">
        <v>8.417</v>
      </c>
      <c r="DJ11" s="5">
        <v>8.925</v>
      </c>
      <c r="DK11" s="5">
        <v>7.967</v>
      </c>
      <c r="DL11" s="7">
        <v>8.389</v>
      </c>
      <c r="DM11" s="7">
        <v>5.711</v>
      </c>
      <c r="DN11" s="7">
        <v>9.477</v>
      </c>
      <c r="DO11" s="7">
        <v>8.696</v>
      </c>
      <c r="DP11" s="7">
        <v>7.933333</v>
      </c>
      <c r="DQ11" s="7">
        <v>8.871</v>
      </c>
      <c r="DR11" s="4">
        <v>5.336</v>
      </c>
      <c r="DS11" s="4">
        <v>8.739</v>
      </c>
      <c r="DT11" s="4">
        <v>7.3153</v>
      </c>
      <c r="DU11" s="4">
        <v>7.9895</v>
      </c>
      <c r="DV11" s="7">
        <v>5.3275</v>
      </c>
      <c r="DW11" s="4">
        <v>5.908333</v>
      </c>
      <c r="DX11" s="7">
        <v>6.376</v>
      </c>
      <c r="DY11" s="7">
        <v>6.403</v>
      </c>
      <c r="DZ11" s="4">
        <v>8.521</v>
      </c>
      <c r="EA11" s="4">
        <v>9.4936667</v>
      </c>
      <c r="EB11" s="4">
        <v>6.46</v>
      </c>
      <c r="EC11" s="7">
        <v>5.4885</v>
      </c>
      <c r="ED11" s="4">
        <v>5.4305</v>
      </c>
      <c r="EE11" s="4">
        <v>6.7956667</v>
      </c>
      <c r="EF11" s="7">
        <v>8.37</v>
      </c>
      <c r="EG11" s="7">
        <v>7.849</v>
      </c>
      <c r="EH11" s="7">
        <v>9.1765</v>
      </c>
      <c r="EI11" s="7">
        <v>6.6045</v>
      </c>
      <c r="EJ11" s="7">
        <v>9.034</v>
      </c>
      <c r="EK11" s="7">
        <v>8.104</v>
      </c>
      <c r="EL11" s="7">
        <v>5.4515</v>
      </c>
      <c r="EM11" s="7">
        <v>6.8683333</v>
      </c>
      <c r="EN11" s="7">
        <v>6.221</v>
      </c>
      <c r="EO11" s="7">
        <v>5.969</v>
      </c>
      <c r="EP11" s="7">
        <v>8.32333333</v>
      </c>
      <c r="EQ11" s="7">
        <v>9.576</v>
      </c>
      <c r="ER11" s="7"/>
    </row>
    <row r="12" spans="1:148">
      <c r="A12" s="8">
        <v>40.3044</v>
      </c>
      <c r="B12" s="7" t="s">
        <v>153</v>
      </c>
      <c r="C12" s="7">
        <v>15.44</v>
      </c>
      <c r="D12" s="7">
        <v>16.275</v>
      </c>
      <c r="E12" s="7">
        <v>16.11</v>
      </c>
      <c r="F12" s="4">
        <v>15.058</v>
      </c>
      <c r="G12" s="4">
        <v>15.599</v>
      </c>
      <c r="H12" s="4">
        <v>15.484</v>
      </c>
      <c r="I12" s="7">
        <v>14.362</v>
      </c>
      <c r="J12" s="7">
        <v>15.38</v>
      </c>
      <c r="K12" s="7">
        <v>14.882</v>
      </c>
      <c r="L12" s="4">
        <v>15.739</v>
      </c>
      <c r="M12" s="4">
        <v>16.234</v>
      </c>
      <c r="N12" s="7">
        <v>15.115</v>
      </c>
      <c r="O12" s="7">
        <v>15.022</v>
      </c>
      <c r="P12" s="4">
        <v>15.421</v>
      </c>
      <c r="Q12" s="4">
        <v>14.636</v>
      </c>
      <c r="R12" s="7">
        <v>14.9925</v>
      </c>
      <c r="S12" s="7">
        <v>14.798</v>
      </c>
      <c r="T12" s="4">
        <v>15.603</v>
      </c>
      <c r="U12" s="7">
        <v>15.348</v>
      </c>
      <c r="V12" s="7">
        <v>15.325</v>
      </c>
      <c r="W12" s="7">
        <v>14.955</v>
      </c>
      <c r="X12" s="4">
        <v>14.437</v>
      </c>
      <c r="Y12" s="4">
        <v>15.191</v>
      </c>
      <c r="Z12" s="7">
        <v>14.564</v>
      </c>
      <c r="AA12" s="7">
        <v>15.051</v>
      </c>
      <c r="AB12" s="7">
        <v>14.504</v>
      </c>
      <c r="AC12" s="7">
        <v>16.258</v>
      </c>
      <c r="AD12" s="4">
        <v>14.61</v>
      </c>
      <c r="AE12" s="7">
        <v>15.417</v>
      </c>
      <c r="AF12" s="4">
        <v>14.678</v>
      </c>
      <c r="AG12" s="7">
        <v>14.676</v>
      </c>
      <c r="AH12" s="5">
        <v>14.612</v>
      </c>
      <c r="AI12" s="5">
        <v>15.392</v>
      </c>
      <c r="AJ12" s="5">
        <v>15.127</v>
      </c>
      <c r="AK12" s="7">
        <v>24.491</v>
      </c>
      <c r="AL12" s="7">
        <v>16.191</v>
      </c>
      <c r="AM12" s="7">
        <v>15.798</v>
      </c>
      <c r="AN12" s="5">
        <v>14.342</v>
      </c>
      <c r="AO12" s="7">
        <v>14.777</v>
      </c>
      <c r="AP12" s="7">
        <v>17.569</v>
      </c>
      <c r="AQ12" s="5">
        <v>15.046</v>
      </c>
      <c r="AR12" s="7">
        <v>15.273</v>
      </c>
      <c r="AS12" s="7">
        <v>14.869</v>
      </c>
      <c r="AT12" s="7">
        <v>14.873</v>
      </c>
      <c r="AU12" s="7">
        <v>17.736</v>
      </c>
      <c r="AV12" s="5">
        <v>15.12</v>
      </c>
      <c r="AW12" s="5">
        <v>14.697</v>
      </c>
      <c r="AX12" s="5">
        <v>15.391</v>
      </c>
      <c r="AY12" s="5">
        <v>14.481</v>
      </c>
      <c r="AZ12" s="7">
        <v>14.596</v>
      </c>
      <c r="BA12" s="7">
        <v>14.848</v>
      </c>
      <c r="BB12" s="5">
        <v>14.716</v>
      </c>
      <c r="BC12" s="7">
        <v>15.355</v>
      </c>
      <c r="BD12" s="5">
        <v>14.731</v>
      </c>
      <c r="BE12" s="5">
        <v>17.911</v>
      </c>
      <c r="BF12" s="5">
        <v>15.176</v>
      </c>
      <c r="BG12" s="5">
        <v>15.096</v>
      </c>
      <c r="BH12" s="7">
        <v>16.133</v>
      </c>
      <c r="BI12" s="7">
        <v>14.922</v>
      </c>
      <c r="BJ12" s="7">
        <v>14.974</v>
      </c>
      <c r="BK12" s="7">
        <v>17.05</v>
      </c>
      <c r="BL12" s="5">
        <v>15.087</v>
      </c>
      <c r="BM12" s="5">
        <v>15.039</v>
      </c>
      <c r="BN12" s="5">
        <v>15.227</v>
      </c>
      <c r="BO12" s="7">
        <v>17.709</v>
      </c>
      <c r="BP12" s="5">
        <v>15.095</v>
      </c>
      <c r="BQ12" s="5">
        <v>14.735</v>
      </c>
      <c r="BR12" s="5">
        <v>14.839</v>
      </c>
      <c r="BS12" s="4">
        <v>15.105</v>
      </c>
      <c r="BT12" s="5">
        <v>15.226</v>
      </c>
      <c r="BU12" s="5">
        <v>16.02</v>
      </c>
      <c r="BV12" s="5">
        <v>15.379</v>
      </c>
      <c r="BW12" s="5">
        <v>14.313</v>
      </c>
      <c r="BX12" s="7">
        <v>14.494</v>
      </c>
      <c r="BY12" s="5">
        <v>15.3595</v>
      </c>
      <c r="BZ12" s="5">
        <v>15.465</v>
      </c>
      <c r="CA12" s="5">
        <v>14.8465</v>
      </c>
      <c r="CB12" s="7">
        <v>16.361</v>
      </c>
      <c r="CC12" s="5">
        <v>14.451</v>
      </c>
      <c r="CD12" s="5">
        <v>14.893</v>
      </c>
      <c r="CE12" s="7">
        <v>14.1145</v>
      </c>
      <c r="CF12" s="5">
        <v>15.803</v>
      </c>
      <c r="CG12" s="7">
        <v>14.403</v>
      </c>
      <c r="CH12" s="4">
        <v>15.317</v>
      </c>
      <c r="CI12" s="7">
        <v>25.516</v>
      </c>
      <c r="CJ12" s="7">
        <v>16.43</v>
      </c>
      <c r="CK12" s="4">
        <v>15.324</v>
      </c>
      <c r="CL12" s="4">
        <v>15.606</v>
      </c>
      <c r="CM12" s="7">
        <v>15.538</v>
      </c>
      <c r="CN12" s="7">
        <v>15.426</v>
      </c>
      <c r="CO12" s="4">
        <v>14.923</v>
      </c>
      <c r="CP12" s="4">
        <v>15.276</v>
      </c>
      <c r="CQ12" s="4">
        <v>14.733</v>
      </c>
      <c r="CR12" s="4">
        <v>15.195</v>
      </c>
      <c r="CS12" s="4">
        <v>14.424</v>
      </c>
      <c r="CT12" s="5">
        <v>16.023</v>
      </c>
      <c r="CU12" s="7">
        <v>16.358</v>
      </c>
      <c r="CV12" s="7">
        <v>16.221</v>
      </c>
      <c r="CW12" s="4">
        <v>15.049</v>
      </c>
      <c r="CX12" s="5">
        <v>14.695</v>
      </c>
      <c r="CY12" s="5">
        <v>15.106</v>
      </c>
      <c r="CZ12" s="5">
        <v>15.037</v>
      </c>
      <c r="DA12" s="7">
        <v>15.736</v>
      </c>
      <c r="DB12" s="5">
        <v>15.324</v>
      </c>
      <c r="DC12" s="5">
        <v>16.214</v>
      </c>
      <c r="DD12" s="4">
        <v>18.085</v>
      </c>
      <c r="DE12" s="5">
        <v>14.455</v>
      </c>
      <c r="DF12" s="5">
        <v>15.087</v>
      </c>
      <c r="DG12" s="4">
        <v>15.586</v>
      </c>
      <c r="DH12" s="7">
        <v>14.615</v>
      </c>
      <c r="DI12" s="5">
        <v>14.788</v>
      </c>
      <c r="DJ12" s="5">
        <v>15.121</v>
      </c>
      <c r="DK12" s="5">
        <v>14.685</v>
      </c>
      <c r="DL12" s="7">
        <v>15.777</v>
      </c>
      <c r="DM12" s="7">
        <v>15.632</v>
      </c>
      <c r="DN12" s="7">
        <v>14.181</v>
      </c>
      <c r="DO12" s="7">
        <v>14.82</v>
      </c>
      <c r="DP12" s="7">
        <v>15.018667</v>
      </c>
      <c r="DQ12" s="7">
        <v>14.41975</v>
      </c>
      <c r="DR12" s="4">
        <v>16.676</v>
      </c>
      <c r="DS12" s="4">
        <v>15.613</v>
      </c>
      <c r="DT12" s="4">
        <v>16.419</v>
      </c>
      <c r="DU12" s="4">
        <v>13.916</v>
      </c>
      <c r="DV12" s="7">
        <v>16.0725</v>
      </c>
      <c r="DW12" s="4">
        <v>16.289</v>
      </c>
      <c r="DX12" s="7">
        <v>15.619</v>
      </c>
      <c r="DY12" s="7">
        <v>15.833</v>
      </c>
      <c r="DZ12" s="4">
        <v>14.454</v>
      </c>
      <c r="EA12" s="4">
        <v>16.059</v>
      </c>
      <c r="EB12" s="4">
        <v>15.129</v>
      </c>
      <c r="EC12" s="7">
        <v>16.749</v>
      </c>
      <c r="ED12" s="4">
        <v>16.647</v>
      </c>
      <c r="EE12" s="4">
        <v>15.607</v>
      </c>
      <c r="EF12" s="7">
        <v>14.652</v>
      </c>
      <c r="EG12" s="7">
        <v>15.333</v>
      </c>
      <c r="EH12" s="7">
        <v>14.22</v>
      </c>
      <c r="EI12" s="7">
        <v>16.0855</v>
      </c>
      <c r="EJ12" s="7">
        <v>14.296</v>
      </c>
      <c r="EK12" s="7">
        <v>14.683</v>
      </c>
      <c r="EL12" s="7">
        <v>16.3035</v>
      </c>
      <c r="EM12" s="7">
        <v>15.011</v>
      </c>
      <c r="EN12" s="7">
        <v>16.247667</v>
      </c>
      <c r="EO12" s="7">
        <v>15.5735</v>
      </c>
      <c r="EP12" s="7">
        <v>14.613</v>
      </c>
      <c r="EQ12" s="7">
        <v>13.804</v>
      </c>
      <c r="ER12" s="7"/>
    </row>
    <row r="13" spans="1:148">
      <c r="A13" s="8">
        <v>56.0774</v>
      </c>
      <c r="B13" s="7" t="s">
        <v>154</v>
      </c>
      <c r="C13" s="7">
        <v>20.03</v>
      </c>
      <c r="D13" s="7">
        <v>20.3</v>
      </c>
      <c r="E13" s="7">
        <v>19.84</v>
      </c>
      <c r="F13" s="4">
        <v>20.223</v>
      </c>
      <c r="G13" s="4">
        <v>22.146</v>
      </c>
      <c r="H13" s="4">
        <v>20.61</v>
      </c>
      <c r="I13" s="7">
        <v>20.586</v>
      </c>
      <c r="J13" s="7">
        <v>20.414</v>
      </c>
      <c r="K13" s="7">
        <v>20.473</v>
      </c>
      <c r="L13" s="4">
        <v>20.282</v>
      </c>
      <c r="M13" s="4">
        <v>20.476</v>
      </c>
      <c r="N13" s="7">
        <v>20.265</v>
      </c>
      <c r="O13" s="7">
        <v>20.781</v>
      </c>
      <c r="P13" s="4">
        <v>20.2555</v>
      </c>
      <c r="Q13" s="4">
        <v>20.898</v>
      </c>
      <c r="R13" s="7">
        <v>20.4705</v>
      </c>
      <c r="S13" s="7">
        <v>21.273</v>
      </c>
      <c r="T13" s="4">
        <v>21.031</v>
      </c>
      <c r="U13" s="7">
        <v>20.81</v>
      </c>
      <c r="V13" s="7">
        <v>19.837</v>
      </c>
      <c r="W13" s="7">
        <v>20.549</v>
      </c>
      <c r="X13" s="4">
        <v>21.665</v>
      </c>
      <c r="Y13" s="4">
        <v>19.888</v>
      </c>
      <c r="Z13" s="7">
        <v>19.924</v>
      </c>
      <c r="AA13" s="7">
        <v>19.397</v>
      </c>
      <c r="AB13" s="7">
        <v>20.626</v>
      </c>
      <c r="AC13" s="7">
        <v>17.505</v>
      </c>
      <c r="AD13" s="4">
        <v>21.253</v>
      </c>
      <c r="AE13" s="7">
        <v>19.206</v>
      </c>
      <c r="AF13" s="4">
        <v>21.049</v>
      </c>
      <c r="AG13" s="7">
        <v>20.653</v>
      </c>
      <c r="AH13" s="5">
        <v>21.297</v>
      </c>
      <c r="AI13" s="5">
        <v>20.953</v>
      </c>
      <c r="AJ13" s="5">
        <v>20.468</v>
      </c>
      <c r="AK13" s="7">
        <v>1.965</v>
      </c>
      <c r="AL13" s="7">
        <v>17.314</v>
      </c>
      <c r="AM13" s="7">
        <v>18.678</v>
      </c>
      <c r="AN13" s="5">
        <v>21.511</v>
      </c>
      <c r="AO13" s="7">
        <v>20.427</v>
      </c>
      <c r="AP13" s="7">
        <v>15.067</v>
      </c>
      <c r="AQ13" s="5">
        <v>20.845</v>
      </c>
      <c r="AR13" s="7">
        <v>19.671</v>
      </c>
      <c r="AS13" s="7">
        <v>20.203</v>
      </c>
      <c r="AT13" s="7">
        <v>19.986</v>
      </c>
      <c r="AU13" s="7">
        <v>14.549</v>
      </c>
      <c r="AV13" s="5">
        <v>21.415</v>
      </c>
      <c r="AW13" s="5">
        <v>21.468</v>
      </c>
      <c r="AX13" s="5">
        <v>21.102</v>
      </c>
      <c r="AY13" s="5">
        <v>21.028</v>
      </c>
      <c r="AZ13" s="7">
        <v>20.671</v>
      </c>
      <c r="BA13" s="7">
        <v>20.792</v>
      </c>
      <c r="BB13" s="5">
        <v>21.444</v>
      </c>
      <c r="BC13" s="7">
        <v>19.505</v>
      </c>
      <c r="BD13" s="5">
        <v>21.242</v>
      </c>
      <c r="BE13" s="5">
        <v>16.659</v>
      </c>
      <c r="BF13" s="5">
        <v>21.361</v>
      </c>
      <c r="BG13" s="5">
        <v>21.693</v>
      </c>
      <c r="BH13" s="7">
        <v>16.481</v>
      </c>
      <c r="BI13" s="7">
        <v>20.898</v>
      </c>
      <c r="BJ13" s="7">
        <v>20.382</v>
      </c>
      <c r="BK13" s="7">
        <v>16.749</v>
      </c>
      <c r="BL13" s="5">
        <v>21.498</v>
      </c>
      <c r="BM13" s="5">
        <v>21.004</v>
      </c>
      <c r="BN13" s="5">
        <v>21.048</v>
      </c>
      <c r="BO13" s="7">
        <v>15.349</v>
      </c>
      <c r="BP13" s="5">
        <v>21.044</v>
      </c>
      <c r="BQ13" s="5">
        <v>21.818</v>
      </c>
      <c r="BR13" s="5">
        <v>21.58</v>
      </c>
      <c r="BS13" s="4">
        <v>21.199</v>
      </c>
      <c r="BT13" s="5">
        <v>21.234</v>
      </c>
      <c r="BU13" s="5">
        <v>19.423</v>
      </c>
      <c r="BV13" s="5">
        <v>20.454</v>
      </c>
      <c r="BW13" s="5">
        <v>21.2985</v>
      </c>
      <c r="BX13" s="7">
        <v>19.519</v>
      </c>
      <c r="BY13" s="5">
        <v>18.589</v>
      </c>
      <c r="BZ13" s="5">
        <v>20.307</v>
      </c>
      <c r="CA13" s="5">
        <v>20.992</v>
      </c>
      <c r="CB13" s="7">
        <v>16.9945</v>
      </c>
      <c r="CC13" s="5">
        <v>20.279</v>
      </c>
      <c r="CD13" s="5">
        <v>19.784</v>
      </c>
      <c r="CE13" s="7">
        <v>21.1205</v>
      </c>
      <c r="CF13" s="5">
        <v>20.728</v>
      </c>
      <c r="CG13" s="7">
        <v>21.256</v>
      </c>
      <c r="CH13" s="4">
        <v>20.439</v>
      </c>
      <c r="CI13" s="7">
        <v>1.782</v>
      </c>
      <c r="CJ13" s="7">
        <v>18.347</v>
      </c>
      <c r="CK13" s="4">
        <v>21.101</v>
      </c>
      <c r="CL13" s="4">
        <v>21.152</v>
      </c>
      <c r="CM13" s="7">
        <v>19.522</v>
      </c>
      <c r="CN13" s="7">
        <v>19.22</v>
      </c>
      <c r="CO13" s="4">
        <v>21.38</v>
      </c>
      <c r="CP13" s="4">
        <v>19.963</v>
      </c>
      <c r="CQ13" s="4">
        <v>20.48</v>
      </c>
      <c r="CR13" s="4">
        <v>20.609</v>
      </c>
      <c r="CS13" s="4">
        <v>21.302</v>
      </c>
      <c r="CT13" s="5">
        <v>21.594</v>
      </c>
      <c r="CU13" s="7">
        <v>18.132</v>
      </c>
      <c r="CV13" s="7">
        <v>18.141</v>
      </c>
      <c r="CW13" s="4">
        <v>20.978</v>
      </c>
      <c r="CX13" s="5">
        <v>20.792</v>
      </c>
      <c r="CY13" s="5">
        <v>20.393</v>
      </c>
      <c r="CZ13" s="5">
        <v>21.094</v>
      </c>
      <c r="DA13" s="7">
        <v>19.313</v>
      </c>
      <c r="DB13" s="5">
        <v>19.958</v>
      </c>
      <c r="DC13" s="5">
        <v>21.151</v>
      </c>
      <c r="DD13" s="4">
        <v>16.088</v>
      </c>
      <c r="DE13" s="5">
        <v>21.409</v>
      </c>
      <c r="DF13" s="5">
        <v>20.247</v>
      </c>
      <c r="DG13" s="4">
        <v>19.737</v>
      </c>
      <c r="DH13" s="7">
        <v>18.714</v>
      </c>
      <c r="DI13" s="5">
        <v>20.948</v>
      </c>
      <c r="DJ13" s="5">
        <v>20.759</v>
      </c>
      <c r="DK13" s="5">
        <v>21.203</v>
      </c>
      <c r="DL13" s="7">
        <v>18.283</v>
      </c>
      <c r="DM13" s="7">
        <v>21.715</v>
      </c>
      <c r="DN13" s="7">
        <v>19.9865</v>
      </c>
      <c r="DO13" s="7">
        <v>19.534</v>
      </c>
      <c r="DP13" s="7">
        <v>20.08</v>
      </c>
      <c r="DQ13" s="7">
        <v>20.31425</v>
      </c>
      <c r="DR13" s="4">
        <v>20.871</v>
      </c>
      <c r="DS13" s="4">
        <v>18.821</v>
      </c>
      <c r="DT13" s="4">
        <v>19.023</v>
      </c>
      <c r="DU13" s="4">
        <v>20.002</v>
      </c>
      <c r="DV13" s="7">
        <v>21.469</v>
      </c>
      <c r="DW13" s="4">
        <v>20.529666</v>
      </c>
      <c r="DX13" s="7">
        <v>20.872</v>
      </c>
      <c r="DY13" s="7">
        <v>20.324</v>
      </c>
      <c r="DZ13" s="4">
        <v>20.528</v>
      </c>
      <c r="EA13" s="4">
        <v>17.641</v>
      </c>
      <c r="EB13" s="4">
        <v>21.306</v>
      </c>
      <c r="EC13" s="7">
        <v>19.9555</v>
      </c>
      <c r="ED13" s="4">
        <v>20.5105</v>
      </c>
      <c r="EE13" s="4">
        <v>20.816333</v>
      </c>
      <c r="EF13" s="7">
        <v>20.492</v>
      </c>
      <c r="EG13" s="7">
        <v>19.8355</v>
      </c>
      <c r="EH13" s="7">
        <v>20.354</v>
      </c>
      <c r="EI13" s="7">
        <v>20.2955</v>
      </c>
      <c r="EJ13" s="7">
        <v>19.8315</v>
      </c>
      <c r="EK13" s="7">
        <v>20.583</v>
      </c>
      <c r="EL13" s="7">
        <v>21.048</v>
      </c>
      <c r="EM13" s="7">
        <v>20.874</v>
      </c>
      <c r="EN13" s="7">
        <v>20.2793333</v>
      </c>
      <c r="EO13" s="7">
        <v>20.942</v>
      </c>
      <c r="EP13" s="7">
        <v>20.224667</v>
      </c>
      <c r="EQ13" s="7">
        <v>19.673</v>
      </c>
      <c r="ER13" s="7"/>
    </row>
    <row r="14" spans="1:148">
      <c r="A14" s="8">
        <v>70.9374</v>
      </c>
      <c r="B14" s="7" t="s">
        <v>155</v>
      </c>
      <c r="C14" s="7">
        <v>0.147</v>
      </c>
      <c r="D14" s="7">
        <v>0.163</v>
      </c>
      <c r="E14" s="7">
        <v>0.097</v>
      </c>
      <c r="F14" s="4">
        <v>0.21</v>
      </c>
      <c r="G14" s="4">
        <v>0.154</v>
      </c>
      <c r="H14" s="4">
        <v>0.139</v>
      </c>
      <c r="I14" s="7">
        <v>0.216</v>
      </c>
      <c r="J14" s="7">
        <v>0.175</v>
      </c>
      <c r="K14" s="7">
        <v>0.18</v>
      </c>
      <c r="L14" s="4">
        <v>0.098</v>
      </c>
      <c r="M14" s="4">
        <v>0.184</v>
      </c>
      <c r="N14" s="7">
        <v>0.174</v>
      </c>
      <c r="O14" s="7">
        <v>0.18</v>
      </c>
      <c r="P14" s="4">
        <v>0.1735</v>
      </c>
      <c r="Q14" s="4">
        <v>0.183</v>
      </c>
      <c r="R14" s="7">
        <v>0.1925</v>
      </c>
      <c r="S14" s="7">
        <v>0.129</v>
      </c>
      <c r="T14" s="4">
        <v>0.122</v>
      </c>
      <c r="U14" s="7">
        <v>0.14</v>
      </c>
      <c r="V14" s="7">
        <v>0.218</v>
      </c>
      <c r="W14" s="7">
        <v>0.179</v>
      </c>
      <c r="X14" s="4">
        <v>0.218</v>
      </c>
      <c r="Y14" s="4">
        <v>0.222</v>
      </c>
      <c r="Z14" s="7">
        <v>0.314</v>
      </c>
      <c r="AA14" s="7">
        <v>0.289</v>
      </c>
      <c r="AB14" s="7">
        <v>0.305</v>
      </c>
      <c r="AC14" s="7">
        <v>0.273</v>
      </c>
      <c r="AD14" s="4">
        <v>0.2</v>
      </c>
      <c r="AE14" s="7">
        <v>0.246</v>
      </c>
      <c r="AF14" s="4">
        <v>0.22</v>
      </c>
      <c r="AG14" s="7">
        <v>0.246</v>
      </c>
      <c r="AH14" s="5">
        <v>0.26</v>
      </c>
      <c r="AI14" s="5">
        <v>0.234</v>
      </c>
      <c r="AJ14" s="5">
        <v>0.198</v>
      </c>
      <c r="AK14" s="7">
        <v>0.489</v>
      </c>
      <c r="AL14" s="7">
        <v>0.278</v>
      </c>
      <c r="AM14" s="7">
        <v>0.247</v>
      </c>
      <c r="AN14" s="5">
        <v>0.091</v>
      </c>
      <c r="AO14" s="7">
        <v>0.239</v>
      </c>
      <c r="AP14" s="7">
        <v>0.306</v>
      </c>
      <c r="AQ14" s="5">
        <v>0.241</v>
      </c>
      <c r="AR14" s="7">
        <v>0.275</v>
      </c>
      <c r="AS14" s="7">
        <v>0.263</v>
      </c>
      <c r="AT14" s="7">
        <v>0.261</v>
      </c>
      <c r="AU14" s="7">
        <v>0.234</v>
      </c>
      <c r="AV14" s="5">
        <v>0.135</v>
      </c>
      <c r="AW14" s="5">
        <v>0.223</v>
      </c>
      <c r="AX14" s="5">
        <v>0.198</v>
      </c>
      <c r="AY14" s="5">
        <v>0.198</v>
      </c>
      <c r="AZ14" s="7">
        <v>0.227</v>
      </c>
      <c r="BA14" s="7">
        <v>0.258</v>
      </c>
      <c r="BB14" s="5">
        <v>0.188</v>
      </c>
      <c r="BC14" s="7">
        <v>0.213</v>
      </c>
      <c r="BD14" s="5">
        <v>0.288</v>
      </c>
      <c r="BE14" s="5">
        <v>0.268</v>
      </c>
      <c r="BF14" s="5">
        <v>0.181</v>
      </c>
      <c r="BG14" s="5">
        <v>0.204</v>
      </c>
      <c r="BH14" s="7">
        <v>0.248</v>
      </c>
      <c r="BI14" s="7">
        <v>0.271</v>
      </c>
      <c r="BJ14" s="7">
        <v>0.091</v>
      </c>
      <c r="BK14" s="7">
        <v>0.323</v>
      </c>
      <c r="BL14" s="5">
        <v>0.211</v>
      </c>
      <c r="BM14" s="5">
        <v>0.296</v>
      </c>
      <c r="BN14" s="5">
        <v>0.149</v>
      </c>
      <c r="BO14" s="7">
        <v>0.344</v>
      </c>
      <c r="BP14" s="5">
        <v>0.204</v>
      </c>
      <c r="BQ14" s="5">
        <v>0.146</v>
      </c>
      <c r="BR14" s="5">
        <v>0.208</v>
      </c>
      <c r="BS14" s="4">
        <v>0.235</v>
      </c>
      <c r="BT14" s="5">
        <v>0.257</v>
      </c>
      <c r="BU14" s="5">
        <v>0.162</v>
      </c>
      <c r="BV14" s="5">
        <v>0.226</v>
      </c>
      <c r="BW14" s="5">
        <v>0.1855</v>
      </c>
      <c r="BX14" s="7">
        <v>0.221</v>
      </c>
      <c r="BY14" s="5">
        <v>0.2545</v>
      </c>
      <c r="BZ14" s="5">
        <v>0.174</v>
      </c>
      <c r="CA14" s="5">
        <v>0.1945</v>
      </c>
      <c r="CB14" s="7">
        <v>0.293</v>
      </c>
      <c r="CC14" s="5">
        <v>0.1725</v>
      </c>
      <c r="CD14" s="5">
        <v>0.166</v>
      </c>
      <c r="CE14" s="7">
        <v>0.24</v>
      </c>
      <c r="CF14" s="5">
        <v>0.229</v>
      </c>
      <c r="CG14" s="7">
        <v>0.319</v>
      </c>
      <c r="CH14" s="4">
        <v>0.308</v>
      </c>
      <c r="CI14" s="7">
        <v>0.465</v>
      </c>
      <c r="CJ14" s="7">
        <v>0.22</v>
      </c>
      <c r="CK14" s="4">
        <v>0.317</v>
      </c>
      <c r="CL14" s="4">
        <v>0.159</v>
      </c>
      <c r="CM14" s="7">
        <v>0.287</v>
      </c>
      <c r="CN14" s="7">
        <v>0.284</v>
      </c>
      <c r="CO14" s="4">
        <v>0.165</v>
      </c>
      <c r="CP14" s="4">
        <v>0.258</v>
      </c>
      <c r="CQ14" s="4">
        <v>0.30575</v>
      </c>
      <c r="CR14" s="4">
        <v>0.242</v>
      </c>
      <c r="CS14" s="4">
        <v>0.207</v>
      </c>
      <c r="CT14" s="5">
        <v>0.145</v>
      </c>
      <c r="CU14" s="7">
        <v>0.245</v>
      </c>
      <c r="CV14" s="7">
        <v>0.299</v>
      </c>
      <c r="CW14" s="4">
        <v>0.184</v>
      </c>
      <c r="CX14" s="5">
        <v>0.256</v>
      </c>
      <c r="CY14" s="5">
        <v>0.15</v>
      </c>
      <c r="CZ14" s="5">
        <v>0.161</v>
      </c>
      <c r="DA14" s="7">
        <v>0.277</v>
      </c>
      <c r="DB14" s="5">
        <v>0.235</v>
      </c>
      <c r="DC14" s="5">
        <v>0.136</v>
      </c>
      <c r="DD14" s="4">
        <v>0.235</v>
      </c>
      <c r="DE14" s="5">
        <v>0.249</v>
      </c>
      <c r="DF14" s="5">
        <v>0.208</v>
      </c>
      <c r="DG14" s="4">
        <v>0.183</v>
      </c>
      <c r="DH14" s="7">
        <v>0.23</v>
      </c>
      <c r="DI14" s="5">
        <v>0.262</v>
      </c>
      <c r="DJ14" s="5">
        <v>0.223</v>
      </c>
      <c r="DK14" s="5">
        <v>0.231</v>
      </c>
      <c r="DL14" s="7">
        <v>0.237</v>
      </c>
      <c r="DM14" s="7">
        <v>0.165</v>
      </c>
      <c r="DN14" s="7">
        <v>0.2695</v>
      </c>
      <c r="DO14" s="7">
        <v>0.267</v>
      </c>
      <c r="DP14" s="7">
        <v>0.155</v>
      </c>
      <c r="DQ14" s="7">
        <v>0.243</v>
      </c>
      <c r="DR14" s="4">
        <v>0.147</v>
      </c>
      <c r="DS14" s="4">
        <v>0.193</v>
      </c>
      <c r="DT14" s="4">
        <v>0.1632</v>
      </c>
      <c r="DU14" s="4">
        <v>0.213</v>
      </c>
      <c r="DV14" s="7">
        <v>0.0935</v>
      </c>
      <c r="DW14" s="4">
        <v>0.1113333</v>
      </c>
      <c r="DX14" s="7">
        <v>0.181</v>
      </c>
      <c r="DY14" s="7">
        <v>0.176</v>
      </c>
      <c r="DZ14" s="4">
        <v>0.216</v>
      </c>
      <c r="EA14" s="4">
        <v>0.2596667</v>
      </c>
      <c r="EB14" s="4">
        <v>0.189</v>
      </c>
      <c r="EC14" s="7">
        <v>0.116</v>
      </c>
      <c r="ED14" s="4">
        <v>0.1105</v>
      </c>
      <c r="EE14" s="4">
        <v>0.17</v>
      </c>
      <c r="EF14" s="7">
        <v>0.2</v>
      </c>
      <c r="EG14" s="7">
        <v>0.209</v>
      </c>
      <c r="EH14" s="7">
        <v>0.2185</v>
      </c>
      <c r="EI14" s="7">
        <v>0.1555</v>
      </c>
      <c r="EJ14" s="7">
        <v>0.2235</v>
      </c>
      <c r="EK14" s="7">
        <v>0.2305</v>
      </c>
      <c r="EL14" s="7">
        <v>0.1445</v>
      </c>
      <c r="EM14" s="7">
        <v>0.143333</v>
      </c>
      <c r="EN14" s="7">
        <v>0.1776667</v>
      </c>
      <c r="EO14" s="7">
        <v>0.102</v>
      </c>
      <c r="EP14" s="7">
        <v>0.2186667</v>
      </c>
      <c r="EQ14" s="7">
        <v>0.21</v>
      </c>
      <c r="ER14" s="7"/>
    </row>
    <row r="15" spans="1:148">
      <c r="A15" s="8">
        <f>58.693+15.9994</f>
        <v>74.6924</v>
      </c>
      <c r="B15" s="7" t="s">
        <v>156</v>
      </c>
      <c r="C15" s="7">
        <v>0.005</v>
      </c>
      <c r="D15" s="7">
        <v>0</v>
      </c>
      <c r="E15" s="7">
        <v>0.032</v>
      </c>
      <c r="F15" s="4">
        <v>0.026</v>
      </c>
      <c r="G15" s="4">
        <v>0.005</v>
      </c>
      <c r="H15" s="4">
        <v>0.029</v>
      </c>
      <c r="I15" s="7">
        <v>0.001</v>
      </c>
      <c r="J15" s="7">
        <v>0</v>
      </c>
      <c r="K15" s="7">
        <v>0.111</v>
      </c>
      <c r="L15" s="4">
        <v>0.022</v>
      </c>
      <c r="M15" s="4">
        <v>0.013</v>
      </c>
      <c r="N15" s="7">
        <v>0</v>
      </c>
      <c r="O15" s="7">
        <v>0</v>
      </c>
      <c r="P15" s="4">
        <v>0.023</v>
      </c>
      <c r="Q15" s="4">
        <v>0</v>
      </c>
      <c r="R15" s="7">
        <v>0</v>
      </c>
      <c r="S15" s="7">
        <v>0.002</v>
      </c>
      <c r="T15" s="4">
        <v>0</v>
      </c>
      <c r="U15" s="7">
        <v>0.009</v>
      </c>
      <c r="V15" s="7">
        <v>0.018</v>
      </c>
      <c r="W15" s="7">
        <v>0.002</v>
      </c>
      <c r="Z15" s="7"/>
      <c r="AA15" s="7"/>
      <c r="AB15" s="7"/>
      <c r="AC15" s="7"/>
      <c r="AE15" s="7"/>
      <c r="AG15" s="7"/>
      <c r="AK15" s="7"/>
      <c r="AL15" s="7"/>
      <c r="AM15" s="7"/>
      <c r="AO15" s="7"/>
      <c r="AP15" s="7"/>
      <c r="AR15" s="7"/>
      <c r="AS15" s="7"/>
      <c r="AT15" s="7"/>
      <c r="AU15" s="7"/>
      <c r="AZ15" s="7"/>
      <c r="BA15" s="7"/>
      <c r="BC15" s="7"/>
      <c r="BH15" s="7"/>
      <c r="BI15" s="7"/>
      <c r="BJ15" s="7"/>
      <c r="BK15" s="7"/>
      <c r="BO15" s="7"/>
      <c r="BW15" s="5">
        <v>0.011</v>
      </c>
      <c r="BX15" s="7">
        <v>0.017</v>
      </c>
      <c r="BY15" s="5">
        <v>0.005</v>
      </c>
      <c r="BZ15" s="5">
        <v>0.002</v>
      </c>
      <c r="CA15" s="5">
        <v>0</v>
      </c>
      <c r="CB15" s="7">
        <v>0.023</v>
      </c>
      <c r="CC15" s="5">
        <v>0.0155</v>
      </c>
      <c r="CD15" s="5">
        <v>0.035</v>
      </c>
      <c r="CE15" s="7">
        <v>0.02</v>
      </c>
      <c r="CG15" s="7"/>
      <c r="CI15" s="7"/>
      <c r="CJ15" s="7"/>
      <c r="CM15" s="7"/>
      <c r="CN15" s="7"/>
      <c r="CU15" s="7"/>
      <c r="CV15" s="7"/>
      <c r="DA15" s="7"/>
      <c r="DH15" s="7"/>
      <c r="DL15" s="7">
        <v>0</v>
      </c>
      <c r="DM15" s="7">
        <v>0</v>
      </c>
      <c r="DN15" s="7">
        <v>0</v>
      </c>
      <c r="DO15" s="7">
        <v>0.021</v>
      </c>
      <c r="DP15" s="7">
        <v>0.0036667</v>
      </c>
      <c r="DQ15" s="7">
        <v>0.007755</v>
      </c>
      <c r="DR15" s="4">
        <v>0</v>
      </c>
      <c r="DS15" s="4">
        <v>0</v>
      </c>
      <c r="DT15" s="4">
        <v>0.0216</v>
      </c>
      <c r="DU15" s="4">
        <v>0.01</v>
      </c>
      <c r="DV15" s="7">
        <v>0.0225</v>
      </c>
      <c r="DW15" s="4">
        <v>0.02633333</v>
      </c>
      <c r="DX15" s="7">
        <v>0.01</v>
      </c>
      <c r="DY15" s="7">
        <v>0.048</v>
      </c>
      <c r="DZ15" s="4">
        <v>0.026</v>
      </c>
      <c r="EA15" s="4">
        <v>0.0146667</v>
      </c>
      <c r="EB15" s="4">
        <v>0.029</v>
      </c>
      <c r="EC15" s="7">
        <v>0.006</v>
      </c>
      <c r="ED15" s="4">
        <v>0.0115</v>
      </c>
      <c r="EE15" s="4">
        <v>0.0006667</v>
      </c>
      <c r="EF15" s="7">
        <v>0.013</v>
      </c>
      <c r="EG15" s="7">
        <v>0.0445</v>
      </c>
      <c r="EH15" s="7">
        <v>0</v>
      </c>
      <c r="EI15" s="7">
        <v>0</v>
      </c>
      <c r="EJ15" s="7">
        <v>0.038</v>
      </c>
      <c r="EK15" s="7">
        <v>0.0245</v>
      </c>
      <c r="EL15" s="7">
        <v>0.013</v>
      </c>
      <c r="EM15" s="7">
        <v>0.028</v>
      </c>
      <c r="EN15" s="7">
        <v>0</v>
      </c>
      <c r="EO15" s="7">
        <v>0.007</v>
      </c>
      <c r="EP15" s="7">
        <v>0</v>
      </c>
      <c r="EQ15" s="7">
        <v>0</v>
      </c>
      <c r="ER15" s="7"/>
    </row>
    <row r="16" spans="1:148">
      <c r="A16" s="8">
        <v>61.978936</v>
      </c>
      <c r="B16" s="7" t="s">
        <v>157</v>
      </c>
      <c r="C16" s="7">
        <v>0.402</v>
      </c>
      <c r="D16" s="7">
        <v>0.254</v>
      </c>
      <c r="E16" s="7">
        <v>0.349</v>
      </c>
      <c r="F16" s="4">
        <v>0.41</v>
      </c>
      <c r="G16" s="4">
        <v>0.402</v>
      </c>
      <c r="H16" s="4">
        <v>0.355</v>
      </c>
      <c r="I16" s="7">
        <v>0.452</v>
      </c>
      <c r="J16" s="7">
        <v>0.335</v>
      </c>
      <c r="K16" s="7">
        <v>0.444</v>
      </c>
      <c r="L16" s="4">
        <v>0.364</v>
      </c>
      <c r="M16" s="4">
        <v>0.316</v>
      </c>
      <c r="N16" s="7">
        <v>0.362</v>
      </c>
      <c r="O16" s="7">
        <v>0.431</v>
      </c>
      <c r="P16" s="4">
        <v>0.405</v>
      </c>
      <c r="Q16" s="4">
        <v>0.381</v>
      </c>
      <c r="R16" s="7">
        <v>0.4135</v>
      </c>
      <c r="S16" s="7">
        <v>0.488</v>
      </c>
      <c r="T16" s="4">
        <v>0.293</v>
      </c>
      <c r="U16" s="7">
        <v>0.347</v>
      </c>
      <c r="V16" s="7">
        <v>0.298</v>
      </c>
      <c r="W16" s="7">
        <v>0.364</v>
      </c>
      <c r="X16" s="4">
        <v>0.46</v>
      </c>
      <c r="Y16" s="4">
        <v>0.376</v>
      </c>
      <c r="Z16" s="7">
        <v>0.414</v>
      </c>
      <c r="AA16" s="7">
        <v>0.424</v>
      </c>
      <c r="AB16" s="7">
        <v>0.409</v>
      </c>
      <c r="AC16" s="7">
        <v>0.353</v>
      </c>
      <c r="AD16" s="4">
        <v>0.371</v>
      </c>
      <c r="AE16" s="7">
        <v>0.365</v>
      </c>
      <c r="AF16" s="4">
        <v>0.368</v>
      </c>
      <c r="AG16" s="7">
        <v>0.424</v>
      </c>
      <c r="AH16" s="5">
        <v>0.363</v>
      </c>
      <c r="AI16" s="5">
        <v>0.372</v>
      </c>
      <c r="AJ16" s="5">
        <v>0.386</v>
      </c>
      <c r="AK16" s="7">
        <v>0.008</v>
      </c>
      <c r="AL16" s="7">
        <v>0.306</v>
      </c>
      <c r="AM16" s="7">
        <v>0.378</v>
      </c>
      <c r="AN16" s="5">
        <v>0.444</v>
      </c>
      <c r="AO16" s="7">
        <v>0.389</v>
      </c>
      <c r="AP16" s="7">
        <v>0.29</v>
      </c>
      <c r="AQ16" s="5">
        <v>0.37</v>
      </c>
      <c r="AR16" s="7">
        <v>0.411</v>
      </c>
      <c r="AS16" s="7">
        <v>0.407</v>
      </c>
      <c r="AT16" s="7">
        <v>0.464</v>
      </c>
      <c r="AU16" s="7">
        <v>0.303</v>
      </c>
      <c r="AV16" s="5">
        <v>0.621</v>
      </c>
      <c r="AW16" s="5">
        <v>0.418</v>
      </c>
      <c r="AX16" s="5">
        <v>0.494</v>
      </c>
      <c r="AY16" s="5">
        <v>0.42</v>
      </c>
      <c r="AZ16" s="7">
        <v>0.408</v>
      </c>
      <c r="BA16" s="7">
        <v>0.353</v>
      </c>
      <c r="BB16" s="5">
        <v>0.399</v>
      </c>
      <c r="BC16" s="7">
        <v>0.315</v>
      </c>
      <c r="BD16" s="5">
        <v>0.379</v>
      </c>
      <c r="BE16" s="5">
        <v>0.291</v>
      </c>
      <c r="BF16" s="5">
        <v>0.386</v>
      </c>
      <c r="BG16" s="5">
        <v>0.414</v>
      </c>
      <c r="BH16" s="7">
        <v>0.473</v>
      </c>
      <c r="BI16" s="7">
        <v>0.414</v>
      </c>
      <c r="BJ16" s="7">
        <v>0.377</v>
      </c>
      <c r="BK16" s="7">
        <v>0.326</v>
      </c>
      <c r="BL16" s="5">
        <v>0.381</v>
      </c>
      <c r="BM16" s="5">
        <v>0.456</v>
      </c>
      <c r="BN16" s="5">
        <v>0.34</v>
      </c>
      <c r="BO16" s="7">
        <v>0.29</v>
      </c>
      <c r="BP16" s="5">
        <v>0.463</v>
      </c>
      <c r="BQ16" s="5">
        <v>0.436</v>
      </c>
      <c r="BR16" s="5">
        <v>0.45</v>
      </c>
      <c r="BS16" s="4">
        <v>0.354</v>
      </c>
      <c r="BT16" s="5">
        <v>0.43</v>
      </c>
      <c r="BU16" s="5">
        <v>0.394</v>
      </c>
      <c r="BV16" s="5">
        <v>0.395</v>
      </c>
      <c r="BW16" s="5">
        <v>0.3705</v>
      </c>
      <c r="BX16" s="7">
        <v>0.342</v>
      </c>
      <c r="BY16" s="5">
        <v>0.3205</v>
      </c>
      <c r="BZ16" s="5">
        <v>0.33</v>
      </c>
      <c r="CA16" s="5">
        <v>0.2515</v>
      </c>
      <c r="CB16" s="7">
        <v>0.299</v>
      </c>
      <c r="CC16" s="5">
        <v>0.37</v>
      </c>
      <c r="CD16" s="5">
        <v>0.316</v>
      </c>
      <c r="CE16" s="7">
        <v>0.3305</v>
      </c>
      <c r="CF16" s="5">
        <v>0.317</v>
      </c>
      <c r="CG16" s="7">
        <v>0.346</v>
      </c>
      <c r="CH16" s="4">
        <v>0.348</v>
      </c>
      <c r="CI16" s="7">
        <v>0.098</v>
      </c>
      <c r="CJ16" s="7">
        <v>0.385</v>
      </c>
      <c r="CK16" s="4">
        <v>0.303</v>
      </c>
      <c r="CL16" s="4">
        <v>0.428</v>
      </c>
      <c r="CM16" s="7">
        <v>0.39</v>
      </c>
      <c r="CN16" s="7">
        <v>0.417</v>
      </c>
      <c r="CO16" s="4">
        <v>0.435</v>
      </c>
      <c r="CP16" s="4">
        <v>0.381</v>
      </c>
      <c r="CQ16" s="4">
        <v>0.435</v>
      </c>
      <c r="CR16" s="4">
        <v>0.366333333333333</v>
      </c>
      <c r="CS16" s="4">
        <v>0.494</v>
      </c>
      <c r="CT16" s="5">
        <v>0.293</v>
      </c>
      <c r="CU16" s="7">
        <v>0.348</v>
      </c>
      <c r="CV16" s="7">
        <v>0.427</v>
      </c>
      <c r="CW16" s="4">
        <v>0.407</v>
      </c>
      <c r="CX16" s="5">
        <v>0.389</v>
      </c>
      <c r="CY16" s="5">
        <v>0.411</v>
      </c>
      <c r="CZ16" s="5">
        <v>0.366</v>
      </c>
      <c r="DA16" s="7">
        <v>0.375</v>
      </c>
      <c r="DB16" s="5">
        <v>0.369</v>
      </c>
      <c r="DC16" s="5">
        <v>0.401</v>
      </c>
      <c r="DD16" s="4">
        <v>0.317</v>
      </c>
      <c r="DE16" s="5">
        <v>0.396</v>
      </c>
      <c r="DF16" s="5">
        <v>0.381</v>
      </c>
      <c r="DG16" s="4">
        <v>0.406</v>
      </c>
      <c r="DH16" s="7">
        <v>0.819</v>
      </c>
      <c r="DI16" s="5">
        <v>0.401</v>
      </c>
      <c r="DJ16" s="5">
        <v>0.447</v>
      </c>
      <c r="DK16" s="5">
        <v>0.404</v>
      </c>
      <c r="DL16" s="7">
        <v>0.325</v>
      </c>
      <c r="DM16" s="7">
        <v>0.36</v>
      </c>
      <c r="DN16" s="7">
        <v>0.3375</v>
      </c>
      <c r="DO16" s="7">
        <v>0.388</v>
      </c>
      <c r="DP16" s="7">
        <v>0.3193333</v>
      </c>
      <c r="DQ16" s="7">
        <v>0.3125</v>
      </c>
      <c r="DR16" s="4">
        <v>0.185</v>
      </c>
      <c r="DS16" s="4">
        <v>0.267</v>
      </c>
      <c r="DT16" s="4">
        <v>0.28</v>
      </c>
      <c r="DU16" s="4">
        <v>0.5315</v>
      </c>
      <c r="DV16" s="7">
        <v>0.289</v>
      </c>
      <c r="DW16" s="4">
        <v>0.337</v>
      </c>
      <c r="DX16" s="7">
        <v>0.352</v>
      </c>
      <c r="DY16" s="7">
        <v>0.316</v>
      </c>
      <c r="DZ16" s="4">
        <v>0.349</v>
      </c>
      <c r="EA16" s="4">
        <v>0.323333</v>
      </c>
      <c r="EB16" s="4">
        <v>0.422</v>
      </c>
      <c r="EC16" s="7">
        <v>0.3735</v>
      </c>
      <c r="ED16" s="4">
        <v>0.3505</v>
      </c>
      <c r="EE16" s="4">
        <v>0.339</v>
      </c>
      <c r="EF16" s="7">
        <v>0.328</v>
      </c>
      <c r="EG16" s="7">
        <v>0.3645</v>
      </c>
      <c r="EH16" s="7">
        <v>0.3745</v>
      </c>
      <c r="EI16" s="7">
        <v>0.3195</v>
      </c>
      <c r="EJ16" s="7">
        <v>0.371</v>
      </c>
      <c r="EK16" s="7">
        <v>0.378</v>
      </c>
      <c r="EL16" s="7">
        <v>0.3315</v>
      </c>
      <c r="EM16" s="7">
        <v>0.3496667</v>
      </c>
      <c r="EN16" s="7">
        <v>0.3173333</v>
      </c>
      <c r="EO16" s="7">
        <v>0.374</v>
      </c>
      <c r="EP16" s="7">
        <v>0.323</v>
      </c>
      <c r="EQ16" s="7">
        <v>0.365</v>
      </c>
      <c r="ER16" s="7"/>
    </row>
    <row r="17" spans="1:148">
      <c r="A17" s="8">
        <v>94.196</v>
      </c>
      <c r="B17" s="7" t="s">
        <v>158</v>
      </c>
      <c r="C17" s="7">
        <v>0</v>
      </c>
      <c r="D17" s="7">
        <v>0.002</v>
      </c>
      <c r="E17" s="7">
        <v>0.01</v>
      </c>
      <c r="F17" s="4">
        <v>0</v>
      </c>
      <c r="G17" s="4">
        <v>0.005</v>
      </c>
      <c r="H17" s="4">
        <v>0.004</v>
      </c>
      <c r="I17" s="7">
        <v>0.004</v>
      </c>
      <c r="J17" s="7">
        <v>0.002</v>
      </c>
      <c r="K17" s="7">
        <v>0.004</v>
      </c>
      <c r="L17" s="4">
        <v>0.016</v>
      </c>
      <c r="M17" s="4">
        <v>0.003</v>
      </c>
      <c r="N17" s="7">
        <v>0.005</v>
      </c>
      <c r="O17" s="7">
        <v>0.023</v>
      </c>
      <c r="P17" s="4">
        <v>0.009</v>
      </c>
      <c r="Q17" s="4">
        <v>0</v>
      </c>
      <c r="R17" s="7">
        <v>0.004</v>
      </c>
      <c r="S17" s="7">
        <v>0.026</v>
      </c>
      <c r="T17" s="4">
        <v>0.006</v>
      </c>
      <c r="U17" s="7">
        <v>0.015</v>
      </c>
      <c r="V17" s="7">
        <v>0</v>
      </c>
      <c r="W17" s="7">
        <v>0.013</v>
      </c>
      <c r="X17" s="4">
        <v>0.007</v>
      </c>
      <c r="Y17" s="4">
        <v>0.019</v>
      </c>
      <c r="Z17" s="7">
        <v>0.004</v>
      </c>
      <c r="AA17" s="7">
        <v>0.031</v>
      </c>
      <c r="AB17" s="7">
        <v>0</v>
      </c>
      <c r="AC17" s="7">
        <v>0.004</v>
      </c>
      <c r="AD17" s="4">
        <v>0.003</v>
      </c>
      <c r="AE17" s="7">
        <v>0.025</v>
      </c>
      <c r="AF17" s="4">
        <v>0.01</v>
      </c>
      <c r="AG17" s="7">
        <v>0</v>
      </c>
      <c r="AH17" s="5">
        <v>0</v>
      </c>
      <c r="AI17" s="5">
        <v>0.004</v>
      </c>
      <c r="AJ17" s="5">
        <v>0.012</v>
      </c>
      <c r="AK17" s="7">
        <v>0.022</v>
      </c>
      <c r="AL17" s="7">
        <v>0.003</v>
      </c>
      <c r="AM17" s="7">
        <v>0.01</v>
      </c>
      <c r="AN17" s="5">
        <v>0.015</v>
      </c>
      <c r="AO17" s="7">
        <v>0.022</v>
      </c>
      <c r="AP17" s="7">
        <v>0</v>
      </c>
      <c r="AQ17" s="5">
        <v>0.003</v>
      </c>
      <c r="AR17" s="7">
        <v>0.019</v>
      </c>
      <c r="AS17" s="7">
        <v>0.006</v>
      </c>
      <c r="AT17" s="7">
        <v>0.036</v>
      </c>
      <c r="AU17" s="7">
        <v>0.008</v>
      </c>
      <c r="AV17" s="5">
        <v>0.041</v>
      </c>
      <c r="AW17" s="5">
        <v>0.014</v>
      </c>
      <c r="AX17" s="5">
        <v>0.009</v>
      </c>
      <c r="AY17" s="5">
        <v>0.021</v>
      </c>
      <c r="AZ17" s="7">
        <v>0</v>
      </c>
      <c r="BA17" s="7">
        <v>0</v>
      </c>
      <c r="BB17" s="5">
        <v>0.004</v>
      </c>
      <c r="BC17" s="7">
        <v>0.007</v>
      </c>
      <c r="BD17" s="5">
        <v>0.004</v>
      </c>
      <c r="BE17" s="5">
        <v>0</v>
      </c>
      <c r="BF17" s="5">
        <v>0.005</v>
      </c>
      <c r="BG17" s="5">
        <v>0.005</v>
      </c>
      <c r="BH17" s="7">
        <v>0.077</v>
      </c>
      <c r="BI17" s="7">
        <v>0.003</v>
      </c>
      <c r="BJ17" s="7">
        <v>0.019</v>
      </c>
      <c r="BK17" s="7">
        <v>0.003</v>
      </c>
      <c r="BL17" s="5">
        <v>0.001</v>
      </c>
      <c r="BM17" s="5">
        <v>0.003</v>
      </c>
      <c r="BN17" s="5">
        <v>0.007</v>
      </c>
      <c r="BO17" s="7">
        <v>0.012</v>
      </c>
      <c r="BP17" s="5">
        <v>0.015</v>
      </c>
      <c r="BQ17" s="5">
        <v>0.008</v>
      </c>
      <c r="BR17" s="5">
        <v>0</v>
      </c>
      <c r="BS17" s="4">
        <v>0</v>
      </c>
      <c r="BT17" s="5">
        <v>0.006</v>
      </c>
      <c r="BU17" s="5">
        <v>0</v>
      </c>
      <c r="BV17" s="5">
        <v>0.02</v>
      </c>
      <c r="BW17" s="5">
        <v>0.001</v>
      </c>
      <c r="BX17" s="7">
        <v>0</v>
      </c>
      <c r="BY17" s="5">
        <v>0.006</v>
      </c>
      <c r="BZ17" s="5">
        <v>0.001</v>
      </c>
      <c r="CA17" s="5">
        <v>0.0015</v>
      </c>
      <c r="CB17" s="7">
        <v>0.0075</v>
      </c>
      <c r="CC17" s="5">
        <v>0</v>
      </c>
      <c r="CD17" s="5">
        <v>0</v>
      </c>
      <c r="CE17" s="7">
        <v>0.0075</v>
      </c>
      <c r="CF17" s="5">
        <v>0.014</v>
      </c>
      <c r="CG17" s="7">
        <v>0</v>
      </c>
      <c r="CH17" s="4">
        <v>0.008</v>
      </c>
      <c r="CI17" s="7">
        <v>0.014</v>
      </c>
      <c r="CJ17" s="7">
        <v>0.021</v>
      </c>
      <c r="CK17" s="4">
        <v>0.002</v>
      </c>
      <c r="CL17" s="4">
        <v>0.012</v>
      </c>
      <c r="CM17" s="7">
        <v>0</v>
      </c>
      <c r="CN17" s="7">
        <v>0.017</v>
      </c>
      <c r="CO17" s="4">
        <v>0</v>
      </c>
      <c r="CP17" s="4">
        <v>0.008</v>
      </c>
      <c r="CQ17" s="4">
        <v>0.0185</v>
      </c>
      <c r="CR17" s="4">
        <v>0.017</v>
      </c>
      <c r="CS17" s="4">
        <v>0</v>
      </c>
      <c r="CT17" s="5">
        <v>0.011</v>
      </c>
      <c r="CU17" s="7">
        <v>0.013</v>
      </c>
      <c r="CV17" s="7">
        <v>0.018</v>
      </c>
      <c r="CW17" s="4">
        <v>0.011</v>
      </c>
      <c r="CX17" s="5">
        <v>0</v>
      </c>
      <c r="CY17" s="5">
        <v>0</v>
      </c>
      <c r="CZ17" s="5">
        <v>0.003</v>
      </c>
      <c r="DA17" s="7">
        <v>0.036</v>
      </c>
      <c r="DB17" s="5">
        <v>0.008</v>
      </c>
      <c r="DC17" s="5">
        <v>0</v>
      </c>
      <c r="DD17" s="4">
        <v>0.016</v>
      </c>
      <c r="DE17" s="5">
        <v>0.013</v>
      </c>
      <c r="DF17" s="5">
        <v>0.007</v>
      </c>
      <c r="DG17" s="4">
        <v>0.028</v>
      </c>
      <c r="DH17" s="7">
        <v>0.255</v>
      </c>
      <c r="DI17" s="5">
        <v>0.008</v>
      </c>
      <c r="DJ17" s="5">
        <v>0.009</v>
      </c>
      <c r="DK17" s="5">
        <v>0.013</v>
      </c>
      <c r="DL17" s="7">
        <v>0</v>
      </c>
      <c r="DM17" s="7">
        <v>0.003</v>
      </c>
      <c r="DN17" s="7">
        <v>0.002</v>
      </c>
      <c r="DO17" s="7">
        <v>0.005</v>
      </c>
      <c r="DP17" s="7">
        <v>0.0063333</v>
      </c>
      <c r="DQ17" s="7">
        <v>0.0025</v>
      </c>
      <c r="DR17" s="4">
        <v>0.005</v>
      </c>
      <c r="DS17" s="4">
        <v>0.013</v>
      </c>
      <c r="DT17" s="4">
        <v>0.008</v>
      </c>
      <c r="DU17" s="4">
        <v>0.0765</v>
      </c>
      <c r="DV17" s="7">
        <v>0</v>
      </c>
      <c r="DW17" s="4">
        <v>0.00366667</v>
      </c>
      <c r="DX17" s="7">
        <v>0</v>
      </c>
      <c r="DY17" s="7">
        <v>0.004</v>
      </c>
      <c r="DZ17" s="4">
        <v>0.008</v>
      </c>
      <c r="EA17" s="4">
        <v>0.0013333</v>
      </c>
      <c r="EB17" s="4">
        <v>0.007</v>
      </c>
      <c r="EC17" s="7">
        <v>0.0055</v>
      </c>
      <c r="ED17" s="4">
        <v>0.01</v>
      </c>
      <c r="EE17" s="4">
        <v>0.0046667</v>
      </c>
      <c r="EF17" s="7">
        <v>0</v>
      </c>
      <c r="EG17" s="7">
        <v>0.014</v>
      </c>
      <c r="EH17" s="7">
        <v>0.0025</v>
      </c>
      <c r="EI17" s="7">
        <v>0.005</v>
      </c>
      <c r="EJ17" s="7">
        <v>0.0085</v>
      </c>
      <c r="EK17" s="7">
        <v>0.0065</v>
      </c>
      <c r="EL17" s="7">
        <v>0.009</v>
      </c>
      <c r="EM17" s="7">
        <v>0.0013333</v>
      </c>
      <c r="EN17" s="7">
        <v>0.001</v>
      </c>
      <c r="EO17" s="7">
        <v>0</v>
      </c>
      <c r="EP17" s="7">
        <v>0.0016667</v>
      </c>
      <c r="EQ17" s="7">
        <v>0.005</v>
      </c>
      <c r="ER17" s="7"/>
    </row>
    <row r="18" spans="1:148">
      <c r="A18" s="8">
        <f>51.996*2+15.9994*3</f>
        <v>151.9902</v>
      </c>
      <c r="B18" s="7" t="s">
        <v>159</v>
      </c>
      <c r="C18" s="7">
        <v>0.289</v>
      </c>
      <c r="D18" s="7">
        <v>0.718</v>
      </c>
      <c r="E18" s="7">
        <v>0.482</v>
      </c>
      <c r="F18" s="4">
        <v>0.028</v>
      </c>
      <c r="G18" s="4">
        <v>0.428</v>
      </c>
      <c r="H18" s="4">
        <v>0.469</v>
      </c>
      <c r="I18" s="7">
        <v>0.896</v>
      </c>
      <c r="J18" s="7">
        <v>0.325</v>
      </c>
      <c r="K18" s="7">
        <v>0.404</v>
      </c>
      <c r="L18" s="4">
        <v>0.472</v>
      </c>
      <c r="M18" s="4">
        <v>0.477</v>
      </c>
      <c r="N18" s="7">
        <v>0.303</v>
      </c>
      <c r="O18" s="7">
        <v>0.304</v>
      </c>
      <c r="P18" s="4">
        <v>0.264</v>
      </c>
      <c r="Q18" s="4">
        <v>0.557</v>
      </c>
      <c r="R18" s="7">
        <v>0.5015</v>
      </c>
      <c r="S18" s="7">
        <v>0.335</v>
      </c>
      <c r="T18" s="4">
        <v>0.761</v>
      </c>
      <c r="U18" s="7">
        <v>0.343</v>
      </c>
      <c r="V18" s="7">
        <v>0.243</v>
      </c>
      <c r="W18" s="7">
        <v>0.31</v>
      </c>
      <c r="X18" s="4">
        <v>0.168</v>
      </c>
      <c r="Y18" s="4">
        <v>0.15</v>
      </c>
      <c r="Z18" s="7">
        <v>0.213</v>
      </c>
      <c r="AA18" s="7">
        <v>0.076</v>
      </c>
      <c r="AB18" s="7">
        <v>0.027</v>
      </c>
      <c r="AC18" s="7">
        <v>0.026</v>
      </c>
      <c r="AD18" s="4">
        <v>0.236</v>
      </c>
      <c r="AE18" s="7">
        <v>0.084</v>
      </c>
      <c r="AF18" s="4">
        <v>0.204</v>
      </c>
      <c r="AG18" s="7">
        <v>0.049</v>
      </c>
      <c r="AH18" s="5">
        <v>0</v>
      </c>
      <c r="AI18" s="5">
        <v>0.227</v>
      </c>
      <c r="AJ18" s="5">
        <v>0.213</v>
      </c>
      <c r="AK18" s="7">
        <v>0.061</v>
      </c>
      <c r="AL18" s="7">
        <v>0.066</v>
      </c>
      <c r="AM18" s="7">
        <v>0</v>
      </c>
      <c r="AN18" s="5">
        <v>0.047</v>
      </c>
      <c r="AO18" s="7">
        <v>0.024</v>
      </c>
      <c r="AP18" s="7">
        <v>0.195</v>
      </c>
      <c r="AQ18" s="5">
        <v>0.037</v>
      </c>
      <c r="AR18" s="7">
        <v>0.047</v>
      </c>
      <c r="AS18" s="7">
        <v>0.154</v>
      </c>
      <c r="AT18" s="7">
        <v>0.258</v>
      </c>
      <c r="AU18" s="7">
        <v>0.118</v>
      </c>
      <c r="AV18" s="5">
        <v>0.16</v>
      </c>
      <c r="AW18" s="5">
        <v>0.198</v>
      </c>
      <c r="AX18" s="5">
        <v>0.312</v>
      </c>
      <c r="AY18" s="5">
        <v>0</v>
      </c>
      <c r="AZ18" s="7">
        <v>0.063</v>
      </c>
      <c r="BA18" s="7">
        <v>0.047</v>
      </c>
      <c r="BB18" s="5">
        <v>0.189</v>
      </c>
      <c r="BC18" s="7">
        <v>0.141</v>
      </c>
      <c r="BD18" s="5">
        <v>0.033</v>
      </c>
      <c r="BE18" s="5">
        <v>0.296</v>
      </c>
      <c r="BF18" s="5">
        <v>0.229</v>
      </c>
      <c r="BG18" s="5">
        <v>0.169</v>
      </c>
      <c r="BH18" s="7">
        <v>0.101</v>
      </c>
      <c r="BI18" s="7">
        <v>0</v>
      </c>
      <c r="BJ18" s="7">
        <v>0.114</v>
      </c>
      <c r="BK18" s="7">
        <v>0.094</v>
      </c>
      <c r="BL18" s="5">
        <v>0.139</v>
      </c>
      <c r="BM18" s="5">
        <v>0.33</v>
      </c>
      <c r="BN18" s="5">
        <v>0.166</v>
      </c>
      <c r="BO18" s="7">
        <v>0.176</v>
      </c>
      <c r="BP18" s="5">
        <v>0.177</v>
      </c>
      <c r="BQ18" s="5">
        <v>0.211</v>
      </c>
      <c r="BR18" s="5">
        <v>0.307</v>
      </c>
      <c r="BS18" s="4">
        <v>0.004</v>
      </c>
      <c r="BT18" s="5">
        <v>0.239</v>
      </c>
      <c r="BU18" s="5">
        <v>0.244</v>
      </c>
      <c r="BV18" s="5">
        <v>0.079</v>
      </c>
      <c r="BW18" s="5">
        <v>0.368</v>
      </c>
      <c r="BX18" s="7">
        <v>0.063</v>
      </c>
      <c r="BY18" s="5">
        <v>0.2595</v>
      </c>
      <c r="BZ18" s="5">
        <v>0.4</v>
      </c>
      <c r="CA18" s="5">
        <v>0.155</v>
      </c>
      <c r="CB18" s="7">
        <v>0.1375</v>
      </c>
      <c r="CC18" s="5">
        <v>0.391</v>
      </c>
      <c r="CD18" s="5">
        <v>0.449</v>
      </c>
      <c r="CE18" s="7">
        <v>0.014</v>
      </c>
      <c r="CF18" s="5">
        <v>0.178</v>
      </c>
      <c r="CG18" s="7">
        <v>0.111</v>
      </c>
      <c r="CH18" s="4">
        <v>0</v>
      </c>
      <c r="CI18" s="7">
        <v>0.035</v>
      </c>
      <c r="CJ18" s="7">
        <v>0.008</v>
      </c>
      <c r="CK18" s="4">
        <v>0.043</v>
      </c>
      <c r="CL18" s="4">
        <v>0.484</v>
      </c>
      <c r="CM18" s="7">
        <v>0.012</v>
      </c>
      <c r="CN18" s="7">
        <v>0.062</v>
      </c>
      <c r="CO18" s="4">
        <v>0.048</v>
      </c>
      <c r="CP18" s="4">
        <v>0</v>
      </c>
      <c r="CQ18" s="4">
        <v>0.1395</v>
      </c>
      <c r="CR18" s="4">
        <v>0.112</v>
      </c>
      <c r="CS18" s="4">
        <v>0</v>
      </c>
      <c r="CT18" s="5">
        <v>0.134</v>
      </c>
      <c r="CU18" s="7">
        <v>0.097</v>
      </c>
      <c r="CV18" s="7">
        <v>0.132</v>
      </c>
      <c r="CW18" s="4">
        <v>0.143</v>
      </c>
      <c r="CX18" s="5">
        <v>0.088</v>
      </c>
      <c r="CY18" s="5">
        <v>0.094</v>
      </c>
      <c r="CZ18" s="5">
        <v>0.036</v>
      </c>
      <c r="DA18" s="7">
        <v>0</v>
      </c>
      <c r="DB18" s="5">
        <v>0.161</v>
      </c>
      <c r="DC18" s="5">
        <v>0.301</v>
      </c>
      <c r="DD18" s="4">
        <v>0.065</v>
      </c>
      <c r="DE18" s="5">
        <v>0.074</v>
      </c>
      <c r="DF18" s="5">
        <v>0.055</v>
      </c>
      <c r="DG18" s="4">
        <v>0.123</v>
      </c>
      <c r="DH18" s="7">
        <v>0</v>
      </c>
      <c r="DI18" s="5">
        <v>0.033</v>
      </c>
      <c r="DJ18" s="5">
        <v>0.01</v>
      </c>
      <c r="DK18" s="5">
        <v>0.041</v>
      </c>
      <c r="DL18" s="7">
        <v>0.478</v>
      </c>
      <c r="DM18" s="7">
        <v>0.28</v>
      </c>
      <c r="DN18" s="7">
        <v>0.1535</v>
      </c>
      <c r="DO18" s="7">
        <v>0.353</v>
      </c>
      <c r="DP18" s="7">
        <v>0.2413333</v>
      </c>
      <c r="DQ18" s="7">
        <v>0.21125</v>
      </c>
      <c r="DR18" s="4">
        <v>0.206</v>
      </c>
      <c r="DS18" s="4">
        <v>0.345</v>
      </c>
      <c r="DT18" s="4">
        <v>0.4346</v>
      </c>
      <c r="DU18" s="4">
        <v>0.474</v>
      </c>
      <c r="DV18" s="7">
        <v>0.3515</v>
      </c>
      <c r="DW18" s="4">
        <v>0.63633333</v>
      </c>
      <c r="DX18" s="7">
        <v>0.371</v>
      </c>
      <c r="DY18" s="7">
        <v>0.669</v>
      </c>
      <c r="DZ18" s="4">
        <v>0.206</v>
      </c>
      <c r="EA18" s="4">
        <v>0.557</v>
      </c>
      <c r="EB18" s="4">
        <v>0.582</v>
      </c>
      <c r="EC18" s="7">
        <v>0.5605</v>
      </c>
      <c r="ED18" s="4">
        <v>0.8805</v>
      </c>
      <c r="EE18" s="4">
        <v>0.3953333</v>
      </c>
      <c r="EF18" s="7">
        <v>0.232</v>
      </c>
      <c r="EG18" s="7">
        <v>0.4955</v>
      </c>
      <c r="EH18" s="7">
        <v>0.1305</v>
      </c>
      <c r="EI18" s="7">
        <v>0.4435</v>
      </c>
      <c r="EJ18" s="7">
        <v>0.2775</v>
      </c>
      <c r="EK18" s="7">
        <v>0.2405</v>
      </c>
      <c r="EL18" s="7">
        <v>0.4945</v>
      </c>
      <c r="EM18" s="7">
        <v>0.092</v>
      </c>
      <c r="EN18" s="7">
        <v>0.491</v>
      </c>
      <c r="EO18" s="7">
        <v>0.3725</v>
      </c>
      <c r="EP18" s="7">
        <v>0.4116667</v>
      </c>
      <c r="EQ18" s="7">
        <v>0.285</v>
      </c>
      <c r="ER18" s="7"/>
    </row>
    <row r="19" spans="1:148">
      <c r="A19" s="8">
        <v>141.944524</v>
      </c>
      <c r="B19" s="7" t="s">
        <v>160</v>
      </c>
      <c r="C19" s="7"/>
      <c r="D19" s="7"/>
      <c r="E19" s="7"/>
      <c r="F19" s="4"/>
      <c r="G19" s="4"/>
      <c r="H19" s="4"/>
      <c r="I19" s="7"/>
      <c r="J19" s="7"/>
      <c r="K19" s="7"/>
      <c r="L19" s="4"/>
      <c r="M19" s="4"/>
      <c r="N19" s="7"/>
      <c r="O19" s="7"/>
      <c r="P19" s="4"/>
      <c r="Q19" s="4"/>
      <c r="R19" s="7"/>
      <c r="S19" s="7"/>
      <c r="T19" s="4"/>
      <c r="U19" s="7"/>
      <c r="V19" s="7"/>
      <c r="W19" s="7"/>
      <c r="X19" s="4">
        <v>0.031</v>
      </c>
      <c r="Y19" s="4">
        <v>0.02</v>
      </c>
      <c r="Z19" s="7">
        <v>0</v>
      </c>
      <c r="AA19" s="7">
        <v>0.011</v>
      </c>
      <c r="AB19" s="7">
        <v>0.003</v>
      </c>
      <c r="AC19" s="7">
        <v>0.02</v>
      </c>
      <c r="AD19" s="4">
        <v>0.043</v>
      </c>
      <c r="AE19" s="7">
        <v>0.008</v>
      </c>
      <c r="AF19" s="4">
        <v>0.023</v>
      </c>
      <c r="AG19" s="7">
        <v>0</v>
      </c>
      <c r="AH19" s="5">
        <v>0.032</v>
      </c>
      <c r="AI19" s="5">
        <v>0.051</v>
      </c>
      <c r="AJ19" s="5">
        <v>0</v>
      </c>
      <c r="AK19" s="7">
        <v>0.011</v>
      </c>
      <c r="AL19" s="7">
        <v>0.001</v>
      </c>
      <c r="AM19" s="7">
        <v>0.022</v>
      </c>
      <c r="AN19" s="5">
        <v>0.049</v>
      </c>
      <c r="AO19" s="7">
        <v>0.063</v>
      </c>
      <c r="AP19" s="7">
        <v>0</v>
      </c>
      <c r="AQ19" s="5">
        <v>0</v>
      </c>
      <c r="AR19" s="7">
        <v>0.017</v>
      </c>
      <c r="AS19" s="7">
        <v>0.046</v>
      </c>
      <c r="AT19" s="7">
        <v>0.032</v>
      </c>
      <c r="AU19" s="7">
        <v>0.012</v>
      </c>
      <c r="AV19" s="5">
        <v>0.016</v>
      </c>
      <c r="AW19" s="5">
        <v>0.025</v>
      </c>
      <c r="AX19" s="5">
        <v>0</v>
      </c>
      <c r="AY19" s="5">
        <v>0.022</v>
      </c>
      <c r="AZ19" s="7">
        <v>0.02</v>
      </c>
      <c r="BA19" s="7">
        <v>0.028</v>
      </c>
      <c r="BB19" s="5">
        <v>0.001</v>
      </c>
      <c r="BC19" s="7">
        <v>0</v>
      </c>
      <c r="BD19" s="5">
        <v>0.012</v>
      </c>
      <c r="BE19" s="5">
        <v>0</v>
      </c>
      <c r="BF19" s="5">
        <v>0.001</v>
      </c>
      <c r="BG19" s="5">
        <v>0.029</v>
      </c>
      <c r="BH19" s="7">
        <v>0.042</v>
      </c>
      <c r="BI19" s="7">
        <v>0.009</v>
      </c>
      <c r="BJ19" s="7">
        <v>0.017</v>
      </c>
      <c r="BK19" s="7">
        <v>0.028</v>
      </c>
      <c r="BL19" s="5">
        <v>0</v>
      </c>
      <c r="BM19" s="5">
        <v>0.006</v>
      </c>
      <c r="BN19" s="5">
        <v>0.02</v>
      </c>
      <c r="BO19" s="7">
        <v>0.005</v>
      </c>
      <c r="BP19" s="5">
        <v>0.019</v>
      </c>
      <c r="BQ19" s="5">
        <v>0.019</v>
      </c>
      <c r="BR19" s="5">
        <v>0.015</v>
      </c>
      <c r="BS19" s="4">
        <v>0.017</v>
      </c>
      <c r="BT19" s="5">
        <v>0.014</v>
      </c>
      <c r="BU19" s="5">
        <v>0.012</v>
      </c>
      <c r="BV19" s="5">
        <v>0.048</v>
      </c>
      <c r="BW19" s="5"/>
      <c r="BX19" s="7"/>
      <c r="BY19" s="5"/>
      <c r="BZ19" s="5"/>
      <c r="CA19" s="5"/>
      <c r="CB19" s="7"/>
      <c r="CC19" s="5"/>
      <c r="CD19" s="5"/>
      <c r="CE19" s="7"/>
      <c r="CF19" s="5">
        <v>0.016</v>
      </c>
      <c r="CG19" s="7">
        <v>0.016</v>
      </c>
      <c r="CH19" s="4">
        <v>0.01</v>
      </c>
      <c r="CI19" s="7">
        <v>0.015</v>
      </c>
      <c r="CJ19" s="7">
        <v>0.019</v>
      </c>
      <c r="CK19" s="4">
        <v>0.045</v>
      </c>
      <c r="CL19" s="4">
        <v>0.03</v>
      </c>
      <c r="CM19" s="7">
        <v>0.026</v>
      </c>
      <c r="CN19" s="7">
        <v>0.004</v>
      </c>
      <c r="CO19" s="4">
        <v>0.022</v>
      </c>
      <c r="CP19" s="4">
        <v>0.037</v>
      </c>
      <c r="CQ19" s="4">
        <v>0.0145</v>
      </c>
      <c r="CR19" s="4">
        <v>0.0113333333333333</v>
      </c>
      <c r="CS19" s="4">
        <v>0.008</v>
      </c>
      <c r="CT19" s="5">
        <v>0.035</v>
      </c>
      <c r="CU19" s="7">
        <v>0</v>
      </c>
      <c r="CV19" s="7">
        <v>0</v>
      </c>
      <c r="CW19" s="4">
        <v>0.028</v>
      </c>
      <c r="CX19" s="5">
        <v>0</v>
      </c>
      <c r="CY19" s="5">
        <v>0</v>
      </c>
      <c r="CZ19" s="5">
        <v>0.051</v>
      </c>
      <c r="DA19" s="7">
        <v>0.083</v>
      </c>
      <c r="DB19" s="5">
        <v>0.023</v>
      </c>
      <c r="DC19" s="5">
        <v>0.031</v>
      </c>
      <c r="DD19" s="4">
        <v>0</v>
      </c>
      <c r="DE19" s="5">
        <v>0.016</v>
      </c>
      <c r="DF19" s="5">
        <v>0.023</v>
      </c>
      <c r="DG19" s="4">
        <v>0.014</v>
      </c>
      <c r="DH19" s="7">
        <v>0.027</v>
      </c>
      <c r="DI19" s="5">
        <v>0.023</v>
      </c>
      <c r="DJ19" s="5">
        <v>0.049</v>
      </c>
      <c r="DK19" s="5">
        <v>0.004</v>
      </c>
      <c r="DL19" s="7"/>
      <c r="DM19" s="7"/>
      <c r="DN19" s="7"/>
      <c r="DO19" s="7"/>
      <c r="DP19" s="7"/>
      <c r="DQ19" s="7"/>
      <c r="DR19" s="4"/>
      <c r="DS19" s="4"/>
      <c r="DT19" s="4"/>
      <c r="DU19" s="4"/>
      <c r="DV19" s="7"/>
      <c r="DW19" s="4"/>
      <c r="DX19" s="7"/>
      <c r="DY19" s="7"/>
      <c r="DZ19" s="4"/>
      <c r="EA19" s="4"/>
      <c r="EB19" s="4"/>
      <c r="EC19" s="7"/>
      <c r="ED19" s="4"/>
      <c r="EE19" s="4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</row>
    <row r="20" spans="1:148">
      <c r="A20" s="7"/>
      <c r="B20" s="7" t="s">
        <v>161</v>
      </c>
      <c r="C20" s="7">
        <v>98.995</v>
      </c>
      <c r="D20" s="7">
        <v>99.703</v>
      </c>
      <c r="E20" s="7">
        <v>99.642</v>
      </c>
      <c r="F20" s="4">
        <v>99.839</v>
      </c>
      <c r="G20" s="4">
        <v>100.118</v>
      </c>
      <c r="H20" s="4">
        <v>100.856</v>
      </c>
      <c r="I20" s="7">
        <v>98.959</v>
      </c>
      <c r="J20" s="7">
        <v>98.573</v>
      </c>
      <c r="K20" s="7">
        <v>99.309</v>
      </c>
      <c r="L20" s="4">
        <v>99.331</v>
      </c>
      <c r="M20" s="4">
        <v>99.01</v>
      </c>
      <c r="N20" s="7">
        <v>98.913</v>
      </c>
      <c r="O20" s="7">
        <v>99.281</v>
      </c>
      <c r="P20" s="4">
        <v>100.118</v>
      </c>
      <c r="Q20" s="4">
        <v>99.451</v>
      </c>
      <c r="R20" s="7">
        <v>99.3955</v>
      </c>
      <c r="S20" s="7">
        <v>99.519</v>
      </c>
      <c r="T20" s="4">
        <v>99</v>
      </c>
      <c r="U20" s="7">
        <v>99.856</v>
      </c>
      <c r="V20" s="7">
        <v>98.644</v>
      </c>
      <c r="W20" s="7">
        <v>98.635</v>
      </c>
      <c r="X20" s="4">
        <f t="shared" ref="X20:AZ20" si="0">SUM(X8:X19)</f>
        <v>99.49</v>
      </c>
      <c r="Y20" s="4">
        <f t="shared" si="0"/>
        <v>98.954</v>
      </c>
      <c r="Z20" s="7">
        <f t="shared" si="0"/>
        <v>98.691</v>
      </c>
      <c r="AA20" s="7">
        <f t="shared" si="0"/>
        <v>99.017</v>
      </c>
      <c r="AB20" s="7">
        <f t="shared" si="0"/>
        <v>99.197</v>
      </c>
      <c r="AC20" s="7">
        <f t="shared" si="0"/>
        <v>99.516</v>
      </c>
      <c r="AD20" s="4">
        <f t="shared" si="0"/>
        <v>99.243</v>
      </c>
      <c r="AE20" s="7">
        <f t="shared" si="0"/>
        <v>99.622</v>
      </c>
      <c r="AF20" s="4">
        <f t="shared" si="0"/>
        <v>98.964</v>
      </c>
      <c r="AG20" s="7">
        <f t="shared" si="0"/>
        <v>99.251</v>
      </c>
      <c r="AH20" s="5">
        <f t="shared" si="0"/>
        <v>100.021</v>
      </c>
      <c r="AI20" s="5">
        <f t="shared" si="0"/>
        <v>100.115</v>
      </c>
      <c r="AJ20" s="5">
        <f t="shared" si="0"/>
        <v>100.104</v>
      </c>
      <c r="AK20" s="7">
        <f t="shared" si="0"/>
        <v>100.258</v>
      </c>
      <c r="AL20" s="7">
        <f t="shared" si="0"/>
        <v>99.522</v>
      </c>
      <c r="AM20" s="7">
        <f t="shared" si="0"/>
        <v>100.035</v>
      </c>
      <c r="AN20" s="5">
        <f t="shared" si="0"/>
        <v>99.422</v>
      </c>
      <c r="AO20" s="7">
        <f t="shared" si="0"/>
        <v>99.78</v>
      </c>
      <c r="AP20" s="7">
        <f t="shared" si="0"/>
        <v>99.863</v>
      </c>
      <c r="AQ20" s="5">
        <f t="shared" si="0"/>
        <v>100.297</v>
      </c>
      <c r="AR20" s="7">
        <f t="shared" si="0"/>
        <v>100.212</v>
      </c>
      <c r="AS20" s="7">
        <f t="shared" si="0"/>
        <v>99.73</v>
      </c>
      <c r="AT20" s="7">
        <f t="shared" si="0"/>
        <v>99.718</v>
      </c>
      <c r="AU20" s="7">
        <f t="shared" si="0"/>
        <v>99.033</v>
      </c>
      <c r="AV20" s="5">
        <f t="shared" si="0"/>
        <v>99.469</v>
      </c>
      <c r="AW20" s="5">
        <f t="shared" si="0"/>
        <v>100.373</v>
      </c>
      <c r="AX20" s="5">
        <f t="shared" si="0"/>
        <v>100.013</v>
      </c>
      <c r="AY20" s="5">
        <f t="shared" si="0"/>
        <v>98.916</v>
      </c>
      <c r="AZ20" s="7">
        <f t="shared" si="0"/>
        <v>99.217</v>
      </c>
      <c r="BA20" s="7">
        <f t="shared" ref="BA20:DK20" si="1">SUM(BA8:BA19)</f>
        <v>100.289</v>
      </c>
      <c r="BB20" s="5">
        <f t="shared" si="1"/>
        <v>99.725</v>
      </c>
      <c r="BC20" s="7">
        <f t="shared" si="1"/>
        <v>99.93</v>
      </c>
      <c r="BD20" s="5">
        <f t="shared" si="1"/>
        <v>100.663</v>
      </c>
      <c r="BE20" s="5">
        <f t="shared" si="1"/>
        <v>100.531</v>
      </c>
      <c r="BF20" s="5">
        <f t="shared" si="1"/>
        <v>100.462</v>
      </c>
      <c r="BG20" s="5">
        <f t="shared" si="1"/>
        <v>100.041</v>
      </c>
      <c r="BH20" s="7">
        <f t="shared" si="1"/>
        <v>99.976</v>
      </c>
      <c r="BI20" s="7">
        <f t="shared" si="1"/>
        <v>100.432</v>
      </c>
      <c r="BJ20" s="7">
        <f t="shared" si="1"/>
        <v>100.407</v>
      </c>
      <c r="BK20" s="7">
        <f t="shared" si="1"/>
        <v>99.993</v>
      </c>
      <c r="BL20" s="5">
        <f t="shared" si="1"/>
        <v>100.351</v>
      </c>
      <c r="BM20" s="5">
        <f t="shared" si="1"/>
        <v>99.056</v>
      </c>
      <c r="BN20" s="5">
        <f t="shared" si="1"/>
        <v>100.278</v>
      </c>
      <c r="BO20" s="7">
        <f t="shared" si="1"/>
        <v>99.835</v>
      </c>
      <c r="BP20" s="5">
        <f t="shared" si="1"/>
        <v>99.891</v>
      </c>
      <c r="BQ20" s="5">
        <f t="shared" si="1"/>
        <v>99.767</v>
      </c>
      <c r="BR20" s="5">
        <f t="shared" si="1"/>
        <v>99.729</v>
      </c>
      <c r="BS20" s="4">
        <f t="shared" si="1"/>
        <v>100.213</v>
      </c>
      <c r="BT20" s="5">
        <f t="shared" si="1"/>
        <v>100.546</v>
      </c>
      <c r="BU20" s="5">
        <f t="shared" si="1"/>
        <v>99.693</v>
      </c>
      <c r="BV20" s="5">
        <f t="shared" si="1"/>
        <v>99.44</v>
      </c>
      <c r="BW20" s="5">
        <f t="shared" si="1"/>
        <v>100.05</v>
      </c>
      <c r="BX20" s="7">
        <f t="shared" si="1"/>
        <v>98.771</v>
      </c>
      <c r="BY20" s="5">
        <f t="shared" si="1"/>
        <v>99.2935</v>
      </c>
      <c r="BZ20" s="5">
        <f t="shared" si="1"/>
        <v>98.929</v>
      </c>
      <c r="CA20" s="5">
        <f t="shared" si="1"/>
        <v>100.111</v>
      </c>
      <c r="CB20" s="7">
        <f t="shared" si="1"/>
        <v>99.687</v>
      </c>
      <c r="CC20" s="5">
        <f t="shared" si="1"/>
        <v>99.196</v>
      </c>
      <c r="CD20" s="5">
        <f t="shared" si="1"/>
        <v>100.314</v>
      </c>
      <c r="CE20" s="7">
        <f t="shared" si="1"/>
        <v>99.058</v>
      </c>
      <c r="CF20" s="5">
        <f t="shared" si="1"/>
        <v>99.606</v>
      </c>
      <c r="CG20" s="7">
        <f t="shared" si="1"/>
        <v>99.803</v>
      </c>
      <c r="CH20" s="4">
        <f t="shared" si="1"/>
        <v>99.606</v>
      </c>
      <c r="CI20" s="7">
        <f t="shared" si="1"/>
        <v>100.333</v>
      </c>
      <c r="CJ20" s="7">
        <f t="shared" si="1"/>
        <v>100.334</v>
      </c>
      <c r="CK20" s="4">
        <f t="shared" si="1"/>
        <v>100.232</v>
      </c>
      <c r="CL20" s="4">
        <f t="shared" si="1"/>
        <v>99.604</v>
      </c>
      <c r="CM20" s="7">
        <f t="shared" si="1"/>
        <v>99.836</v>
      </c>
      <c r="CN20" s="7">
        <f t="shared" si="1"/>
        <v>99.878</v>
      </c>
      <c r="CO20" s="4">
        <f t="shared" si="1"/>
        <v>99.1</v>
      </c>
      <c r="CP20" s="4">
        <f t="shared" si="1"/>
        <v>99.339</v>
      </c>
      <c r="CQ20" s="4">
        <v>98.9195</v>
      </c>
      <c r="CR20" s="4">
        <f t="shared" si="1"/>
        <v>99.6706666666666</v>
      </c>
      <c r="CS20" s="4">
        <f t="shared" si="1"/>
        <v>98.492</v>
      </c>
      <c r="CT20" s="5">
        <f t="shared" si="1"/>
        <v>99.769</v>
      </c>
      <c r="CU20" s="7">
        <f t="shared" si="1"/>
        <v>99.47</v>
      </c>
      <c r="CV20" s="7">
        <f t="shared" si="1"/>
        <v>100.067</v>
      </c>
      <c r="CW20" s="4">
        <f t="shared" si="1"/>
        <v>100.191</v>
      </c>
      <c r="CX20" s="5">
        <f t="shared" si="1"/>
        <v>100.157</v>
      </c>
      <c r="CY20" s="5">
        <f t="shared" si="1"/>
        <v>99.408</v>
      </c>
      <c r="CZ20" s="5">
        <f t="shared" si="1"/>
        <v>99.527</v>
      </c>
      <c r="DA20" s="7">
        <f t="shared" si="1"/>
        <v>100.271</v>
      </c>
      <c r="DB20" s="5">
        <f t="shared" si="1"/>
        <v>100.028</v>
      </c>
      <c r="DC20" s="5">
        <f t="shared" si="1"/>
        <v>99.541</v>
      </c>
      <c r="DD20" s="4">
        <f t="shared" si="1"/>
        <v>100.456</v>
      </c>
      <c r="DE20" s="5">
        <f t="shared" si="1"/>
        <v>99.846</v>
      </c>
      <c r="DF20" s="5">
        <f t="shared" si="1"/>
        <v>99.463</v>
      </c>
      <c r="DG20" s="4">
        <f t="shared" si="1"/>
        <v>100.04</v>
      </c>
      <c r="DH20" s="7">
        <f t="shared" si="1"/>
        <v>98.907</v>
      </c>
      <c r="DI20" s="5">
        <f t="shared" si="1"/>
        <v>99.774</v>
      </c>
      <c r="DJ20" s="5">
        <f t="shared" si="1"/>
        <v>100.467</v>
      </c>
      <c r="DK20" s="5">
        <f t="shared" si="1"/>
        <v>99.413</v>
      </c>
      <c r="DL20" s="7">
        <v>100.069</v>
      </c>
      <c r="DM20" s="7">
        <v>99.599</v>
      </c>
      <c r="DN20" s="7">
        <v>100.208</v>
      </c>
      <c r="DO20" s="7">
        <v>100.017</v>
      </c>
      <c r="DP20" s="7">
        <v>99.556333</v>
      </c>
      <c r="DQ20" s="7">
        <v>99.662505</v>
      </c>
      <c r="DR20" s="4">
        <v>100.419</v>
      </c>
      <c r="DS20" s="4">
        <v>99.843</v>
      </c>
      <c r="DT20" s="4">
        <v>99.3463</v>
      </c>
      <c r="DU20" s="4">
        <v>99.1065</v>
      </c>
      <c r="DV20" s="7">
        <v>100.1225</v>
      </c>
      <c r="DW20" s="4">
        <v>99.48566563</v>
      </c>
      <c r="DX20" s="7">
        <v>99.922</v>
      </c>
      <c r="DY20" s="7">
        <v>99.447</v>
      </c>
      <c r="DZ20" s="4">
        <v>99.064</v>
      </c>
      <c r="EA20" s="4">
        <v>99.3070001</v>
      </c>
      <c r="EB20" s="4">
        <v>99.858</v>
      </c>
      <c r="EC20" s="7">
        <v>98.903</v>
      </c>
      <c r="ED20" s="4">
        <v>99.9485</v>
      </c>
      <c r="EE20" s="4">
        <v>99.6616667</v>
      </c>
      <c r="EF20" s="7">
        <v>99.751</v>
      </c>
      <c r="EG20" s="7">
        <v>99.3635</v>
      </c>
      <c r="EH20" s="7">
        <v>100.201</v>
      </c>
      <c r="EI20" s="7">
        <v>99.9065</v>
      </c>
      <c r="EJ20" s="7">
        <v>99.3325</v>
      </c>
      <c r="EK20" s="7">
        <v>99.312</v>
      </c>
      <c r="EL20" s="7">
        <v>99.471</v>
      </c>
      <c r="EM20" s="7">
        <v>99.8879993</v>
      </c>
      <c r="EN20" s="7">
        <v>99.8100003</v>
      </c>
      <c r="EO20" s="7">
        <v>99.7955</v>
      </c>
      <c r="EP20" s="7">
        <v>99.39433373</v>
      </c>
      <c r="EQ20" s="7">
        <v>99.823</v>
      </c>
      <c r="ER20" s="7"/>
    </row>
    <row r="21" spans="1:148">
      <c r="A21" s="7"/>
      <c r="B21" s="7" t="s">
        <v>162</v>
      </c>
      <c r="C21" s="7">
        <f>100*(C12/$A12)/(C12/$A12+C11/$A11)</f>
        <v>78.8603610944591</v>
      </c>
      <c r="D21" s="7">
        <f t="shared" ref="D21:BO21" si="2">100*(D12/$A12)/(D12/$A12+D11/$A11)</f>
        <v>82.9220939127157</v>
      </c>
      <c r="E21" s="7">
        <f t="shared" si="2"/>
        <v>81.7568935363563</v>
      </c>
      <c r="F21" s="7">
        <f t="shared" si="2"/>
        <v>76.1390858616553</v>
      </c>
      <c r="G21" s="7">
        <f t="shared" si="2"/>
        <v>85.0391564247723</v>
      </c>
      <c r="H21" s="7">
        <f t="shared" si="2"/>
        <v>79.3364274434028</v>
      </c>
      <c r="I21" s="7">
        <f t="shared" si="2"/>
        <v>76.5630291269558</v>
      </c>
      <c r="J21" s="7">
        <f t="shared" si="2"/>
        <v>79.3357715024322</v>
      </c>
      <c r="K21" s="7">
        <f t="shared" si="2"/>
        <v>78.2309768067278</v>
      </c>
      <c r="L21" s="7">
        <f t="shared" si="2"/>
        <v>81.0657578104237</v>
      </c>
      <c r="M21" s="7">
        <f t="shared" si="2"/>
        <v>82.9386057156339</v>
      </c>
      <c r="N21" s="7">
        <f t="shared" si="2"/>
        <v>78.6800464938145</v>
      </c>
      <c r="O21" s="7">
        <f t="shared" si="2"/>
        <v>78.3533151610106</v>
      </c>
      <c r="P21" s="7">
        <f t="shared" si="2"/>
        <v>78.8319134136446</v>
      </c>
      <c r="Q21" s="7">
        <f t="shared" si="2"/>
        <v>79.6909210858606</v>
      </c>
      <c r="R21" s="7">
        <f t="shared" si="2"/>
        <v>78.3819754038457</v>
      </c>
      <c r="S21" s="7">
        <f t="shared" si="2"/>
        <v>79.8153290278258</v>
      </c>
      <c r="T21" s="7">
        <f t="shared" si="2"/>
        <v>83.0366900123877</v>
      </c>
      <c r="U21" s="7">
        <f t="shared" si="2"/>
        <v>79.2327076034708</v>
      </c>
      <c r="V21" s="7">
        <f t="shared" si="2"/>
        <v>78.4145362278968</v>
      </c>
      <c r="W21" s="7">
        <f t="shared" si="2"/>
        <v>78.0231037508646</v>
      </c>
      <c r="X21" s="7">
        <f t="shared" si="2"/>
        <v>76.2905017665079</v>
      </c>
      <c r="Y21" s="7">
        <f t="shared" si="2"/>
        <v>75.6758668753216</v>
      </c>
      <c r="Z21" s="7">
        <f t="shared" si="2"/>
        <v>74.1642117206255</v>
      </c>
      <c r="AA21" s="7">
        <f t="shared" si="2"/>
        <v>73.8323985120494</v>
      </c>
      <c r="AB21" s="7">
        <f t="shared" si="2"/>
        <v>74.6303445732972</v>
      </c>
      <c r="AC21" s="7">
        <f t="shared" si="2"/>
        <v>74.1337549208293</v>
      </c>
      <c r="AD21" s="7">
        <f t="shared" si="2"/>
        <v>77.0257075208974</v>
      </c>
      <c r="AE21" s="7">
        <f t="shared" si="2"/>
        <v>73.6745164125298</v>
      </c>
      <c r="AF21" s="7">
        <f t="shared" si="2"/>
        <v>76.4633142603221</v>
      </c>
      <c r="AG21" s="7">
        <f t="shared" si="2"/>
        <v>75.0569182527334</v>
      </c>
      <c r="AH21" s="7">
        <f t="shared" si="2"/>
        <v>75.4397033058333</v>
      </c>
      <c r="AI21" s="7">
        <f t="shared" si="2"/>
        <v>77.8579842131892</v>
      </c>
      <c r="AJ21" s="7">
        <f t="shared" si="2"/>
        <v>75.7509741949194</v>
      </c>
      <c r="AK21" s="7">
        <f t="shared" si="2"/>
        <v>70.7433762902714</v>
      </c>
      <c r="AL21" s="7">
        <f t="shared" si="2"/>
        <v>73.7140433692767</v>
      </c>
      <c r="AM21" s="7">
        <f t="shared" si="2"/>
        <v>74.1784593680663</v>
      </c>
      <c r="AN21" s="7">
        <f t="shared" si="2"/>
        <v>75.3958905973499</v>
      </c>
      <c r="AO21" s="7">
        <f t="shared" si="2"/>
        <v>74.3238121466349</v>
      </c>
      <c r="AP21" s="7">
        <f t="shared" si="2"/>
        <v>73.2998814180672</v>
      </c>
      <c r="AQ21" s="7">
        <f t="shared" si="2"/>
        <v>75.558440192111</v>
      </c>
      <c r="AR21" s="7">
        <f t="shared" si="2"/>
        <v>74.4161393519458</v>
      </c>
      <c r="AS21" s="7">
        <f t="shared" si="2"/>
        <v>74.8562466474319</v>
      </c>
      <c r="AT21" s="7">
        <f t="shared" si="2"/>
        <v>74.5707369291705</v>
      </c>
      <c r="AU21" s="7">
        <f t="shared" si="2"/>
        <v>73.7382802053419</v>
      </c>
      <c r="AV21" s="7">
        <f t="shared" si="2"/>
        <v>78.4862497730156</v>
      </c>
      <c r="AW21" s="7">
        <f t="shared" si="2"/>
        <v>75.726072203241</v>
      </c>
      <c r="AX21" s="7">
        <f t="shared" si="2"/>
        <v>78.2298214606134</v>
      </c>
      <c r="AY21" s="7">
        <f t="shared" si="2"/>
        <v>75.2044809630416</v>
      </c>
      <c r="AZ21" s="7">
        <f t="shared" si="2"/>
        <v>74.469606564756</v>
      </c>
      <c r="BA21" s="7">
        <f t="shared" si="2"/>
        <v>74.8783257206231</v>
      </c>
      <c r="BB21" s="7">
        <f t="shared" si="2"/>
        <v>77.3262281889205</v>
      </c>
      <c r="BC21" s="7">
        <f t="shared" si="2"/>
        <v>74.821458056173</v>
      </c>
      <c r="BD21" s="7">
        <f t="shared" si="2"/>
        <v>75.269007539671</v>
      </c>
      <c r="BE21" s="7">
        <f t="shared" si="2"/>
        <v>76.0353690450599</v>
      </c>
      <c r="BF21" s="7">
        <f t="shared" si="2"/>
        <v>77.2455061052935</v>
      </c>
      <c r="BG21" s="7">
        <f t="shared" si="2"/>
        <v>78.2859427737777</v>
      </c>
      <c r="BH21" s="7">
        <f t="shared" si="2"/>
        <v>72.2004614139676</v>
      </c>
      <c r="BI21" s="7">
        <f t="shared" si="2"/>
        <v>74.9041690091215</v>
      </c>
      <c r="BJ21" s="7">
        <f t="shared" si="2"/>
        <v>74.8475778548963</v>
      </c>
      <c r="BK21" s="7">
        <f t="shared" si="2"/>
        <v>74.5677270968638</v>
      </c>
      <c r="BL21" s="7">
        <f t="shared" si="2"/>
        <v>77.018243902893</v>
      </c>
      <c r="BM21" s="7">
        <f t="shared" si="2"/>
        <v>79.7005854347692</v>
      </c>
      <c r="BN21" s="7">
        <f t="shared" si="2"/>
        <v>76.5608907985752</v>
      </c>
      <c r="BO21" s="7">
        <f t="shared" si="2"/>
        <v>73.9816989736168</v>
      </c>
      <c r="BP21" s="7">
        <f t="shared" ref="BP21:EA21" si="3">100*(BP12/$A12)/(BP12/$A12+BP11/$A11)</f>
        <v>77.9514414016012</v>
      </c>
      <c r="BQ21" s="7">
        <f t="shared" si="3"/>
        <v>78.645766304892</v>
      </c>
      <c r="BR21" s="7">
        <f t="shared" si="3"/>
        <v>78.5018477433548</v>
      </c>
      <c r="BS21" s="7">
        <f t="shared" si="3"/>
        <v>76.3577151781614</v>
      </c>
      <c r="BT21" s="7">
        <f t="shared" si="3"/>
        <v>77.4510646947734</v>
      </c>
      <c r="BU21" s="7">
        <f t="shared" si="3"/>
        <v>76.9710724252127</v>
      </c>
      <c r="BV21" s="7">
        <f t="shared" si="3"/>
        <v>77.7264413214391</v>
      </c>
      <c r="BW21" s="7">
        <f t="shared" si="3"/>
        <v>76.4500715631088</v>
      </c>
      <c r="BX21" s="7">
        <f t="shared" si="3"/>
        <v>72.9013837590857</v>
      </c>
      <c r="BY21" s="7">
        <f t="shared" si="3"/>
        <v>75.109221748475</v>
      </c>
      <c r="BZ21" s="7">
        <f t="shared" si="3"/>
        <v>78.5277788727285</v>
      </c>
      <c r="CA21" s="7">
        <f t="shared" si="3"/>
        <v>76.8729971914384</v>
      </c>
      <c r="CB21" s="7">
        <f t="shared" si="3"/>
        <v>74.1810133352911</v>
      </c>
      <c r="CC21" s="7">
        <f t="shared" si="3"/>
        <v>75.3978927204086</v>
      </c>
      <c r="CD21" s="7">
        <f t="shared" si="3"/>
        <v>76.6177255684175</v>
      </c>
      <c r="CE21" s="7">
        <f t="shared" si="3"/>
        <v>74.7389154117172</v>
      </c>
      <c r="CF21" s="7">
        <f t="shared" si="3"/>
        <v>78.5031577593185</v>
      </c>
      <c r="CG21" s="7">
        <f t="shared" si="3"/>
        <v>74.9720460973011</v>
      </c>
      <c r="CH21" s="7">
        <f t="shared" si="3"/>
        <v>76.4732238177419</v>
      </c>
      <c r="CI21" s="7">
        <f t="shared" si="3"/>
        <v>72.7339656965292</v>
      </c>
      <c r="CJ21" s="7">
        <f t="shared" si="3"/>
        <v>74.7047744120759</v>
      </c>
      <c r="CK21" s="7">
        <f t="shared" si="3"/>
        <v>76.4279470187539</v>
      </c>
      <c r="CL21" s="7">
        <f t="shared" si="3"/>
        <v>79.7266909660251</v>
      </c>
      <c r="CM21" s="7">
        <f t="shared" si="3"/>
        <v>74.6536251444421</v>
      </c>
      <c r="CN21" s="7">
        <f t="shared" si="3"/>
        <v>74.0389833692536</v>
      </c>
      <c r="CO21" s="7">
        <f t="shared" si="3"/>
        <v>77.9726366957729</v>
      </c>
      <c r="CP21" s="7">
        <f t="shared" si="3"/>
        <v>75.4362530004553</v>
      </c>
      <c r="CQ21" s="7">
        <f t="shared" si="3"/>
        <v>75.6003403819597</v>
      </c>
      <c r="CR21" s="7">
        <f t="shared" si="3"/>
        <v>76.1031475554308</v>
      </c>
      <c r="CS21" s="7">
        <f t="shared" si="3"/>
        <v>76.7294334398046</v>
      </c>
      <c r="CT21" s="7">
        <f t="shared" si="3"/>
        <v>81.3248353542615</v>
      </c>
      <c r="CU21" s="7">
        <f t="shared" si="3"/>
        <v>74.9496732318778</v>
      </c>
      <c r="CV21" s="7">
        <f t="shared" si="3"/>
        <v>74.3070937429961</v>
      </c>
      <c r="CW21" s="7">
        <f t="shared" si="3"/>
        <v>76.6283754980371</v>
      </c>
      <c r="CX21" s="7">
        <f t="shared" si="3"/>
        <v>75.7410863438566</v>
      </c>
      <c r="CY21" s="7">
        <f t="shared" si="3"/>
        <v>76.0526712591837</v>
      </c>
      <c r="CZ21" s="7">
        <f t="shared" si="3"/>
        <v>77.2455291342977</v>
      </c>
      <c r="DA21" s="7">
        <f t="shared" si="3"/>
        <v>74.8804796421062</v>
      </c>
      <c r="DB21" s="7">
        <f t="shared" si="3"/>
        <v>75.3070269781044</v>
      </c>
      <c r="DC21" s="7">
        <f t="shared" si="3"/>
        <v>83.1788814644728</v>
      </c>
      <c r="DD21" s="7">
        <f t="shared" si="3"/>
        <v>76.0026710322374</v>
      </c>
      <c r="DE21" s="7">
        <f t="shared" si="3"/>
        <v>75.756615611435</v>
      </c>
      <c r="DF21" s="7">
        <f t="shared" si="3"/>
        <v>75.4495739335593</v>
      </c>
      <c r="DG21" s="7">
        <f t="shared" si="3"/>
        <v>75.8728624833262</v>
      </c>
      <c r="DH21" s="7">
        <f t="shared" si="3"/>
        <v>74.4496267695809</v>
      </c>
      <c r="DI21" s="7">
        <f t="shared" si="3"/>
        <v>75.7979229689034</v>
      </c>
      <c r="DJ21" s="7">
        <f t="shared" si="3"/>
        <v>75.1251482166056</v>
      </c>
      <c r="DK21" s="7">
        <f t="shared" si="3"/>
        <v>76.6667444855669</v>
      </c>
      <c r="DL21" s="7">
        <f t="shared" si="3"/>
        <v>77.0246167964938</v>
      </c>
      <c r="DM21" s="7">
        <f t="shared" si="3"/>
        <v>82.9910884491451</v>
      </c>
      <c r="DN21" s="7">
        <f t="shared" si="3"/>
        <v>72.7327435855375</v>
      </c>
      <c r="DO21" s="7">
        <f t="shared" si="3"/>
        <v>75.234984174575</v>
      </c>
      <c r="DP21" s="7">
        <f t="shared" si="3"/>
        <v>77.1410088796</v>
      </c>
      <c r="DQ21" s="7">
        <f t="shared" si="3"/>
        <v>74.3431535006434</v>
      </c>
      <c r="DR21" s="7">
        <f t="shared" si="3"/>
        <v>84.7814812730808</v>
      </c>
      <c r="DS21" s="7">
        <f t="shared" si="3"/>
        <v>76.1037863465171</v>
      </c>
      <c r="DT21" s="7">
        <f t="shared" si="3"/>
        <v>80.0039462233353</v>
      </c>
      <c r="DU21" s="7">
        <f t="shared" si="3"/>
        <v>75.6388601461985</v>
      </c>
      <c r="DV21" s="7">
        <f t="shared" si="3"/>
        <v>84.320852031722</v>
      </c>
      <c r="DW21" s="7">
        <f t="shared" si="3"/>
        <v>83.0924864313273</v>
      </c>
      <c r="DX21" s="7">
        <f t="shared" si="3"/>
        <v>81.3667189110286</v>
      </c>
      <c r="DY21" s="7">
        <f t="shared" si="3"/>
        <v>81.5085521418446</v>
      </c>
      <c r="DZ21" s="7">
        <f t="shared" si="3"/>
        <v>75.1477400427289</v>
      </c>
      <c r="EA21" s="7">
        <f t="shared" si="3"/>
        <v>75.0955423204621</v>
      </c>
      <c r="EB21" s="7">
        <f t="shared" ref="EB21:EQ21" si="4">100*(EB12/$A12)/(EB12/$A12+EB11/$A11)</f>
        <v>80.6753871585165</v>
      </c>
      <c r="EC21" s="7">
        <f t="shared" si="4"/>
        <v>84.4717134081532</v>
      </c>
      <c r="ED21" s="7">
        <f t="shared" si="4"/>
        <v>84.5308478235175</v>
      </c>
      <c r="EE21" s="7">
        <f t="shared" si="4"/>
        <v>80.3687736744055</v>
      </c>
      <c r="EF21" s="7">
        <f t="shared" si="4"/>
        <v>75.7310928344625</v>
      </c>
      <c r="EG21" s="7">
        <f t="shared" si="4"/>
        <v>77.6899922963876</v>
      </c>
      <c r="EH21" s="7">
        <f t="shared" si="4"/>
        <v>73.4207043702723</v>
      </c>
      <c r="EI21" s="7">
        <f t="shared" si="4"/>
        <v>81.2789251475465</v>
      </c>
      <c r="EJ21" s="7">
        <f t="shared" si="4"/>
        <v>73.8281251489244</v>
      </c>
      <c r="EK21" s="7">
        <f t="shared" si="4"/>
        <v>76.3578996695622</v>
      </c>
      <c r="EL21" s="7">
        <f t="shared" si="4"/>
        <v>84.2049734478</v>
      </c>
      <c r="EM21" s="7">
        <f t="shared" si="4"/>
        <v>79.5748589989217</v>
      </c>
      <c r="EN21" s="7">
        <f t="shared" si="4"/>
        <v>82.3186681391128</v>
      </c>
      <c r="EO21" s="7">
        <f t="shared" si="4"/>
        <v>82.3037104785646</v>
      </c>
      <c r="EP21" s="7">
        <f t="shared" si="4"/>
        <v>75.7848253497502</v>
      </c>
      <c r="EQ21" s="7">
        <f t="shared" si="4"/>
        <v>71.9860207566887</v>
      </c>
      <c r="ER21" s="7"/>
    </row>
    <row r="22" spans="1:148">
      <c r="A22" s="7"/>
      <c r="B22" s="7" t="s">
        <v>163</v>
      </c>
      <c r="C22" s="7">
        <f>C16+C17</f>
        <v>0.402</v>
      </c>
      <c r="D22" s="7">
        <f t="shared" ref="D22:BO22" si="5">D16+D17</f>
        <v>0.256</v>
      </c>
      <c r="E22" s="7">
        <f t="shared" si="5"/>
        <v>0.359</v>
      </c>
      <c r="F22" s="4">
        <f t="shared" si="5"/>
        <v>0.41</v>
      </c>
      <c r="G22" s="4">
        <f t="shared" si="5"/>
        <v>0.407</v>
      </c>
      <c r="H22" s="4">
        <f t="shared" si="5"/>
        <v>0.359</v>
      </c>
      <c r="I22" s="7">
        <f t="shared" si="5"/>
        <v>0.456</v>
      </c>
      <c r="J22" s="7">
        <f t="shared" si="5"/>
        <v>0.337</v>
      </c>
      <c r="K22" s="7">
        <f t="shared" si="5"/>
        <v>0.448</v>
      </c>
      <c r="L22" s="4">
        <f t="shared" si="5"/>
        <v>0.38</v>
      </c>
      <c r="M22" s="4">
        <f t="shared" si="5"/>
        <v>0.319</v>
      </c>
      <c r="N22" s="7">
        <f t="shared" si="5"/>
        <v>0.367</v>
      </c>
      <c r="O22" s="7">
        <f t="shared" si="5"/>
        <v>0.454</v>
      </c>
      <c r="P22" s="4">
        <f t="shared" si="5"/>
        <v>0.414</v>
      </c>
      <c r="Q22" s="4">
        <f t="shared" si="5"/>
        <v>0.381</v>
      </c>
      <c r="R22" s="7">
        <f t="shared" si="5"/>
        <v>0.4175</v>
      </c>
      <c r="S22" s="7">
        <f t="shared" si="5"/>
        <v>0.514</v>
      </c>
      <c r="T22" s="4">
        <f t="shared" si="5"/>
        <v>0.299</v>
      </c>
      <c r="U22" s="7">
        <f t="shared" si="5"/>
        <v>0.362</v>
      </c>
      <c r="V22" s="7">
        <f t="shared" si="5"/>
        <v>0.298</v>
      </c>
      <c r="W22" s="7">
        <f t="shared" si="5"/>
        <v>0.377</v>
      </c>
      <c r="X22" s="4">
        <f t="shared" si="5"/>
        <v>0.467</v>
      </c>
      <c r="Y22" s="4">
        <f t="shared" si="5"/>
        <v>0.395</v>
      </c>
      <c r="Z22" s="7">
        <f t="shared" si="5"/>
        <v>0.418</v>
      </c>
      <c r="AA22" s="7">
        <f t="shared" si="5"/>
        <v>0.455</v>
      </c>
      <c r="AB22" s="7">
        <f t="shared" si="5"/>
        <v>0.409</v>
      </c>
      <c r="AC22" s="7">
        <f t="shared" si="5"/>
        <v>0.357</v>
      </c>
      <c r="AD22" s="4">
        <f t="shared" si="5"/>
        <v>0.374</v>
      </c>
      <c r="AE22" s="7">
        <f t="shared" si="5"/>
        <v>0.39</v>
      </c>
      <c r="AF22" s="4">
        <f t="shared" si="5"/>
        <v>0.378</v>
      </c>
      <c r="AG22" s="7">
        <f t="shared" si="5"/>
        <v>0.424</v>
      </c>
      <c r="AH22" s="5">
        <f t="shared" si="5"/>
        <v>0.363</v>
      </c>
      <c r="AI22" s="5">
        <f t="shared" si="5"/>
        <v>0.376</v>
      </c>
      <c r="AJ22" s="5">
        <f t="shared" si="5"/>
        <v>0.398</v>
      </c>
      <c r="AK22" s="7">
        <f t="shared" si="5"/>
        <v>0.03</v>
      </c>
      <c r="AL22" s="7">
        <f t="shared" si="5"/>
        <v>0.309</v>
      </c>
      <c r="AM22" s="7">
        <f t="shared" si="5"/>
        <v>0.388</v>
      </c>
      <c r="AN22" s="5">
        <f t="shared" si="5"/>
        <v>0.459</v>
      </c>
      <c r="AO22" s="7">
        <f t="shared" si="5"/>
        <v>0.411</v>
      </c>
      <c r="AP22" s="7">
        <f t="shared" si="5"/>
        <v>0.29</v>
      </c>
      <c r="AQ22" s="5">
        <f t="shared" si="5"/>
        <v>0.373</v>
      </c>
      <c r="AR22" s="7">
        <f t="shared" si="5"/>
        <v>0.43</v>
      </c>
      <c r="AS22" s="7">
        <f t="shared" si="5"/>
        <v>0.413</v>
      </c>
      <c r="AT22" s="7">
        <f t="shared" si="5"/>
        <v>0.5</v>
      </c>
      <c r="AU22" s="7">
        <f t="shared" si="5"/>
        <v>0.311</v>
      </c>
      <c r="AV22" s="5">
        <f t="shared" si="5"/>
        <v>0.662</v>
      </c>
      <c r="AW22" s="5">
        <f t="shared" si="5"/>
        <v>0.432</v>
      </c>
      <c r="AX22" s="5">
        <f t="shared" si="5"/>
        <v>0.503</v>
      </c>
      <c r="AY22" s="5">
        <f t="shared" si="5"/>
        <v>0.441</v>
      </c>
      <c r="AZ22" s="7">
        <f t="shared" si="5"/>
        <v>0.408</v>
      </c>
      <c r="BA22" s="7">
        <f t="shared" si="5"/>
        <v>0.353</v>
      </c>
      <c r="BB22" s="5">
        <f t="shared" si="5"/>
        <v>0.403</v>
      </c>
      <c r="BC22" s="7">
        <f t="shared" si="5"/>
        <v>0.322</v>
      </c>
      <c r="BD22" s="5">
        <f t="shared" si="5"/>
        <v>0.383</v>
      </c>
      <c r="BE22" s="5">
        <f t="shared" si="5"/>
        <v>0.291</v>
      </c>
      <c r="BF22" s="5">
        <f t="shared" si="5"/>
        <v>0.391</v>
      </c>
      <c r="BG22" s="5">
        <f t="shared" si="5"/>
        <v>0.419</v>
      </c>
      <c r="BH22" s="7">
        <f t="shared" si="5"/>
        <v>0.55</v>
      </c>
      <c r="BI22" s="7">
        <f t="shared" si="5"/>
        <v>0.417</v>
      </c>
      <c r="BJ22" s="7">
        <f t="shared" si="5"/>
        <v>0.396</v>
      </c>
      <c r="BK22" s="7">
        <f t="shared" si="5"/>
        <v>0.329</v>
      </c>
      <c r="BL22" s="5">
        <f t="shared" si="5"/>
        <v>0.382</v>
      </c>
      <c r="BM22" s="5">
        <f t="shared" si="5"/>
        <v>0.459</v>
      </c>
      <c r="BN22" s="5">
        <f t="shared" si="5"/>
        <v>0.347</v>
      </c>
      <c r="BO22" s="7">
        <f t="shared" si="5"/>
        <v>0.302</v>
      </c>
      <c r="BP22" s="5">
        <f t="shared" ref="BP22:EA22" si="6">BP16+BP17</f>
        <v>0.478</v>
      </c>
      <c r="BQ22" s="5">
        <f t="shared" si="6"/>
        <v>0.444</v>
      </c>
      <c r="BR22" s="5">
        <f t="shared" si="6"/>
        <v>0.45</v>
      </c>
      <c r="BS22" s="4">
        <f t="shared" si="6"/>
        <v>0.354</v>
      </c>
      <c r="BT22" s="5">
        <f t="shared" si="6"/>
        <v>0.436</v>
      </c>
      <c r="BU22" s="5">
        <f t="shared" si="6"/>
        <v>0.394</v>
      </c>
      <c r="BV22" s="5">
        <f t="shared" si="6"/>
        <v>0.415</v>
      </c>
      <c r="BW22" s="5">
        <f t="shared" si="6"/>
        <v>0.3715</v>
      </c>
      <c r="BX22" s="7">
        <f t="shared" si="6"/>
        <v>0.342</v>
      </c>
      <c r="BY22" s="5">
        <f t="shared" si="6"/>
        <v>0.3265</v>
      </c>
      <c r="BZ22" s="5">
        <f t="shared" si="6"/>
        <v>0.331</v>
      </c>
      <c r="CA22" s="5">
        <f t="shared" si="6"/>
        <v>0.253</v>
      </c>
      <c r="CB22" s="7">
        <f t="shared" si="6"/>
        <v>0.3065</v>
      </c>
      <c r="CC22" s="5">
        <f t="shared" si="6"/>
        <v>0.37</v>
      </c>
      <c r="CD22" s="5">
        <f t="shared" si="6"/>
        <v>0.316</v>
      </c>
      <c r="CE22" s="7">
        <f t="shared" si="6"/>
        <v>0.338</v>
      </c>
      <c r="CF22" s="5">
        <f t="shared" si="6"/>
        <v>0.331</v>
      </c>
      <c r="CG22" s="7">
        <f t="shared" si="6"/>
        <v>0.346</v>
      </c>
      <c r="CH22" s="4">
        <f t="shared" si="6"/>
        <v>0.356</v>
      </c>
      <c r="CI22" s="7">
        <f t="shared" si="6"/>
        <v>0.112</v>
      </c>
      <c r="CJ22" s="7">
        <f t="shared" si="6"/>
        <v>0.406</v>
      </c>
      <c r="CK22" s="4">
        <f t="shared" si="6"/>
        <v>0.305</v>
      </c>
      <c r="CL22" s="4">
        <f t="shared" si="6"/>
        <v>0.44</v>
      </c>
      <c r="CM22" s="7">
        <f t="shared" si="6"/>
        <v>0.39</v>
      </c>
      <c r="CN22" s="7">
        <f t="shared" si="6"/>
        <v>0.434</v>
      </c>
      <c r="CO22" s="4">
        <f t="shared" si="6"/>
        <v>0.435</v>
      </c>
      <c r="CP22" s="4">
        <f t="shared" si="6"/>
        <v>0.389</v>
      </c>
      <c r="CQ22" s="4">
        <f t="shared" si="6"/>
        <v>0.4535</v>
      </c>
      <c r="CR22" s="4">
        <f t="shared" si="6"/>
        <v>0.383333333333333</v>
      </c>
      <c r="CS22" s="4">
        <f t="shared" si="6"/>
        <v>0.494</v>
      </c>
      <c r="CT22" s="5">
        <f t="shared" si="6"/>
        <v>0.304</v>
      </c>
      <c r="CU22" s="7">
        <f t="shared" si="6"/>
        <v>0.361</v>
      </c>
      <c r="CV22" s="7">
        <f t="shared" si="6"/>
        <v>0.445</v>
      </c>
      <c r="CW22" s="4">
        <f t="shared" si="6"/>
        <v>0.418</v>
      </c>
      <c r="CX22" s="5">
        <f t="shared" si="6"/>
        <v>0.389</v>
      </c>
      <c r="CY22" s="5">
        <f t="shared" si="6"/>
        <v>0.411</v>
      </c>
      <c r="CZ22" s="5">
        <f t="shared" si="6"/>
        <v>0.369</v>
      </c>
      <c r="DA22" s="7">
        <f t="shared" si="6"/>
        <v>0.411</v>
      </c>
      <c r="DB22" s="5">
        <f t="shared" si="6"/>
        <v>0.377</v>
      </c>
      <c r="DC22" s="5">
        <f t="shared" si="6"/>
        <v>0.401</v>
      </c>
      <c r="DD22" s="4">
        <f t="shared" si="6"/>
        <v>0.333</v>
      </c>
      <c r="DE22" s="5">
        <f t="shared" si="6"/>
        <v>0.409</v>
      </c>
      <c r="DF22" s="5">
        <f t="shared" si="6"/>
        <v>0.388</v>
      </c>
      <c r="DG22" s="4">
        <f t="shared" si="6"/>
        <v>0.434</v>
      </c>
      <c r="DH22" s="7">
        <f t="shared" si="6"/>
        <v>1.074</v>
      </c>
      <c r="DI22" s="5">
        <f t="shared" si="6"/>
        <v>0.409</v>
      </c>
      <c r="DJ22" s="5">
        <f t="shared" si="6"/>
        <v>0.456</v>
      </c>
      <c r="DK22" s="5">
        <f t="shared" si="6"/>
        <v>0.417</v>
      </c>
      <c r="DL22" s="7">
        <f t="shared" si="6"/>
        <v>0.325</v>
      </c>
      <c r="DM22" s="7">
        <f t="shared" si="6"/>
        <v>0.363</v>
      </c>
      <c r="DN22" s="7">
        <f t="shared" si="6"/>
        <v>0.3395</v>
      </c>
      <c r="DO22" s="7">
        <f t="shared" si="6"/>
        <v>0.393</v>
      </c>
      <c r="DP22" s="7">
        <f t="shared" si="6"/>
        <v>0.3256666</v>
      </c>
      <c r="DQ22" s="7">
        <f t="shared" si="6"/>
        <v>0.315</v>
      </c>
      <c r="DR22" s="4">
        <f t="shared" si="6"/>
        <v>0.19</v>
      </c>
      <c r="DS22" s="4">
        <f t="shared" si="6"/>
        <v>0.28</v>
      </c>
      <c r="DT22" s="4">
        <f t="shared" si="6"/>
        <v>0.288</v>
      </c>
      <c r="DU22" s="4">
        <f t="shared" si="6"/>
        <v>0.608</v>
      </c>
      <c r="DV22" s="7">
        <f t="shared" si="6"/>
        <v>0.289</v>
      </c>
      <c r="DW22" s="4">
        <f t="shared" si="6"/>
        <v>0.34066667</v>
      </c>
      <c r="DX22" s="7">
        <f t="shared" si="6"/>
        <v>0.352</v>
      </c>
      <c r="DY22" s="7">
        <f t="shared" si="6"/>
        <v>0.32</v>
      </c>
      <c r="DZ22" s="4">
        <f t="shared" si="6"/>
        <v>0.357</v>
      </c>
      <c r="EA22" s="4">
        <f t="shared" si="6"/>
        <v>0.3246663</v>
      </c>
      <c r="EB22" s="4">
        <f t="shared" ref="EB22:EU22" si="7">EB16+EB17</f>
        <v>0.429</v>
      </c>
      <c r="EC22" s="7">
        <f t="shared" si="7"/>
        <v>0.379</v>
      </c>
      <c r="ED22" s="4">
        <f t="shared" si="7"/>
        <v>0.3605</v>
      </c>
      <c r="EE22" s="4">
        <f t="shared" si="7"/>
        <v>0.3436667</v>
      </c>
      <c r="EF22" s="7">
        <f t="shared" si="7"/>
        <v>0.328</v>
      </c>
      <c r="EG22" s="7">
        <f t="shared" si="7"/>
        <v>0.3785</v>
      </c>
      <c r="EH22" s="7">
        <f t="shared" si="7"/>
        <v>0.377</v>
      </c>
      <c r="EI22" s="7">
        <f t="shared" si="7"/>
        <v>0.3245</v>
      </c>
      <c r="EJ22" s="7">
        <f t="shared" si="7"/>
        <v>0.3795</v>
      </c>
      <c r="EK22" s="7">
        <f t="shared" si="7"/>
        <v>0.3845</v>
      </c>
      <c r="EL22" s="7">
        <f t="shared" si="7"/>
        <v>0.3405</v>
      </c>
      <c r="EM22" s="7">
        <f t="shared" si="7"/>
        <v>0.351</v>
      </c>
      <c r="EN22" s="7">
        <f t="shared" si="7"/>
        <v>0.3183333</v>
      </c>
      <c r="EO22" s="7">
        <f t="shared" si="7"/>
        <v>0.374</v>
      </c>
      <c r="EP22" s="7">
        <f t="shared" si="7"/>
        <v>0.3246667</v>
      </c>
      <c r="EQ22" s="7">
        <f t="shared" si="7"/>
        <v>0.37</v>
      </c>
      <c r="ER22" s="7"/>
    </row>
    <row r="23" spans="1:148">
      <c r="A23" s="7"/>
      <c r="B23" s="7" t="s">
        <v>164</v>
      </c>
      <c r="C23" s="7">
        <f>6/((3*C8/$A8)+(2*C9/$A9)+(2*C10/$A10)+(C11/$A11)+(C12/$A12)+(C13/$A13)+(C14/$A14)+(C15/$A15)+(C16/$A16)+(C17/$A17)+(3*C18/$A18)+(5*C19/$A19))</f>
        <v>2.23681153010395</v>
      </c>
      <c r="D23" s="7">
        <f t="shared" ref="D23:BO23" si="8">6/((3*D8/$A8)+(2*D9/$A9)+(2*D10/$A10)+(D11/$A11)+(D12/$A12)+(D13/$A13)+(D14/$A14)+(D15/$A15)+(D16/$A16)+(D17/$A17)+(3*D18/$A18)+(5*D19/$A19))</f>
        <v>2.20469247786614</v>
      </c>
      <c r="E23" s="7">
        <f t="shared" si="8"/>
        <v>2.20256221266913</v>
      </c>
      <c r="F23" s="4">
        <f t="shared" si="8"/>
        <v>2.22497750653486</v>
      </c>
      <c r="G23" s="4">
        <f t="shared" si="8"/>
        <v>2.19017272375769</v>
      </c>
      <c r="H23" s="4">
        <f t="shared" si="8"/>
        <v>2.19213562629265</v>
      </c>
      <c r="I23" s="7">
        <f t="shared" si="8"/>
        <v>2.25231477840052</v>
      </c>
      <c r="J23" s="7">
        <f t="shared" si="8"/>
        <v>2.24801472282394</v>
      </c>
      <c r="K23" s="7">
        <f t="shared" si="8"/>
        <v>2.23455203360378</v>
      </c>
      <c r="L23" s="4">
        <f t="shared" si="8"/>
        <v>2.22135896129674</v>
      </c>
      <c r="M23" s="4">
        <f t="shared" si="8"/>
        <v>2.22032401256602</v>
      </c>
      <c r="N23" s="7">
        <f t="shared" si="8"/>
        <v>2.23651347076599</v>
      </c>
      <c r="O23" s="7">
        <f>6/((3*O8/$A8)+(2*O9/$A9)+(2*O10/$A10)+(O11/$A11)+(O12/$A12)+(O13/$A13)+(O14/$A14)+(O15/$A15)+(O16/$A16)+(O17/$A17)+(3*O18/$A18)+(5*O19/$A19))</f>
        <v>2.23543346887076</v>
      </c>
      <c r="P23" s="4">
        <f t="shared" si="8"/>
        <v>2.20795133174807</v>
      </c>
      <c r="Q23" s="4">
        <f t="shared" si="8"/>
        <v>2.22011675114353</v>
      </c>
      <c r="R23" s="7">
        <f t="shared" si="8"/>
        <v>2.23069976371696</v>
      </c>
      <c r="S23" s="7">
        <f t="shared" si="8"/>
        <v>2.22138801452358</v>
      </c>
      <c r="T23" s="4">
        <f t="shared" si="8"/>
        <v>2.22342138775519</v>
      </c>
      <c r="U23" s="7">
        <f t="shared" si="8"/>
        <v>2.21809357706771</v>
      </c>
      <c r="V23" s="7">
        <f t="shared" si="8"/>
        <v>2.24413186537838</v>
      </c>
      <c r="W23" s="7">
        <f t="shared" si="8"/>
        <v>2.25502755976391</v>
      </c>
      <c r="X23" s="4">
        <f t="shared" si="8"/>
        <v>2.24507341021673</v>
      </c>
      <c r="Y23" s="4">
        <f t="shared" si="8"/>
        <v>2.25255218589913</v>
      </c>
      <c r="Z23" s="7">
        <f t="shared" si="8"/>
        <v>2.2642983586208</v>
      </c>
      <c r="AA23" s="7">
        <f t="shared" si="8"/>
        <v>2.25687363217965</v>
      </c>
      <c r="AB23" s="7">
        <f t="shared" si="8"/>
        <v>2.25316426635739</v>
      </c>
      <c r="AC23" s="7">
        <f t="shared" si="8"/>
        <v>2.2361373754788</v>
      </c>
      <c r="AD23" s="4">
        <f t="shared" si="8"/>
        <v>2.2432937422563</v>
      </c>
      <c r="AE23" s="7">
        <f t="shared" si="8"/>
        <v>2.24400120331088</v>
      </c>
      <c r="AF23" s="4">
        <f t="shared" si="8"/>
        <v>2.25409439813045</v>
      </c>
      <c r="AG23" s="7">
        <f t="shared" si="8"/>
        <v>2.25179532710692</v>
      </c>
      <c r="AH23" s="5">
        <f t="shared" si="8"/>
        <v>2.23230657074235</v>
      </c>
      <c r="AI23" s="5">
        <f t="shared" si="8"/>
        <v>2.22059128756355</v>
      </c>
      <c r="AJ23" s="5">
        <f t="shared" si="8"/>
        <v>2.22602370893851</v>
      </c>
      <c r="AK23" s="7">
        <f t="shared" si="8"/>
        <v>2.19642528511448</v>
      </c>
      <c r="AL23" s="7">
        <f t="shared" si="8"/>
        <v>2.23474175504946</v>
      </c>
      <c r="AM23" s="7">
        <f t="shared" si="8"/>
        <v>2.2294139900995</v>
      </c>
      <c r="AN23" s="5">
        <f t="shared" si="8"/>
        <v>2.24724033035361</v>
      </c>
      <c r="AO23" s="7">
        <f t="shared" si="8"/>
        <v>2.24002005860425</v>
      </c>
      <c r="AP23" s="7">
        <f t="shared" si="8"/>
        <v>2.22457362144554</v>
      </c>
      <c r="AQ23" s="5">
        <f t="shared" si="8"/>
        <v>2.22391014986122</v>
      </c>
      <c r="AR23" s="7">
        <f t="shared" si="8"/>
        <v>2.22666649352245</v>
      </c>
      <c r="AS23" s="7">
        <f t="shared" si="8"/>
        <v>2.23861876638809</v>
      </c>
      <c r="AT23" s="7">
        <f t="shared" si="8"/>
        <v>2.24095783230989</v>
      </c>
      <c r="AU23" s="7">
        <f t="shared" si="8"/>
        <v>2.23831249792299</v>
      </c>
      <c r="AV23" s="5">
        <f t="shared" si="8"/>
        <v>2.23750183763273</v>
      </c>
      <c r="AW23" s="5">
        <f t="shared" si="8"/>
        <v>2.2268140975749</v>
      </c>
      <c r="AX23" s="5">
        <f t="shared" si="8"/>
        <v>2.22623909500027</v>
      </c>
      <c r="AY23" s="5">
        <f t="shared" si="8"/>
        <v>2.25743966197631</v>
      </c>
      <c r="AZ23" s="7">
        <f t="shared" si="8"/>
        <v>2.25460752029102</v>
      </c>
      <c r="BA23" s="7">
        <f t="shared" si="8"/>
        <v>2.22813055241411</v>
      </c>
      <c r="BB23" s="5">
        <f t="shared" si="8"/>
        <v>2.23236727029221</v>
      </c>
      <c r="BC23" s="7">
        <f t="shared" si="8"/>
        <v>2.2294404776738</v>
      </c>
      <c r="BD23" s="5">
        <f t="shared" si="8"/>
        <v>2.21870080891214</v>
      </c>
      <c r="BE23" s="5">
        <f t="shared" si="8"/>
        <v>2.20553446053634</v>
      </c>
      <c r="BF23" s="5">
        <f t="shared" si="8"/>
        <v>2.21666100185751</v>
      </c>
      <c r="BG23" s="5">
        <f t="shared" si="8"/>
        <v>2.22588808600304</v>
      </c>
      <c r="BH23" s="7">
        <f t="shared" si="8"/>
        <v>2.22978280405837</v>
      </c>
      <c r="BI23" s="7">
        <f t="shared" si="8"/>
        <v>2.22558147679831</v>
      </c>
      <c r="BJ23" s="7">
        <f t="shared" si="8"/>
        <v>2.22004809095174</v>
      </c>
      <c r="BK23" s="7">
        <f t="shared" si="8"/>
        <v>2.22049477342571</v>
      </c>
      <c r="BL23" s="5">
        <f t="shared" si="8"/>
        <v>2.2185964543216</v>
      </c>
      <c r="BM23" s="5">
        <f t="shared" si="8"/>
        <v>2.23599237374797</v>
      </c>
      <c r="BN23" s="5">
        <f t="shared" si="8"/>
        <v>2.22192508338401</v>
      </c>
      <c r="BO23" s="7">
        <f t="shared" si="8"/>
        <v>2.22573895853232</v>
      </c>
      <c r="BP23" s="5">
        <f t="shared" ref="BP23:EA23" si="9">6/((3*BP8/$A8)+(2*BP9/$A9)+(2*BP10/$A10)+(BP11/$A11)+(BP12/$A12)+(BP13/$A13)+(BP14/$A14)+(BP15/$A15)+(BP16/$A16)+(BP17/$A17)+(3*BP18/$A18)+(5*BP19/$A19))</f>
        <v>2.22630132488079</v>
      </c>
      <c r="BQ23" s="5">
        <f t="shared" si="9"/>
        <v>2.22694102283583</v>
      </c>
      <c r="BR23" s="5">
        <f t="shared" si="9"/>
        <v>2.228677339492</v>
      </c>
      <c r="BS23" s="4">
        <f t="shared" si="9"/>
        <v>2.22386834572874</v>
      </c>
      <c r="BT23" s="5">
        <f t="shared" si="9"/>
        <v>2.21510415313959</v>
      </c>
      <c r="BU23" s="5">
        <f t="shared" si="9"/>
        <v>2.22924845102739</v>
      </c>
      <c r="BV23" s="5">
        <f t="shared" si="9"/>
        <v>2.23418731428989</v>
      </c>
      <c r="BW23" s="5">
        <f t="shared" si="9"/>
        <v>2.2216327830984</v>
      </c>
      <c r="BX23" s="7">
        <f t="shared" si="9"/>
        <v>2.26265564570567</v>
      </c>
      <c r="BY23" s="5">
        <f t="shared" si="9"/>
        <v>2.23361829343054</v>
      </c>
      <c r="BZ23" s="5">
        <f t="shared" si="9"/>
        <v>2.2400688790572</v>
      </c>
      <c r="CA23" s="5">
        <f t="shared" si="9"/>
        <v>2.21606921696177</v>
      </c>
      <c r="CB23" s="7">
        <f t="shared" si="9"/>
        <v>2.22477766238791</v>
      </c>
      <c r="CC23" s="5">
        <f t="shared" si="9"/>
        <v>2.24184910650658</v>
      </c>
      <c r="CD23" s="5">
        <f t="shared" si="9"/>
        <v>2.20562211965612</v>
      </c>
      <c r="CE23" s="7">
        <f t="shared" si="9"/>
        <v>2.25233759006095</v>
      </c>
      <c r="CF23" s="5">
        <f t="shared" si="9"/>
        <v>2.22967176567561</v>
      </c>
      <c r="CG23" s="7">
        <f t="shared" si="9"/>
        <v>2.24064463281659</v>
      </c>
      <c r="CH23" s="4">
        <f t="shared" si="9"/>
        <v>2.2356454856743</v>
      </c>
      <c r="CI23" s="7">
        <f t="shared" si="9"/>
        <v>2.18413309155874</v>
      </c>
      <c r="CJ23" s="7">
        <f t="shared" si="9"/>
        <v>2.2210069444837</v>
      </c>
      <c r="CK23" s="4">
        <f t="shared" si="9"/>
        <v>2.22710848821718</v>
      </c>
      <c r="CL23" s="4">
        <f t="shared" si="9"/>
        <v>2.22660796243585</v>
      </c>
      <c r="CM23" s="7">
        <f t="shared" si="9"/>
        <v>2.23708932234377</v>
      </c>
      <c r="CN23" s="7">
        <f t="shared" si="9"/>
        <v>2.23464852789617</v>
      </c>
      <c r="CO23" s="4">
        <f t="shared" si="9"/>
        <v>2.24438623880017</v>
      </c>
      <c r="CP23" s="4">
        <f t="shared" si="9"/>
        <v>2.24455372500066</v>
      </c>
      <c r="CQ23" s="4">
        <f t="shared" si="9"/>
        <v>2.25697510080569</v>
      </c>
      <c r="CR23" s="4">
        <f t="shared" si="9"/>
        <v>2.23754868646921</v>
      </c>
      <c r="CS23" s="4">
        <f t="shared" si="9"/>
        <v>2.26337699348599</v>
      </c>
      <c r="CT23" s="5">
        <f t="shared" si="9"/>
        <v>2.21822980589297</v>
      </c>
      <c r="CU23" s="7">
        <f t="shared" si="9"/>
        <v>2.239278763463</v>
      </c>
      <c r="CV23" s="7">
        <f t="shared" si="9"/>
        <v>2.22807856382857</v>
      </c>
      <c r="CW23" s="4">
        <f t="shared" si="9"/>
        <v>2.22325399664541</v>
      </c>
      <c r="CX23" s="5">
        <f t="shared" si="9"/>
        <v>2.2235093833321</v>
      </c>
      <c r="CY23" s="5">
        <f t="shared" si="9"/>
        <v>2.24107601949484</v>
      </c>
      <c r="CZ23" s="5">
        <f t="shared" si="9"/>
        <v>2.23539793901781</v>
      </c>
      <c r="DA23" s="7">
        <f t="shared" si="9"/>
        <v>2.22485507696997</v>
      </c>
      <c r="DB23" s="5">
        <f t="shared" si="9"/>
        <v>2.22995780962838</v>
      </c>
      <c r="DC23" s="5">
        <f t="shared" si="9"/>
        <v>2.21485269681548</v>
      </c>
      <c r="DD23" s="4">
        <f t="shared" si="9"/>
        <v>2.20473319993861</v>
      </c>
      <c r="DE23" s="5">
        <f t="shared" si="9"/>
        <v>2.23573513036916</v>
      </c>
      <c r="DF23" s="5">
        <f t="shared" si="9"/>
        <v>2.24351644780736</v>
      </c>
      <c r="DG23" s="4">
        <f t="shared" si="9"/>
        <v>2.22590923781161</v>
      </c>
      <c r="DH23" s="7">
        <f t="shared" si="9"/>
        <v>2.258944128463</v>
      </c>
      <c r="DI23" s="5">
        <f t="shared" si="9"/>
        <v>2.23573054640516</v>
      </c>
      <c r="DJ23" s="5">
        <f t="shared" si="9"/>
        <v>2.22381920120629</v>
      </c>
      <c r="DK23" s="5">
        <f t="shared" si="9"/>
        <v>2.24084333961432</v>
      </c>
      <c r="DL23" s="7">
        <f t="shared" si="9"/>
        <v>2.1996642820848</v>
      </c>
      <c r="DM23" s="7">
        <f t="shared" si="9"/>
        <v>2.21142855195425</v>
      </c>
      <c r="DN23" s="7">
        <f t="shared" si="9"/>
        <v>2.22427561288659</v>
      </c>
      <c r="DO23" s="7">
        <f t="shared" si="9"/>
        <v>2.21617990740036</v>
      </c>
      <c r="DP23" s="7">
        <f t="shared" si="9"/>
        <v>2.22299180257259</v>
      </c>
      <c r="DQ23" s="7">
        <f t="shared" si="9"/>
        <v>2.23519683087127</v>
      </c>
      <c r="DR23" s="4">
        <f t="shared" si="9"/>
        <v>2.17682066267195</v>
      </c>
      <c r="DS23" s="4">
        <f t="shared" si="9"/>
        <v>2.21556123109145</v>
      </c>
      <c r="DT23" s="4">
        <f t="shared" si="9"/>
        <v>2.21548015303423</v>
      </c>
      <c r="DU23" s="4">
        <f t="shared" si="9"/>
        <v>2.23926870274942</v>
      </c>
      <c r="DV23" s="7">
        <f t="shared" si="9"/>
        <v>2.19053329634834</v>
      </c>
      <c r="DW23" s="4">
        <f t="shared" si="9"/>
        <v>2.20852281496948</v>
      </c>
      <c r="DX23" s="7">
        <f t="shared" si="9"/>
        <v>2.20130783546591</v>
      </c>
      <c r="DY23" s="7">
        <f t="shared" si="9"/>
        <v>2.21268357031386</v>
      </c>
      <c r="DZ23" s="4">
        <f t="shared" si="9"/>
        <v>2.24888710900653</v>
      </c>
      <c r="EA23" s="4">
        <f t="shared" si="9"/>
        <v>2.2341721689347</v>
      </c>
      <c r="EB23" s="4">
        <f t="shared" ref="EB23:EU23" si="10">6/((3*EB8/$A8)+(2*EB9/$A9)+(2*EB10/$A10)+(EB11/$A11)+(EB12/$A12)+(EB13/$A13)+(EB14/$A14)+(EB15/$A15)+(EB16/$A16)+(EB17/$A17)+(3*EB18/$A18)+(5*EB19/$A19))</f>
        <v>2.21223321916179</v>
      </c>
      <c r="EC23" s="7">
        <f t="shared" si="10"/>
        <v>2.21327617509937</v>
      </c>
      <c r="ED23" s="4">
        <f t="shared" si="10"/>
        <v>2.19379414492945</v>
      </c>
      <c r="EE23" s="4">
        <f t="shared" si="10"/>
        <v>2.2143057197254</v>
      </c>
      <c r="EF23" s="7">
        <f t="shared" si="10"/>
        <v>2.22701473034087</v>
      </c>
      <c r="EG23" s="7">
        <f t="shared" si="10"/>
        <v>2.22880329282185</v>
      </c>
      <c r="EH23" s="7">
        <f t="shared" si="10"/>
        <v>2.22520127763824</v>
      </c>
      <c r="EI23" s="7">
        <f t="shared" si="10"/>
        <v>2.20386859230621</v>
      </c>
      <c r="EJ23" s="7">
        <f t="shared" si="10"/>
        <v>2.24108165534298</v>
      </c>
      <c r="EK23" s="7">
        <f t="shared" si="10"/>
        <v>2.23865872937826</v>
      </c>
      <c r="EL23" s="7">
        <f t="shared" si="10"/>
        <v>2.20716218234707</v>
      </c>
      <c r="EM23" s="7">
        <f t="shared" si="10"/>
        <v>2.20853406546758</v>
      </c>
      <c r="EN23" s="7">
        <f t="shared" si="10"/>
        <v>2.20069550593787</v>
      </c>
      <c r="EO23" s="7">
        <f t="shared" si="10"/>
        <v>2.200414884571</v>
      </c>
      <c r="EP23" s="7">
        <f t="shared" si="10"/>
        <v>2.23357542286047</v>
      </c>
      <c r="EQ23" s="7">
        <f t="shared" si="10"/>
        <v>2.23311276430035</v>
      </c>
      <c r="ER23" s="7"/>
    </row>
    <row r="24" spans="1:148">
      <c r="A24" s="8">
        <v>26.981539</v>
      </c>
      <c r="B24" s="7" t="s">
        <v>165</v>
      </c>
      <c r="C24" s="7">
        <f>2*C23*C8/$A8</f>
        <v>0.121228575767307</v>
      </c>
      <c r="D24" s="7">
        <f t="shared" ref="D24:BO24" si="11">2*D23*D8/$A8</f>
        <v>0.108633151977552</v>
      </c>
      <c r="E24" s="7">
        <f t="shared" si="11"/>
        <v>0.0800136149306255</v>
      </c>
      <c r="F24" s="4">
        <f t="shared" si="11"/>
        <v>0.0844503238797176</v>
      </c>
      <c r="G24" s="4">
        <f t="shared" si="11"/>
        <v>0.0744941526330385</v>
      </c>
      <c r="H24" s="4">
        <f t="shared" si="11"/>
        <v>0.121301237549643</v>
      </c>
      <c r="I24" s="7">
        <f t="shared" si="11"/>
        <v>0.113718822543651</v>
      </c>
      <c r="J24" s="7">
        <f t="shared" si="11"/>
        <v>0.114868673045788</v>
      </c>
      <c r="K24" s="7">
        <f t="shared" si="11"/>
        <v>0.139033154342989</v>
      </c>
      <c r="L24" s="4">
        <f t="shared" si="11"/>
        <v>0.132852855630032</v>
      </c>
      <c r="M24" s="4">
        <f t="shared" si="11"/>
        <v>0.0684206611011922</v>
      </c>
      <c r="N24" s="7">
        <f t="shared" si="11"/>
        <v>0.106779238052399</v>
      </c>
      <c r="O24" s="7">
        <f t="shared" si="11"/>
        <v>0.106859220882619</v>
      </c>
      <c r="P24" s="4">
        <f t="shared" si="11"/>
        <v>0.111435613362708</v>
      </c>
      <c r="Q24" s="4">
        <f t="shared" si="11"/>
        <v>0.125636652515263</v>
      </c>
      <c r="R24" s="7">
        <f t="shared" si="11"/>
        <v>0.118928324099325</v>
      </c>
      <c r="S24" s="7">
        <f t="shared" si="11"/>
        <v>0.115076740139659</v>
      </c>
      <c r="T24" s="4">
        <f t="shared" si="11"/>
        <v>0.104976622209987</v>
      </c>
      <c r="U24" s="7">
        <f t="shared" si="11"/>
        <v>0.112556613577836</v>
      </c>
      <c r="V24" s="7">
        <f t="shared" si="11"/>
        <v>0.115418595499011</v>
      </c>
      <c r="W24" s="7">
        <f t="shared" si="11"/>
        <v>0.143757310873109</v>
      </c>
      <c r="X24" s="4">
        <f t="shared" si="11"/>
        <v>0.101639162090146</v>
      </c>
      <c r="Y24" s="4">
        <f t="shared" si="11"/>
        <v>0.0915943929492312</v>
      </c>
      <c r="Z24" s="7">
        <f t="shared" si="11"/>
        <v>0.103575472490718</v>
      </c>
      <c r="AA24" s="7">
        <f t="shared" si="11"/>
        <v>0.0862807292218942</v>
      </c>
      <c r="AB24" s="7">
        <f t="shared" si="11"/>
        <v>0.102800988499718</v>
      </c>
      <c r="AC24" s="7">
        <f t="shared" si="11"/>
        <v>0.100927571758697</v>
      </c>
      <c r="AD24" s="4">
        <f t="shared" si="11"/>
        <v>0.101602595661263</v>
      </c>
      <c r="AE24" s="7">
        <f t="shared" si="11"/>
        <v>0.0830155594841469</v>
      </c>
      <c r="AF24" s="4">
        <f t="shared" si="11"/>
        <v>0.107088038505597</v>
      </c>
      <c r="AG24" s="7">
        <f t="shared" si="11"/>
        <v>0.110247365405892</v>
      </c>
      <c r="AH24" s="5">
        <f t="shared" si="11"/>
        <v>0.0994848363655588</v>
      </c>
      <c r="AI24" s="5">
        <f t="shared" si="11"/>
        <v>0.101314841009992</v>
      </c>
      <c r="AJ24" s="5">
        <f t="shared" si="11"/>
        <v>0.0958863631510966</v>
      </c>
      <c r="AK24" s="7">
        <f t="shared" si="11"/>
        <v>0.047693454580311</v>
      </c>
      <c r="AL24" s="7">
        <f t="shared" si="11"/>
        <v>0.0921413944833836</v>
      </c>
      <c r="AM24" s="7">
        <f t="shared" si="11"/>
        <v>0.108102046024295</v>
      </c>
      <c r="AN24" s="5">
        <f t="shared" si="11"/>
        <v>0.101340540660602</v>
      </c>
      <c r="AO24" s="7">
        <f t="shared" si="11"/>
        <v>0.0958301787432649</v>
      </c>
      <c r="AP24" s="7">
        <f t="shared" si="11"/>
        <v>0.0860495134533446</v>
      </c>
      <c r="AQ24" s="5">
        <f t="shared" si="11"/>
        <v>0.0820978117210108</v>
      </c>
      <c r="AR24" s="7">
        <f t="shared" si="11"/>
        <v>0.096219788167621</v>
      </c>
      <c r="AS24" s="7">
        <f t="shared" si="11"/>
        <v>0.117506252105913</v>
      </c>
      <c r="AT24" s="7">
        <f t="shared" si="11"/>
        <v>0.110376119784025</v>
      </c>
      <c r="AU24" s="7">
        <f t="shared" si="11"/>
        <v>0.0854394179123203</v>
      </c>
      <c r="AV24" s="5">
        <f t="shared" si="11"/>
        <v>0.0808001030171836</v>
      </c>
      <c r="AW24" s="5">
        <f t="shared" si="11"/>
        <v>0.101380359717958</v>
      </c>
      <c r="AX24" s="5">
        <f t="shared" si="11"/>
        <v>0.101616191473505</v>
      </c>
      <c r="AY24" s="5">
        <f t="shared" si="11"/>
        <v>0.0801031220600264</v>
      </c>
      <c r="AZ24" s="7">
        <f t="shared" si="11"/>
        <v>0.0995942035111678</v>
      </c>
      <c r="BA24" s="7">
        <f t="shared" si="11"/>
        <v>0.100653596401758</v>
      </c>
      <c r="BB24" s="5">
        <f t="shared" si="11"/>
        <v>0.106712649045103</v>
      </c>
      <c r="BC24" s="7">
        <f t="shared" si="11"/>
        <v>0.0997506863257232</v>
      </c>
      <c r="BD24" s="5">
        <f t="shared" si="11"/>
        <v>0.104405581118358</v>
      </c>
      <c r="BE24" s="5">
        <f t="shared" si="11"/>
        <v>0.0668833569541799</v>
      </c>
      <c r="BF24" s="5">
        <f t="shared" si="11"/>
        <v>0.0857869230839746</v>
      </c>
      <c r="BG24" s="5">
        <f t="shared" si="11"/>
        <v>0.101032571031741</v>
      </c>
      <c r="BH24" s="7">
        <f t="shared" si="11"/>
        <v>0.112100072476565</v>
      </c>
      <c r="BI24" s="7">
        <f t="shared" si="11"/>
        <v>0.0918510147976696</v>
      </c>
      <c r="BJ24" s="7">
        <f t="shared" si="11"/>
        <v>0.102683557937832</v>
      </c>
      <c r="BK24" s="7">
        <f t="shared" si="11"/>
        <v>0.0729121549597415</v>
      </c>
      <c r="BL24" s="5">
        <f t="shared" si="11"/>
        <v>0.0744164845970238</v>
      </c>
      <c r="BM24" s="5">
        <f t="shared" si="11"/>
        <v>0.092587695909068</v>
      </c>
      <c r="BN24" s="5">
        <f t="shared" si="11"/>
        <v>0.0876468288811609</v>
      </c>
      <c r="BO24" s="7">
        <f t="shared" si="11"/>
        <v>0.0839989815784024</v>
      </c>
      <c r="BP24" s="5">
        <f t="shared" ref="BP24:EA24" si="12">2*BP23*BP8/$A8</f>
        <v>0.1214013359693</v>
      </c>
      <c r="BQ24" s="5">
        <f t="shared" si="12"/>
        <v>0.108418955256299</v>
      </c>
      <c r="BR24" s="5">
        <f t="shared" si="12"/>
        <v>0.101989781513622</v>
      </c>
      <c r="BS24" s="4">
        <f t="shared" si="12"/>
        <v>0.0756402388658492</v>
      </c>
      <c r="BT24" s="5">
        <f t="shared" si="12"/>
        <v>0.10593087947278</v>
      </c>
      <c r="BU24" s="5">
        <f t="shared" si="12"/>
        <v>0.100791551075265</v>
      </c>
      <c r="BV24" s="5">
        <f t="shared" si="12"/>
        <v>0.106098463926586</v>
      </c>
      <c r="BW24" s="5">
        <f t="shared" si="12"/>
        <v>0.0971788742449741</v>
      </c>
      <c r="BX24" s="7">
        <f t="shared" si="12"/>
        <v>0.103012121007013</v>
      </c>
      <c r="BY24" s="5">
        <f t="shared" si="12"/>
        <v>0.0976155194477506</v>
      </c>
      <c r="BZ24" s="5">
        <f t="shared" si="12"/>
        <v>0.0841882733614539</v>
      </c>
      <c r="CA24" s="5">
        <f t="shared" si="12"/>
        <v>0.0816779495186626</v>
      </c>
      <c r="CB24" s="7">
        <f t="shared" si="12"/>
        <v>0.0787041236206671</v>
      </c>
      <c r="CC24" s="5">
        <f t="shared" si="12"/>
        <v>0.0946771405966228</v>
      </c>
      <c r="CD24" s="5">
        <f t="shared" si="12"/>
        <v>0.109803820616827</v>
      </c>
      <c r="CE24" s="7">
        <f t="shared" si="12"/>
        <v>0.0880733367384138</v>
      </c>
      <c r="CF24" s="5">
        <f t="shared" si="12"/>
        <v>0.0733446976025153</v>
      </c>
      <c r="CG24" s="7">
        <f t="shared" si="12"/>
        <v>0.110624398819312</v>
      </c>
      <c r="CH24" s="4">
        <f t="shared" si="12"/>
        <v>0.0846798219386203</v>
      </c>
      <c r="CI24" s="7">
        <f t="shared" si="12"/>
        <v>0.0504683509725367</v>
      </c>
      <c r="CJ24" s="7">
        <f t="shared" si="12"/>
        <v>0.0886126226287559</v>
      </c>
      <c r="CK24" s="4">
        <f t="shared" si="12"/>
        <v>0.0843127796467825</v>
      </c>
      <c r="CL24" s="4">
        <f t="shared" si="12"/>
        <v>0.0704486784367105</v>
      </c>
      <c r="CM24" s="7">
        <f t="shared" si="12"/>
        <v>0.098995885697069</v>
      </c>
      <c r="CN24" s="7">
        <f t="shared" si="12"/>
        <v>0.0840283941512963</v>
      </c>
      <c r="CO24" s="4">
        <f t="shared" si="12"/>
        <v>0.0929792923220511</v>
      </c>
      <c r="CP24" s="4">
        <f t="shared" si="12"/>
        <v>0.090872907426707</v>
      </c>
      <c r="CQ24" s="4">
        <f t="shared" si="12"/>
        <v>0.104734639452657</v>
      </c>
      <c r="CR24" s="4">
        <f t="shared" si="12"/>
        <v>0.0892433366548045</v>
      </c>
      <c r="CS24" s="4">
        <f t="shared" si="12"/>
        <v>0.0961634586002472</v>
      </c>
      <c r="CT24" s="5">
        <f t="shared" si="12"/>
        <v>0.0953330833046543</v>
      </c>
      <c r="CU24" s="7">
        <f t="shared" si="12"/>
        <v>0.0870136451294814</v>
      </c>
      <c r="CV24" s="7">
        <f t="shared" si="12"/>
        <v>0.0812901958471162</v>
      </c>
      <c r="CW24" s="4">
        <f t="shared" si="12"/>
        <v>0.108937208174661</v>
      </c>
      <c r="CX24" s="5">
        <f t="shared" si="12"/>
        <v>0.106725368056168</v>
      </c>
      <c r="CY24" s="5">
        <f t="shared" si="12"/>
        <v>0.102689053810015</v>
      </c>
      <c r="CZ24" s="5">
        <f t="shared" si="12"/>
        <v>0.0958955279597798</v>
      </c>
      <c r="DA24" s="7">
        <f t="shared" si="12"/>
        <v>0.103866000643666</v>
      </c>
      <c r="DB24" s="5">
        <f t="shared" si="12"/>
        <v>0.102485791673959</v>
      </c>
      <c r="DC24" s="5">
        <f t="shared" si="12"/>
        <v>0.121298376222958</v>
      </c>
      <c r="DD24" s="4">
        <f t="shared" si="12"/>
        <v>0.11027852475218</v>
      </c>
      <c r="DE24" s="5">
        <f t="shared" si="12"/>
        <v>0.113714957418389</v>
      </c>
      <c r="DF24" s="5">
        <f t="shared" si="12"/>
        <v>0.104781202570437</v>
      </c>
      <c r="DG24" s="4">
        <f t="shared" si="12"/>
        <v>0.102561696012078</v>
      </c>
      <c r="DH24" s="7">
        <f t="shared" si="12"/>
        <v>0.180075203413469</v>
      </c>
      <c r="DI24" s="5">
        <f t="shared" si="12"/>
        <v>0.0944187432882181</v>
      </c>
      <c r="DJ24" s="5">
        <f t="shared" si="12"/>
        <v>0.0866746443252095</v>
      </c>
      <c r="DK24" s="5">
        <f t="shared" si="12"/>
        <v>0.095645625528561</v>
      </c>
      <c r="DL24" s="7">
        <f t="shared" si="12"/>
        <v>0.0740403412373376</v>
      </c>
      <c r="DM24" s="7">
        <f t="shared" si="12"/>
        <v>0.0939997176591855</v>
      </c>
      <c r="DN24" s="7">
        <f t="shared" si="12"/>
        <v>0.093913166854154</v>
      </c>
      <c r="DO24" s="7">
        <f t="shared" si="12"/>
        <v>0.0789868265822728</v>
      </c>
      <c r="DP24" s="7">
        <f t="shared" si="12"/>
        <v>0.104244132302525</v>
      </c>
      <c r="DQ24" s="7">
        <f t="shared" si="12"/>
        <v>0.0976077789987523</v>
      </c>
      <c r="DR24" s="4">
        <f t="shared" si="12"/>
        <v>0.089753230298593</v>
      </c>
      <c r="DS24" s="4">
        <f t="shared" si="12"/>
        <v>0.0778348455947128</v>
      </c>
      <c r="DT24" s="4">
        <f t="shared" si="12"/>
        <v>0.0836987307033153</v>
      </c>
      <c r="DU24" s="4">
        <f t="shared" si="12"/>
        <v>0.132035255981486</v>
      </c>
      <c r="DV24" s="7">
        <f t="shared" si="12"/>
        <v>0.0982676903823951</v>
      </c>
      <c r="DW24" s="4">
        <f t="shared" si="12"/>
        <v>0.0720136328446866</v>
      </c>
      <c r="DX24" s="7">
        <f t="shared" si="12"/>
        <v>0.0723253120543545</v>
      </c>
      <c r="DY24" s="7">
        <f t="shared" si="12"/>
        <v>0.0723084469016343</v>
      </c>
      <c r="DZ24" s="4">
        <f t="shared" si="12"/>
        <v>0.0789615038980128</v>
      </c>
      <c r="EA24" s="4">
        <f t="shared" si="12"/>
        <v>0.0807967281448097</v>
      </c>
      <c r="EB24" s="4">
        <f t="shared" ref="EB24:EU24" si="13">2*EB23*EB8/$A8</f>
        <v>0.0864834355212664</v>
      </c>
      <c r="EC24" s="7">
        <f t="shared" si="13"/>
        <v>0.0782755379685251</v>
      </c>
      <c r="ED24" s="4">
        <f t="shared" si="13"/>
        <v>0.0782750398563398</v>
      </c>
      <c r="EE24" s="4">
        <f t="shared" si="13"/>
        <v>0.0658607966683215</v>
      </c>
      <c r="EF24" s="7">
        <f t="shared" si="13"/>
        <v>0.104840493521827</v>
      </c>
      <c r="EG24" s="7">
        <f t="shared" si="13"/>
        <v>0.0777972880955158</v>
      </c>
      <c r="EH24" s="7">
        <f t="shared" si="13"/>
        <v>0.105497137610449</v>
      </c>
      <c r="EI24" s="7">
        <f t="shared" si="13"/>
        <v>0.101005775269381</v>
      </c>
      <c r="EJ24" s="7">
        <f t="shared" si="13"/>
        <v>0.0950403650070278</v>
      </c>
      <c r="EK24" s="7">
        <f t="shared" si="13"/>
        <v>0.0969575621534912</v>
      </c>
      <c r="EL24" s="7">
        <f t="shared" si="13"/>
        <v>0.0767604844910116</v>
      </c>
      <c r="EM24" s="7">
        <f t="shared" si="13"/>
        <v>0.134367412826591</v>
      </c>
      <c r="EN24" s="7">
        <f t="shared" si="13"/>
        <v>0.0724203077790298</v>
      </c>
      <c r="EO24" s="7">
        <f t="shared" si="13"/>
        <v>0.0927978168698053</v>
      </c>
      <c r="EP24" s="7">
        <f t="shared" si="13"/>
        <v>0.0810088111463063</v>
      </c>
      <c r="EQ24" s="7">
        <f t="shared" si="13"/>
        <v>0.131672279931345</v>
      </c>
      <c r="ER24" s="7"/>
    </row>
    <row r="25" spans="1:148">
      <c r="A25" s="8">
        <v>28.0855</v>
      </c>
      <c r="B25" s="7" t="s">
        <v>166</v>
      </c>
      <c r="C25" s="7">
        <f>C23*C9/$A9</f>
        <v>1.93294634814847</v>
      </c>
      <c r="D25" s="7">
        <f t="shared" ref="D25:BO25" si="14">D23*D9/$A9</f>
        <v>1.950066518811</v>
      </c>
      <c r="E25" s="7">
        <f t="shared" si="14"/>
        <v>1.98319054570662</v>
      </c>
      <c r="F25" s="4">
        <f t="shared" si="14"/>
        <v>1.96397240271723</v>
      </c>
      <c r="G25" s="4">
        <f t="shared" si="14"/>
        <v>1.99004215212339</v>
      </c>
      <c r="H25" s="4">
        <f t="shared" si="14"/>
        <v>1.94162324866966</v>
      </c>
      <c r="I25" s="7">
        <f t="shared" si="14"/>
        <v>1.93071189414737</v>
      </c>
      <c r="J25" s="7">
        <f t="shared" si="14"/>
        <v>1.93301212887058</v>
      </c>
      <c r="K25" s="7">
        <f t="shared" si="14"/>
        <v>1.92560120770156</v>
      </c>
      <c r="L25" s="4">
        <f t="shared" si="14"/>
        <v>1.92957506217098</v>
      </c>
      <c r="M25" s="4">
        <f t="shared" si="14"/>
        <v>1.97734379177914</v>
      </c>
      <c r="N25" s="7">
        <f t="shared" si="14"/>
        <v>1.95364528692442</v>
      </c>
      <c r="O25" s="7">
        <f t="shared" si="14"/>
        <v>1.94273095374374</v>
      </c>
      <c r="P25" s="4">
        <f t="shared" si="14"/>
        <v>1.9523794115952</v>
      </c>
      <c r="Q25" s="4">
        <f t="shared" si="14"/>
        <v>1.95325254182788</v>
      </c>
      <c r="R25" s="7">
        <f t="shared" si="14"/>
        <v>1.93774460412389</v>
      </c>
      <c r="S25" s="7">
        <f t="shared" si="14"/>
        <v>1.95610864169888</v>
      </c>
      <c r="T25" s="4">
        <f t="shared" si="14"/>
        <v>1.95397665509354</v>
      </c>
      <c r="U25" s="7">
        <f t="shared" si="14"/>
        <v>1.93973315680545</v>
      </c>
      <c r="V25" s="7">
        <f t="shared" si="14"/>
        <v>1.94188671491143</v>
      </c>
      <c r="W25" s="7">
        <f t="shared" si="14"/>
        <v>1.90578977298981</v>
      </c>
      <c r="X25" s="4">
        <f t="shared" si="14"/>
        <v>1.93354692920588</v>
      </c>
      <c r="Y25" s="4">
        <f t="shared" si="14"/>
        <v>1.94126260500735</v>
      </c>
      <c r="Z25" s="7">
        <f t="shared" si="14"/>
        <v>1.93857250339627</v>
      </c>
      <c r="AA25" s="7">
        <f t="shared" si="14"/>
        <v>1.94626395333537</v>
      </c>
      <c r="AB25" s="7">
        <f t="shared" si="14"/>
        <v>1.93560259123104</v>
      </c>
      <c r="AC25" s="7">
        <f t="shared" si="14"/>
        <v>1.93924885908754</v>
      </c>
      <c r="AD25" s="4">
        <f t="shared" si="14"/>
        <v>1.94108680071009</v>
      </c>
      <c r="AE25" s="7">
        <f t="shared" si="14"/>
        <v>1.94210977865048</v>
      </c>
      <c r="AF25" s="4">
        <f t="shared" si="14"/>
        <v>1.93099939352827</v>
      </c>
      <c r="AG25" s="7">
        <f t="shared" si="14"/>
        <v>1.926856182861</v>
      </c>
      <c r="AH25" s="5">
        <f t="shared" si="14"/>
        <v>1.9382672977072</v>
      </c>
      <c r="AI25" s="5">
        <f t="shared" si="14"/>
        <v>1.93984777224059</v>
      </c>
      <c r="AJ25" s="5">
        <f t="shared" si="14"/>
        <v>1.94551959542655</v>
      </c>
      <c r="AK25" s="7">
        <f t="shared" si="14"/>
        <v>1.96337155693274</v>
      </c>
      <c r="AL25" s="7">
        <f t="shared" si="14"/>
        <v>1.95172571863566</v>
      </c>
      <c r="AM25" s="7">
        <f t="shared" si="14"/>
        <v>1.92948502186368</v>
      </c>
      <c r="AN25" s="5">
        <f t="shared" si="14"/>
        <v>1.93373010187258</v>
      </c>
      <c r="AO25" s="7">
        <f t="shared" si="14"/>
        <v>1.93579356875202</v>
      </c>
      <c r="AP25" s="7">
        <f t="shared" si="14"/>
        <v>1.95025015702344</v>
      </c>
      <c r="AQ25" s="5">
        <f t="shared" si="14"/>
        <v>1.95066785696074</v>
      </c>
      <c r="AR25" s="7">
        <f t="shared" si="14"/>
        <v>1.94152311994383</v>
      </c>
      <c r="AS25" s="7">
        <f t="shared" si="14"/>
        <v>1.92567793817634</v>
      </c>
      <c r="AT25" s="7">
        <f t="shared" si="14"/>
        <v>1.92683219298208</v>
      </c>
      <c r="AU25" s="7">
        <f t="shared" si="14"/>
        <v>1.95286984729986</v>
      </c>
      <c r="AV25" s="5">
        <f t="shared" si="14"/>
        <v>1.94650218198535</v>
      </c>
      <c r="AW25" s="5">
        <f t="shared" si="14"/>
        <v>1.93057043448579</v>
      </c>
      <c r="AX25" s="5">
        <f t="shared" si="14"/>
        <v>1.92966435604</v>
      </c>
      <c r="AY25" s="5">
        <f t="shared" si="14"/>
        <v>1.95272590329848</v>
      </c>
      <c r="AZ25" s="7">
        <f t="shared" si="14"/>
        <v>1.93263973658791</v>
      </c>
      <c r="BA25" s="7">
        <f t="shared" si="14"/>
        <v>1.93119258738256</v>
      </c>
      <c r="BB25" s="5">
        <f t="shared" si="14"/>
        <v>1.93761407743801</v>
      </c>
      <c r="BC25" s="7">
        <f t="shared" si="14"/>
        <v>1.94167845437481</v>
      </c>
      <c r="BD25" s="5">
        <f t="shared" si="14"/>
        <v>1.93546374341252</v>
      </c>
      <c r="BE25" s="5">
        <f t="shared" si="14"/>
        <v>1.95646418801794</v>
      </c>
      <c r="BF25" s="5">
        <f t="shared" si="14"/>
        <v>1.94744524451566</v>
      </c>
      <c r="BG25" s="5">
        <f t="shared" si="14"/>
        <v>1.93076785892998</v>
      </c>
      <c r="BH25" s="7">
        <f t="shared" si="14"/>
        <v>1.93499974513155</v>
      </c>
      <c r="BI25" s="7">
        <f t="shared" si="14"/>
        <v>1.93879908159998</v>
      </c>
      <c r="BJ25" s="7">
        <f t="shared" si="14"/>
        <v>1.94125764385228</v>
      </c>
      <c r="BK25" s="7">
        <f t="shared" si="14"/>
        <v>1.96079160768534</v>
      </c>
      <c r="BL25" s="5">
        <f t="shared" si="14"/>
        <v>1.96221698811676</v>
      </c>
      <c r="BM25" s="5">
        <f t="shared" si="14"/>
        <v>1.95650216541469</v>
      </c>
      <c r="BN25" s="5">
        <f t="shared" si="14"/>
        <v>1.94452605189011</v>
      </c>
      <c r="BO25" s="7">
        <f t="shared" si="14"/>
        <v>1.94497437796129</v>
      </c>
      <c r="BP25" s="5">
        <f t="shared" ref="BP25:EA25" si="15">BP23*BP9/$A9</f>
        <v>1.92616121137474</v>
      </c>
      <c r="BQ25" s="5">
        <f t="shared" si="15"/>
        <v>1.94024288548644</v>
      </c>
      <c r="BR25" s="5">
        <f t="shared" si="15"/>
        <v>1.94309099763646</v>
      </c>
      <c r="BS25" s="4">
        <f t="shared" si="15"/>
        <v>1.95510969798149</v>
      </c>
      <c r="BT25" s="5">
        <f t="shared" si="15"/>
        <v>1.93387463042908</v>
      </c>
      <c r="BU25" s="5">
        <f t="shared" si="15"/>
        <v>1.93553778929265</v>
      </c>
      <c r="BV25" s="5">
        <f t="shared" si="15"/>
        <v>1.93651654660041</v>
      </c>
      <c r="BW25" s="5">
        <f t="shared" si="15"/>
        <v>1.96076121141338</v>
      </c>
      <c r="BX25" s="7">
        <f t="shared" si="15"/>
        <v>1.94149677153601</v>
      </c>
      <c r="BY25" s="5">
        <f t="shared" si="15"/>
        <v>1.96416461790678</v>
      </c>
      <c r="BZ25" s="5">
        <f t="shared" si="15"/>
        <v>1.96047922677343</v>
      </c>
      <c r="CA25" s="5">
        <f t="shared" si="15"/>
        <v>1.97209775259656</v>
      </c>
      <c r="CB25" s="7">
        <f t="shared" si="15"/>
        <v>1.97083124640312</v>
      </c>
      <c r="CC25" s="5">
        <f t="shared" si="15"/>
        <v>1.9611231213901</v>
      </c>
      <c r="CD25" s="5">
        <f t="shared" si="15"/>
        <v>1.96245206346443</v>
      </c>
      <c r="CE25" s="7">
        <f t="shared" si="15"/>
        <v>1.95813392773859</v>
      </c>
      <c r="CF25" s="5">
        <f t="shared" si="15"/>
        <v>1.95572156777454</v>
      </c>
      <c r="CG25" s="7">
        <f t="shared" si="15"/>
        <v>1.92876310540202</v>
      </c>
      <c r="CH25" s="4">
        <f t="shared" si="15"/>
        <v>1.94879414942326</v>
      </c>
      <c r="CI25" s="7">
        <f t="shared" si="15"/>
        <v>1.95758185160884</v>
      </c>
      <c r="CJ25" s="7">
        <f t="shared" si="15"/>
        <v>1.93854746064377</v>
      </c>
      <c r="CK25" s="4">
        <f t="shared" si="15"/>
        <v>1.93753467871122</v>
      </c>
      <c r="CL25" s="4">
        <f t="shared" si="15"/>
        <v>1.96022346571411</v>
      </c>
      <c r="CM25" s="7">
        <f t="shared" si="15"/>
        <v>1.93028226720774</v>
      </c>
      <c r="CN25" s="7">
        <f t="shared" si="15"/>
        <v>1.94959874430287</v>
      </c>
      <c r="CO25" s="4">
        <f t="shared" si="15"/>
        <v>1.94509514510117</v>
      </c>
      <c r="CP25" s="4">
        <f t="shared" si="15"/>
        <v>1.94150462260082</v>
      </c>
      <c r="CQ25" s="4">
        <f t="shared" si="15"/>
        <v>1.93334510378906</v>
      </c>
      <c r="CR25" s="4">
        <f t="shared" si="15"/>
        <v>1.94218583965243</v>
      </c>
      <c r="CS25" s="4">
        <f t="shared" si="15"/>
        <v>1.94283146244593</v>
      </c>
      <c r="CT25" s="5">
        <f t="shared" si="15"/>
        <v>1.94295345413919</v>
      </c>
      <c r="CU25" s="7">
        <f t="shared" si="15"/>
        <v>1.94025879813274</v>
      </c>
      <c r="CV25" s="7">
        <f t="shared" si="15"/>
        <v>1.94601762644477</v>
      </c>
      <c r="CW25" s="4">
        <f t="shared" si="15"/>
        <v>1.93355231890371</v>
      </c>
      <c r="CX25" s="5">
        <f t="shared" si="15"/>
        <v>1.94328509673134</v>
      </c>
      <c r="CY25" s="5">
        <f t="shared" si="15"/>
        <v>1.93767588559335</v>
      </c>
      <c r="CZ25" s="5">
        <f t="shared" si="15"/>
        <v>1.94162114964244</v>
      </c>
      <c r="DA25" s="7">
        <f t="shared" si="15"/>
        <v>1.92668732705384</v>
      </c>
      <c r="DB25" s="5">
        <f t="shared" si="15"/>
        <v>1.93173714320292</v>
      </c>
      <c r="DC25" s="5">
        <f t="shared" si="15"/>
        <v>1.92989513215728</v>
      </c>
      <c r="DD25" s="4">
        <f t="shared" si="15"/>
        <v>1.93153537465808</v>
      </c>
      <c r="DE25" s="5">
        <f t="shared" si="15"/>
        <v>1.9319417546475</v>
      </c>
      <c r="DF25" s="5">
        <f t="shared" si="15"/>
        <v>1.92850940256198</v>
      </c>
      <c r="DG25" s="4">
        <f t="shared" si="15"/>
        <v>1.93549110382358</v>
      </c>
      <c r="DH25" s="7">
        <f t="shared" si="15"/>
        <v>1.8807898064967</v>
      </c>
      <c r="DI25" s="5">
        <f t="shared" si="15"/>
        <v>1.94194725554494</v>
      </c>
      <c r="DJ25" s="5">
        <f t="shared" si="15"/>
        <v>1.93933654057395</v>
      </c>
      <c r="DK25" s="5">
        <f t="shared" si="15"/>
        <v>1.9446726392337</v>
      </c>
      <c r="DL25" s="7">
        <f t="shared" si="15"/>
        <v>2.0028032927073</v>
      </c>
      <c r="DM25" s="7">
        <f t="shared" si="15"/>
        <v>1.96316487888996</v>
      </c>
      <c r="DN25" s="7">
        <f t="shared" si="15"/>
        <v>1.96781366540687</v>
      </c>
      <c r="DO25" s="7">
        <f t="shared" si="15"/>
        <v>1.98781684648947</v>
      </c>
      <c r="DP25" s="7">
        <f t="shared" si="15"/>
        <v>1.96526578199831</v>
      </c>
      <c r="DQ25" s="7">
        <f t="shared" si="15"/>
        <v>1.9581869270908</v>
      </c>
      <c r="DR25" s="4">
        <f t="shared" si="15"/>
        <v>1.97968539985293</v>
      </c>
      <c r="DS25" s="4">
        <f t="shared" si="15"/>
        <v>1.98139892104041</v>
      </c>
      <c r="DT25" s="4">
        <f t="shared" si="15"/>
        <v>1.97325862971954</v>
      </c>
      <c r="DU25" s="4">
        <f t="shared" si="15"/>
        <v>1.95074124311445</v>
      </c>
      <c r="DV25" s="7">
        <f t="shared" si="15"/>
        <v>1.96889621197704</v>
      </c>
      <c r="DW25" s="4">
        <f t="shared" si="15"/>
        <v>1.97767738887893</v>
      </c>
      <c r="DX25" s="7">
        <f t="shared" si="15"/>
        <v>1.99202636345855</v>
      </c>
      <c r="DY25" s="7">
        <f t="shared" si="15"/>
        <v>1.98457030545773</v>
      </c>
      <c r="DZ25" s="4">
        <f t="shared" si="15"/>
        <v>1.96340593261726</v>
      </c>
      <c r="EA25" s="4">
        <f t="shared" si="15"/>
        <v>1.96638694018973</v>
      </c>
      <c r="EB25" s="4">
        <f t="shared" ref="EB25:EU25" si="16">EB23*EB9/$A9</f>
        <v>1.96999113564195</v>
      </c>
      <c r="EC25" s="7">
        <f t="shared" si="16"/>
        <v>1.97836079535023</v>
      </c>
      <c r="ED25" s="4">
        <f t="shared" si="16"/>
        <v>1.97297725549736</v>
      </c>
      <c r="EE25" s="4">
        <f t="shared" si="16"/>
        <v>1.98291727109645</v>
      </c>
      <c r="EF25" s="7">
        <f t="shared" si="16"/>
        <v>1.96202709777087</v>
      </c>
      <c r="EG25" s="7">
        <f t="shared" si="16"/>
        <v>1.97385950100093</v>
      </c>
      <c r="EH25" s="7">
        <f t="shared" si="16"/>
        <v>1.95455943115381</v>
      </c>
      <c r="EI25" s="7">
        <f t="shared" si="16"/>
        <v>1.96136869758639</v>
      </c>
      <c r="EJ25" s="7">
        <f t="shared" si="16"/>
        <v>1.96740802629599</v>
      </c>
      <c r="EK25" s="7">
        <f t="shared" si="16"/>
        <v>1.95682327108656</v>
      </c>
      <c r="EL25" s="7">
        <f t="shared" si="16"/>
        <v>1.97511816962744</v>
      </c>
      <c r="EM25" s="7">
        <f t="shared" si="16"/>
        <v>1.95108744941462</v>
      </c>
      <c r="EN25" s="7">
        <f t="shared" si="16"/>
        <v>1.98209578873905</v>
      </c>
      <c r="EO25" s="7">
        <f t="shared" si="16"/>
        <v>1.97995700252627</v>
      </c>
      <c r="EP25" s="7">
        <f t="shared" si="16"/>
        <v>1.97665456633031</v>
      </c>
      <c r="EQ25" s="7">
        <f t="shared" si="16"/>
        <v>1.95000569873572</v>
      </c>
      <c r="ER25" s="7"/>
    </row>
    <row r="26" spans="1:148">
      <c r="A26" s="8">
        <v>47.88</v>
      </c>
      <c r="B26" s="7" t="s">
        <v>167</v>
      </c>
      <c r="C26" s="7">
        <f>C23*C10/$A10</f>
        <v>0.017333589602427</v>
      </c>
      <c r="D26" s="7">
        <f t="shared" ref="D26:BO26" si="17">D23*D10/$A10</f>
        <v>0.00990856897642357</v>
      </c>
      <c r="E26" s="7">
        <f t="shared" si="17"/>
        <v>0.00998171631254132</v>
      </c>
      <c r="F26" s="4">
        <f t="shared" si="17"/>
        <v>0.0139550635559619</v>
      </c>
      <c r="G26" s="4">
        <f t="shared" si="17"/>
        <v>0.00435957304162647</v>
      </c>
      <c r="H26" s="4">
        <f t="shared" si="17"/>
        <v>0.0147644802744338</v>
      </c>
      <c r="I26" s="7">
        <f t="shared" si="17"/>
        <v>0.0148314392985207</v>
      </c>
      <c r="J26" s="7">
        <f t="shared" si="17"/>
        <v>0.0149438376367636</v>
      </c>
      <c r="K26" s="7">
        <f t="shared" si="17"/>
        <v>0.0134276550990978</v>
      </c>
      <c r="L26" s="4">
        <f t="shared" si="17"/>
        <v>0.0151281600993684</v>
      </c>
      <c r="M26" s="4">
        <f t="shared" si="17"/>
        <v>0.0076161482075731</v>
      </c>
      <c r="N26" s="7">
        <f t="shared" si="17"/>
        <v>0.0131314543757449</v>
      </c>
      <c r="O26" s="7">
        <f t="shared" si="17"/>
        <v>0.0136568342640217</v>
      </c>
      <c r="P26" s="4">
        <f t="shared" si="17"/>
        <v>0.0133507325252047</v>
      </c>
      <c r="Q26" s="4">
        <f t="shared" si="17"/>
        <v>0.0111174266571031</v>
      </c>
      <c r="R26" s="7">
        <f t="shared" si="17"/>
        <v>0.0150381806281715</v>
      </c>
      <c r="S26" s="7">
        <f t="shared" si="17"/>
        <v>0.00686894194188351</v>
      </c>
      <c r="T26" s="4">
        <f t="shared" si="17"/>
        <v>0.00812780168485899</v>
      </c>
      <c r="U26" s="7">
        <f t="shared" si="17"/>
        <v>0.0150503853183911</v>
      </c>
      <c r="V26" s="7">
        <f t="shared" si="17"/>
        <v>0.0160417945078176</v>
      </c>
      <c r="W26" s="7">
        <f t="shared" si="17"/>
        <v>0.0204671950608777</v>
      </c>
      <c r="X26" s="4">
        <f t="shared" si="17"/>
        <v>0.0126758051949672</v>
      </c>
      <c r="Y26" s="4">
        <f t="shared" si="17"/>
        <v>0.014945801120279</v>
      </c>
      <c r="Z26" s="7">
        <f t="shared" si="17"/>
        <v>0.012500883540461</v>
      </c>
      <c r="AA26" s="7">
        <f t="shared" si="17"/>
        <v>0.0131379820298194</v>
      </c>
      <c r="AB26" s="7">
        <f t="shared" si="17"/>
        <v>0.016698714122941</v>
      </c>
      <c r="AC26" s="7">
        <f t="shared" si="17"/>
        <v>0.0155927294619059</v>
      </c>
      <c r="AD26" s="4">
        <f t="shared" si="17"/>
        <v>0.0129185105614744</v>
      </c>
      <c r="AE26" s="7">
        <f t="shared" si="17"/>
        <v>0.0158442124652265</v>
      </c>
      <c r="AF26" s="4">
        <f t="shared" si="17"/>
        <v>0.013093584289355</v>
      </c>
      <c r="AG26" s="7">
        <f t="shared" si="17"/>
        <v>0.0168858996496823</v>
      </c>
      <c r="AH26" s="5">
        <f t="shared" si="17"/>
        <v>0.014951201261751</v>
      </c>
      <c r="AI26" s="5">
        <f t="shared" si="17"/>
        <v>0.00736686944726686</v>
      </c>
      <c r="AJ26" s="5">
        <f t="shared" si="17"/>
        <v>0.0100044381176097</v>
      </c>
      <c r="AK26" s="7">
        <f t="shared" si="17"/>
        <v>0.0093489711530334</v>
      </c>
      <c r="AL26" s="7">
        <f t="shared" si="17"/>
        <v>0.0138204683469761</v>
      </c>
      <c r="AM26" s="7">
        <f t="shared" si="17"/>
        <v>0.0174716339980356</v>
      </c>
      <c r="AN26" s="5">
        <f t="shared" si="17"/>
        <v>0.0162890798469023</v>
      </c>
      <c r="AO26" s="7">
        <f t="shared" si="17"/>
        <v>0.0177790942922915</v>
      </c>
      <c r="AP26" s="7">
        <f t="shared" si="17"/>
        <v>0.010610606941651</v>
      </c>
      <c r="AQ26" s="5">
        <f t="shared" si="17"/>
        <v>0.013781322756242</v>
      </c>
      <c r="AR26" s="7">
        <f t="shared" si="17"/>
        <v>0.0152200572049562</v>
      </c>
      <c r="AS26" s="7">
        <f t="shared" si="17"/>
        <v>0.0145170498428749</v>
      </c>
      <c r="AT26" s="7">
        <f t="shared" si="17"/>
        <v>0.0166643584078888</v>
      </c>
      <c r="AU26" s="7">
        <f t="shared" si="17"/>
        <v>0.0124695045691188</v>
      </c>
      <c r="AV26" s="5">
        <f t="shared" si="17"/>
        <v>0.0129411789985117</v>
      </c>
      <c r="AW26" s="5">
        <f t="shared" si="17"/>
        <v>0.0144962534582261</v>
      </c>
      <c r="AX26" s="5">
        <f t="shared" si="17"/>
        <v>0.0129596486073292</v>
      </c>
      <c r="AY26" s="5">
        <f t="shared" si="17"/>
        <v>0.0127738865282564</v>
      </c>
      <c r="AZ26" s="7">
        <f t="shared" si="17"/>
        <v>0.0156932976119046</v>
      </c>
      <c r="BA26" s="7">
        <f t="shared" si="17"/>
        <v>0.0196094054786391</v>
      </c>
      <c r="BB26" s="5">
        <f t="shared" si="17"/>
        <v>0.0140852529610769</v>
      </c>
      <c r="BC26" s="7">
        <f t="shared" si="17"/>
        <v>0.0159925962045885</v>
      </c>
      <c r="BD26" s="5">
        <f t="shared" si="17"/>
        <v>0.0148045229917096</v>
      </c>
      <c r="BE26" s="5">
        <f t="shared" si="17"/>
        <v>0.00546698026492881</v>
      </c>
      <c r="BF26" s="5">
        <f t="shared" si="17"/>
        <v>0.0109336198682487</v>
      </c>
      <c r="BG26" s="5">
        <f t="shared" si="17"/>
        <v>0.0149082125171087</v>
      </c>
      <c r="BH26" s="7">
        <f t="shared" si="17"/>
        <v>0.0179769867075318</v>
      </c>
      <c r="BI26" s="7">
        <f t="shared" si="17"/>
        <v>0.0155191225028</v>
      </c>
      <c r="BJ26" s="7">
        <f t="shared" si="17"/>
        <v>0.0157306722118846</v>
      </c>
      <c r="BK26" s="7">
        <f t="shared" si="17"/>
        <v>0.00897885060637497</v>
      </c>
      <c r="BL26" s="5">
        <f t="shared" si="17"/>
        <v>0.00438837638751223</v>
      </c>
      <c r="BM26" s="5">
        <f t="shared" si="17"/>
        <v>0.0114488560276684</v>
      </c>
      <c r="BN26" s="5">
        <f t="shared" si="17"/>
        <v>0.0115993575237877</v>
      </c>
      <c r="BO26" s="7">
        <f t="shared" si="17"/>
        <v>0.0116749954133643</v>
      </c>
      <c r="BP26" s="5">
        <f t="shared" ref="BP26:EA26" si="18">BP23*BP10/$A10</f>
        <v>0.0139076245651601</v>
      </c>
      <c r="BQ26" s="5">
        <f t="shared" si="18"/>
        <v>0.0120158487714167</v>
      </c>
      <c r="BR26" s="5">
        <f t="shared" si="18"/>
        <v>0.0102674709801982</v>
      </c>
      <c r="BS26" s="4">
        <f t="shared" si="18"/>
        <v>0.0112754157551207</v>
      </c>
      <c r="BT26" s="5">
        <f t="shared" si="18"/>
        <v>0.00953940004957532</v>
      </c>
      <c r="BU26" s="5">
        <f t="shared" si="18"/>
        <v>0.0117492200418951</v>
      </c>
      <c r="BV26" s="5">
        <f t="shared" si="18"/>
        <v>0.0135093726095287</v>
      </c>
      <c r="BW26" s="5">
        <f t="shared" si="18"/>
        <v>0.0106800175855144</v>
      </c>
      <c r="BX26" s="7">
        <f t="shared" si="18"/>
        <v>0.0179587535037756</v>
      </c>
      <c r="BY26" s="5">
        <f t="shared" si="18"/>
        <v>0.0101224583021009</v>
      </c>
      <c r="BZ26" s="5">
        <f t="shared" si="18"/>
        <v>0.00591714614492293</v>
      </c>
      <c r="CA26" s="5">
        <f t="shared" si="18"/>
        <v>0.00997357100379269</v>
      </c>
      <c r="CB26" s="7">
        <f t="shared" si="18"/>
        <v>0.0108900993253989</v>
      </c>
      <c r="CC26" s="5">
        <f t="shared" si="18"/>
        <v>0.0111701220397605</v>
      </c>
      <c r="CD26" s="5">
        <f t="shared" si="18"/>
        <v>0.0157665141479797</v>
      </c>
      <c r="CE26" s="7">
        <f t="shared" si="18"/>
        <v>0.0134640380082588</v>
      </c>
      <c r="CF26" s="5">
        <f t="shared" si="18"/>
        <v>0.00636420630472715</v>
      </c>
      <c r="CG26" s="7">
        <f t="shared" si="18"/>
        <v>0.0152314510936495</v>
      </c>
      <c r="CH26" s="4">
        <f t="shared" si="18"/>
        <v>0.0131543460626214</v>
      </c>
      <c r="CI26" s="7">
        <f t="shared" si="18"/>
        <v>0.00894118991446676</v>
      </c>
      <c r="CJ26" s="7">
        <f t="shared" si="18"/>
        <v>0.0141804025809938</v>
      </c>
      <c r="CK26" s="4">
        <f t="shared" si="18"/>
        <v>0.0131041151026565</v>
      </c>
      <c r="CL26" s="4">
        <f t="shared" si="18"/>
        <v>0.00418122448466148</v>
      </c>
      <c r="CM26" s="7">
        <f t="shared" si="18"/>
        <v>0.015599367448503</v>
      </c>
      <c r="CN26" s="7">
        <f t="shared" si="18"/>
        <v>0.0131205045591985</v>
      </c>
      <c r="CO26" s="4">
        <f t="shared" si="18"/>
        <v>0.0120256852907965</v>
      </c>
      <c r="CP26" s="4">
        <f t="shared" si="18"/>
        <v>0.0144150395464797</v>
      </c>
      <c r="CQ26" s="4">
        <f t="shared" si="18"/>
        <v>0.0136330351249486</v>
      </c>
      <c r="CR26" s="4">
        <f t="shared" si="18"/>
        <v>0.0119423625542452</v>
      </c>
      <c r="CS26" s="4">
        <f t="shared" si="18"/>
        <v>0.0146776026007619</v>
      </c>
      <c r="CT26" s="5">
        <f t="shared" si="18"/>
        <v>0.00433211127006545</v>
      </c>
      <c r="CU26" s="7">
        <f t="shared" si="18"/>
        <v>0.0137083596064714</v>
      </c>
      <c r="CV26" s="7">
        <f t="shared" si="18"/>
        <v>0.0137513674713126</v>
      </c>
      <c r="CW26" s="4">
        <f t="shared" si="18"/>
        <v>0.012691775821248</v>
      </c>
      <c r="CX26" s="5">
        <f t="shared" si="18"/>
        <v>0.0163675908676554</v>
      </c>
      <c r="CY26" s="5">
        <f t="shared" si="18"/>
        <v>0.0137193620025961</v>
      </c>
      <c r="CZ26" s="5">
        <f t="shared" si="18"/>
        <v>0.0142163146294267</v>
      </c>
      <c r="DA26" s="7">
        <f t="shared" si="18"/>
        <v>0.0175194650322001</v>
      </c>
      <c r="DB26" s="5">
        <f t="shared" si="18"/>
        <v>0.0167779766795026</v>
      </c>
      <c r="DC26" s="5">
        <f t="shared" si="18"/>
        <v>0.00876194249530152</v>
      </c>
      <c r="DD26" s="4">
        <f t="shared" si="18"/>
        <v>0.00778347649667605</v>
      </c>
      <c r="DE26" s="5">
        <f t="shared" si="18"/>
        <v>0.0132948189873327</v>
      </c>
      <c r="DF26" s="5">
        <f t="shared" si="18"/>
        <v>0.0189583919922429</v>
      </c>
      <c r="DG26" s="4">
        <f t="shared" si="18"/>
        <v>0.0148804881018668</v>
      </c>
      <c r="DH26" s="7">
        <f t="shared" si="18"/>
        <v>0.0343880486463368</v>
      </c>
      <c r="DI26" s="5">
        <f t="shared" si="18"/>
        <v>0.0154499474405681</v>
      </c>
      <c r="DJ26" s="5">
        <f t="shared" si="18"/>
        <v>0.015005715527151</v>
      </c>
      <c r="DK26" s="5">
        <f t="shared" si="18"/>
        <v>0.0153169609887657</v>
      </c>
      <c r="DL26" s="7">
        <f t="shared" si="18"/>
        <v>0.00432339109109443</v>
      </c>
      <c r="DM26" s="7">
        <f t="shared" si="18"/>
        <v>0.00628444945709769</v>
      </c>
      <c r="DN26" s="7">
        <f t="shared" si="18"/>
        <v>0.0137000505959053</v>
      </c>
      <c r="DO26" s="7">
        <f t="shared" si="18"/>
        <v>0.00618697475863784</v>
      </c>
      <c r="DP26" s="7">
        <f t="shared" si="18"/>
        <v>0.00806129660909093</v>
      </c>
      <c r="DQ26" s="7">
        <f t="shared" si="18"/>
        <v>0.011647654707509</v>
      </c>
      <c r="DR26" s="4">
        <f t="shared" si="18"/>
        <v>0.0067583830045349</v>
      </c>
      <c r="DS26" s="4">
        <f t="shared" si="18"/>
        <v>0.00906984735082282</v>
      </c>
      <c r="DT26" s="4">
        <f t="shared" si="18"/>
        <v>0.00666761930311209</v>
      </c>
      <c r="DU26" s="4">
        <f t="shared" si="18"/>
        <v>0.0152921811212713</v>
      </c>
      <c r="DV26" s="7">
        <f t="shared" si="18"/>
        <v>0.00562175853607478</v>
      </c>
      <c r="DW26" s="4">
        <f t="shared" si="18"/>
        <v>0.00491220399418042</v>
      </c>
      <c r="DX26" s="7">
        <f t="shared" si="18"/>
        <v>0.00259046125547448</v>
      </c>
      <c r="DY26" s="7">
        <f t="shared" si="18"/>
        <v>0.00326866028654706</v>
      </c>
      <c r="DZ26" s="4">
        <f t="shared" si="18"/>
        <v>0.0143302545667226</v>
      </c>
      <c r="EA26" s="4">
        <f t="shared" si="18"/>
        <v>0.00646096049294576</v>
      </c>
      <c r="EB26" s="4">
        <f t="shared" ref="EB26:EU26" si="19">EB23*EB10/$A10</f>
        <v>0.00653599002140973</v>
      </c>
      <c r="EC26" s="7">
        <f t="shared" si="19"/>
        <v>0.00383754826376039</v>
      </c>
      <c r="ED26" s="4">
        <f t="shared" si="19"/>
        <v>0.00389989294506154</v>
      </c>
      <c r="EE26" s="4">
        <f t="shared" si="19"/>
        <v>0.00584909271123327</v>
      </c>
      <c r="EF26" s="7">
        <f t="shared" si="19"/>
        <v>0.00359650996527204</v>
      </c>
      <c r="EG26" s="7">
        <f t="shared" si="19"/>
        <v>0.00634777624497328</v>
      </c>
      <c r="EH26" s="7">
        <f t="shared" si="19"/>
        <v>0.0147921836385362</v>
      </c>
      <c r="EI26" s="7">
        <f t="shared" si="19"/>
        <v>0.00518694942029134</v>
      </c>
      <c r="EJ26" s="7">
        <f t="shared" si="19"/>
        <v>0.00963724478347588</v>
      </c>
      <c r="EK26" s="7">
        <f t="shared" si="19"/>
        <v>0.00936058147609051</v>
      </c>
      <c r="EL26" s="7">
        <f t="shared" si="19"/>
        <v>0.00373023749251184</v>
      </c>
      <c r="EM26" s="7">
        <f t="shared" si="19"/>
        <v>0.00935442969263511</v>
      </c>
      <c r="EN26" s="7">
        <f t="shared" si="19"/>
        <v>0.00775085415630517</v>
      </c>
      <c r="EO26" s="7">
        <f t="shared" si="19"/>
        <v>0.00663880763333465</v>
      </c>
      <c r="EP26" s="7">
        <f t="shared" si="19"/>
        <v>0.00716760590971222</v>
      </c>
      <c r="EQ26" s="7">
        <f t="shared" si="19"/>
        <v>0.0120771057424217</v>
      </c>
      <c r="ER26" s="7"/>
    </row>
    <row r="27" spans="1:148">
      <c r="A27" s="8">
        <v>55.847</v>
      </c>
      <c r="B27" s="7" t="s">
        <v>168</v>
      </c>
      <c r="C27" s="7">
        <f>C23*C11/$A11</f>
        <v>0.22970107714662</v>
      </c>
      <c r="D27" s="7">
        <f t="shared" ref="D27:BO27" si="20">D23*D11/$A11</f>
        <v>0.183350001604119</v>
      </c>
      <c r="E27" s="7">
        <f t="shared" si="20"/>
        <v>0.196447124125687</v>
      </c>
      <c r="F27" s="4">
        <f t="shared" si="20"/>
        <v>0.260507287560285</v>
      </c>
      <c r="G27" s="4">
        <f t="shared" si="20"/>
        <v>0.149128209132575</v>
      </c>
      <c r="H27" s="4">
        <f t="shared" si="20"/>
        <v>0.219346592416849</v>
      </c>
      <c r="I27" s="7">
        <f t="shared" si="20"/>
        <v>0.245682329501894</v>
      </c>
      <c r="J27" s="7">
        <f t="shared" si="20"/>
        <v>0.223436012600294</v>
      </c>
      <c r="K27" s="7">
        <f t="shared" si="20"/>
        <v>0.229593453702108</v>
      </c>
      <c r="L27" s="4">
        <f t="shared" si="20"/>
        <v>0.202606745409339</v>
      </c>
      <c r="M27" s="4">
        <f t="shared" si="20"/>
        <v>0.183970092402758</v>
      </c>
      <c r="N27" s="7">
        <f t="shared" si="20"/>
        <v>0.227273528667581</v>
      </c>
      <c r="O27" s="7">
        <f t="shared" si="20"/>
        <v>0.230181843525993</v>
      </c>
      <c r="P27" s="4">
        <f t="shared" si="20"/>
        <v>0.226844946375857</v>
      </c>
      <c r="Q27" s="4">
        <f t="shared" si="20"/>
        <v>0.205459929493382</v>
      </c>
      <c r="R27" s="7">
        <f t="shared" si="20"/>
        <v>0.228856114688526</v>
      </c>
      <c r="S27" s="7">
        <f t="shared" si="20"/>
        <v>0.206257786679455</v>
      </c>
      <c r="T27" s="4">
        <f t="shared" si="20"/>
        <v>0.175840130127953</v>
      </c>
      <c r="U27" s="7">
        <f t="shared" si="20"/>
        <v>0.221388253846436</v>
      </c>
      <c r="V27" s="7">
        <f t="shared" si="20"/>
        <v>0.234888200767825</v>
      </c>
      <c r="W27" s="7">
        <f t="shared" si="20"/>
        <v>0.235683373784452</v>
      </c>
      <c r="X27" s="4">
        <f t="shared" si="20"/>
        <v>0.249923407921808</v>
      </c>
      <c r="Y27" s="4">
        <f t="shared" si="20"/>
        <v>0.272890697739428</v>
      </c>
      <c r="Z27" s="7">
        <f t="shared" si="20"/>
        <v>0.285029094782293</v>
      </c>
      <c r="AA27" s="7">
        <f t="shared" si="20"/>
        <v>0.29870127617245</v>
      </c>
      <c r="AB27" s="7">
        <f t="shared" si="20"/>
        <v>0.275630522016623</v>
      </c>
      <c r="AC27" s="7">
        <f t="shared" si="20"/>
        <v>0.314724483632327</v>
      </c>
      <c r="AD27" s="4">
        <f t="shared" si="20"/>
        <v>0.242543896282165</v>
      </c>
      <c r="AE27" s="7">
        <f t="shared" si="20"/>
        <v>0.306711147900422</v>
      </c>
      <c r="AF27" s="4">
        <f t="shared" si="20"/>
        <v>0.252684564328103</v>
      </c>
      <c r="AG27" s="7">
        <f t="shared" si="20"/>
        <v>0.272485588336612</v>
      </c>
      <c r="AH27" s="5">
        <f t="shared" si="20"/>
        <v>0.263478194034707</v>
      </c>
      <c r="AI27" s="5">
        <f t="shared" si="20"/>
        <v>0.241171079091762</v>
      </c>
      <c r="AJ27" s="5">
        <f t="shared" si="20"/>
        <v>0.267446060701123</v>
      </c>
      <c r="AK27" s="7">
        <f t="shared" si="20"/>
        <v>0.551961664366509</v>
      </c>
      <c r="AL27" s="7">
        <f t="shared" si="20"/>
        <v>0.320126855945031</v>
      </c>
      <c r="AM27" s="7">
        <f t="shared" si="20"/>
        <v>0.30418984590662</v>
      </c>
      <c r="AN27" s="5">
        <f t="shared" si="20"/>
        <v>0.260955678727677</v>
      </c>
      <c r="AO27" s="7">
        <f t="shared" si="20"/>
        <v>0.283718913310878</v>
      </c>
      <c r="AP27" s="7">
        <f t="shared" si="20"/>
        <v>0.353224877982066</v>
      </c>
      <c r="AQ27" s="5">
        <f t="shared" si="20"/>
        <v>0.268554088446964</v>
      </c>
      <c r="AR27" s="7">
        <f t="shared" si="20"/>
        <v>0.2900854932101</v>
      </c>
      <c r="AS27" s="7">
        <f t="shared" si="20"/>
        <v>0.27740322239045</v>
      </c>
      <c r="AT27" s="7">
        <f t="shared" si="20"/>
        <v>0.281997424532248</v>
      </c>
      <c r="AU27" s="7">
        <f t="shared" si="20"/>
        <v>0.350795568415576</v>
      </c>
      <c r="AV27" s="5">
        <f t="shared" si="20"/>
        <v>0.230083394247041</v>
      </c>
      <c r="AW27" s="5">
        <f t="shared" si="20"/>
        <v>0.260288404031852</v>
      </c>
      <c r="AX27" s="5">
        <f t="shared" si="20"/>
        <v>0.236578805484019</v>
      </c>
      <c r="AY27" s="5">
        <f t="shared" si="20"/>
        <v>0.267418673212302</v>
      </c>
      <c r="AZ27" s="7">
        <f t="shared" si="20"/>
        <v>0.279917978924426</v>
      </c>
      <c r="BA27" s="7">
        <f t="shared" si="20"/>
        <v>0.275390267368126</v>
      </c>
      <c r="BB27" s="5">
        <f t="shared" si="20"/>
        <v>0.239001105735119</v>
      </c>
      <c r="BC27" s="7">
        <f t="shared" si="20"/>
        <v>0.28582331529281</v>
      </c>
      <c r="BD27" s="5">
        <f t="shared" si="20"/>
        <v>0.266442724747432</v>
      </c>
      <c r="BE27" s="5">
        <f t="shared" si="20"/>
        <v>0.308913087870474</v>
      </c>
      <c r="BF27" s="5">
        <f t="shared" si="20"/>
        <v>0.245865784838246</v>
      </c>
      <c r="BG27" s="5">
        <f t="shared" si="20"/>
        <v>0.231243718181101</v>
      </c>
      <c r="BH27" s="7">
        <f t="shared" si="20"/>
        <v>0.343655144716205</v>
      </c>
      <c r="BI27" s="7">
        <f t="shared" si="20"/>
        <v>0.27606647126685</v>
      </c>
      <c r="BJ27" s="7">
        <f t="shared" si="20"/>
        <v>0.277172292221143</v>
      </c>
      <c r="BK27" s="7">
        <f t="shared" si="20"/>
        <v>0.320373029425704</v>
      </c>
      <c r="BL27" s="5">
        <f t="shared" si="20"/>
        <v>0.24780972388221</v>
      </c>
      <c r="BM27" s="5">
        <f t="shared" si="20"/>
        <v>0.212499943322855</v>
      </c>
      <c r="BN27" s="5">
        <f t="shared" si="20"/>
        <v>0.256995443653699</v>
      </c>
      <c r="BO27" s="7">
        <f t="shared" si="20"/>
        <v>0.343930300162928</v>
      </c>
      <c r="BP27" s="5">
        <f t="shared" ref="BP27:EA27" si="21">BP23*BP11/$A11</f>
        <v>0.235841731578307</v>
      </c>
      <c r="BQ27" s="5">
        <f t="shared" si="21"/>
        <v>0.221062480164144</v>
      </c>
      <c r="BR27" s="5">
        <f t="shared" si="21"/>
        <v>0.224709082811109</v>
      </c>
      <c r="BS27" s="4">
        <f t="shared" si="21"/>
        <v>0.258055941541128</v>
      </c>
      <c r="BT27" s="5">
        <f t="shared" si="21"/>
        <v>0.243627419301579</v>
      </c>
      <c r="BU27" s="5">
        <f t="shared" si="21"/>
        <v>0.265103035998714</v>
      </c>
      <c r="BV27" s="5">
        <f t="shared" si="21"/>
        <v>0.244295824718586</v>
      </c>
      <c r="BW27" s="5">
        <f t="shared" si="21"/>
        <v>0.243031284222478</v>
      </c>
      <c r="BX27" s="7">
        <f t="shared" si="21"/>
        <v>0.302458367035192</v>
      </c>
      <c r="BY27" s="5">
        <f t="shared" si="21"/>
        <v>0.282084218352514</v>
      </c>
      <c r="BZ27" s="5">
        <f t="shared" si="21"/>
        <v>0.235024151667073</v>
      </c>
      <c r="CA27" s="5">
        <f t="shared" si="21"/>
        <v>0.245584233941431</v>
      </c>
      <c r="CB27" s="7">
        <f t="shared" si="21"/>
        <v>0.314333328474352</v>
      </c>
      <c r="CC27" s="5">
        <f t="shared" si="21"/>
        <v>0.262279845124336</v>
      </c>
      <c r="CD27" s="5">
        <f t="shared" si="21"/>
        <v>0.248724367726899</v>
      </c>
      <c r="CE27" s="7">
        <f t="shared" si="21"/>
        <v>0.266594830998886</v>
      </c>
      <c r="CF27" s="5">
        <f t="shared" si="21"/>
        <v>0.239395265461062</v>
      </c>
      <c r="CG27" s="7">
        <f t="shared" si="21"/>
        <v>0.267300312164158</v>
      </c>
      <c r="CH27" s="4">
        <f t="shared" si="21"/>
        <v>0.261382923565609</v>
      </c>
      <c r="CI27" s="7">
        <f t="shared" si="21"/>
        <v>0.518351000804049</v>
      </c>
      <c r="CJ27" s="7">
        <f t="shared" si="21"/>
        <v>0.306566868603643</v>
      </c>
      <c r="CK27" s="4">
        <f t="shared" si="21"/>
        <v>0.261159766017918</v>
      </c>
      <c r="CL27" s="4">
        <f t="shared" si="21"/>
        <v>0.219231927087108</v>
      </c>
      <c r="CM27" s="7">
        <f t="shared" si="21"/>
        <v>0.292813390612763</v>
      </c>
      <c r="CN27" s="7">
        <f t="shared" si="21"/>
        <v>0.299896461144536</v>
      </c>
      <c r="CO27" s="4">
        <f t="shared" si="21"/>
        <v>0.234758632089893</v>
      </c>
      <c r="CP27" s="4">
        <f t="shared" si="21"/>
        <v>0.277013989282426</v>
      </c>
      <c r="CQ27" s="4">
        <f t="shared" si="21"/>
        <v>0.266272008036648</v>
      </c>
      <c r="CR27" s="4">
        <f t="shared" si="21"/>
        <v>0.264885887504214</v>
      </c>
      <c r="CS27" s="4">
        <f t="shared" si="21"/>
        <v>0.245660378184624</v>
      </c>
      <c r="CT27" s="5">
        <f t="shared" si="21"/>
        <v>0.202506587620981</v>
      </c>
      <c r="CU27" s="7">
        <f t="shared" si="21"/>
        <v>0.303759281309994</v>
      </c>
      <c r="CV27" s="7">
        <f t="shared" si="21"/>
        <v>0.310054915502489</v>
      </c>
      <c r="CW27" s="4">
        <f t="shared" si="21"/>
        <v>0.253188248827398</v>
      </c>
      <c r="CX27" s="5">
        <f t="shared" si="21"/>
        <v>0.259654536986631</v>
      </c>
      <c r="CY27" s="5">
        <f t="shared" si="21"/>
        <v>0.264482055736915</v>
      </c>
      <c r="CZ27" s="5">
        <f t="shared" si="21"/>
        <v>0.245672742496278</v>
      </c>
      <c r="DA27" s="7">
        <f t="shared" si="21"/>
        <v>0.291397846994246</v>
      </c>
      <c r="DB27" s="5">
        <f t="shared" si="21"/>
        <v>0.278006025365799</v>
      </c>
      <c r="DC27" s="5">
        <f t="shared" si="21"/>
        <v>0.180187372128408</v>
      </c>
      <c r="DD27" s="4">
        <f t="shared" si="21"/>
        <v>0.312360525261879</v>
      </c>
      <c r="DE27" s="5">
        <f t="shared" si="21"/>
        <v>0.25660119205728</v>
      </c>
      <c r="DF27" s="5">
        <f t="shared" si="21"/>
        <v>0.273263690800962</v>
      </c>
      <c r="DG27" s="4">
        <f t="shared" si="21"/>
        <v>0.273721552034139</v>
      </c>
      <c r="DH27" s="7">
        <f t="shared" si="21"/>
        <v>0.281116652366544</v>
      </c>
      <c r="DI27" s="5">
        <f t="shared" si="21"/>
        <v>0.261921877910268</v>
      </c>
      <c r="DJ27" s="5">
        <f t="shared" si="21"/>
        <v>0.276250255695013</v>
      </c>
      <c r="DK27" s="5">
        <f t="shared" si="21"/>
        <v>0.248485642797792</v>
      </c>
      <c r="DL27" s="7">
        <f t="shared" si="21"/>
        <v>0.256839363731647</v>
      </c>
      <c r="DM27" s="7">
        <f t="shared" si="21"/>
        <v>0.175784290656327</v>
      </c>
      <c r="DN27" s="7">
        <f t="shared" si="21"/>
        <v>0.293396189416954</v>
      </c>
      <c r="DO27" s="7">
        <f t="shared" si="21"/>
        <v>0.268237524423681</v>
      </c>
      <c r="DP27" s="7">
        <f t="shared" si="21"/>
        <v>0.245464410549152</v>
      </c>
      <c r="DQ27" s="7">
        <f t="shared" si="21"/>
        <v>0.275983641305049</v>
      </c>
      <c r="DR27" s="4">
        <f t="shared" si="21"/>
        <v>0.161671497194258</v>
      </c>
      <c r="DS27" s="4">
        <f t="shared" si="21"/>
        <v>0.269488653551301</v>
      </c>
      <c r="DT27" s="4">
        <f t="shared" si="21"/>
        <v>0.225577091733077</v>
      </c>
      <c r="DU27" s="4">
        <f t="shared" si="21"/>
        <v>0.249012299859373</v>
      </c>
      <c r="DV27" s="7">
        <f t="shared" si="21"/>
        <v>0.162430770870855</v>
      </c>
      <c r="DW27" s="4">
        <f t="shared" si="21"/>
        <v>0.181619235326155</v>
      </c>
      <c r="DX27" s="7">
        <f t="shared" si="21"/>
        <v>0.195354795214939</v>
      </c>
      <c r="DY27" s="7">
        <f t="shared" si="21"/>
        <v>0.197195863685858</v>
      </c>
      <c r="DZ27" s="4">
        <f t="shared" si="21"/>
        <v>0.26671854199855</v>
      </c>
      <c r="EA27" s="4">
        <f t="shared" si="21"/>
        <v>0.295219884674558</v>
      </c>
      <c r="EB27" s="4">
        <f t="shared" ref="EB27:EU27" si="22">EB23*EB11/$A11</f>
        <v>0.198910823587336</v>
      </c>
      <c r="EC27" s="7">
        <f t="shared" si="22"/>
        <v>0.169076895808738</v>
      </c>
      <c r="ED27" s="4">
        <f t="shared" si="22"/>
        <v>0.16581762070249</v>
      </c>
      <c r="EE27" s="4">
        <f t="shared" si="22"/>
        <v>0.209442416643805</v>
      </c>
      <c r="EF27" s="7">
        <f t="shared" si="22"/>
        <v>0.259443942813462</v>
      </c>
      <c r="EG27" s="7">
        <f t="shared" si="22"/>
        <v>0.243489959766373</v>
      </c>
      <c r="EH27" s="7">
        <f t="shared" si="22"/>
        <v>0.284211310855483</v>
      </c>
      <c r="EI27" s="7">
        <f t="shared" si="22"/>
        <v>0.202591224026345</v>
      </c>
      <c r="EJ27" s="7">
        <f t="shared" si="22"/>
        <v>0.281794657413155</v>
      </c>
      <c r="EK27" s="7">
        <f t="shared" si="22"/>
        <v>0.252512169612972</v>
      </c>
      <c r="EL27" s="7">
        <f t="shared" si="22"/>
        <v>0.167473173841209</v>
      </c>
      <c r="EM27" s="7">
        <f t="shared" si="22"/>
        <v>0.211130245440765</v>
      </c>
      <c r="EN27" s="7">
        <f t="shared" si="22"/>
        <v>0.190552717219505</v>
      </c>
      <c r="EO27" s="7">
        <f t="shared" si="22"/>
        <v>0.182810501931959</v>
      </c>
      <c r="EP27" s="7">
        <f t="shared" si="22"/>
        <v>0.258757470968113</v>
      </c>
      <c r="EQ27" s="7">
        <f t="shared" si="22"/>
        <v>0.297638960768252</v>
      </c>
      <c r="ER27" s="7"/>
    </row>
    <row r="28" spans="1:148">
      <c r="A28" s="8">
        <v>24.305</v>
      </c>
      <c r="B28" s="7" t="s">
        <v>169</v>
      </c>
      <c r="C28" s="7">
        <f>C23*C12/$A12</f>
        <v>0.856888330425586</v>
      </c>
      <c r="D28" s="7">
        <f t="shared" ref="D28:BO28" si="23">D23*D12/$A12</f>
        <v>0.890259378064712</v>
      </c>
      <c r="E28" s="7">
        <f t="shared" si="23"/>
        <v>0.880382222439726</v>
      </c>
      <c r="F28" s="4">
        <f t="shared" si="23"/>
        <v>0.831266841669941</v>
      </c>
      <c r="G28" s="4">
        <f t="shared" si="23"/>
        <v>0.847661900881695</v>
      </c>
      <c r="H28" s="4">
        <f t="shared" si="23"/>
        <v>0.842166811502352</v>
      </c>
      <c r="I28" s="7">
        <f t="shared" si="23"/>
        <v>0.802585942164832</v>
      </c>
      <c r="J28" s="7">
        <f t="shared" si="23"/>
        <v>0.857833547628352</v>
      </c>
      <c r="K28" s="7">
        <f t="shared" si="23"/>
        <v>0.825086178285533</v>
      </c>
      <c r="L28" s="4">
        <f t="shared" si="23"/>
        <v>0.867447938484371</v>
      </c>
      <c r="M28" s="4">
        <f t="shared" si="23"/>
        <v>0.894312780242277</v>
      </c>
      <c r="N28" s="7">
        <f t="shared" si="23"/>
        <v>0.838739718507854</v>
      </c>
      <c r="O28" s="7">
        <f t="shared" si="23"/>
        <v>0.833176565570425</v>
      </c>
      <c r="P28" s="4">
        <f t="shared" si="23"/>
        <v>0.844791573299367</v>
      </c>
      <c r="Q28" s="4">
        <f t="shared" si="23"/>
        <v>0.806205495423245</v>
      </c>
      <c r="R28" s="7">
        <f t="shared" si="23"/>
        <v>0.829779532942471</v>
      </c>
      <c r="S28" s="7">
        <f t="shared" si="23"/>
        <v>0.81559581184486</v>
      </c>
      <c r="T28" s="4">
        <f t="shared" si="23"/>
        <v>0.860750784359627</v>
      </c>
      <c r="U28" s="7">
        <f t="shared" si="23"/>
        <v>0.844654683380356</v>
      </c>
      <c r="V28" s="7">
        <f t="shared" si="23"/>
        <v>0.853289487920022</v>
      </c>
      <c r="W28" s="7">
        <f t="shared" si="23"/>
        <v>0.836730906706696</v>
      </c>
      <c r="X28" s="4">
        <f t="shared" si="23"/>
        <v>0.804183285777703</v>
      </c>
      <c r="Y28" s="4">
        <f t="shared" si="23"/>
        <v>0.84900210041568</v>
      </c>
      <c r="Z28" s="7">
        <f t="shared" si="23"/>
        <v>0.81820449615807</v>
      </c>
      <c r="AA28" s="7">
        <f t="shared" si="23"/>
        <v>0.84279148276456</v>
      </c>
      <c r="AB28" s="7">
        <f t="shared" si="23"/>
        <v>0.810826969741458</v>
      </c>
      <c r="AC28" s="7">
        <f t="shared" si="23"/>
        <v>0.902013711915678</v>
      </c>
      <c r="AD28" s="4">
        <f t="shared" si="23"/>
        <v>0.813174779288728</v>
      </c>
      <c r="AE28" s="7">
        <f t="shared" si="23"/>
        <v>0.858362028747329</v>
      </c>
      <c r="AF28" s="4">
        <f t="shared" si="23"/>
        <v>0.820892944089447</v>
      </c>
      <c r="AG28" s="7">
        <f t="shared" si="23"/>
        <v>0.819943932191551</v>
      </c>
      <c r="AH28" s="5">
        <f t="shared" si="23"/>
        <v>0.809302796014511</v>
      </c>
      <c r="AI28" s="5">
        <f t="shared" si="23"/>
        <v>0.848030019009788</v>
      </c>
      <c r="AJ28" s="5">
        <f t="shared" si="23"/>
        <v>0.835468600081201</v>
      </c>
      <c r="AK28" s="7">
        <f t="shared" si="23"/>
        <v>1.33465953240189</v>
      </c>
      <c r="AL28" s="7">
        <f t="shared" si="23"/>
        <v>0.897735824277395</v>
      </c>
      <c r="AM28" s="7">
        <f t="shared" si="23"/>
        <v>0.873857003592459</v>
      </c>
      <c r="AN28" s="5">
        <f t="shared" si="23"/>
        <v>0.799662588152448</v>
      </c>
      <c r="AO28" s="7">
        <f t="shared" si="23"/>
        <v>0.821269548882875</v>
      </c>
      <c r="AP28" s="7">
        <f t="shared" si="23"/>
        <v>0.969708864421172</v>
      </c>
      <c r="AQ28" s="5">
        <f t="shared" si="23"/>
        <v>0.830205935699625</v>
      </c>
      <c r="AR28" s="7">
        <f t="shared" si="23"/>
        <v>0.843775800050822</v>
      </c>
      <c r="AS28" s="7">
        <f t="shared" si="23"/>
        <v>0.825865722785219</v>
      </c>
      <c r="AT28" s="7">
        <f t="shared" si="23"/>
        <v>0.826951048519391</v>
      </c>
      <c r="AU28" s="7">
        <f t="shared" si="23"/>
        <v>0.984972123717563</v>
      </c>
      <c r="AV28" s="5">
        <f t="shared" si="23"/>
        <v>0.839387952308105</v>
      </c>
      <c r="AW28" s="5">
        <f t="shared" si="23"/>
        <v>0.812007790515635</v>
      </c>
      <c r="AX28" s="5">
        <f t="shared" si="23"/>
        <v>0.850131645953026</v>
      </c>
      <c r="AY28" s="5">
        <f t="shared" si="23"/>
        <v>0.811077295408911</v>
      </c>
      <c r="AZ28" s="7">
        <f t="shared" si="23"/>
        <v>0.816492774142966</v>
      </c>
      <c r="BA28" s="7">
        <f t="shared" si="23"/>
        <v>0.820835502879208</v>
      </c>
      <c r="BB28" s="5">
        <f t="shared" si="23"/>
        <v>0.815085120969922</v>
      </c>
      <c r="BC28" s="7">
        <f t="shared" si="23"/>
        <v>0.849362812364932</v>
      </c>
      <c r="BD28" s="5">
        <f t="shared" si="23"/>
        <v>0.81092093210877</v>
      </c>
      <c r="BE28" s="5">
        <f t="shared" si="23"/>
        <v>0.980124446032354</v>
      </c>
      <c r="BF28" s="5">
        <f t="shared" si="23"/>
        <v>0.834649501399093</v>
      </c>
      <c r="BG28" s="5">
        <f t="shared" si="23"/>
        <v>0.833705663557871</v>
      </c>
      <c r="BH28" s="7">
        <f t="shared" si="23"/>
        <v>0.892534958413317</v>
      </c>
      <c r="BI28" s="7">
        <f t="shared" si="23"/>
        <v>0.823982661862835</v>
      </c>
      <c r="BJ28" s="7">
        <f t="shared" si="23"/>
        <v>0.824798287877041</v>
      </c>
      <c r="BK28" s="7">
        <f t="shared" si="23"/>
        <v>0.939337538504689</v>
      </c>
      <c r="BL28" s="5">
        <f t="shared" si="23"/>
        <v>0.830479171166174</v>
      </c>
      <c r="BM28" s="5">
        <f t="shared" si="23"/>
        <v>0.834327996665271</v>
      </c>
      <c r="BN28" s="5">
        <f t="shared" si="23"/>
        <v>0.839443168604129</v>
      </c>
      <c r="BO28" s="7">
        <f t="shared" si="23"/>
        <v>0.97794809541015</v>
      </c>
      <c r="BP28" s="5">
        <f t="shared" ref="BP28:EA28" si="24">BP23*BP12/$A12</f>
        <v>0.833805204867844</v>
      </c>
      <c r="BQ28" s="5">
        <f t="shared" si="24"/>
        <v>0.814153689708468</v>
      </c>
      <c r="BR28" s="5">
        <f t="shared" si="24"/>
        <v>0.820539272156929</v>
      </c>
      <c r="BS28" s="4">
        <f t="shared" si="24"/>
        <v>0.833445761808451</v>
      </c>
      <c r="BT28" s="5">
        <f t="shared" si="24"/>
        <v>0.836811262187337</v>
      </c>
      <c r="BU28" s="5">
        <f t="shared" si="24"/>
        <v>0.886071004293792</v>
      </c>
      <c r="BV28" s="5">
        <f t="shared" si="24"/>
        <v>0.852501630255363</v>
      </c>
      <c r="BW28" s="5">
        <f t="shared" si="24"/>
        <v>0.788951827207137</v>
      </c>
      <c r="BX28" s="7">
        <f t="shared" si="24"/>
        <v>0.813681159596916</v>
      </c>
      <c r="BY28" s="5">
        <f t="shared" si="24"/>
        <v>0.851203843201895</v>
      </c>
      <c r="BZ28" s="5">
        <f t="shared" si="24"/>
        <v>0.85952564024324</v>
      </c>
      <c r="CA28" s="5">
        <f t="shared" si="24"/>
        <v>0.816309674120515</v>
      </c>
      <c r="CB28" s="7">
        <f t="shared" si="24"/>
        <v>0.903116963267749</v>
      </c>
      <c r="CC28" s="5">
        <f t="shared" si="24"/>
        <v>0.803807064194644</v>
      </c>
      <c r="CD28" s="5">
        <f t="shared" si="24"/>
        <v>0.815006059587504</v>
      </c>
      <c r="CE28" s="7">
        <f t="shared" si="24"/>
        <v>0.788762986545274</v>
      </c>
      <c r="CF28" s="5">
        <f t="shared" si="24"/>
        <v>0.874234647159409</v>
      </c>
      <c r="CG28" s="7">
        <f t="shared" si="24"/>
        <v>0.80070673788612</v>
      </c>
      <c r="CH28" s="4">
        <f t="shared" si="24"/>
        <v>0.849618947412028</v>
      </c>
      <c r="CI28" s="7">
        <f t="shared" si="24"/>
        <v>1.38273587906563</v>
      </c>
      <c r="CJ28" s="7">
        <f t="shared" si="24"/>
        <v>0.905388595236925</v>
      </c>
      <c r="CK28" s="4">
        <f t="shared" si="24"/>
        <v>0.846761407524739</v>
      </c>
      <c r="CL28" s="4">
        <f t="shared" si="24"/>
        <v>0.86215013402442</v>
      </c>
      <c r="CM28" s="7">
        <f t="shared" si="24"/>
        <v>0.86243422282871</v>
      </c>
      <c r="CN28" s="7">
        <f t="shared" si="24"/>
        <v>0.855283497368184</v>
      </c>
      <c r="CO28" s="4">
        <f t="shared" si="24"/>
        <v>0.831000482369541</v>
      </c>
      <c r="CP28" s="4">
        <f t="shared" si="24"/>
        <v>0.850721080157752</v>
      </c>
      <c r="CQ28" s="4">
        <f t="shared" si="24"/>
        <v>0.825021937063204</v>
      </c>
      <c r="CR28" s="4">
        <f t="shared" si="24"/>
        <v>0.843569245315638</v>
      </c>
      <c r="CS28" s="4">
        <f t="shared" si="24"/>
        <v>0.810009571015618</v>
      </c>
      <c r="CT28" s="5">
        <f t="shared" si="24"/>
        <v>0.881856476707832</v>
      </c>
      <c r="CU28" s="7">
        <f t="shared" si="24"/>
        <v>0.908836802253047</v>
      </c>
      <c r="CV28" s="7">
        <f t="shared" si="24"/>
        <v>0.896717539123847</v>
      </c>
      <c r="CW28" s="4">
        <f t="shared" si="24"/>
        <v>0.830126472432706</v>
      </c>
      <c r="CX28" s="5">
        <f t="shared" si="24"/>
        <v>0.810692390609094</v>
      </c>
      <c r="CY28" s="5">
        <f t="shared" si="24"/>
        <v>0.839950336699939</v>
      </c>
      <c r="CZ28" s="5">
        <f t="shared" si="24"/>
        <v>0.833995266249113</v>
      </c>
      <c r="DA28" s="7">
        <f t="shared" si="24"/>
        <v>0.868647579202255</v>
      </c>
      <c r="DB28" s="5">
        <f t="shared" si="24"/>
        <v>0.847844738409336</v>
      </c>
      <c r="DC28" s="5">
        <f t="shared" si="24"/>
        <v>0.891009954897385</v>
      </c>
      <c r="DD28" s="4">
        <f t="shared" si="24"/>
        <v>0.989286527547605</v>
      </c>
      <c r="DE28" s="5">
        <f t="shared" si="24"/>
        <v>0.801836804653742</v>
      </c>
      <c r="DF28" s="5">
        <f t="shared" si="24"/>
        <v>0.839807382024535</v>
      </c>
      <c r="DG28" s="4">
        <f t="shared" si="24"/>
        <v>0.860775036485637</v>
      </c>
      <c r="DH28" s="7">
        <f t="shared" si="24"/>
        <v>0.819128145748026</v>
      </c>
      <c r="DI28" s="5">
        <f t="shared" si="24"/>
        <v>0.820307046383014</v>
      </c>
      <c r="DJ28" s="5">
        <f t="shared" si="24"/>
        <v>0.834310153269626</v>
      </c>
      <c r="DK28" s="5">
        <f t="shared" si="24"/>
        <v>0.81645637801918</v>
      </c>
      <c r="DL28" s="7">
        <f t="shared" si="24"/>
        <v>0.861049994006905</v>
      </c>
      <c r="DM28" s="7">
        <f t="shared" si="24"/>
        <v>0.857699187288456</v>
      </c>
      <c r="DN28" s="7">
        <f t="shared" si="24"/>
        <v>0.782605682415437</v>
      </c>
      <c r="DO28" s="7">
        <f t="shared" si="24"/>
        <v>0.814893317545313</v>
      </c>
      <c r="DP28" s="7">
        <f t="shared" si="24"/>
        <v>0.828355554891462</v>
      </c>
      <c r="DQ28" s="7">
        <f t="shared" si="24"/>
        <v>0.799688855359614</v>
      </c>
      <c r="DR28" s="4">
        <f t="shared" si="24"/>
        <v>0.900662492698499</v>
      </c>
      <c r="DS28" s="4">
        <f t="shared" si="24"/>
        <v>0.858257597210996</v>
      </c>
      <c r="DT28" s="4">
        <f t="shared" si="24"/>
        <v>0.902530955247295</v>
      </c>
      <c r="DU28" s="4">
        <f t="shared" si="24"/>
        <v>0.773157850444638</v>
      </c>
      <c r="DV28" s="7">
        <f t="shared" si="24"/>
        <v>0.873536050792437</v>
      </c>
      <c r="DW28" s="4">
        <f t="shared" si="24"/>
        <v>0.892573221113276</v>
      </c>
      <c r="DX28" s="7">
        <f t="shared" si="24"/>
        <v>0.853063861070801</v>
      </c>
      <c r="DY28" s="7">
        <f t="shared" si="24"/>
        <v>0.869220704657042</v>
      </c>
      <c r="DZ28" s="4">
        <f t="shared" si="24"/>
        <v>0.806497907761444</v>
      </c>
      <c r="EA28" s="4">
        <f t="shared" si="24"/>
        <v>0.890189926184793</v>
      </c>
      <c r="EB28" s="4">
        <f t="shared" ref="EB28:EU28" si="25">EB23*EB12/$A12</f>
        <v>0.830402545942845</v>
      </c>
      <c r="EC28" s="7">
        <f t="shared" si="25"/>
        <v>0.919754732901108</v>
      </c>
      <c r="ED28" s="4">
        <f t="shared" si="25"/>
        <v>0.906106805476339</v>
      </c>
      <c r="EE28" s="4">
        <f t="shared" si="25"/>
        <v>0.857441603590536</v>
      </c>
      <c r="EF28" s="7">
        <f t="shared" si="25"/>
        <v>0.809594481717988</v>
      </c>
      <c r="EG28" s="7">
        <f t="shared" si="25"/>
        <v>0.847903476762772</v>
      </c>
      <c r="EH28" s="7">
        <f t="shared" si="25"/>
        <v>0.785084560693518</v>
      </c>
      <c r="EI28" s="7">
        <f t="shared" si="25"/>
        <v>0.879564718530522</v>
      </c>
      <c r="EJ28" s="7">
        <f t="shared" si="25"/>
        <v>0.794913293456377</v>
      </c>
      <c r="EK28" s="7">
        <f t="shared" si="25"/>
        <v>0.81554932274047</v>
      </c>
      <c r="EL28" s="7">
        <f t="shared" si="25"/>
        <v>0.892817375767795</v>
      </c>
      <c r="EM28" s="7">
        <f t="shared" si="25"/>
        <v>0.822548030903172</v>
      </c>
      <c r="EN28" s="7">
        <f t="shared" si="25"/>
        <v>0.887152959698568</v>
      </c>
      <c r="EO28" s="7">
        <f t="shared" si="25"/>
        <v>0.850233751274464</v>
      </c>
      <c r="EP28" s="7">
        <f t="shared" si="25"/>
        <v>0.809818224666788</v>
      </c>
      <c r="EQ28" s="7">
        <f t="shared" si="25"/>
        <v>0.7648268823851</v>
      </c>
      <c r="ER28" s="7"/>
    </row>
    <row r="29" spans="1:148">
      <c r="A29" s="8">
        <v>40.078</v>
      </c>
      <c r="B29" s="7" t="s">
        <v>170</v>
      </c>
      <c r="C29" s="7">
        <f>C23*C13/$A13</f>
        <v>0.798955282305922</v>
      </c>
      <c r="D29" s="7">
        <f t="shared" ref="D29:BO29" si="26">D23*D13/$A13</f>
        <v>0.798097937862358</v>
      </c>
      <c r="E29" s="7">
        <f t="shared" si="26"/>
        <v>0.779259279127698</v>
      </c>
      <c r="F29" s="4">
        <f t="shared" si="26"/>
        <v>0.802385989982677</v>
      </c>
      <c r="G29" s="4">
        <f t="shared" si="26"/>
        <v>0.864939621671793</v>
      </c>
      <c r="H29" s="4">
        <f t="shared" si="26"/>
        <v>0.805670649100913</v>
      </c>
      <c r="I29" s="7">
        <f t="shared" si="26"/>
        <v>0.826824211324938</v>
      </c>
      <c r="J29" s="7">
        <f t="shared" si="26"/>
        <v>0.818350575307126</v>
      </c>
      <c r="K29" s="7">
        <f t="shared" si="26"/>
        <v>0.815800728706576</v>
      </c>
      <c r="L29" s="4">
        <f t="shared" si="26"/>
        <v>0.803418176538509</v>
      </c>
      <c r="M29" s="4">
        <f t="shared" si="26"/>
        <v>0.81072507786206</v>
      </c>
      <c r="N29" s="7">
        <f t="shared" si="26"/>
        <v>0.80822123502646</v>
      </c>
      <c r="O29" s="7">
        <f t="shared" si="26"/>
        <v>0.828400441472026</v>
      </c>
      <c r="P29" s="4">
        <f t="shared" si="26"/>
        <v>0.797525530788216</v>
      </c>
      <c r="Q29" s="4">
        <f t="shared" si="26"/>
        <v>0.827356472757249</v>
      </c>
      <c r="R29" s="7">
        <f t="shared" si="26"/>
        <v>0.814294876602126</v>
      </c>
      <c r="S29" s="7">
        <f t="shared" si="26"/>
        <v>0.84268506087943</v>
      </c>
      <c r="T29" s="4">
        <f t="shared" si="26"/>
        <v>0.8338613274845</v>
      </c>
      <c r="U29" s="7">
        <f t="shared" si="26"/>
        <v>0.823121744923606</v>
      </c>
      <c r="V29" s="7">
        <f t="shared" si="26"/>
        <v>0.793846430353601</v>
      </c>
      <c r="W29" s="7">
        <f t="shared" si="26"/>
        <v>0.826332200237327</v>
      </c>
      <c r="X29" s="4">
        <f t="shared" si="26"/>
        <v>0.867363954683087</v>
      </c>
      <c r="Y29" s="4">
        <f t="shared" si="26"/>
        <v>0.798873661638413</v>
      </c>
      <c r="Z29" s="7">
        <f t="shared" si="26"/>
        <v>0.804493084507499</v>
      </c>
      <c r="AA29" s="7">
        <f t="shared" si="26"/>
        <v>0.78064564055018</v>
      </c>
      <c r="AB29" s="7">
        <f t="shared" si="26"/>
        <v>0.828743239841498</v>
      </c>
      <c r="AC29" s="7">
        <f t="shared" si="26"/>
        <v>0.69802781080714</v>
      </c>
      <c r="AD29" s="4">
        <f t="shared" si="26"/>
        <v>0.85019494313526</v>
      </c>
      <c r="AE29" s="7">
        <f t="shared" si="26"/>
        <v>0.76855002390961</v>
      </c>
      <c r="AF29" s="4">
        <f t="shared" si="26"/>
        <v>0.846088316973465</v>
      </c>
      <c r="AG29" s="7">
        <f t="shared" si="26"/>
        <v>0.829323914638325</v>
      </c>
      <c r="AH29" s="5">
        <f t="shared" si="26"/>
        <v>0.847782404981327</v>
      </c>
      <c r="AI29" s="5">
        <f t="shared" si="26"/>
        <v>0.829711242823651</v>
      </c>
      <c r="AJ29" s="5">
        <f t="shared" si="26"/>
        <v>0.812488690177386</v>
      </c>
      <c r="AK29" s="7">
        <f t="shared" si="26"/>
        <v>0.0769646182820523</v>
      </c>
      <c r="AL29" s="7">
        <f t="shared" si="26"/>
        <v>0.689980611564131</v>
      </c>
      <c r="AM29" s="7">
        <f t="shared" si="26"/>
        <v>0.742562859673923</v>
      </c>
      <c r="AN29" s="5">
        <f t="shared" si="26"/>
        <v>0.862029743644259</v>
      </c>
      <c r="AO29" s="7">
        <f t="shared" si="26"/>
        <v>0.815959544078522</v>
      </c>
      <c r="AP29" s="7">
        <f t="shared" si="26"/>
        <v>0.597703366317268</v>
      </c>
      <c r="AQ29" s="5">
        <f t="shared" si="26"/>
        <v>0.826668266964181</v>
      </c>
      <c r="AR29" s="7">
        <f t="shared" si="26"/>
        <v>0.781076808020345</v>
      </c>
      <c r="AS29" s="7">
        <f t="shared" si="26"/>
        <v>0.806506987437696</v>
      </c>
      <c r="AT29" s="7">
        <f t="shared" si="26"/>
        <v>0.798677956477037</v>
      </c>
      <c r="AU29" s="7">
        <f t="shared" si="26"/>
        <v>0.5807189443926</v>
      </c>
      <c r="AV29" s="5">
        <f t="shared" si="26"/>
        <v>0.854463685065727</v>
      </c>
      <c r="AW29" s="5">
        <f t="shared" si="26"/>
        <v>0.852486831535308</v>
      </c>
      <c r="AX29" s="5">
        <f t="shared" si="26"/>
        <v>0.837736724289922</v>
      </c>
      <c r="AY29" s="5">
        <f t="shared" si="26"/>
        <v>0.846498611063241</v>
      </c>
      <c r="AZ29" s="7">
        <f t="shared" si="26"/>
        <v>0.83108332504602</v>
      </c>
      <c r="BA29" s="7">
        <f t="shared" si="26"/>
        <v>0.826131212320725</v>
      </c>
      <c r="BB29" s="5">
        <f t="shared" si="26"/>
        <v>0.853657333331183</v>
      </c>
      <c r="BC29" s="7">
        <f t="shared" si="26"/>
        <v>0.775450297571346</v>
      </c>
      <c r="BD29" s="5">
        <f t="shared" si="26"/>
        <v>0.840439153436351</v>
      </c>
      <c r="BE29" s="5">
        <f t="shared" si="26"/>
        <v>0.655201535343559</v>
      </c>
      <c r="BF29" s="5">
        <f t="shared" si="26"/>
        <v>0.844370382019821</v>
      </c>
      <c r="BG29" s="5">
        <f t="shared" si="26"/>
        <v>0.861063284846728</v>
      </c>
      <c r="BH29" s="7">
        <f t="shared" si="26"/>
        <v>0.65532728681583</v>
      </c>
      <c r="BI29" s="7">
        <f t="shared" si="26"/>
        <v>0.829392976531208</v>
      </c>
      <c r="BJ29" s="7">
        <f t="shared" si="26"/>
        <v>0.806902962508576</v>
      </c>
      <c r="BK29" s="7">
        <f t="shared" si="26"/>
        <v>0.663209545380265</v>
      </c>
      <c r="BL29" s="5">
        <f t="shared" si="26"/>
        <v>0.850527780799496</v>
      </c>
      <c r="BM29" s="5">
        <f t="shared" si="26"/>
        <v>0.837499310207007</v>
      </c>
      <c r="BN29" s="5">
        <f t="shared" si="26"/>
        <v>0.833973742631908</v>
      </c>
      <c r="BO29" s="7">
        <f t="shared" si="26"/>
        <v>0.609209187203982</v>
      </c>
      <c r="BP29" s="5">
        <f t="shared" ref="BP29:EA29" si="27">BP23*BP13/$A13</f>
        <v>0.835457511952968</v>
      </c>
      <c r="BQ29" s="5">
        <f t="shared" si="27"/>
        <v>0.866434592834764</v>
      </c>
      <c r="BR29" s="5">
        <f t="shared" si="27"/>
        <v>0.857651335230187</v>
      </c>
      <c r="BS29" s="4">
        <f t="shared" si="27"/>
        <v>0.840691349119315</v>
      </c>
      <c r="BT29" s="5">
        <f t="shared" si="27"/>
        <v>0.838760741185682</v>
      </c>
      <c r="BU29" s="5">
        <f t="shared" si="27"/>
        <v>0.772123755101073</v>
      </c>
      <c r="BV29" s="5">
        <f t="shared" si="27"/>
        <v>0.814910593688107</v>
      </c>
      <c r="BW29" s="5">
        <f t="shared" si="27"/>
        <v>0.843788154066008</v>
      </c>
      <c r="BX29" s="7">
        <f t="shared" si="27"/>
        <v>0.787568174496837</v>
      </c>
      <c r="BY29" s="5">
        <f t="shared" si="27"/>
        <v>0.740418251498471</v>
      </c>
      <c r="BZ29" s="5">
        <f t="shared" si="27"/>
        <v>0.811183805365702</v>
      </c>
      <c r="CA29" s="5">
        <f t="shared" si="27"/>
        <v>0.829562800744354</v>
      </c>
      <c r="CB29" s="7">
        <f t="shared" si="27"/>
        <v>0.674228548104074</v>
      </c>
      <c r="CC29" s="5">
        <f t="shared" si="27"/>
        <v>0.810709091913087</v>
      </c>
      <c r="CD29" s="5">
        <f t="shared" si="27"/>
        <v>0.778139286330619</v>
      </c>
      <c r="CE29" s="7">
        <f t="shared" si="27"/>
        <v>0.848300671409202</v>
      </c>
      <c r="CF29" s="5">
        <f t="shared" si="27"/>
        <v>0.824157973781311</v>
      </c>
      <c r="CG29" s="7">
        <f t="shared" si="27"/>
        <v>0.849310815322205</v>
      </c>
      <c r="CH29" s="4">
        <f t="shared" si="27"/>
        <v>0.814844448595996</v>
      </c>
      <c r="CI29" s="7">
        <f t="shared" si="27"/>
        <v>0.0694063057338192</v>
      </c>
      <c r="CJ29" s="7">
        <f t="shared" si="27"/>
        <v>0.726653061847418</v>
      </c>
      <c r="CK29" s="4">
        <f t="shared" si="27"/>
        <v>0.83802416320783</v>
      </c>
      <c r="CL29" s="4">
        <f t="shared" si="27"/>
        <v>0.839860828452158</v>
      </c>
      <c r="CM29" s="7">
        <f t="shared" si="27"/>
        <v>0.778788919436261</v>
      </c>
      <c r="CN29" s="7">
        <f t="shared" si="27"/>
        <v>0.765904708602116</v>
      </c>
      <c r="CO29" s="4">
        <f t="shared" si="27"/>
        <v>0.855691914845332</v>
      </c>
      <c r="CP29" s="4">
        <f t="shared" si="27"/>
        <v>0.799038935688677</v>
      </c>
      <c r="CQ29" s="4">
        <f t="shared" si="27"/>
        <v>0.824268779659908</v>
      </c>
      <c r="CR29" s="4">
        <f t="shared" si="27"/>
        <v>0.822321307326015</v>
      </c>
      <c r="CS29" s="4">
        <f t="shared" si="27"/>
        <v>0.859784096895336</v>
      </c>
      <c r="CT29" s="5">
        <f t="shared" si="27"/>
        <v>0.854184652434901</v>
      </c>
      <c r="CU29" s="7">
        <f t="shared" si="27"/>
        <v>0.724045739265927</v>
      </c>
      <c r="CV29" s="7">
        <f t="shared" si="27"/>
        <v>0.720781869815897</v>
      </c>
      <c r="CW29" s="4">
        <f t="shared" si="27"/>
        <v>0.831697303042356</v>
      </c>
      <c r="CX29" s="5">
        <f t="shared" si="27"/>
        <v>0.824417806428988</v>
      </c>
      <c r="CY29" s="5">
        <f t="shared" si="27"/>
        <v>0.814985417754001</v>
      </c>
      <c r="CZ29" s="5">
        <f t="shared" si="27"/>
        <v>0.840864307646959</v>
      </c>
      <c r="DA29" s="7">
        <f t="shared" si="27"/>
        <v>0.76623784450636</v>
      </c>
      <c r="DB29" s="5">
        <f t="shared" si="27"/>
        <v>0.793644105549885</v>
      </c>
      <c r="DC29" s="5">
        <f t="shared" si="27"/>
        <v>0.835387328769597</v>
      </c>
      <c r="DD29" s="4">
        <f t="shared" si="27"/>
        <v>0.632514127270742</v>
      </c>
      <c r="DE29" s="5">
        <f t="shared" si="27"/>
        <v>0.853549797352827</v>
      </c>
      <c r="DF29" s="5">
        <f t="shared" si="27"/>
        <v>0.81003180459072</v>
      </c>
      <c r="DG29" s="4">
        <f t="shared" si="27"/>
        <v>0.78343094770242</v>
      </c>
      <c r="DH29" s="7">
        <f t="shared" si="27"/>
        <v>0.753848795059267</v>
      </c>
      <c r="DI29" s="5">
        <f t="shared" si="27"/>
        <v>0.835168597083591</v>
      </c>
      <c r="DJ29" s="5">
        <f t="shared" si="27"/>
        <v>0.823224022473249</v>
      </c>
      <c r="DK29" s="5">
        <f t="shared" si="27"/>
        <v>0.847268263682738</v>
      </c>
      <c r="DL29" s="7">
        <f t="shared" si="27"/>
        <v>0.717159890960644</v>
      </c>
      <c r="DM29" s="7">
        <f t="shared" si="27"/>
        <v>0.856337330291464</v>
      </c>
      <c r="DN29" s="7">
        <f t="shared" si="27"/>
        <v>0.792752241312148</v>
      </c>
      <c r="DO29" s="7">
        <f t="shared" si="27"/>
        <v>0.771984049031492</v>
      </c>
      <c r="DP29" s="7">
        <f t="shared" si="27"/>
        <v>0.79600115903479</v>
      </c>
      <c r="DQ29" s="7">
        <f t="shared" si="27"/>
        <v>0.809708496141525</v>
      </c>
      <c r="DR29" s="4">
        <f t="shared" si="27"/>
        <v>0.810173511086929</v>
      </c>
      <c r="DS29" s="4">
        <f t="shared" si="27"/>
        <v>0.743598632075886</v>
      </c>
      <c r="DT29" s="4">
        <f t="shared" si="27"/>
        <v>0.75155194340626</v>
      </c>
      <c r="DU29" s="4">
        <f t="shared" si="27"/>
        <v>0.798714858256513</v>
      </c>
      <c r="DV29" s="7">
        <f t="shared" si="27"/>
        <v>0.838636586919196</v>
      </c>
      <c r="DW29" s="4">
        <f t="shared" si="27"/>
        <v>0.808529563508709</v>
      </c>
      <c r="DX29" s="7">
        <f t="shared" si="27"/>
        <v>0.819326451330561</v>
      </c>
      <c r="DY29" s="7">
        <f t="shared" si="27"/>
        <v>0.801937694740819</v>
      </c>
      <c r="DZ29" s="4">
        <f t="shared" si="27"/>
        <v>0.823239925062253</v>
      </c>
      <c r="EA29" s="4">
        <f t="shared" si="27"/>
        <v>0.702832713930693</v>
      </c>
      <c r="EB29" s="4">
        <f t="shared" ref="EB29:EU29" si="28">EB23*EB13/$A13</f>
        <v>0.8405140211112</v>
      </c>
      <c r="EC29" s="7">
        <f t="shared" si="28"/>
        <v>0.787608425358443</v>
      </c>
      <c r="ED29" s="4">
        <f t="shared" si="28"/>
        <v>0.802387678629457</v>
      </c>
      <c r="EE29" s="4">
        <f t="shared" si="28"/>
        <v>0.821966161512636</v>
      </c>
      <c r="EF29" s="7">
        <f t="shared" si="28"/>
        <v>0.813803526093313</v>
      </c>
      <c r="EG29" s="7">
        <f t="shared" si="28"/>
        <v>0.788364434063774</v>
      </c>
      <c r="EH29" s="7">
        <f t="shared" si="28"/>
        <v>0.807664884695953</v>
      </c>
      <c r="EI29" s="7">
        <f t="shared" si="28"/>
        <v>0.797622839417496</v>
      </c>
      <c r="EJ29" s="7">
        <f t="shared" si="28"/>
        <v>0.792547636800819</v>
      </c>
      <c r="EK29" s="7">
        <f t="shared" si="28"/>
        <v>0.821691316408976</v>
      </c>
      <c r="EL29" s="7">
        <f t="shared" si="28"/>
        <v>0.828432659396498</v>
      </c>
      <c r="EM29" s="7">
        <f t="shared" si="28"/>
        <v>0.822094820419103</v>
      </c>
      <c r="EN29" s="7">
        <f t="shared" si="28"/>
        <v>0.79583999359325</v>
      </c>
      <c r="EO29" s="7">
        <f t="shared" si="28"/>
        <v>0.821740817382509</v>
      </c>
      <c r="EP29" s="7">
        <f t="shared" si="28"/>
        <v>0.805553023976455</v>
      </c>
      <c r="EQ29" s="7">
        <f t="shared" si="28"/>
        <v>0.783417694331063</v>
      </c>
      <c r="ER29" s="7"/>
    </row>
    <row r="30" spans="1:148">
      <c r="A30" s="8">
        <v>54.938</v>
      </c>
      <c r="B30" s="7" t="s">
        <v>171</v>
      </c>
      <c r="C30" s="7">
        <f>C14*C23/$A14</f>
        <v>0.00463523183715897</v>
      </c>
      <c r="D30" s="7">
        <f t="shared" ref="D30:BO30" si="29">D14*D23/$A14</f>
        <v>0.00506594368967823</v>
      </c>
      <c r="E30" s="7">
        <f t="shared" si="29"/>
        <v>0.00301178975588203</v>
      </c>
      <c r="F30" s="4">
        <f t="shared" si="29"/>
        <v>0.00658672683763884</v>
      </c>
      <c r="G30" s="4">
        <f t="shared" si="29"/>
        <v>0.00475470766420371</v>
      </c>
      <c r="H30" s="4">
        <f t="shared" si="29"/>
        <v>0.00429543304455306</v>
      </c>
      <c r="I30" s="7">
        <f t="shared" si="29"/>
        <v>0.00685815933674637</v>
      </c>
      <c r="J30" s="7">
        <f t="shared" si="29"/>
        <v>0.0055457710106966</v>
      </c>
      <c r="K30" s="7">
        <f t="shared" si="29"/>
        <v>0.00567006073028727</v>
      </c>
      <c r="L30" s="4">
        <f t="shared" si="29"/>
        <v>0.00306880683824162</v>
      </c>
      <c r="M30" s="4">
        <f t="shared" si="29"/>
        <v>0.00575915692303564</v>
      </c>
      <c r="N30" s="7">
        <f t="shared" si="29"/>
        <v>0.00548586985022404</v>
      </c>
      <c r="O30" s="7">
        <f t="shared" si="29"/>
        <v>0.00567229732689297</v>
      </c>
      <c r="P30" s="4">
        <f t="shared" si="29"/>
        <v>0.0054002480505106</v>
      </c>
      <c r="Q30" s="4">
        <f t="shared" si="29"/>
        <v>0.00572732247670855</v>
      </c>
      <c r="R30" s="7">
        <f t="shared" si="29"/>
        <v>0.00605336119614639</v>
      </c>
      <c r="S30" s="7">
        <f t="shared" si="29"/>
        <v>0.0040396046919332</v>
      </c>
      <c r="T30" s="4">
        <f t="shared" si="29"/>
        <v>0.00382389838514144</v>
      </c>
      <c r="U30" s="7">
        <f t="shared" si="29"/>
        <v>0.00437756530108912</v>
      </c>
      <c r="V30" s="7">
        <f t="shared" si="29"/>
        <v>0.00689651363952566</v>
      </c>
      <c r="W30" s="7">
        <f t="shared" si="29"/>
        <v>0.00569022734407718</v>
      </c>
      <c r="X30" s="4">
        <f t="shared" si="29"/>
        <v>0.00689940713117828</v>
      </c>
      <c r="Y30" s="4">
        <f t="shared" si="29"/>
        <v>0.00704940673424185</v>
      </c>
      <c r="Z30" s="7">
        <f t="shared" si="29"/>
        <v>0.0100227762027778</v>
      </c>
      <c r="AA30" s="7">
        <f t="shared" si="29"/>
        <v>0.00919453602330956</v>
      </c>
      <c r="AB30" s="7">
        <f t="shared" si="29"/>
        <v>0.00968762741852683</v>
      </c>
      <c r="AC30" s="7">
        <f t="shared" si="29"/>
        <v>0.00860569323806217</v>
      </c>
      <c r="AD30" s="4">
        <f t="shared" si="29"/>
        <v>0.00632471373987855</v>
      </c>
      <c r="AE30" s="7">
        <f t="shared" si="29"/>
        <v>0.00778185126624991</v>
      </c>
      <c r="AF30" s="4">
        <f t="shared" si="29"/>
        <v>0.00699068146829033</v>
      </c>
      <c r="AG30" s="7">
        <f t="shared" si="29"/>
        <v>0.00780888008960439</v>
      </c>
      <c r="AH30" s="5">
        <f t="shared" si="29"/>
        <v>0.00818185764340125</v>
      </c>
      <c r="AI30" s="5">
        <f t="shared" si="29"/>
        <v>0.00732502687284662</v>
      </c>
      <c r="AJ30" s="5">
        <f t="shared" si="29"/>
        <v>0.00621326260012101</v>
      </c>
      <c r="AK30" s="7">
        <f t="shared" si="29"/>
        <v>0.0151408419877382</v>
      </c>
      <c r="AL30" s="7">
        <f t="shared" si="29"/>
        <v>0.00875783730308343</v>
      </c>
      <c r="AM30" s="7">
        <f t="shared" si="29"/>
        <v>0.00776269295963169</v>
      </c>
      <c r="AN30" s="5">
        <f t="shared" si="29"/>
        <v>0.00288280751849065</v>
      </c>
      <c r="AO30" s="7">
        <f t="shared" si="29"/>
        <v>0.00754700332978675</v>
      </c>
      <c r="AP30" s="7">
        <f t="shared" si="29"/>
        <v>0.00959605973946515</v>
      </c>
      <c r="AQ30" s="5">
        <f t="shared" si="29"/>
        <v>0.00755542698374277</v>
      </c>
      <c r="AR30" s="7">
        <f t="shared" si="29"/>
        <v>0.00863202324470129</v>
      </c>
      <c r="AS30" s="7">
        <f t="shared" si="29"/>
        <v>0.00829966612196202</v>
      </c>
      <c r="AT30" s="7">
        <f t="shared" si="29"/>
        <v>0.00824515691627943</v>
      </c>
      <c r="AU30" s="7">
        <f t="shared" si="29"/>
        <v>0.00738348352933685</v>
      </c>
      <c r="AV30" s="5">
        <f t="shared" si="29"/>
        <v>0.00425815927959607</v>
      </c>
      <c r="AW30" s="5">
        <f t="shared" si="29"/>
        <v>0.00700025013264095</v>
      </c>
      <c r="AX30" s="5">
        <f t="shared" si="29"/>
        <v>0.00621386378426688</v>
      </c>
      <c r="AY30" s="5">
        <f t="shared" si="29"/>
        <v>0.00630095059970212</v>
      </c>
      <c r="AZ30" s="7">
        <f t="shared" si="29"/>
        <v>0.00721475423550993</v>
      </c>
      <c r="BA30" s="7">
        <f t="shared" si="29"/>
        <v>0.00810373205844647</v>
      </c>
      <c r="BB30" s="5">
        <f t="shared" si="29"/>
        <v>0.00591627331724781</v>
      </c>
      <c r="BC30" s="7">
        <f t="shared" si="29"/>
        <v>0.00669422366402658</v>
      </c>
      <c r="BD30" s="5">
        <f t="shared" si="29"/>
        <v>0.00900774250207501</v>
      </c>
      <c r="BE30" s="5">
        <f t="shared" si="29"/>
        <v>0.0083324626420441</v>
      </c>
      <c r="BF30" s="5">
        <f t="shared" si="29"/>
        <v>0.00565591128708143</v>
      </c>
      <c r="BG30" s="5">
        <f t="shared" si="29"/>
        <v>0.00640115326392876</v>
      </c>
      <c r="BH30" s="7">
        <f t="shared" si="29"/>
        <v>0.00779541025476654</v>
      </c>
      <c r="BI30" s="7">
        <f t="shared" si="29"/>
        <v>0.00850232148644218</v>
      </c>
      <c r="BJ30" s="7">
        <f t="shared" si="29"/>
        <v>0.00284792473753773</v>
      </c>
      <c r="BK30" s="7">
        <f t="shared" si="29"/>
        <v>0.010110601908394</v>
      </c>
      <c r="BL30" s="5">
        <f t="shared" si="29"/>
        <v>0.00659911206023701</v>
      </c>
      <c r="BM30" s="5">
        <f t="shared" si="29"/>
        <v>0.00933010996497475</v>
      </c>
      <c r="BN30" s="5">
        <f t="shared" si="29"/>
        <v>0.00466702807579946</v>
      </c>
      <c r="BO30" s="7">
        <f t="shared" si="29"/>
        <v>0.0107933784116012</v>
      </c>
      <c r="BP30" s="5">
        <f t="shared" ref="BP30:EA30" si="30">BP14*BP23/$A14</f>
        <v>0.00640234164595378</v>
      </c>
      <c r="BQ30" s="5">
        <f t="shared" si="30"/>
        <v>0.00458338463679288</v>
      </c>
      <c r="BR30" s="5">
        <f t="shared" si="30"/>
        <v>0.00653484461813283</v>
      </c>
      <c r="BS30" s="4">
        <f t="shared" si="30"/>
        <v>0.00736718657924103</v>
      </c>
      <c r="BT30" s="5">
        <f t="shared" si="30"/>
        <v>0.00802512873825194</v>
      </c>
      <c r="BU30" s="5">
        <f t="shared" si="30"/>
        <v>0.00509094284631854</v>
      </c>
      <c r="BV30" s="5">
        <f t="shared" si="30"/>
        <v>0.00711791428822477</v>
      </c>
      <c r="BW30" s="5">
        <f t="shared" si="30"/>
        <v>0.00580952898280389</v>
      </c>
      <c r="BX30" s="7">
        <f t="shared" si="30"/>
        <v>0.00704912919984313</v>
      </c>
      <c r="BY30" s="5">
        <f t="shared" si="30"/>
        <v>0.00801348591403228</v>
      </c>
      <c r="BZ30" s="5">
        <f t="shared" si="30"/>
        <v>0.00549459079351588</v>
      </c>
      <c r="CA30" s="5">
        <f t="shared" si="30"/>
        <v>0.0060761384361291</v>
      </c>
      <c r="CB30" s="7">
        <f t="shared" si="30"/>
        <v>0.00918922677007698</v>
      </c>
      <c r="CC30" s="5">
        <f t="shared" si="30"/>
        <v>0.00545155264884793</v>
      </c>
      <c r="CD30" s="5">
        <f t="shared" si="30"/>
        <v>0.00516135736385765</v>
      </c>
      <c r="CE30" s="7">
        <f t="shared" si="30"/>
        <v>0.00762025421871437</v>
      </c>
      <c r="CF30" s="5">
        <f t="shared" si="30"/>
        <v>0.00719782278938493</v>
      </c>
      <c r="CG30" s="7">
        <f t="shared" si="30"/>
        <v>0.0100760055748941</v>
      </c>
      <c r="CH30" s="4">
        <f t="shared" si="30"/>
        <v>0.00970685152807526</v>
      </c>
      <c r="CI30" s="7">
        <f t="shared" si="30"/>
        <v>0.014317156923919</v>
      </c>
      <c r="CJ30" s="7">
        <f t="shared" si="30"/>
        <v>0.00688806648941761</v>
      </c>
      <c r="CK30" s="4">
        <f t="shared" si="30"/>
        <v>0.00995234376738994</v>
      </c>
      <c r="CL30" s="4">
        <f t="shared" si="30"/>
        <v>0.0049907477018794</v>
      </c>
      <c r="CM30" s="7">
        <f t="shared" si="30"/>
        <v>0.0090508622463279</v>
      </c>
      <c r="CN30" s="7">
        <f t="shared" si="30"/>
        <v>0.00894648213667982</v>
      </c>
      <c r="CO30" s="4">
        <f t="shared" si="30"/>
        <v>0.00522042997631754</v>
      </c>
      <c r="CP30" s="4">
        <f t="shared" si="30"/>
        <v>0.00816346329369516</v>
      </c>
      <c r="CQ30" s="4">
        <f t="shared" si="30"/>
        <v>0.00972787467642371</v>
      </c>
      <c r="CR30" s="4">
        <f t="shared" si="30"/>
        <v>0.00763330460554726</v>
      </c>
      <c r="CS30" s="4">
        <f t="shared" si="30"/>
        <v>0.00660468296909105</v>
      </c>
      <c r="CT30" s="5">
        <f t="shared" si="30"/>
        <v>0.00453418537829807</v>
      </c>
      <c r="CU30" s="7">
        <f t="shared" si="30"/>
        <v>0.00773390760090494</v>
      </c>
      <c r="CV30" s="7">
        <f t="shared" si="30"/>
        <v>0.00939131530877564</v>
      </c>
      <c r="CW30" s="4">
        <f t="shared" si="30"/>
        <v>0.00576675682196917</v>
      </c>
      <c r="CX30" s="5">
        <f t="shared" si="30"/>
        <v>0.00802423548273572</v>
      </c>
      <c r="CY30" s="5">
        <f t="shared" si="30"/>
        <v>0.00473884584047661</v>
      </c>
      <c r="CZ30" s="5">
        <f t="shared" si="30"/>
        <v>0.00507347419248333</v>
      </c>
      <c r="DA30" s="7">
        <f t="shared" si="30"/>
        <v>0.00868772828325651</v>
      </c>
      <c r="DB30" s="5">
        <f t="shared" si="30"/>
        <v>0.00738735963346089</v>
      </c>
      <c r="DC30" s="5">
        <f t="shared" si="30"/>
        <v>0.00424627864521261</v>
      </c>
      <c r="DD30" s="4">
        <f t="shared" si="30"/>
        <v>0.00730379605096286</v>
      </c>
      <c r="DE30" s="5">
        <f t="shared" si="30"/>
        <v>0.00784773684208784</v>
      </c>
      <c r="DF30" s="5">
        <f t="shared" si="30"/>
        <v>0.00657835529838888</v>
      </c>
      <c r="DG30" s="4">
        <f t="shared" si="30"/>
        <v>0.00574226558232363</v>
      </c>
      <c r="DH30" s="7">
        <f t="shared" si="30"/>
        <v>0.00732416397480722</v>
      </c>
      <c r="DI30" s="5">
        <f t="shared" si="30"/>
        <v>0.00825744111227862</v>
      </c>
      <c r="DJ30" s="5">
        <f t="shared" si="30"/>
        <v>0.00699083532620315</v>
      </c>
      <c r="DK30" s="5">
        <f t="shared" si="30"/>
        <v>0.007297064897373</v>
      </c>
      <c r="DL30" s="7">
        <f t="shared" si="30"/>
        <v>0.00734902089524141</v>
      </c>
      <c r="DM30" s="7">
        <f t="shared" si="30"/>
        <v>0.00514377057902392</v>
      </c>
      <c r="DN30" s="7">
        <f t="shared" si="30"/>
        <v>0.00845029952708919</v>
      </c>
      <c r="DO30" s="7">
        <f t="shared" si="30"/>
        <v>0.00834143956891422</v>
      </c>
      <c r="DP30" s="7">
        <f t="shared" si="30"/>
        <v>0.0048572929004834</v>
      </c>
      <c r="DQ30" s="7">
        <f t="shared" si="30"/>
        <v>0.00765679077470727</v>
      </c>
      <c r="DR30" s="4">
        <f t="shared" si="30"/>
        <v>0.00451091578508341</v>
      </c>
      <c r="DS30" s="4">
        <f t="shared" si="30"/>
        <v>0.00602789667510581</v>
      </c>
      <c r="DT30" s="4">
        <f t="shared" si="30"/>
        <v>0.00509697791257062</v>
      </c>
      <c r="DU30" s="4">
        <f t="shared" si="30"/>
        <v>0.00672373435854183</v>
      </c>
      <c r="DV30" s="7">
        <f t="shared" si="30"/>
        <v>0.00288726205370608</v>
      </c>
      <c r="DW30" s="4">
        <f t="shared" si="30"/>
        <v>0.00346618473634278</v>
      </c>
      <c r="DX30" s="7">
        <f t="shared" si="30"/>
        <v>0.00561673698527616</v>
      </c>
      <c r="DY30" s="7">
        <f t="shared" si="30"/>
        <v>0.00548980239443846</v>
      </c>
      <c r="DZ30" s="4">
        <f t="shared" si="30"/>
        <v>0.00684772229522663</v>
      </c>
      <c r="EA30" s="4">
        <f t="shared" si="30"/>
        <v>0.00817819816259288</v>
      </c>
      <c r="EB30" s="4">
        <f t="shared" ref="EB30:EU30" si="31">EB14*EB23/$A14</f>
        <v>0.00589409928220627</v>
      </c>
      <c r="EC30" s="7">
        <f t="shared" si="31"/>
        <v>0.00361924790465294</v>
      </c>
      <c r="ED30" s="4">
        <f t="shared" si="31"/>
        <v>0.00341729825190526</v>
      </c>
      <c r="EE30" s="4">
        <f t="shared" si="31"/>
        <v>0.0053065374873243</v>
      </c>
      <c r="EF30" s="7">
        <f t="shared" si="31"/>
        <v>0.00627881690149589</v>
      </c>
      <c r="EG30" s="7">
        <f t="shared" si="31"/>
        <v>0.00656663323155018</v>
      </c>
      <c r="EH30" s="7">
        <f t="shared" si="31"/>
        <v>0.00685402170313483</v>
      </c>
      <c r="EI30" s="7">
        <f t="shared" si="31"/>
        <v>0.00483104210337024</v>
      </c>
      <c r="EJ30" s="7">
        <f t="shared" si="31"/>
        <v>0.00706089805898096</v>
      </c>
      <c r="EK30" s="7">
        <f t="shared" si="31"/>
        <v>0.00727417183490921</v>
      </c>
      <c r="EL30" s="7">
        <f t="shared" si="31"/>
        <v>0.00449600542660363</v>
      </c>
      <c r="EM30" s="7">
        <f t="shared" si="31"/>
        <v>0.00446246709360174</v>
      </c>
      <c r="EN30" s="7">
        <f t="shared" si="31"/>
        <v>0.00551176541915564</v>
      </c>
      <c r="EO30" s="7">
        <f t="shared" si="31"/>
        <v>0.0031639490343069</v>
      </c>
      <c r="EP30" s="7">
        <f t="shared" si="31"/>
        <v>0.00688506439364855</v>
      </c>
      <c r="EQ30" s="7">
        <f t="shared" si="31"/>
        <v>0.00661081010162585</v>
      </c>
      <c r="ER30" s="7"/>
    </row>
    <row r="31" spans="1:148">
      <c r="A31" s="8">
        <v>58.6934</v>
      </c>
      <c r="B31" s="7" t="s">
        <v>172</v>
      </c>
      <c r="C31" s="7">
        <f>C23*C15/$A15</f>
        <v>0.000149734881333573</v>
      </c>
      <c r="D31" s="7">
        <f t="shared" ref="D31:BO31" si="32">D23*D15/$A15</f>
        <v>0</v>
      </c>
      <c r="E31" s="7">
        <f t="shared" si="32"/>
        <v>0.000943630018655341</v>
      </c>
      <c r="F31" s="4">
        <f t="shared" si="32"/>
        <v>0.000774502026577088</v>
      </c>
      <c r="G31" s="4">
        <f t="shared" si="32"/>
        <v>0.000146612822975141</v>
      </c>
      <c r="H31" s="4">
        <f t="shared" si="32"/>
        <v>0.00085111648792229</v>
      </c>
      <c r="I31" s="7">
        <f t="shared" si="32"/>
        <v>3.01545375218967e-5</v>
      </c>
      <c r="J31" s="7">
        <f t="shared" si="32"/>
        <v>0</v>
      </c>
      <c r="K31" s="7">
        <f t="shared" si="32"/>
        <v>0.00332075653921978</v>
      </c>
      <c r="L31" s="4">
        <f t="shared" si="32"/>
        <v>0.000654282057458702</v>
      </c>
      <c r="M31" s="4">
        <f t="shared" si="32"/>
        <v>0.00038644108588502</v>
      </c>
      <c r="N31" s="7">
        <f t="shared" si="32"/>
        <v>0</v>
      </c>
      <c r="O31" s="7">
        <f t="shared" si="32"/>
        <v>0</v>
      </c>
      <c r="P31" s="4">
        <f t="shared" si="32"/>
        <v>0.000679893545129165</v>
      </c>
      <c r="Q31" s="4">
        <f t="shared" si="32"/>
        <v>0</v>
      </c>
      <c r="R31" s="7">
        <f t="shared" si="32"/>
        <v>0</v>
      </c>
      <c r="S31" s="7">
        <f t="shared" si="32"/>
        <v>5.94809649850208e-5</v>
      </c>
      <c r="T31" s="4">
        <f t="shared" si="32"/>
        <v>0</v>
      </c>
      <c r="U31" s="7">
        <f t="shared" si="32"/>
        <v>0.000267267381870303</v>
      </c>
      <c r="V31" s="7">
        <f t="shared" si="32"/>
        <v>0.000540809688493219</v>
      </c>
      <c r="W31" s="7">
        <f t="shared" si="32"/>
        <v>6.03817137958859e-5</v>
      </c>
      <c r="X31" s="4">
        <f t="shared" si="32"/>
        <v>0</v>
      </c>
      <c r="Y31" s="4">
        <f t="shared" si="32"/>
        <v>0</v>
      </c>
      <c r="Z31" s="7">
        <f t="shared" si="32"/>
        <v>0</v>
      </c>
      <c r="AA31" s="7">
        <f t="shared" si="32"/>
        <v>0</v>
      </c>
      <c r="AB31" s="7">
        <f t="shared" si="32"/>
        <v>0</v>
      </c>
      <c r="AC31" s="7">
        <f t="shared" si="32"/>
        <v>0</v>
      </c>
      <c r="AD31" s="4">
        <f t="shared" si="32"/>
        <v>0</v>
      </c>
      <c r="AE31" s="7">
        <f t="shared" si="32"/>
        <v>0</v>
      </c>
      <c r="AF31" s="4">
        <f t="shared" si="32"/>
        <v>0</v>
      </c>
      <c r="AG31" s="7">
        <f t="shared" si="32"/>
        <v>0</v>
      </c>
      <c r="AH31" s="5">
        <f t="shared" si="32"/>
        <v>0</v>
      </c>
      <c r="AI31" s="5">
        <f t="shared" si="32"/>
        <v>0</v>
      </c>
      <c r="AJ31" s="5">
        <f t="shared" si="32"/>
        <v>0</v>
      </c>
      <c r="AK31" s="7">
        <f t="shared" si="32"/>
        <v>0</v>
      </c>
      <c r="AL31" s="7">
        <f t="shared" si="32"/>
        <v>0</v>
      </c>
      <c r="AM31" s="7">
        <f t="shared" si="32"/>
        <v>0</v>
      </c>
      <c r="AN31" s="5">
        <f t="shared" si="32"/>
        <v>0</v>
      </c>
      <c r="AO31" s="7">
        <f t="shared" si="32"/>
        <v>0</v>
      </c>
      <c r="AP31" s="7">
        <f t="shared" si="32"/>
        <v>0</v>
      </c>
      <c r="AQ31" s="5">
        <f t="shared" si="32"/>
        <v>0</v>
      </c>
      <c r="AR31" s="7">
        <f t="shared" si="32"/>
        <v>0</v>
      </c>
      <c r="AS31" s="7">
        <f t="shared" si="32"/>
        <v>0</v>
      </c>
      <c r="AT31" s="7">
        <f t="shared" si="32"/>
        <v>0</v>
      </c>
      <c r="AU31" s="7">
        <f t="shared" si="32"/>
        <v>0</v>
      </c>
      <c r="AV31" s="5">
        <f t="shared" si="32"/>
        <v>0</v>
      </c>
      <c r="AW31" s="5">
        <f t="shared" si="32"/>
        <v>0</v>
      </c>
      <c r="AX31" s="5">
        <f t="shared" si="32"/>
        <v>0</v>
      </c>
      <c r="AY31" s="5">
        <f t="shared" si="32"/>
        <v>0</v>
      </c>
      <c r="AZ31" s="7">
        <f t="shared" si="32"/>
        <v>0</v>
      </c>
      <c r="BA31" s="7">
        <f t="shared" si="32"/>
        <v>0</v>
      </c>
      <c r="BB31" s="5">
        <f t="shared" si="32"/>
        <v>0</v>
      </c>
      <c r="BC31" s="7">
        <f t="shared" si="32"/>
        <v>0</v>
      </c>
      <c r="BD31" s="5">
        <f t="shared" si="32"/>
        <v>0</v>
      </c>
      <c r="BE31" s="5">
        <f t="shared" si="32"/>
        <v>0</v>
      </c>
      <c r="BF31" s="5">
        <f t="shared" si="32"/>
        <v>0</v>
      </c>
      <c r="BG31" s="5">
        <f t="shared" si="32"/>
        <v>0</v>
      </c>
      <c r="BH31" s="7">
        <f t="shared" si="32"/>
        <v>0</v>
      </c>
      <c r="BI31" s="7">
        <f t="shared" si="32"/>
        <v>0</v>
      </c>
      <c r="BJ31" s="7">
        <f t="shared" si="32"/>
        <v>0</v>
      </c>
      <c r="BK31" s="7">
        <f t="shared" si="32"/>
        <v>0</v>
      </c>
      <c r="BL31" s="5">
        <f t="shared" si="32"/>
        <v>0</v>
      </c>
      <c r="BM31" s="5">
        <f t="shared" si="32"/>
        <v>0</v>
      </c>
      <c r="BN31" s="5">
        <f t="shared" si="32"/>
        <v>0</v>
      </c>
      <c r="BO31" s="7">
        <f t="shared" si="32"/>
        <v>0</v>
      </c>
      <c r="BP31" s="5">
        <f t="shared" ref="BP31:EA31" si="33">BP23*BP15/$A15</f>
        <v>0</v>
      </c>
      <c r="BQ31" s="5">
        <f t="shared" si="33"/>
        <v>0</v>
      </c>
      <c r="BR31" s="5">
        <f t="shared" si="33"/>
        <v>0</v>
      </c>
      <c r="BS31" s="4">
        <f t="shared" si="33"/>
        <v>0</v>
      </c>
      <c r="BT31" s="5">
        <f t="shared" si="33"/>
        <v>0</v>
      </c>
      <c r="BU31" s="5">
        <f t="shared" si="33"/>
        <v>0</v>
      </c>
      <c r="BV31" s="5">
        <f t="shared" si="33"/>
        <v>0</v>
      </c>
      <c r="BW31" s="5">
        <f t="shared" si="33"/>
        <v>0.000327181354650304</v>
      </c>
      <c r="BX31" s="7">
        <f t="shared" si="33"/>
        <v>0.000514980720622129</v>
      </c>
      <c r="BY31" s="5">
        <f t="shared" si="33"/>
        <v>0.000149521122191183</v>
      </c>
      <c r="BZ31" s="5">
        <f t="shared" si="33"/>
        <v>5.99811728919462e-5</v>
      </c>
      <c r="CA31" s="5">
        <f t="shared" si="33"/>
        <v>0</v>
      </c>
      <c r="CB31" s="7">
        <f t="shared" si="33"/>
        <v>0.00068507487019994</v>
      </c>
      <c r="CC31" s="5">
        <f t="shared" si="33"/>
        <v>0.000465223518736204</v>
      </c>
      <c r="CD31" s="5">
        <f t="shared" si="33"/>
        <v>0.00103352917014267</v>
      </c>
      <c r="CE31" s="7">
        <f t="shared" si="33"/>
        <v>0.000603096858598988</v>
      </c>
      <c r="CF31" s="5">
        <f t="shared" si="33"/>
        <v>0</v>
      </c>
      <c r="CG31" s="7">
        <f t="shared" si="33"/>
        <v>0</v>
      </c>
      <c r="CH31" s="4">
        <f t="shared" si="33"/>
        <v>0</v>
      </c>
      <c r="CI31" s="7">
        <f t="shared" si="33"/>
        <v>0</v>
      </c>
      <c r="CJ31" s="7">
        <f t="shared" si="33"/>
        <v>0</v>
      </c>
      <c r="CK31" s="4">
        <f t="shared" si="33"/>
        <v>0</v>
      </c>
      <c r="CL31" s="4">
        <f t="shared" si="33"/>
        <v>0</v>
      </c>
      <c r="CM31" s="7">
        <f t="shared" si="33"/>
        <v>0</v>
      </c>
      <c r="CN31" s="7">
        <f t="shared" si="33"/>
        <v>0</v>
      </c>
      <c r="CO31" s="4">
        <f t="shared" si="33"/>
        <v>0</v>
      </c>
      <c r="CP31" s="4">
        <f t="shared" si="33"/>
        <v>0</v>
      </c>
      <c r="CQ31" s="4">
        <f t="shared" si="33"/>
        <v>0</v>
      </c>
      <c r="CR31" s="4">
        <f t="shared" si="33"/>
        <v>0</v>
      </c>
      <c r="CS31" s="4">
        <f t="shared" si="33"/>
        <v>0</v>
      </c>
      <c r="CT31" s="5">
        <f t="shared" si="33"/>
        <v>0</v>
      </c>
      <c r="CU31" s="7">
        <f t="shared" si="33"/>
        <v>0</v>
      </c>
      <c r="CV31" s="7">
        <f t="shared" si="33"/>
        <v>0</v>
      </c>
      <c r="CW31" s="4">
        <f t="shared" si="33"/>
        <v>0</v>
      </c>
      <c r="CX31" s="5">
        <f t="shared" si="33"/>
        <v>0</v>
      </c>
      <c r="CY31" s="5">
        <f t="shared" si="33"/>
        <v>0</v>
      </c>
      <c r="CZ31" s="5">
        <f t="shared" si="33"/>
        <v>0</v>
      </c>
      <c r="DA31" s="7">
        <f t="shared" si="33"/>
        <v>0</v>
      </c>
      <c r="DB31" s="5">
        <f t="shared" si="33"/>
        <v>0</v>
      </c>
      <c r="DC31" s="5">
        <f t="shared" si="33"/>
        <v>0</v>
      </c>
      <c r="DD31" s="4">
        <f t="shared" si="33"/>
        <v>0</v>
      </c>
      <c r="DE31" s="5">
        <f t="shared" si="33"/>
        <v>0</v>
      </c>
      <c r="DF31" s="5">
        <f t="shared" si="33"/>
        <v>0</v>
      </c>
      <c r="DG31" s="4">
        <f t="shared" si="33"/>
        <v>0</v>
      </c>
      <c r="DH31" s="7">
        <f t="shared" si="33"/>
        <v>0</v>
      </c>
      <c r="DI31" s="5">
        <f t="shared" si="33"/>
        <v>0</v>
      </c>
      <c r="DJ31" s="5">
        <f t="shared" si="33"/>
        <v>0</v>
      </c>
      <c r="DK31" s="5">
        <f t="shared" si="33"/>
        <v>0</v>
      </c>
      <c r="DL31" s="7">
        <f t="shared" si="33"/>
        <v>0</v>
      </c>
      <c r="DM31" s="7">
        <f t="shared" si="33"/>
        <v>0</v>
      </c>
      <c r="DN31" s="7">
        <f t="shared" si="33"/>
        <v>0</v>
      </c>
      <c r="DO31" s="7">
        <f t="shared" si="33"/>
        <v>0.000623085856866395</v>
      </c>
      <c r="DP31" s="7">
        <f t="shared" si="33"/>
        <v>0.000109128158186012</v>
      </c>
      <c r="DQ31" s="7">
        <f t="shared" si="33"/>
        <v>0.000232071153469519</v>
      </c>
      <c r="DR31" s="4">
        <f t="shared" si="33"/>
        <v>0</v>
      </c>
      <c r="DS31" s="4">
        <f t="shared" si="33"/>
        <v>0</v>
      </c>
      <c r="DT31" s="4">
        <f t="shared" si="33"/>
        <v>0.000640685950719745</v>
      </c>
      <c r="DU31" s="4">
        <f t="shared" si="33"/>
        <v>0.000299798734911372</v>
      </c>
      <c r="DV31" s="7">
        <f t="shared" si="33"/>
        <v>0.000659866320640891</v>
      </c>
      <c r="DW31" s="4">
        <f t="shared" si="33"/>
        <v>0.000778630223411222</v>
      </c>
      <c r="DX31" s="7">
        <f t="shared" si="33"/>
        <v>0.000294716441761934</v>
      </c>
      <c r="DY31" s="7">
        <f t="shared" si="33"/>
        <v>0.00142194937336416</v>
      </c>
      <c r="DZ31" s="4">
        <f t="shared" si="33"/>
        <v>0.000782824823331017</v>
      </c>
      <c r="EA31" s="4">
        <f t="shared" si="33"/>
        <v>0.000438705048306315</v>
      </c>
      <c r="EB31" s="4">
        <f t="shared" ref="EB31:EU31" si="34">EB23*EB15/$A15</f>
        <v>0.000858919560165319</v>
      </c>
      <c r="EC31" s="7">
        <f t="shared" si="34"/>
        <v>0.00017779127529168</v>
      </c>
      <c r="ED31" s="4">
        <f t="shared" si="34"/>
        <v>0.000337767064208523</v>
      </c>
      <c r="EE31" s="4">
        <f t="shared" si="34"/>
        <v>1.97647635280287e-5</v>
      </c>
      <c r="EF31" s="7">
        <f t="shared" si="34"/>
        <v>0.000387605586303712</v>
      </c>
      <c r="EG31" s="7">
        <f t="shared" si="34"/>
        <v>0.00132786932178605</v>
      </c>
      <c r="EH31" s="7">
        <f t="shared" si="34"/>
        <v>0</v>
      </c>
      <c r="EI31" s="7">
        <f t="shared" si="34"/>
        <v>0</v>
      </c>
      <c r="EJ31" s="7">
        <f t="shared" si="34"/>
        <v>0.00114015753815694</v>
      </c>
      <c r="EK31" s="7">
        <f t="shared" si="34"/>
        <v>0.000734306821976096</v>
      </c>
      <c r="EL31" s="7">
        <f t="shared" si="34"/>
        <v>0.000384150306731501</v>
      </c>
      <c r="EM31" s="7">
        <f t="shared" si="34"/>
        <v>0.000827914939580094</v>
      </c>
      <c r="EN31" s="7">
        <f t="shared" si="34"/>
        <v>0</v>
      </c>
      <c r="EO31" s="7">
        <f t="shared" si="34"/>
        <v>0.000206217823928499</v>
      </c>
      <c r="EP31" s="7">
        <f t="shared" si="34"/>
        <v>0</v>
      </c>
      <c r="EQ31" s="7">
        <f t="shared" si="34"/>
        <v>0</v>
      </c>
      <c r="ER31" s="7"/>
    </row>
    <row r="32" spans="1:148">
      <c r="A32" s="8">
        <v>22.98976</v>
      </c>
      <c r="B32" s="7" t="s">
        <v>173</v>
      </c>
      <c r="C32" s="7">
        <f>2*C23*C16/$A16</f>
        <v>0.0290162527185619</v>
      </c>
      <c r="D32" s="7">
        <f t="shared" ref="D32:BO32" si="35">2*D23*D16/$A16</f>
        <v>0.0180703937666177</v>
      </c>
      <c r="E32" s="7">
        <f t="shared" si="35"/>
        <v>0.0248050147947531</v>
      </c>
      <c r="F32" s="4">
        <f t="shared" si="35"/>
        <v>0.0294371228857267</v>
      </c>
      <c r="G32" s="4">
        <f t="shared" si="35"/>
        <v>0.0284112471679279</v>
      </c>
      <c r="H32" s="4">
        <f t="shared" si="35"/>
        <v>0.0251120202300308</v>
      </c>
      <c r="I32" s="7">
        <f t="shared" si="35"/>
        <v>0.0328513635612278</v>
      </c>
      <c r="J32" s="7">
        <f t="shared" si="35"/>
        <v>0.0243013185042744</v>
      </c>
      <c r="K32" s="7">
        <f t="shared" si="35"/>
        <v>0.0320154286908081</v>
      </c>
      <c r="L32" s="4">
        <f t="shared" si="35"/>
        <v>0.0260919181288306</v>
      </c>
      <c r="M32" s="4">
        <f t="shared" si="35"/>
        <v>0.0226406722429331</v>
      </c>
      <c r="N32" s="7">
        <f t="shared" si="35"/>
        <v>0.0261255816465545</v>
      </c>
      <c r="O32" s="7">
        <f t="shared" si="35"/>
        <v>0.031090298971357</v>
      </c>
      <c r="P32" s="4">
        <f t="shared" si="35"/>
        <v>0.0288556192496744</v>
      </c>
      <c r="Q32" s="4">
        <f t="shared" si="35"/>
        <v>0.027295224370605</v>
      </c>
      <c r="R32" s="7">
        <f t="shared" si="35"/>
        <v>0.0297647688658922</v>
      </c>
      <c r="S32" s="7">
        <f t="shared" si="35"/>
        <v>0.0349808312645931</v>
      </c>
      <c r="T32" s="4">
        <f t="shared" si="35"/>
        <v>0.0210220603532874</v>
      </c>
      <c r="U32" s="7">
        <f t="shared" si="35"/>
        <v>0.0248367758763234</v>
      </c>
      <c r="V32" s="7">
        <f t="shared" si="35"/>
        <v>0.021579954063192</v>
      </c>
      <c r="W32" s="7">
        <f t="shared" si="35"/>
        <v>0.0264873869972232</v>
      </c>
      <c r="X32" s="4">
        <f t="shared" si="35"/>
        <v>0.0333253145455641</v>
      </c>
      <c r="Y32" s="4">
        <f t="shared" si="35"/>
        <v>0.0273305634642735</v>
      </c>
      <c r="Z32" s="7">
        <f t="shared" si="35"/>
        <v>0.0302496164332028</v>
      </c>
      <c r="AA32" s="7">
        <f t="shared" si="35"/>
        <v>0.0308786978867844</v>
      </c>
      <c r="AB32" s="7">
        <f t="shared" si="35"/>
        <v>0.029737334791942</v>
      </c>
      <c r="AC32" s="7">
        <f t="shared" si="35"/>
        <v>0.0254717665222267</v>
      </c>
      <c r="AD32" s="4">
        <f t="shared" si="35"/>
        <v>0.0268562847989868</v>
      </c>
      <c r="AE32" s="7">
        <f t="shared" si="35"/>
        <v>0.026430283966426</v>
      </c>
      <c r="AF32" s="4">
        <f t="shared" si="35"/>
        <v>0.0267673758875759</v>
      </c>
      <c r="AG32" s="7">
        <f t="shared" si="35"/>
        <v>0.0308092161728408</v>
      </c>
      <c r="AH32" s="5">
        <f t="shared" si="35"/>
        <v>0.0261484735775223</v>
      </c>
      <c r="AI32" s="5">
        <f t="shared" si="35"/>
        <v>0.0266561516633212</v>
      </c>
      <c r="AJ32" s="5">
        <f t="shared" si="35"/>
        <v>0.0277270055636406</v>
      </c>
      <c r="AK32" s="7">
        <f t="shared" si="35"/>
        <v>0.000567012066193452</v>
      </c>
      <c r="AL32" s="7">
        <f t="shared" si="35"/>
        <v>0.0220665607116952</v>
      </c>
      <c r="AM32" s="7">
        <f t="shared" si="35"/>
        <v>0.027193706205528</v>
      </c>
      <c r="AN32" s="5">
        <f t="shared" si="35"/>
        <v>0.0321972196062548</v>
      </c>
      <c r="AO32" s="7">
        <f t="shared" si="35"/>
        <v>0.0281181917287851</v>
      </c>
      <c r="AP32" s="7">
        <f t="shared" si="35"/>
        <v>0.0208176000381551</v>
      </c>
      <c r="AQ32" s="5">
        <f t="shared" si="35"/>
        <v>0.0265524647099025</v>
      </c>
      <c r="AR32" s="7">
        <f t="shared" si="35"/>
        <v>0.0295313210551961</v>
      </c>
      <c r="AS32" s="7">
        <f t="shared" si="35"/>
        <v>0.0294008867115742</v>
      </c>
      <c r="AT32" s="7">
        <f t="shared" si="35"/>
        <v>0.0335534780458892</v>
      </c>
      <c r="AU32" s="7">
        <f t="shared" si="35"/>
        <v>0.0218851348745537</v>
      </c>
      <c r="AV32" s="5">
        <f t="shared" si="35"/>
        <v>0.0448374473924471</v>
      </c>
      <c r="AW32" s="5">
        <f t="shared" si="35"/>
        <v>0.0300362785442561</v>
      </c>
      <c r="AX32" s="5">
        <f t="shared" si="35"/>
        <v>0.0354882540394089</v>
      </c>
      <c r="AY32" s="5">
        <f t="shared" si="35"/>
        <v>0.030595060813243</v>
      </c>
      <c r="AZ32" s="7">
        <f t="shared" si="35"/>
        <v>0.0296836289115624</v>
      </c>
      <c r="BA32" s="7">
        <f t="shared" si="35"/>
        <v>0.0253805610668173</v>
      </c>
      <c r="BB32" s="5">
        <f t="shared" si="35"/>
        <v>0.0287424921539986</v>
      </c>
      <c r="BC32" s="7">
        <f t="shared" si="35"/>
        <v>0.0226616910773443</v>
      </c>
      <c r="BD32" s="5">
        <f t="shared" si="35"/>
        <v>0.0271346254339604</v>
      </c>
      <c r="BE32" s="5">
        <f t="shared" si="35"/>
        <v>0.0207106016797731</v>
      </c>
      <c r="BF32" s="5">
        <f t="shared" si="35"/>
        <v>0.0276103851384929</v>
      </c>
      <c r="BG32" s="5">
        <f t="shared" si="35"/>
        <v>0.0297364791033282</v>
      </c>
      <c r="BH32" s="7">
        <f t="shared" si="35"/>
        <v>0.0340337325674519</v>
      </c>
      <c r="BI32" s="7">
        <f t="shared" si="35"/>
        <v>0.0297323829952325</v>
      </c>
      <c r="BJ32" s="7">
        <f t="shared" si="35"/>
        <v>0.0270078250549124</v>
      </c>
      <c r="BK32" s="7">
        <f t="shared" si="35"/>
        <v>0.0233589455661769</v>
      </c>
      <c r="BL32" s="5">
        <f t="shared" si="35"/>
        <v>0.0272765330820306</v>
      </c>
      <c r="BM32" s="5">
        <f t="shared" si="35"/>
        <v>0.0329019046867496</v>
      </c>
      <c r="BN32" s="5">
        <f t="shared" si="35"/>
        <v>0.0243777830697372</v>
      </c>
      <c r="BO32" s="7">
        <f t="shared" si="35"/>
        <v>0.0208285052836135</v>
      </c>
      <c r="BP32" s="5">
        <f t="shared" ref="BP32:EA32" si="36">2*BP23*BP16/$A16</f>
        <v>0.0332621880898312</v>
      </c>
      <c r="BQ32" s="5">
        <f t="shared" si="36"/>
        <v>0.0313314925560007</v>
      </c>
      <c r="BR32" s="5">
        <f t="shared" si="36"/>
        <v>0.0323627628190132</v>
      </c>
      <c r="BS32" s="4">
        <f t="shared" si="36"/>
        <v>0.0254037724812821</v>
      </c>
      <c r="BT32" s="5">
        <f t="shared" si="36"/>
        <v>0.0307360805887349</v>
      </c>
      <c r="BU32" s="5">
        <f t="shared" si="36"/>
        <v>0.0283426578896027</v>
      </c>
      <c r="BV32" s="5">
        <f t="shared" si="36"/>
        <v>0.0284775456340363</v>
      </c>
      <c r="BW32" s="5">
        <f t="shared" si="36"/>
        <v>0.0265611189626732</v>
      </c>
      <c r="BX32" s="7">
        <f t="shared" si="36"/>
        <v>0.02497068458327</v>
      </c>
      <c r="BY32" s="5">
        <f t="shared" si="36"/>
        <v>0.0231005793014739</v>
      </c>
      <c r="BZ32" s="5">
        <f t="shared" si="36"/>
        <v>0.0238539987226911</v>
      </c>
      <c r="CA32" s="5">
        <f t="shared" si="36"/>
        <v>0.01798486531185</v>
      </c>
      <c r="CB32" s="7">
        <f t="shared" si="36"/>
        <v>0.0214656321642561</v>
      </c>
      <c r="CC32" s="5">
        <f t="shared" si="36"/>
        <v>0.0267666476045163</v>
      </c>
      <c r="CD32" s="5">
        <f t="shared" si="36"/>
        <v>0.0224907568536295</v>
      </c>
      <c r="CE32" s="7">
        <f t="shared" si="36"/>
        <v>0.0240209858883394</v>
      </c>
      <c r="CF32" s="5">
        <f t="shared" si="36"/>
        <v>0.0228079407403563</v>
      </c>
      <c r="CG32" s="7">
        <f t="shared" si="36"/>
        <v>0.0250169845753577</v>
      </c>
      <c r="CH32" s="4">
        <f t="shared" si="36"/>
        <v>0.0251054528917585</v>
      </c>
      <c r="CI32" s="7">
        <f t="shared" si="36"/>
        <v>0.00690702541175461</v>
      </c>
      <c r="CJ32" s="7">
        <f t="shared" si="36"/>
        <v>0.0275928477902952</v>
      </c>
      <c r="CK32" s="4">
        <f t="shared" si="36"/>
        <v>0.0217755874973332</v>
      </c>
      <c r="CL32" s="4">
        <f t="shared" si="36"/>
        <v>0.0307520028392402</v>
      </c>
      <c r="CM32" s="7">
        <f t="shared" si="36"/>
        <v>0.0281535919143262</v>
      </c>
      <c r="CN32" s="7">
        <f t="shared" si="36"/>
        <v>0.0300698429586691</v>
      </c>
      <c r="CO32" s="4">
        <f t="shared" si="36"/>
        <v>0.0315045103025994</v>
      </c>
      <c r="CP32" s="4">
        <f t="shared" si="36"/>
        <v>0.0275956647343947</v>
      </c>
      <c r="CQ32" s="4">
        <f t="shared" si="36"/>
        <v>0.0316812204988635</v>
      </c>
      <c r="CR32" s="4">
        <f t="shared" si="36"/>
        <v>0.0264505563248096</v>
      </c>
      <c r="CS32" s="4">
        <f t="shared" si="36"/>
        <v>0.0360802655528671</v>
      </c>
      <c r="CT32" s="5">
        <f t="shared" si="36"/>
        <v>0.0209729748547681</v>
      </c>
      <c r="CU32" s="7">
        <f t="shared" si="36"/>
        <v>0.025146253226584</v>
      </c>
      <c r="CV32" s="7">
        <f t="shared" si="36"/>
        <v>0.0307004155978024</v>
      </c>
      <c r="CW32" s="4">
        <f t="shared" si="36"/>
        <v>0.0291990935964013</v>
      </c>
      <c r="CX32" s="5">
        <f t="shared" si="36"/>
        <v>0.0279109389717883</v>
      </c>
      <c r="CY32" s="5">
        <f t="shared" si="36"/>
        <v>0.0297224284073666</v>
      </c>
      <c r="CZ32" s="5">
        <f t="shared" si="36"/>
        <v>0.0264010871590476</v>
      </c>
      <c r="DA32" s="7">
        <f t="shared" si="36"/>
        <v>0.0269227162552044</v>
      </c>
      <c r="DB32" s="5">
        <f t="shared" si="36"/>
        <v>0.0265527124167756</v>
      </c>
      <c r="DC32" s="5">
        <f t="shared" si="36"/>
        <v>0.0286599283157428</v>
      </c>
      <c r="DD32" s="4">
        <f t="shared" si="36"/>
        <v>0.0225528371245527</v>
      </c>
      <c r="DE32" s="5">
        <f t="shared" si="36"/>
        <v>0.0285694195081435</v>
      </c>
      <c r="DF32" s="5">
        <f t="shared" si="36"/>
        <v>0.0275829119304212</v>
      </c>
      <c r="DG32" s="4">
        <f t="shared" si="36"/>
        <v>0.0291621382642488</v>
      </c>
      <c r="DH32" s="7">
        <f t="shared" si="36"/>
        <v>0.0597001291281023</v>
      </c>
      <c r="DI32" s="5">
        <f t="shared" si="36"/>
        <v>0.0289300851859887</v>
      </c>
      <c r="DJ32" s="5">
        <f t="shared" si="36"/>
        <v>0.0320769360396639</v>
      </c>
      <c r="DK32" s="5">
        <f t="shared" si="36"/>
        <v>0.0292131736241546</v>
      </c>
      <c r="DL32" s="7">
        <f t="shared" si="36"/>
        <v>0.0230688339560253</v>
      </c>
      <c r="DM32" s="7">
        <f t="shared" si="36"/>
        <v>0.0256898336784462</v>
      </c>
      <c r="DN32" s="7">
        <f t="shared" si="36"/>
        <v>0.024224133804079</v>
      </c>
      <c r="DO32" s="7">
        <f t="shared" si="36"/>
        <v>0.0277474206421143</v>
      </c>
      <c r="DP32" s="7">
        <f t="shared" si="36"/>
        <v>0.0229069859536941</v>
      </c>
      <c r="DQ32" s="7">
        <f t="shared" si="36"/>
        <v>0.0225398838614226</v>
      </c>
      <c r="DR32" s="4">
        <f t="shared" si="36"/>
        <v>0.0129951189415162</v>
      </c>
      <c r="DS32" s="4">
        <f t="shared" si="36"/>
        <v>0.0190888997739948</v>
      </c>
      <c r="DT32" s="4">
        <f t="shared" si="36"/>
        <v>0.0200175892935492</v>
      </c>
      <c r="DU32" s="4">
        <f t="shared" si="36"/>
        <v>0.0384056710980425</v>
      </c>
      <c r="DV32" s="7">
        <f t="shared" si="36"/>
        <v>0.0204283636829348</v>
      </c>
      <c r="DW32" s="4">
        <f t="shared" si="36"/>
        <v>0.0240169398404876</v>
      </c>
      <c r="DX32" s="7">
        <f t="shared" si="36"/>
        <v>0.0250039903261327</v>
      </c>
      <c r="DY32" s="7">
        <f t="shared" si="36"/>
        <v>0.022562762555949</v>
      </c>
      <c r="DZ32" s="4">
        <f t="shared" si="36"/>
        <v>0.0253267207118005</v>
      </c>
      <c r="EA32" s="4">
        <f t="shared" si="36"/>
        <v>0.023310551504084</v>
      </c>
      <c r="EB32" s="4">
        <f t="shared" ref="EB32:EU32" si="37">2*EB23*EB16/$A16</f>
        <v>0.030125151502642</v>
      </c>
      <c r="EC32" s="7">
        <f t="shared" si="37"/>
        <v>0.0266754708857737</v>
      </c>
      <c r="ED32" s="4">
        <f t="shared" si="37"/>
        <v>0.0248124571805419</v>
      </c>
      <c r="EE32" s="4">
        <f t="shared" si="37"/>
        <v>0.0242227339619677</v>
      </c>
      <c r="EF32" s="7">
        <f t="shared" si="37"/>
        <v>0.0235712607764614</v>
      </c>
      <c r="EG32" s="7">
        <f t="shared" si="37"/>
        <v>0.0262153193540969</v>
      </c>
      <c r="EH32" s="7">
        <f t="shared" si="37"/>
        <v>0.0268910030490205</v>
      </c>
      <c r="EI32" s="7">
        <f t="shared" si="37"/>
        <v>0.0227217845508621</v>
      </c>
      <c r="EJ32" s="7">
        <f t="shared" si="37"/>
        <v>0.0268298021163914</v>
      </c>
      <c r="EK32" s="7">
        <f t="shared" si="37"/>
        <v>0.0273064706920746</v>
      </c>
      <c r="EL32" s="7">
        <f t="shared" si="37"/>
        <v>0.0236104170438826</v>
      </c>
      <c r="EM32" s="7">
        <f t="shared" si="37"/>
        <v>0.0249197830214327</v>
      </c>
      <c r="EN32" s="7">
        <f t="shared" si="37"/>
        <v>0.0225352034825003</v>
      </c>
      <c r="EO32" s="7">
        <f t="shared" si="37"/>
        <v>0.0265559630397513</v>
      </c>
      <c r="EP32" s="7">
        <f t="shared" si="37"/>
        <v>0.023280324192204</v>
      </c>
      <c r="EQ32" s="7">
        <f t="shared" si="37"/>
        <v>0.0263020378074779</v>
      </c>
      <c r="ER32" s="7"/>
    </row>
    <row r="33" spans="1:148">
      <c r="A33" s="8">
        <v>39.0983</v>
      </c>
      <c r="B33" s="7" t="s">
        <v>174</v>
      </c>
      <c r="C33" s="7">
        <f>2*C23*C17/$A17</f>
        <v>0</v>
      </c>
      <c r="D33" s="7">
        <f t="shared" ref="D33:BO33" si="38">2*D23*D17/$A17</f>
        <v>9.36214904185374e-5</v>
      </c>
      <c r="E33" s="7">
        <f t="shared" si="38"/>
        <v>0.000467655147282078</v>
      </c>
      <c r="F33" s="4">
        <f t="shared" si="38"/>
        <v>0</v>
      </c>
      <c r="G33" s="4">
        <f t="shared" si="38"/>
        <v>0.000232512285421641</v>
      </c>
      <c r="H33" s="4">
        <f t="shared" si="38"/>
        <v>0.000186176536268432</v>
      </c>
      <c r="I33" s="7">
        <f t="shared" si="38"/>
        <v>0.000191287509312541</v>
      </c>
      <c r="J33" s="7">
        <f t="shared" si="38"/>
        <v>9.5461154309055e-5</v>
      </c>
      <c r="K33" s="7">
        <f t="shared" si="38"/>
        <v>0.000189778931895518</v>
      </c>
      <c r="L33" s="4">
        <f t="shared" si="38"/>
        <v>0.00075463381419058</v>
      </c>
      <c r="M33" s="4">
        <f t="shared" si="38"/>
        <v>0.000141427917060131</v>
      </c>
      <c r="N33" s="7">
        <f t="shared" si="38"/>
        <v>0.000237431894216951</v>
      </c>
      <c r="O33" s="7">
        <f t="shared" si="38"/>
        <v>0.00109165930154205</v>
      </c>
      <c r="P33" s="4">
        <f t="shared" si="38"/>
        <v>0.000421919444259473</v>
      </c>
      <c r="Q33" s="4">
        <f t="shared" si="38"/>
        <v>0</v>
      </c>
      <c r="R33" s="7">
        <f t="shared" si="38"/>
        <v>0.000189451761324639</v>
      </c>
      <c r="S33" s="7">
        <f t="shared" si="38"/>
        <v>0.00122629598661542</v>
      </c>
      <c r="T33" s="4">
        <f t="shared" si="38"/>
        <v>0.000283250420963334</v>
      </c>
      <c r="U33" s="7">
        <f t="shared" si="38"/>
        <v>0.00070642922536022</v>
      </c>
      <c r="V33" s="7">
        <f t="shared" si="38"/>
        <v>0</v>
      </c>
      <c r="W33" s="7">
        <f t="shared" si="38"/>
        <v>0.000622433187755975</v>
      </c>
      <c r="X33" s="4">
        <f t="shared" si="38"/>
        <v>0.000333676883764004</v>
      </c>
      <c r="Y33" s="4">
        <f t="shared" si="38"/>
        <v>0.00090871144278066</v>
      </c>
      <c r="Z33" s="7">
        <f t="shared" si="38"/>
        <v>0.000192305266348533</v>
      </c>
      <c r="AA33" s="7">
        <f t="shared" si="38"/>
        <v>0.00148547884406067</v>
      </c>
      <c r="AB33" s="7">
        <f t="shared" si="38"/>
        <v>0</v>
      </c>
      <c r="AC33" s="7">
        <f t="shared" si="38"/>
        <v>0.000189913573865455</v>
      </c>
      <c r="AD33" s="4">
        <f t="shared" si="38"/>
        <v>0.000142891019295276</v>
      </c>
      <c r="AE33" s="7">
        <f t="shared" si="38"/>
        <v>0.0011911340201871</v>
      </c>
      <c r="AF33" s="4">
        <f t="shared" si="38"/>
        <v>0.000478596627909985</v>
      </c>
      <c r="AG33" s="7">
        <f t="shared" si="38"/>
        <v>0</v>
      </c>
      <c r="AH33" s="5">
        <f t="shared" si="38"/>
        <v>0</v>
      </c>
      <c r="AI33" s="5">
        <f t="shared" si="38"/>
        <v>0.00018859325555765</v>
      </c>
      <c r="AJ33" s="5">
        <f t="shared" si="38"/>
        <v>0.000567163881847681</v>
      </c>
      <c r="AK33" s="7">
        <f t="shared" si="38"/>
        <v>0.00102597469685589</v>
      </c>
      <c r="AL33" s="7">
        <f t="shared" si="38"/>
        <v>0.000142346283603304</v>
      </c>
      <c r="AM33" s="7">
        <f t="shared" si="38"/>
        <v>0.000473356403690072</v>
      </c>
      <c r="AN33" s="5">
        <f t="shared" si="38"/>
        <v>0.000715712025039369</v>
      </c>
      <c r="AO33" s="7">
        <f t="shared" si="38"/>
        <v>0.0010463383007621</v>
      </c>
      <c r="AP33" s="7">
        <f t="shared" si="38"/>
        <v>0</v>
      </c>
      <c r="AQ33" s="5">
        <f t="shared" si="38"/>
        <v>0.000141656343147982</v>
      </c>
      <c r="AR33" s="7">
        <f t="shared" si="38"/>
        <v>0.000898268787993684</v>
      </c>
      <c r="AS33" s="7">
        <f t="shared" si="38"/>
        <v>0.000285186474974066</v>
      </c>
      <c r="AT33" s="7">
        <f t="shared" si="38"/>
        <v>0.00171290674685031</v>
      </c>
      <c r="AU33" s="7">
        <f t="shared" si="38"/>
        <v>0.000380196610968277</v>
      </c>
      <c r="AV33" s="5">
        <f t="shared" si="38"/>
        <v>0.00194780193093001</v>
      </c>
      <c r="AW33" s="5">
        <f t="shared" si="38"/>
        <v>0.000661926140516554</v>
      </c>
      <c r="AX33" s="5">
        <f t="shared" si="38"/>
        <v>0.000425414069705771</v>
      </c>
      <c r="AY33" s="5">
        <f t="shared" si="38"/>
        <v>0.00100654450085996</v>
      </c>
      <c r="AZ33" s="7">
        <f t="shared" si="38"/>
        <v>0</v>
      </c>
      <c r="BA33" s="7">
        <f t="shared" si="38"/>
        <v>0</v>
      </c>
      <c r="BB33" s="5">
        <f t="shared" si="38"/>
        <v>0.000189593381484752</v>
      </c>
      <c r="BC33" s="7">
        <f t="shared" si="38"/>
        <v>0.000331353419332383</v>
      </c>
      <c r="BD33" s="5">
        <f t="shared" si="38"/>
        <v>0.000188432698536001</v>
      </c>
      <c r="BE33" s="5">
        <f t="shared" si="38"/>
        <v>0</v>
      </c>
      <c r="BF33" s="5">
        <f t="shared" si="38"/>
        <v>0.000235324323947674</v>
      </c>
      <c r="BG33" s="5">
        <f t="shared" si="38"/>
        <v>0.000236303886152601</v>
      </c>
      <c r="BH33" s="7">
        <f t="shared" si="38"/>
        <v>0.00364544727828134</v>
      </c>
      <c r="BI33" s="7">
        <f t="shared" si="38"/>
        <v>0.000141762801613549</v>
      </c>
      <c r="BJ33" s="7">
        <f t="shared" si="38"/>
        <v>0.000895598830695213</v>
      </c>
      <c r="BK33" s="7">
        <f t="shared" si="38"/>
        <v>0.000141438794009876</v>
      </c>
      <c r="BL33" s="5">
        <f t="shared" si="38"/>
        <v>4.71059589435135e-5</v>
      </c>
      <c r="BM33" s="5">
        <f t="shared" si="38"/>
        <v>0.000142425944227864</v>
      </c>
      <c r="BN33" s="5">
        <f t="shared" si="38"/>
        <v>0.000330236434321798</v>
      </c>
      <c r="BO33" s="7">
        <f t="shared" si="38"/>
        <v>0.000567091330892773</v>
      </c>
      <c r="BP33" s="5">
        <f t="shared" ref="BP33:EA33" si="39">2*BP23*BP17/$A17</f>
        <v>0.000709043268784489</v>
      </c>
      <c r="BQ33" s="5">
        <f t="shared" si="39"/>
        <v>0.000378265068212804</v>
      </c>
      <c r="BR33" s="5">
        <f t="shared" si="39"/>
        <v>0</v>
      </c>
      <c r="BS33" s="4">
        <f t="shared" si="39"/>
        <v>0</v>
      </c>
      <c r="BT33" s="5">
        <f t="shared" si="39"/>
        <v>0.000282190855637979</v>
      </c>
      <c r="BU33" s="5">
        <f t="shared" si="39"/>
        <v>0</v>
      </c>
      <c r="BV33" s="5">
        <f t="shared" si="39"/>
        <v>0.000948739782704103</v>
      </c>
      <c r="BW33" s="5">
        <f t="shared" si="39"/>
        <v>4.71704272601468e-5</v>
      </c>
      <c r="BX33" s="7">
        <f t="shared" si="39"/>
        <v>0</v>
      </c>
      <c r="BY33" s="5">
        <f t="shared" si="39"/>
        <v>0.000284549444999432</v>
      </c>
      <c r="BZ33" s="5">
        <f t="shared" si="39"/>
        <v>4.75618684245021e-5</v>
      </c>
      <c r="CA33" s="5">
        <f t="shared" si="39"/>
        <v>7.05784497312551e-5</v>
      </c>
      <c r="CB33" s="7">
        <f t="shared" si="39"/>
        <v>0.000354279002673348</v>
      </c>
      <c r="CC33" s="5">
        <f t="shared" si="39"/>
        <v>0</v>
      </c>
      <c r="CD33" s="5">
        <f t="shared" si="39"/>
        <v>0</v>
      </c>
      <c r="CE33" s="7">
        <f t="shared" si="39"/>
        <v>0.00035866771254527</v>
      </c>
      <c r="CF33" s="5">
        <f t="shared" si="39"/>
        <v>0.000662775589610144</v>
      </c>
      <c r="CG33" s="7">
        <f t="shared" si="39"/>
        <v>0</v>
      </c>
      <c r="CH33" s="4">
        <f t="shared" si="39"/>
        <v>0.000379743596020944</v>
      </c>
      <c r="CI33" s="7">
        <f t="shared" si="39"/>
        <v>0.000649239103185323</v>
      </c>
      <c r="CJ33" s="7">
        <f t="shared" si="39"/>
        <v>0.000990299924288879</v>
      </c>
      <c r="CK33" s="4">
        <f t="shared" si="39"/>
        <v>9.45733784117025e-5</v>
      </c>
      <c r="CL33" s="4">
        <f t="shared" si="39"/>
        <v>0.000567312742562957</v>
      </c>
      <c r="CM33" s="7">
        <f t="shared" si="39"/>
        <v>0</v>
      </c>
      <c r="CN33" s="7">
        <f t="shared" si="39"/>
        <v>0.000806595290123462</v>
      </c>
      <c r="CO33" s="4">
        <f t="shared" si="39"/>
        <v>0</v>
      </c>
      <c r="CP33" s="4">
        <f t="shared" si="39"/>
        <v>0.000381256737016546</v>
      </c>
      <c r="CQ33" s="4">
        <f t="shared" si="39"/>
        <v>0.000886535295870424</v>
      </c>
      <c r="CR33" s="4">
        <f t="shared" si="39"/>
        <v>0.00080764210093797</v>
      </c>
      <c r="CS33" s="4">
        <f t="shared" si="39"/>
        <v>0</v>
      </c>
      <c r="CT33" s="5">
        <f t="shared" si="39"/>
        <v>0.000518079915597748</v>
      </c>
      <c r="CU33" s="7">
        <f t="shared" si="39"/>
        <v>0.000618086201643785</v>
      </c>
      <c r="CV33" s="7">
        <f t="shared" si="39"/>
        <v>0.000851531150981234</v>
      </c>
      <c r="CW33" s="4">
        <f t="shared" si="39"/>
        <v>0.000519253343307561</v>
      </c>
      <c r="CX33" s="5">
        <f t="shared" si="39"/>
        <v>0</v>
      </c>
      <c r="CY33" s="5">
        <f t="shared" si="39"/>
        <v>0</v>
      </c>
      <c r="CZ33" s="5">
        <f t="shared" si="39"/>
        <v>0.000142388080535339</v>
      </c>
      <c r="DA33" s="7">
        <f t="shared" si="39"/>
        <v>0.00170059838572591</v>
      </c>
      <c r="DB33" s="5">
        <f t="shared" si="39"/>
        <v>0.000378777495371927</v>
      </c>
      <c r="DC33" s="5">
        <f t="shared" si="39"/>
        <v>0</v>
      </c>
      <c r="DD33" s="4">
        <f t="shared" si="39"/>
        <v>0.000748985757336144</v>
      </c>
      <c r="DE33" s="5">
        <f t="shared" si="39"/>
        <v>0.00061710808728182</v>
      </c>
      <c r="DF33" s="5">
        <f t="shared" si="39"/>
        <v>0.000333445478250701</v>
      </c>
      <c r="DG33" s="4">
        <f t="shared" si="39"/>
        <v>0.00132331433731209</v>
      </c>
      <c r="DH33" s="7">
        <f t="shared" si="39"/>
        <v>0.0122304716284782</v>
      </c>
      <c r="DI33" s="5">
        <f t="shared" si="39"/>
        <v>0.000379758044316984</v>
      </c>
      <c r="DJ33" s="5">
        <f t="shared" si="39"/>
        <v>0.000424951649982093</v>
      </c>
      <c r="DK33" s="5">
        <f t="shared" si="39"/>
        <v>0.000618518056286596</v>
      </c>
      <c r="DL33" s="7">
        <f t="shared" si="39"/>
        <v>0</v>
      </c>
      <c r="DM33" s="7">
        <f t="shared" si="39"/>
        <v>0.000140861303152209</v>
      </c>
      <c r="DN33" s="7">
        <f t="shared" si="39"/>
        <v>9.44530813574501e-5</v>
      </c>
      <c r="DO33" s="7">
        <f t="shared" si="39"/>
        <v>0.000235273250180513</v>
      </c>
      <c r="DP33" s="7">
        <f t="shared" si="39"/>
        <v>0.000298927215237016</v>
      </c>
      <c r="DQ33" s="7">
        <f t="shared" si="39"/>
        <v>0.000118646058796089</v>
      </c>
      <c r="DR33" s="4">
        <f t="shared" si="39"/>
        <v>0.000231094808980418</v>
      </c>
      <c r="DS33" s="4">
        <f t="shared" si="39"/>
        <v>0.000611539683302665</v>
      </c>
      <c r="DT33" s="4">
        <f t="shared" si="39"/>
        <v>0.00037631834099694</v>
      </c>
      <c r="DU33" s="4">
        <f t="shared" si="39"/>
        <v>0.00363718322986815</v>
      </c>
      <c r="DV33" s="7">
        <f t="shared" si="39"/>
        <v>0</v>
      </c>
      <c r="DW33" s="4">
        <f t="shared" si="39"/>
        <v>0.00017193775425632</v>
      </c>
      <c r="DX33" s="7">
        <f t="shared" si="39"/>
        <v>0</v>
      </c>
      <c r="DY33" s="7">
        <f t="shared" si="39"/>
        <v>0.000187921658695814</v>
      </c>
      <c r="DZ33" s="4">
        <f t="shared" si="39"/>
        <v>0.000381992799525505</v>
      </c>
      <c r="EA33" s="4">
        <f t="shared" si="39"/>
        <v>6.32473088632349e-5</v>
      </c>
      <c r="EB33" s="4">
        <f t="shared" ref="EB33:EU33" si="40">2*EB23*EB17/$A17</f>
        <v>0.000328795968706369</v>
      </c>
      <c r="EC33" s="7">
        <f t="shared" si="40"/>
        <v>0.000258461483779493</v>
      </c>
      <c r="ED33" s="4">
        <f t="shared" si="40"/>
        <v>0.000465793482723141</v>
      </c>
      <c r="EE33" s="4">
        <f t="shared" si="40"/>
        <v>0.000219404231649806</v>
      </c>
      <c r="EF33" s="7">
        <f t="shared" si="40"/>
        <v>0</v>
      </c>
      <c r="EG33" s="7">
        <f t="shared" si="40"/>
        <v>0.000662517433850821</v>
      </c>
      <c r="EH33" s="7">
        <f t="shared" si="40"/>
        <v>0.000118115486731827</v>
      </c>
      <c r="EI33" s="7">
        <f t="shared" si="40"/>
        <v>0.000233966261020236</v>
      </c>
      <c r="EJ33" s="7">
        <f t="shared" si="40"/>
        <v>0.000404458662160077</v>
      </c>
      <c r="EK33" s="7">
        <f t="shared" si="40"/>
        <v>0.000308957529851771</v>
      </c>
      <c r="EL33" s="7">
        <f t="shared" si="40"/>
        <v>0.000421768644976934</v>
      </c>
      <c r="EM33" s="7">
        <f t="shared" si="40"/>
        <v>6.25215183126231e-5</v>
      </c>
      <c r="EN33" s="7">
        <f t="shared" si="40"/>
        <v>4.67258802059083e-5</v>
      </c>
      <c r="EO33" s="7">
        <f t="shared" si="40"/>
        <v>0</v>
      </c>
      <c r="EP33" s="7">
        <f t="shared" si="40"/>
        <v>7.90415762300215e-5</v>
      </c>
      <c r="EQ33" s="7">
        <f t="shared" si="40"/>
        <v>0.00023707086970788</v>
      </c>
      <c r="ER33" s="7"/>
    </row>
    <row r="34" spans="1:148">
      <c r="A34" s="8">
        <v>51.9961</v>
      </c>
      <c r="B34" s="7" t="s">
        <v>175</v>
      </c>
      <c r="C34" s="7">
        <f>2*C23*C18/$A18</f>
        <v>0.0085063185942257</v>
      </c>
      <c r="D34" s="7">
        <f t="shared" ref="D34:BO34" si="41">2*D23*D18/$A18</f>
        <v>0.0208298850729572</v>
      </c>
      <c r="E34" s="7">
        <f t="shared" si="41"/>
        <v>0.0139697820847202</v>
      </c>
      <c r="F34" s="4">
        <f t="shared" si="41"/>
        <v>0.00081978140936687</v>
      </c>
      <c r="G34" s="4">
        <f t="shared" si="41"/>
        <v>0.0123349258803303</v>
      </c>
      <c r="H34" s="4">
        <f t="shared" si="41"/>
        <v>0.0135286565677426</v>
      </c>
      <c r="I34" s="7">
        <f t="shared" si="41"/>
        <v>0.0265553179276936</v>
      </c>
      <c r="J34" s="7">
        <f t="shared" si="41"/>
        <v>0.00961384069391026</v>
      </c>
      <c r="K34" s="7">
        <f t="shared" si="41"/>
        <v>0.0118791740727485</v>
      </c>
      <c r="L34" s="4">
        <f t="shared" si="41"/>
        <v>0.0137966978098859</v>
      </c>
      <c r="M34" s="4">
        <f t="shared" si="41"/>
        <v>0.01393635318585</v>
      </c>
      <c r="N34" s="7">
        <f t="shared" si="41"/>
        <v>0.00891720099903935</v>
      </c>
      <c r="O34" s="7">
        <f t="shared" si="41"/>
        <v>0.00894231041918114</v>
      </c>
      <c r="P34" s="4">
        <f t="shared" si="41"/>
        <v>0.00767022020605922</v>
      </c>
      <c r="Q34" s="4">
        <f t="shared" si="41"/>
        <v>0.0162721679474985</v>
      </c>
      <c r="R34" s="7">
        <f t="shared" si="41"/>
        <v>0.0147206324026688</v>
      </c>
      <c r="S34" s="7">
        <f t="shared" si="41"/>
        <v>0.00979227588180554</v>
      </c>
      <c r="T34" s="4">
        <f t="shared" si="41"/>
        <v>0.0222649049225765</v>
      </c>
      <c r="U34" s="7">
        <f t="shared" si="41"/>
        <v>0.0100112520009083</v>
      </c>
      <c r="V34" s="7">
        <f t="shared" si="41"/>
        <v>0.0071757790079485</v>
      </c>
      <c r="W34" s="7">
        <f t="shared" si="41"/>
        <v>0.00919873180674561</v>
      </c>
      <c r="X34" s="4">
        <f t="shared" si="41"/>
        <v>0.00496311384439799</v>
      </c>
      <c r="Y34" s="4">
        <f t="shared" si="41"/>
        <v>0.0044461133400031</v>
      </c>
      <c r="Z34" s="7">
        <f t="shared" si="41"/>
        <v>0.006346403260029</v>
      </c>
      <c r="AA34" s="7">
        <f t="shared" si="41"/>
        <v>0.00225701915051962</v>
      </c>
      <c r="AB34" s="7">
        <f t="shared" si="41"/>
        <v>0.000800517864857729</v>
      </c>
      <c r="AC34" s="7">
        <f t="shared" si="41"/>
        <v>0.000765043690480685</v>
      </c>
      <c r="AD34" s="4">
        <f t="shared" si="41"/>
        <v>0.00696646656392962</v>
      </c>
      <c r="AE34" s="7">
        <f t="shared" si="41"/>
        <v>0.00248037177499752</v>
      </c>
      <c r="AF34" s="4">
        <f t="shared" si="41"/>
        <v>0.00605085403162324</v>
      </c>
      <c r="AG34" s="7">
        <f t="shared" si="41"/>
        <v>0.00145190901818984</v>
      </c>
      <c r="AH34" s="5">
        <f t="shared" si="41"/>
        <v>0</v>
      </c>
      <c r="AI34" s="5">
        <f t="shared" si="41"/>
        <v>0.00663298320914013</v>
      </c>
      <c r="AJ34" s="5">
        <f t="shared" si="41"/>
        <v>0.00623912660163486</v>
      </c>
      <c r="AK34" s="7">
        <f t="shared" si="41"/>
        <v>0.0017630339639264</v>
      </c>
      <c r="AL34" s="7">
        <f t="shared" si="41"/>
        <v>0.00194082191921933</v>
      </c>
      <c r="AM34" s="7">
        <f t="shared" si="41"/>
        <v>0</v>
      </c>
      <c r="AN34" s="5">
        <f t="shared" si="41"/>
        <v>0.00138983033809574</v>
      </c>
      <c r="AO34" s="7">
        <f t="shared" si="41"/>
        <v>0.000707420365345948</v>
      </c>
      <c r="AP34" s="7">
        <f t="shared" si="41"/>
        <v>0.00570815560716257</v>
      </c>
      <c r="AQ34" s="5">
        <f t="shared" si="41"/>
        <v>0.00108276290898841</v>
      </c>
      <c r="AR34" s="7">
        <f t="shared" si="41"/>
        <v>0.00137710622389542</v>
      </c>
      <c r="AS34" s="7">
        <f t="shared" si="41"/>
        <v>0.00453644103401096</v>
      </c>
      <c r="AT34" s="7">
        <f t="shared" si="41"/>
        <v>0.00760795262768192</v>
      </c>
      <c r="AU34" s="7">
        <f t="shared" si="41"/>
        <v>0.00347549874603642</v>
      </c>
      <c r="AV34" s="5">
        <f t="shared" si="41"/>
        <v>0.00471083390930778</v>
      </c>
      <c r="AW34" s="5">
        <f t="shared" si="41"/>
        <v>0.00580181079200937</v>
      </c>
      <c r="AX34" s="5">
        <f t="shared" si="41"/>
        <v>0.00913988661953315</v>
      </c>
      <c r="AY34" s="5">
        <f t="shared" si="41"/>
        <v>0</v>
      </c>
      <c r="AZ34" s="7">
        <f t="shared" si="41"/>
        <v>0.00186907147669171</v>
      </c>
      <c r="BA34" s="7">
        <f t="shared" si="41"/>
        <v>0.00137801168711487</v>
      </c>
      <c r="BB34" s="5">
        <f t="shared" si="41"/>
        <v>0.00555190287380669</v>
      </c>
      <c r="BC34" s="7">
        <f t="shared" si="41"/>
        <v>0.00413646547411616</v>
      </c>
      <c r="BD34" s="5">
        <f t="shared" si="41"/>
        <v>0.000963445362847086</v>
      </c>
      <c r="BE34" s="5">
        <f t="shared" si="41"/>
        <v>0.00859053018311387</v>
      </c>
      <c r="BF34" s="5">
        <f t="shared" si="41"/>
        <v>0.00667958025485025</v>
      </c>
      <c r="BG34" s="5">
        <f t="shared" si="41"/>
        <v>0.0049499913354218</v>
      </c>
      <c r="BH34" s="7">
        <f t="shared" si="41"/>
        <v>0.00296345505446924</v>
      </c>
      <c r="BI34" s="7">
        <f t="shared" si="41"/>
        <v>0</v>
      </c>
      <c r="BJ34" s="7">
        <f t="shared" si="41"/>
        <v>0.00333028685229046</v>
      </c>
      <c r="BK34" s="7">
        <f t="shared" si="41"/>
        <v>0.00274657851232536</v>
      </c>
      <c r="BL34" s="5">
        <f t="shared" si="41"/>
        <v>0.00405795777820809</v>
      </c>
      <c r="BM34" s="5">
        <f t="shared" si="41"/>
        <v>0.00970954026426482</v>
      </c>
      <c r="BN34" s="5">
        <f t="shared" si="41"/>
        <v>0.00485346507658711</v>
      </c>
      <c r="BO34" s="7">
        <f t="shared" si="41"/>
        <v>0.00515467519223855</v>
      </c>
      <c r="BP34" s="5">
        <f t="shared" ref="BP34:EA34" si="42">2*BP23*BP18/$A18</f>
        <v>0.00518527292554257</v>
      </c>
      <c r="BQ34" s="5">
        <f t="shared" si="42"/>
        <v>0.0061830901705289</v>
      </c>
      <c r="BR34" s="5">
        <f t="shared" si="42"/>
        <v>0.00900326393707019</v>
      </c>
      <c r="BS34" s="4">
        <f t="shared" si="42"/>
        <v>0.000117053249261004</v>
      </c>
      <c r="BT34" s="5">
        <f t="shared" si="42"/>
        <v>0.00696636878693969</v>
      </c>
      <c r="BU34" s="5">
        <f t="shared" si="42"/>
        <v>0.00715752228828809</v>
      </c>
      <c r="BV34" s="5">
        <f t="shared" si="42"/>
        <v>0.00232252866078078</v>
      </c>
      <c r="BW34" s="5">
        <f t="shared" si="42"/>
        <v>0.0107580734044723</v>
      </c>
      <c r="BX34" s="7">
        <f t="shared" si="42"/>
        <v>0.00187574337923704</v>
      </c>
      <c r="BY34" s="5">
        <f t="shared" si="42"/>
        <v>0.00762712263218584</v>
      </c>
      <c r="BZ34" s="5">
        <f t="shared" si="42"/>
        <v>0.0117905963887524</v>
      </c>
      <c r="CA34" s="5">
        <f t="shared" si="42"/>
        <v>0.00451990626539177</v>
      </c>
      <c r="CB34" s="7">
        <f t="shared" si="42"/>
        <v>0.00402535069469397</v>
      </c>
      <c r="CC34" s="5">
        <f t="shared" si="42"/>
        <v>0.0115344673622914</v>
      </c>
      <c r="CD34" s="5">
        <f t="shared" si="42"/>
        <v>0.0130314234960622</v>
      </c>
      <c r="CE34" s="7">
        <f t="shared" si="42"/>
        <v>0.000414931045039132</v>
      </c>
      <c r="CF34" s="5">
        <f t="shared" si="42"/>
        <v>0.00522246268891361</v>
      </c>
      <c r="CG34" s="7">
        <f t="shared" si="42"/>
        <v>0.00327273145561544</v>
      </c>
      <c r="CH34" s="4">
        <f t="shared" si="42"/>
        <v>0</v>
      </c>
      <c r="CI34" s="7">
        <f t="shared" si="42"/>
        <v>0.00100591562093551</v>
      </c>
      <c r="CJ34" s="7">
        <f t="shared" si="42"/>
        <v>0.000233805278970217</v>
      </c>
      <c r="CK34" s="4">
        <f t="shared" si="42"/>
        <v>0.00126015578627226</v>
      </c>
      <c r="CL34" s="4">
        <f t="shared" si="42"/>
        <v>0.0141808913182422</v>
      </c>
      <c r="CM34" s="7">
        <f t="shared" si="42"/>
        <v>0.000353247405005391</v>
      </c>
      <c r="CN34" s="7">
        <f t="shared" si="42"/>
        <v>0.00182312028972345</v>
      </c>
      <c r="CO34" s="4">
        <f t="shared" si="42"/>
        <v>0.00141759849598735</v>
      </c>
      <c r="CP34" s="4">
        <f t="shared" si="42"/>
        <v>0</v>
      </c>
      <c r="CQ34" s="4">
        <f t="shared" si="42"/>
        <v>0.00414300430636177</v>
      </c>
      <c r="CR34" s="4">
        <f t="shared" si="42"/>
        <v>0.00329765278135763</v>
      </c>
      <c r="CS34" s="4">
        <f t="shared" si="42"/>
        <v>0</v>
      </c>
      <c r="CT34" s="5">
        <f t="shared" si="42"/>
        <v>0.0039113415732022</v>
      </c>
      <c r="CU34" s="7">
        <f t="shared" si="42"/>
        <v>0.00285821112224223</v>
      </c>
      <c r="CV34" s="7">
        <f t="shared" si="42"/>
        <v>0.00387007018117445</v>
      </c>
      <c r="CW34" s="4">
        <f t="shared" si="42"/>
        <v>0.00418349764024646</v>
      </c>
      <c r="CX34" s="5">
        <f t="shared" si="42"/>
        <v>0.00257475581627269</v>
      </c>
      <c r="CY34" s="5">
        <f t="shared" si="42"/>
        <v>0.00277203590537435</v>
      </c>
      <c r="CZ34" s="5">
        <f t="shared" si="42"/>
        <v>0.00105894098178226</v>
      </c>
      <c r="DA34" s="7">
        <f t="shared" si="42"/>
        <v>0</v>
      </c>
      <c r="DB34" s="5">
        <f t="shared" si="42"/>
        <v>0.00472429416304694</v>
      </c>
      <c r="DC34" s="5">
        <f t="shared" si="42"/>
        <v>0.0087725479898238</v>
      </c>
      <c r="DD34" s="4">
        <f t="shared" si="42"/>
        <v>0.00188574866005847</v>
      </c>
      <c r="DE34" s="5">
        <f t="shared" si="42"/>
        <v>0.00217704035717195</v>
      </c>
      <c r="DF34" s="5">
        <f t="shared" si="42"/>
        <v>0.00162370211539171</v>
      </c>
      <c r="DG34" s="4">
        <f t="shared" si="42"/>
        <v>0.00360269065046072</v>
      </c>
      <c r="DH34" s="7">
        <f t="shared" si="42"/>
        <v>0</v>
      </c>
      <c r="DI34" s="5">
        <f t="shared" si="42"/>
        <v>0.000970840330907788</v>
      </c>
      <c r="DJ34" s="5">
        <f t="shared" si="42"/>
        <v>0.00029262665635104</v>
      </c>
      <c r="DK34" s="5">
        <f t="shared" si="42"/>
        <v>0.00120895395787606</v>
      </c>
      <c r="DL34" s="7">
        <f t="shared" si="42"/>
        <v>0.0138356226498358</v>
      </c>
      <c r="DM34" s="7">
        <f t="shared" si="42"/>
        <v>0.00814789367402886</v>
      </c>
      <c r="DN34" s="7">
        <f t="shared" si="42"/>
        <v>0.00449274106591204</v>
      </c>
      <c r="DO34" s="7">
        <f t="shared" si="42"/>
        <v>0.010294236171968</v>
      </c>
      <c r="DP34" s="7">
        <f t="shared" si="42"/>
        <v>0.00705942814191693</v>
      </c>
      <c r="DQ34" s="7">
        <f t="shared" si="42"/>
        <v>0.00621336547384708</v>
      </c>
      <c r="DR34" s="4">
        <f t="shared" si="42"/>
        <v>0.00590071013144822</v>
      </c>
      <c r="DS34" s="4">
        <f t="shared" si="42"/>
        <v>0.0100581303890192</v>
      </c>
      <c r="DT34" s="4">
        <f t="shared" si="42"/>
        <v>0.0126698652216877</v>
      </c>
      <c r="DU34" s="4">
        <f t="shared" si="42"/>
        <v>0.0139668658256022</v>
      </c>
      <c r="DV34" s="7">
        <f t="shared" si="42"/>
        <v>0.0101318697345808</v>
      </c>
      <c r="DW34" s="4">
        <f t="shared" si="42"/>
        <v>0.0184927275209916</v>
      </c>
      <c r="DX34" s="7">
        <f t="shared" si="42"/>
        <v>0.0107465508560138</v>
      </c>
      <c r="DY34" s="7">
        <f t="shared" si="42"/>
        <v>0.0194786941334372</v>
      </c>
      <c r="DZ34" s="4">
        <f t="shared" si="42"/>
        <v>0.00609606072569606</v>
      </c>
      <c r="EA34" s="4">
        <f t="shared" si="42"/>
        <v>0.016375186006685</v>
      </c>
      <c r="EB34" s="4">
        <f t="shared" ref="EB34:EU34" si="43">2*EB23*EB18/$A18</f>
        <v>0.0169421414479639</v>
      </c>
      <c r="EC34" s="7">
        <f t="shared" si="43"/>
        <v>0.0163239642574745</v>
      </c>
      <c r="ED34" s="4">
        <f t="shared" si="43"/>
        <v>0.0254178985830716</v>
      </c>
      <c r="EE34" s="4">
        <f t="shared" si="43"/>
        <v>0.0115190161916745</v>
      </c>
      <c r="EF34" s="7">
        <f t="shared" si="43"/>
        <v>0.00679869382945851</v>
      </c>
      <c r="EG34" s="7">
        <f t="shared" si="43"/>
        <v>0.0145321478831297</v>
      </c>
      <c r="EH34" s="7">
        <f t="shared" si="43"/>
        <v>0.00382115118911339</v>
      </c>
      <c r="EI34" s="7">
        <f t="shared" si="43"/>
        <v>0.0128615623992574</v>
      </c>
      <c r="EJ34" s="7">
        <f t="shared" si="43"/>
        <v>0.00818342444917733</v>
      </c>
      <c r="EK34" s="7">
        <f t="shared" si="43"/>
        <v>0.00708463340946287</v>
      </c>
      <c r="EL34" s="7">
        <f t="shared" si="43"/>
        <v>0.0143620009602017</v>
      </c>
      <c r="EM34" s="7">
        <f t="shared" si="43"/>
        <v>0.00267366098634013</v>
      </c>
      <c r="EN34" s="7">
        <f t="shared" si="43"/>
        <v>0.0142185679526113</v>
      </c>
      <c r="EO34" s="7">
        <f t="shared" si="43"/>
        <v>0.0107856236060312</v>
      </c>
      <c r="EP34" s="7">
        <f t="shared" si="43"/>
        <v>0.0120993146075217</v>
      </c>
      <c r="EQ34" s="7">
        <f t="shared" si="43"/>
        <v>0.00837471281471568</v>
      </c>
      <c r="ER34" s="7"/>
    </row>
    <row r="35" spans="1:169">
      <c r="A35" s="8">
        <v>30.973762</v>
      </c>
      <c r="B35" s="7" t="s">
        <v>176</v>
      </c>
      <c r="C35" s="7">
        <f>2*C23*C19/$A19</f>
        <v>0</v>
      </c>
      <c r="D35" s="7">
        <f t="shared" ref="D35:BO35" si="44">2*D23*D19/$A19</f>
        <v>0</v>
      </c>
      <c r="E35" s="7">
        <f t="shared" si="44"/>
        <v>0</v>
      </c>
      <c r="F35" s="4">
        <f t="shared" si="44"/>
        <v>0</v>
      </c>
      <c r="G35" s="4">
        <f t="shared" si="44"/>
        <v>0</v>
      </c>
      <c r="H35" s="4">
        <f t="shared" si="44"/>
        <v>0</v>
      </c>
      <c r="I35" s="7">
        <f t="shared" si="44"/>
        <v>0</v>
      </c>
      <c r="J35" s="7">
        <f t="shared" si="44"/>
        <v>0</v>
      </c>
      <c r="K35" s="7">
        <f t="shared" si="44"/>
        <v>0</v>
      </c>
      <c r="L35" s="4">
        <f t="shared" si="44"/>
        <v>0</v>
      </c>
      <c r="M35" s="4">
        <f t="shared" si="44"/>
        <v>0</v>
      </c>
      <c r="N35" s="7">
        <f t="shared" si="44"/>
        <v>0</v>
      </c>
      <c r="O35" s="7">
        <f t="shared" si="44"/>
        <v>0</v>
      </c>
      <c r="P35" s="4">
        <f t="shared" si="44"/>
        <v>0</v>
      </c>
      <c r="Q35" s="4">
        <f t="shared" si="44"/>
        <v>0</v>
      </c>
      <c r="R35" s="7">
        <f t="shared" si="44"/>
        <v>0</v>
      </c>
      <c r="S35" s="7">
        <f t="shared" si="44"/>
        <v>0</v>
      </c>
      <c r="T35" s="4">
        <f t="shared" si="44"/>
        <v>0</v>
      </c>
      <c r="U35" s="7">
        <f t="shared" si="44"/>
        <v>0</v>
      </c>
      <c r="V35" s="7">
        <f t="shared" si="44"/>
        <v>0</v>
      </c>
      <c r="W35" s="7">
        <f t="shared" si="44"/>
        <v>0</v>
      </c>
      <c r="X35" s="4">
        <f t="shared" si="44"/>
        <v>0.000980626427219108</v>
      </c>
      <c r="Y35" s="4">
        <f t="shared" si="44"/>
        <v>0.000634769731842317</v>
      </c>
      <c r="Z35" s="7">
        <f t="shared" si="44"/>
        <v>0</v>
      </c>
      <c r="AA35" s="7">
        <f t="shared" si="44"/>
        <v>0.000349793134027152</v>
      </c>
      <c r="AB35" s="7">
        <f t="shared" si="44"/>
        <v>9.52413324387516e-5</v>
      </c>
      <c r="AC35" s="7">
        <f t="shared" si="44"/>
        <v>0.000630144034433846</v>
      </c>
      <c r="AD35" s="4">
        <f t="shared" si="44"/>
        <v>0.00135914550556415</v>
      </c>
      <c r="AE35" s="7">
        <f t="shared" si="44"/>
        <v>0.000252944025181092</v>
      </c>
      <c r="AF35" s="4">
        <f t="shared" si="44"/>
        <v>0.000730484976750499</v>
      </c>
      <c r="AG35" s="7">
        <f t="shared" si="44"/>
        <v>0</v>
      </c>
      <c r="AH35" s="5">
        <f t="shared" si="44"/>
        <v>0.00100650322042371</v>
      </c>
      <c r="AI35" s="5">
        <f t="shared" si="44"/>
        <v>0.00159569601523678</v>
      </c>
      <c r="AJ35" s="5">
        <f t="shared" si="44"/>
        <v>0</v>
      </c>
      <c r="AK35" s="7">
        <f t="shared" si="44"/>
        <v>0.00034042423695414</v>
      </c>
      <c r="AL35" s="7">
        <f t="shared" si="44"/>
        <v>3.14875374135527e-5</v>
      </c>
      <c r="AM35" s="7">
        <f t="shared" si="44"/>
        <v>0.000691074321150832</v>
      </c>
      <c r="AN35" s="5">
        <f t="shared" si="44"/>
        <v>0.00155151848178838</v>
      </c>
      <c r="AO35" s="7">
        <f t="shared" si="44"/>
        <v>0.00198840025265177</v>
      </c>
      <c r="AP35" s="7">
        <f t="shared" si="44"/>
        <v>0</v>
      </c>
      <c r="AQ35" s="5">
        <f t="shared" si="44"/>
        <v>0</v>
      </c>
      <c r="AR35" s="7">
        <f t="shared" si="44"/>
        <v>0.000533353867034443</v>
      </c>
      <c r="AS35" s="7">
        <f t="shared" si="44"/>
        <v>0.00145093956923414</v>
      </c>
      <c r="AT35" s="7">
        <f t="shared" si="44"/>
        <v>0.00101040390447068</v>
      </c>
      <c r="AU35" s="7">
        <f t="shared" si="44"/>
        <v>0.00037845419066784</v>
      </c>
      <c r="AV35" s="5">
        <f t="shared" si="44"/>
        <v>0.000504422832149884</v>
      </c>
      <c r="AW35" s="5">
        <f t="shared" si="44"/>
        <v>0.000784395915680025</v>
      </c>
      <c r="AX35" s="5">
        <f t="shared" si="44"/>
        <v>0</v>
      </c>
      <c r="AY35" s="5">
        <f t="shared" si="44"/>
        <v>0.000699761726116025</v>
      </c>
      <c r="AZ35" s="7">
        <f t="shared" si="44"/>
        <v>0.000635348925553767</v>
      </c>
      <c r="BA35" s="7">
        <f t="shared" si="44"/>
        <v>0.000879042793755047</v>
      </c>
      <c r="BB35" s="5">
        <f t="shared" si="44"/>
        <v>3.14540808956069e-5</v>
      </c>
      <c r="BC35" s="7">
        <f t="shared" si="44"/>
        <v>0</v>
      </c>
      <c r="BD35" s="5">
        <f t="shared" si="44"/>
        <v>0.000375138243542888</v>
      </c>
      <c r="BE35" s="5">
        <f t="shared" si="44"/>
        <v>0</v>
      </c>
      <c r="BF35" s="5">
        <f t="shared" si="44"/>
        <v>3.12327793900315e-5</v>
      </c>
      <c r="BG35" s="5">
        <f t="shared" si="44"/>
        <v>0.000909520884286992</v>
      </c>
      <c r="BH35" s="7">
        <f t="shared" si="44"/>
        <v>0.00131954196092061</v>
      </c>
      <c r="BI35" s="7">
        <f t="shared" si="44"/>
        <v>0.00028222622087464</v>
      </c>
      <c r="BJ35" s="7">
        <f t="shared" si="44"/>
        <v>0.000531768559753381</v>
      </c>
      <c r="BK35" s="7">
        <f t="shared" si="44"/>
        <v>0.000876030323732953</v>
      </c>
      <c r="BL35" s="5">
        <f t="shared" si="44"/>
        <v>0</v>
      </c>
      <c r="BM35" s="5">
        <f t="shared" si="44"/>
        <v>0.000189030951873675</v>
      </c>
      <c r="BN35" s="5">
        <f t="shared" si="44"/>
        <v>0.000626139007203689</v>
      </c>
      <c r="BO35" s="7">
        <f t="shared" si="44"/>
        <v>0.000156803439527707</v>
      </c>
      <c r="BP35" s="5">
        <f t="shared" ref="BP35:EA35" si="45">2*BP23*BP19/$A19</f>
        <v>0.000596003621425157</v>
      </c>
      <c r="BQ35" s="5">
        <f t="shared" si="45"/>
        <v>0.000596174875106571</v>
      </c>
      <c r="BR35" s="5">
        <f t="shared" si="45"/>
        <v>0.000471031345913421</v>
      </c>
      <c r="BS35" s="4">
        <f t="shared" si="45"/>
        <v>0.000532683626138174</v>
      </c>
      <c r="BT35" s="5">
        <f t="shared" si="45"/>
        <v>0.000436951807227931</v>
      </c>
      <c r="BU35" s="5">
        <f t="shared" si="45"/>
        <v>0.000376921640349136</v>
      </c>
      <c r="BV35" s="5">
        <f t="shared" si="45"/>
        <v>0.00151102681616537</v>
      </c>
      <c r="BW35" s="5">
        <f t="shared" si="45"/>
        <v>0</v>
      </c>
      <c r="BX35" s="7">
        <f t="shared" si="45"/>
        <v>0</v>
      </c>
      <c r="BY35" s="5">
        <f t="shared" si="45"/>
        <v>0</v>
      </c>
      <c r="BZ35" s="5">
        <f t="shared" si="45"/>
        <v>0</v>
      </c>
      <c r="CA35" s="5">
        <f t="shared" si="45"/>
        <v>0</v>
      </c>
      <c r="CB35" s="7">
        <f t="shared" si="45"/>
        <v>0</v>
      </c>
      <c r="CC35" s="5">
        <f t="shared" si="45"/>
        <v>0</v>
      </c>
      <c r="CD35" s="5">
        <f t="shared" si="45"/>
        <v>0</v>
      </c>
      <c r="CE35" s="7">
        <f t="shared" si="45"/>
        <v>0</v>
      </c>
      <c r="CF35" s="5">
        <f t="shared" si="45"/>
        <v>0.000502657619265535</v>
      </c>
      <c r="CG35" s="7">
        <f t="shared" si="45"/>
        <v>0.00050513134448308</v>
      </c>
      <c r="CH35" s="4">
        <f t="shared" si="45"/>
        <v>0.000315002709886055</v>
      </c>
      <c r="CI35" s="7">
        <f t="shared" si="45"/>
        <v>0.000461616911313621</v>
      </c>
      <c r="CJ35" s="7">
        <f t="shared" si="45"/>
        <v>0.000594586261674881</v>
      </c>
      <c r="CK35" s="4">
        <f t="shared" si="45"/>
        <v>0.00141209930676541</v>
      </c>
      <c r="CL35" s="4">
        <f t="shared" si="45"/>
        <v>0.000941187965420567</v>
      </c>
      <c r="CM35" s="7">
        <f t="shared" si="45"/>
        <v>0.000819535981267413</v>
      </c>
      <c r="CN35" s="7">
        <f t="shared" si="45"/>
        <v>0.000125944895367498</v>
      </c>
      <c r="CO35" s="4">
        <f t="shared" si="45"/>
        <v>0.000695715422647847</v>
      </c>
      <c r="CP35" s="4">
        <f t="shared" si="45"/>
        <v>0.00117015416283371</v>
      </c>
      <c r="CQ35" s="4">
        <f t="shared" si="45"/>
        <v>0.000461111679964244</v>
      </c>
      <c r="CR35" s="4">
        <f t="shared" si="45"/>
        <v>0.0003573069872469</v>
      </c>
      <c r="CS35" s="4">
        <f t="shared" si="45"/>
        <v>0.000255128066058933</v>
      </c>
      <c r="CT35" s="5">
        <f t="shared" si="45"/>
        <v>0.0010939209350021</v>
      </c>
      <c r="CU35" s="7">
        <f t="shared" si="45"/>
        <v>0</v>
      </c>
      <c r="CV35" s="7">
        <f t="shared" si="45"/>
        <v>0</v>
      </c>
      <c r="CW35" s="4">
        <f t="shared" si="45"/>
        <v>0.000877118893379381</v>
      </c>
      <c r="CX35" s="5">
        <f t="shared" si="45"/>
        <v>0</v>
      </c>
      <c r="CY35" s="5">
        <f t="shared" si="45"/>
        <v>0</v>
      </c>
      <c r="CZ35" s="5">
        <f t="shared" si="45"/>
        <v>0.00160633593571962</v>
      </c>
      <c r="DA35" s="7">
        <f t="shared" si="45"/>
        <v>0.0026019034223329</v>
      </c>
      <c r="DB35" s="5">
        <f t="shared" si="45"/>
        <v>0.000722663026034772</v>
      </c>
      <c r="DC35" s="5">
        <f t="shared" si="45"/>
        <v>0.000967426310877337</v>
      </c>
      <c r="DD35" s="4">
        <f t="shared" si="45"/>
        <v>0</v>
      </c>
      <c r="DE35" s="5">
        <f t="shared" si="45"/>
        <v>0.000504024545334438</v>
      </c>
      <c r="DF35" s="5">
        <f t="shared" si="45"/>
        <v>0.000727056977549473</v>
      </c>
      <c r="DG35" s="4">
        <f t="shared" si="45"/>
        <v>0.000439083219996039</v>
      </c>
      <c r="DH35" s="7">
        <f t="shared" si="45"/>
        <v>0.000859370826711159</v>
      </c>
      <c r="DI35" s="5">
        <f t="shared" si="45"/>
        <v>0.000724533798391811</v>
      </c>
      <c r="DJ35" s="5">
        <f t="shared" si="45"/>
        <v>0.00153534828661806</v>
      </c>
      <c r="DK35" s="5">
        <f t="shared" si="45"/>
        <v>0.000126294035245168</v>
      </c>
      <c r="DL35" s="7">
        <f t="shared" si="45"/>
        <v>0</v>
      </c>
      <c r="DM35" s="7">
        <f t="shared" si="45"/>
        <v>0</v>
      </c>
      <c r="DN35" s="7">
        <f t="shared" si="45"/>
        <v>0</v>
      </c>
      <c r="DO35" s="7">
        <f t="shared" si="45"/>
        <v>0</v>
      </c>
      <c r="DP35" s="7">
        <f t="shared" si="45"/>
        <v>0</v>
      </c>
      <c r="DQ35" s="7">
        <f t="shared" si="45"/>
        <v>0</v>
      </c>
      <c r="DR35" s="4">
        <f t="shared" si="45"/>
        <v>0</v>
      </c>
      <c r="DS35" s="4">
        <f t="shared" si="45"/>
        <v>0</v>
      </c>
      <c r="DT35" s="4">
        <f t="shared" si="45"/>
        <v>0</v>
      </c>
      <c r="DU35" s="4">
        <f t="shared" si="45"/>
        <v>0</v>
      </c>
      <c r="DV35" s="7">
        <f t="shared" si="45"/>
        <v>0</v>
      </c>
      <c r="DW35" s="4">
        <f t="shared" si="45"/>
        <v>0</v>
      </c>
      <c r="DX35" s="7">
        <f t="shared" si="45"/>
        <v>0</v>
      </c>
      <c r="DY35" s="7">
        <f t="shared" si="45"/>
        <v>0</v>
      </c>
      <c r="DZ35" s="4">
        <f t="shared" si="45"/>
        <v>0</v>
      </c>
      <c r="EA35" s="4">
        <f t="shared" si="45"/>
        <v>0</v>
      </c>
      <c r="EB35" s="4">
        <f t="shared" ref="EB35:EU35" si="46">2*EB23*EB19/$A19</f>
        <v>0</v>
      </c>
      <c r="EC35" s="7">
        <f t="shared" si="46"/>
        <v>0</v>
      </c>
      <c r="ED35" s="4">
        <f t="shared" si="46"/>
        <v>0</v>
      </c>
      <c r="EE35" s="4">
        <f t="shared" si="46"/>
        <v>0</v>
      </c>
      <c r="EF35" s="7">
        <f t="shared" si="46"/>
        <v>0</v>
      </c>
      <c r="EG35" s="7">
        <f t="shared" si="46"/>
        <v>0</v>
      </c>
      <c r="EH35" s="7">
        <f t="shared" si="46"/>
        <v>0</v>
      </c>
      <c r="EI35" s="7">
        <f t="shared" si="46"/>
        <v>0</v>
      </c>
      <c r="EJ35" s="7">
        <f t="shared" si="46"/>
        <v>0</v>
      </c>
      <c r="EK35" s="7">
        <f t="shared" si="46"/>
        <v>0</v>
      </c>
      <c r="EL35" s="7">
        <f t="shared" si="46"/>
        <v>0</v>
      </c>
      <c r="EM35" s="7">
        <f t="shared" si="46"/>
        <v>0</v>
      </c>
      <c r="EN35" s="7">
        <f t="shared" si="46"/>
        <v>0</v>
      </c>
      <c r="EO35" s="7">
        <f t="shared" si="46"/>
        <v>0</v>
      </c>
      <c r="EP35" s="7">
        <f t="shared" si="46"/>
        <v>0</v>
      </c>
      <c r="EQ35" s="7">
        <f t="shared" si="46"/>
        <v>0</v>
      </c>
      <c r="ER35" s="7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</row>
    <row r="36" spans="1:169">
      <c r="A36" s="7"/>
      <c r="B36" s="7" t="s">
        <v>161</v>
      </c>
      <c r="C36" s="7">
        <f>SUM(C24:C35)</f>
        <v>3.99936074142761</v>
      </c>
      <c r="D36" s="7">
        <f t="shared" ref="D36:BO36" si="47">SUM(D24:D35)</f>
        <v>3.98437540131584</v>
      </c>
      <c r="E36" s="7">
        <f t="shared" si="47"/>
        <v>3.97247237444419</v>
      </c>
      <c r="F36" s="4">
        <f t="shared" si="47"/>
        <v>3.99415604252513</v>
      </c>
      <c r="G36" s="4">
        <f t="shared" si="47"/>
        <v>3.97650561530497</v>
      </c>
      <c r="H36" s="4">
        <f t="shared" si="47"/>
        <v>3.98884642238036</v>
      </c>
      <c r="I36" s="7">
        <f t="shared" si="47"/>
        <v>4.00084092185371</v>
      </c>
      <c r="J36" s="7">
        <f t="shared" si="47"/>
        <v>4.0020011664521</v>
      </c>
      <c r="K36" s="7">
        <f t="shared" si="47"/>
        <v>4.00161757680282</v>
      </c>
      <c r="L36" s="4">
        <f t="shared" si="47"/>
        <v>3.9953952769812</v>
      </c>
      <c r="M36" s="4">
        <f t="shared" si="47"/>
        <v>3.98525260294976</v>
      </c>
      <c r="N36" s="7">
        <f t="shared" si="47"/>
        <v>3.9885565459445</v>
      </c>
      <c r="O36" s="7">
        <f t="shared" si="47"/>
        <v>4.00180242547779</v>
      </c>
      <c r="P36" s="4">
        <f t="shared" si="47"/>
        <v>3.98935570844218</v>
      </c>
      <c r="Q36" s="4">
        <f t="shared" si="47"/>
        <v>3.97832323346894</v>
      </c>
      <c r="R36" s="7">
        <f t="shared" si="47"/>
        <v>3.99536984731055</v>
      </c>
      <c r="S36" s="7">
        <f t="shared" si="47"/>
        <v>3.9926914719741</v>
      </c>
      <c r="T36" s="4">
        <f t="shared" si="47"/>
        <v>3.98492743504244</v>
      </c>
      <c r="U36" s="7">
        <f t="shared" si="47"/>
        <v>3.99670412763763</v>
      </c>
      <c r="V36" s="7">
        <f t="shared" si="47"/>
        <v>3.99156428035887</v>
      </c>
      <c r="W36" s="7">
        <f t="shared" si="47"/>
        <v>4.01081992070187</v>
      </c>
      <c r="X36" s="4">
        <f t="shared" si="47"/>
        <v>4.01583468370572</v>
      </c>
      <c r="Y36" s="4">
        <f t="shared" si="47"/>
        <v>4.00893882358352</v>
      </c>
      <c r="Z36" s="7">
        <f t="shared" si="47"/>
        <v>4.00918663603767</v>
      </c>
      <c r="AA36" s="7">
        <f t="shared" si="47"/>
        <v>4.01198658911298</v>
      </c>
      <c r="AB36" s="7">
        <f t="shared" si="47"/>
        <v>4.01062374686104</v>
      </c>
      <c r="AC36" s="7">
        <f t="shared" si="47"/>
        <v>4.00619772772236</v>
      </c>
      <c r="AD36" s="4">
        <f t="shared" si="47"/>
        <v>4.00317102726663</v>
      </c>
      <c r="AE36" s="7">
        <f t="shared" si="47"/>
        <v>4.01272933621026</v>
      </c>
      <c r="AF36" s="4">
        <f t="shared" si="47"/>
        <v>4.01186483470638</v>
      </c>
      <c r="AG36" s="7">
        <f t="shared" si="47"/>
        <v>4.0158128883637</v>
      </c>
      <c r="AH36" s="5">
        <f t="shared" si="47"/>
        <v>4.0086035648064</v>
      </c>
      <c r="AI36" s="5">
        <f t="shared" si="47"/>
        <v>4.00984027463916</v>
      </c>
      <c r="AJ36" s="5">
        <f t="shared" si="47"/>
        <v>4.00756030630222</v>
      </c>
      <c r="AK36" s="7">
        <f t="shared" si="47"/>
        <v>4.0028370846682</v>
      </c>
      <c r="AL36" s="7">
        <f t="shared" si="47"/>
        <v>3.99846992700759</v>
      </c>
      <c r="AM36" s="7">
        <f t="shared" si="47"/>
        <v>4.01178924094902</v>
      </c>
      <c r="AN36" s="5">
        <f t="shared" si="47"/>
        <v>4.01274482087414</v>
      </c>
      <c r="AO36" s="7">
        <f t="shared" si="47"/>
        <v>4.00975820203718</v>
      </c>
      <c r="AP36" s="7">
        <f t="shared" si="47"/>
        <v>4.00366920152373</v>
      </c>
      <c r="AQ36" s="5">
        <f t="shared" si="47"/>
        <v>4.00730759349454</v>
      </c>
      <c r="AR36" s="7">
        <f t="shared" si="47"/>
        <v>4.0088731397765</v>
      </c>
      <c r="AS36" s="7">
        <f t="shared" si="47"/>
        <v>4.01145029265025</v>
      </c>
      <c r="AT36" s="7">
        <f t="shared" si="47"/>
        <v>4.01362899894384</v>
      </c>
      <c r="AU36" s="7">
        <f t="shared" si="47"/>
        <v>4.0007681742586</v>
      </c>
      <c r="AV36" s="5">
        <f t="shared" si="47"/>
        <v>4.02043716096635</v>
      </c>
      <c r="AW36" s="5">
        <f t="shared" si="47"/>
        <v>4.01551473526987</v>
      </c>
      <c r="AX36" s="5">
        <f t="shared" si="47"/>
        <v>4.01995479036071</v>
      </c>
      <c r="AY36" s="5">
        <f t="shared" si="47"/>
        <v>4.00919980921113</v>
      </c>
      <c r="AZ36" s="7">
        <f t="shared" si="47"/>
        <v>4.01482411937371</v>
      </c>
      <c r="BA36" s="7">
        <f t="shared" si="47"/>
        <v>4.00955391943714</v>
      </c>
      <c r="BB36" s="5">
        <f t="shared" si="47"/>
        <v>4.00658725528785</v>
      </c>
      <c r="BC36" s="7">
        <f t="shared" si="47"/>
        <v>4.00188189576903</v>
      </c>
      <c r="BD36" s="5">
        <f t="shared" si="47"/>
        <v>4.0101460420561</v>
      </c>
      <c r="BE36" s="5">
        <f t="shared" si="47"/>
        <v>4.01068718898837</v>
      </c>
      <c r="BF36" s="5">
        <f t="shared" si="47"/>
        <v>4.00926388950881</v>
      </c>
      <c r="BG36" s="5">
        <f t="shared" si="47"/>
        <v>4.01495475753764</v>
      </c>
      <c r="BH36" s="7">
        <f t="shared" si="47"/>
        <v>4.00635178137689</v>
      </c>
      <c r="BI36" s="7">
        <f t="shared" si="47"/>
        <v>4.0142700220655</v>
      </c>
      <c r="BJ36" s="7">
        <f t="shared" si="47"/>
        <v>4.00315882064395</v>
      </c>
      <c r="BK36" s="7">
        <f t="shared" si="47"/>
        <v>4.00283632166675</v>
      </c>
      <c r="BL36" s="5">
        <f t="shared" si="47"/>
        <v>4.0078192338286</v>
      </c>
      <c r="BM36" s="5">
        <f t="shared" si="47"/>
        <v>3.99713897935865</v>
      </c>
      <c r="BN36" s="5">
        <f t="shared" si="47"/>
        <v>4.00903924484845</v>
      </c>
      <c r="BO36" s="7">
        <f t="shared" si="47"/>
        <v>4.00923639138799</v>
      </c>
      <c r="BP36" s="5">
        <f t="shared" ref="BP36:EA36" si="48">SUM(BP24:BP35)</f>
        <v>4.01272946985985</v>
      </c>
      <c r="BQ36" s="5">
        <f t="shared" si="48"/>
        <v>4.00540085952817</v>
      </c>
      <c r="BR36" s="5">
        <f t="shared" si="48"/>
        <v>4.00661984304863</v>
      </c>
      <c r="BS36" s="4">
        <f t="shared" si="48"/>
        <v>4.00763910100727</v>
      </c>
      <c r="BT36" s="5">
        <f t="shared" si="48"/>
        <v>4.01499105340283</v>
      </c>
      <c r="BU36" s="5">
        <f t="shared" si="48"/>
        <v>4.01234440046795</v>
      </c>
      <c r="BV36" s="5">
        <f t="shared" si="48"/>
        <v>4.00821018698049</v>
      </c>
      <c r="BW36" s="5">
        <f t="shared" si="48"/>
        <v>3.98789444187135</v>
      </c>
      <c r="BX36" s="7">
        <f t="shared" si="48"/>
        <v>4.00058588505872</v>
      </c>
      <c r="BY36" s="5">
        <f t="shared" si="48"/>
        <v>3.98478416712439</v>
      </c>
      <c r="BZ36" s="5">
        <f t="shared" si="48"/>
        <v>3.9975649725021</v>
      </c>
      <c r="CA36" s="5">
        <f t="shared" si="48"/>
        <v>3.98385747038841</v>
      </c>
      <c r="CB36" s="7">
        <f t="shared" si="48"/>
        <v>3.98782387269726</v>
      </c>
      <c r="CC36" s="5">
        <f t="shared" si="48"/>
        <v>3.98798427639294</v>
      </c>
      <c r="CD36" s="5">
        <f t="shared" si="48"/>
        <v>3.97160917875796</v>
      </c>
      <c r="CE36" s="7">
        <f t="shared" si="48"/>
        <v>3.99634772716186</v>
      </c>
      <c r="CF36" s="5">
        <f t="shared" si="48"/>
        <v>4.0096120175111</v>
      </c>
      <c r="CG36" s="7">
        <f t="shared" si="48"/>
        <v>4.01080767363782</v>
      </c>
      <c r="CH36" s="4">
        <f t="shared" si="48"/>
        <v>4.00798168772387</v>
      </c>
      <c r="CI36" s="7">
        <f t="shared" si="48"/>
        <v>4.01082553207045</v>
      </c>
      <c r="CJ36" s="7">
        <f t="shared" si="48"/>
        <v>4.01624861728615</v>
      </c>
      <c r="CK36" s="4">
        <f t="shared" si="48"/>
        <v>4.01539166994732</v>
      </c>
      <c r="CL36" s="4">
        <f t="shared" si="48"/>
        <v>4.00752840076652</v>
      </c>
      <c r="CM36" s="7">
        <f t="shared" si="48"/>
        <v>4.01729129077798</v>
      </c>
      <c r="CN36" s="7">
        <f t="shared" si="48"/>
        <v>4.00960429569877</v>
      </c>
      <c r="CO36" s="4">
        <f t="shared" si="48"/>
        <v>4.01038940621634</v>
      </c>
      <c r="CP36" s="4">
        <f t="shared" si="48"/>
        <v>4.0108771136308</v>
      </c>
      <c r="CQ36" s="4">
        <f t="shared" si="48"/>
        <v>4.01417524958391</v>
      </c>
      <c r="CR36" s="4">
        <f t="shared" si="48"/>
        <v>4.01269444180725</v>
      </c>
      <c r="CS36" s="4">
        <f t="shared" si="48"/>
        <v>4.01206664633053</v>
      </c>
      <c r="CT36" s="5">
        <f t="shared" si="48"/>
        <v>4.01219686813449</v>
      </c>
      <c r="CU36" s="7">
        <f t="shared" si="48"/>
        <v>4.01397908384904</v>
      </c>
      <c r="CV36" s="7">
        <f t="shared" si="48"/>
        <v>4.01342684644416</v>
      </c>
      <c r="CW36" s="4">
        <f t="shared" si="48"/>
        <v>4.01073904749738</v>
      </c>
      <c r="CX36" s="5">
        <f t="shared" si="48"/>
        <v>3.99965271995068</v>
      </c>
      <c r="CY36" s="5">
        <f t="shared" si="48"/>
        <v>4.01073542175004</v>
      </c>
      <c r="CZ36" s="5">
        <f t="shared" si="48"/>
        <v>4.00654753497356</v>
      </c>
      <c r="DA36" s="7">
        <f t="shared" si="48"/>
        <v>4.01426900977909</v>
      </c>
      <c r="DB36" s="5">
        <f t="shared" si="48"/>
        <v>4.01026158761609</v>
      </c>
      <c r="DC36" s="5">
        <f t="shared" si="48"/>
        <v>4.00918628793258</v>
      </c>
      <c r="DD36" s="4">
        <f t="shared" si="48"/>
        <v>4.01624992358007</v>
      </c>
      <c r="DE36" s="5">
        <f t="shared" si="48"/>
        <v>4.01065465445709</v>
      </c>
      <c r="DF36" s="5">
        <f t="shared" si="48"/>
        <v>4.01219734634088</v>
      </c>
      <c r="DG36" s="4">
        <f t="shared" si="48"/>
        <v>4.01113031621407</v>
      </c>
      <c r="DH36" s="7">
        <f t="shared" si="48"/>
        <v>4.02946078728845</v>
      </c>
      <c r="DI36" s="5">
        <f t="shared" si="48"/>
        <v>4.00847612612249</v>
      </c>
      <c r="DJ36" s="5">
        <f t="shared" si="48"/>
        <v>4.01612202982301</v>
      </c>
      <c r="DK36" s="5">
        <f t="shared" si="48"/>
        <v>4.00630951482167</v>
      </c>
      <c r="DL36" s="7">
        <f t="shared" si="48"/>
        <v>3.96046975123603</v>
      </c>
      <c r="DM36" s="7">
        <f t="shared" si="48"/>
        <v>3.99239221347714</v>
      </c>
      <c r="DN36" s="7">
        <f t="shared" si="48"/>
        <v>3.98144262347991</v>
      </c>
      <c r="DO36" s="7">
        <f t="shared" si="48"/>
        <v>3.97534699432092</v>
      </c>
      <c r="DP36" s="7">
        <f t="shared" si="48"/>
        <v>3.98262409775485</v>
      </c>
      <c r="DQ36" s="7">
        <f t="shared" si="48"/>
        <v>3.9895841109255</v>
      </c>
      <c r="DR36" s="4">
        <f t="shared" si="48"/>
        <v>3.97234235380277</v>
      </c>
      <c r="DS36" s="4">
        <f t="shared" si="48"/>
        <v>3.97543496334555</v>
      </c>
      <c r="DT36" s="4">
        <f t="shared" si="48"/>
        <v>3.98208640683212</v>
      </c>
      <c r="DU36" s="4">
        <f t="shared" si="48"/>
        <v>3.98198694202469</v>
      </c>
      <c r="DV36" s="7">
        <f t="shared" si="48"/>
        <v>3.98149643126986</v>
      </c>
      <c r="DW36" s="4">
        <f t="shared" si="48"/>
        <v>3.98425166574142</v>
      </c>
      <c r="DX36" s="7">
        <f t="shared" si="48"/>
        <v>3.97634923899386</v>
      </c>
      <c r="DY36" s="7">
        <f t="shared" si="48"/>
        <v>3.97764280584551</v>
      </c>
      <c r="DZ36" s="4">
        <f t="shared" si="48"/>
        <v>3.99258938725982</v>
      </c>
      <c r="EA36" s="4">
        <f t="shared" si="48"/>
        <v>3.99025304164806</v>
      </c>
      <c r="EB36" s="4">
        <f t="shared" ref="EB36:EQ36" si="49">SUM(EB24:EB35)</f>
        <v>3.98698705958769</v>
      </c>
      <c r="EC36" s="7">
        <f t="shared" si="49"/>
        <v>3.98396887145778</v>
      </c>
      <c r="ED36" s="4">
        <f t="shared" si="49"/>
        <v>3.9839155076695</v>
      </c>
      <c r="EE36" s="4">
        <f t="shared" si="49"/>
        <v>3.98476479885913</v>
      </c>
      <c r="EF36" s="7">
        <f t="shared" si="49"/>
        <v>3.99034242897645</v>
      </c>
      <c r="EG36" s="7">
        <f t="shared" si="49"/>
        <v>3.98706692315875</v>
      </c>
      <c r="EH36" s="7">
        <f t="shared" si="49"/>
        <v>3.98949380007575</v>
      </c>
      <c r="EI36" s="7">
        <f t="shared" si="49"/>
        <v>3.98798855956494</v>
      </c>
      <c r="EJ36" s="7">
        <f t="shared" si="49"/>
        <v>3.98495996458171</v>
      </c>
      <c r="EK36" s="7">
        <f t="shared" si="49"/>
        <v>3.99560276376683</v>
      </c>
      <c r="EL36" s="7">
        <f t="shared" si="49"/>
        <v>3.98760644299887</v>
      </c>
      <c r="EM36" s="7">
        <f t="shared" si="49"/>
        <v>3.98352873625615</v>
      </c>
      <c r="EN36" s="7">
        <f t="shared" si="49"/>
        <v>3.97812488392018</v>
      </c>
      <c r="EO36" s="7">
        <f t="shared" si="49"/>
        <v>3.97489045112236</v>
      </c>
      <c r="EP36" s="7">
        <f t="shared" si="49"/>
        <v>3.98130344776729</v>
      </c>
      <c r="EQ36" s="7">
        <f t="shared" si="49"/>
        <v>3.98116325348743</v>
      </c>
      <c r="ER36" s="7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</row>
    <row r="37" spans="1:169">
      <c r="A37" s="7"/>
      <c r="B37" s="7" t="s">
        <v>162</v>
      </c>
      <c r="C37" s="7">
        <f>100*(C12/$A12)/((C12/$A12)+(C11/$A11))</f>
        <v>78.8603610944591</v>
      </c>
      <c r="D37" s="7">
        <f t="shared" ref="D37:BO37" si="50">100*(D12/$A12)/((D12/$A12)+(D11/$A11))</f>
        <v>82.9220939127157</v>
      </c>
      <c r="E37" s="7">
        <f t="shared" si="50"/>
        <v>81.7568935363563</v>
      </c>
      <c r="F37" s="4">
        <f t="shared" si="50"/>
        <v>76.1390858616553</v>
      </c>
      <c r="G37" s="4">
        <f t="shared" si="50"/>
        <v>85.0391564247723</v>
      </c>
      <c r="H37" s="4">
        <f t="shared" si="50"/>
        <v>79.3364274434028</v>
      </c>
      <c r="I37" s="7">
        <f t="shared" si="50"/>
        <v>76.5630291269558</v>
      </c>
      <c r="J37" s="7">
        <f t="shared" si="50"/>
        <v>79.3357715024322</v>
      </c>
      <c r="K37" s="7">
        <f t="shared" si="50"/>
        <v>78.2309768067278</v>
      </c>
      <c r="L37" s="4">
        <f t="shared" si="50"/>
        <v>81.0657578104237</v>
      </c>
      <c r="M37" s="4">
        <f t="shared" si="50"/>
        <v>82.9386057156339</v>
      </c>
      <c r="N37" s="7">
        <f t="shared" si="50"/>
        <v>78.6800464938145</v>
      </c>
      <c r="O37" s="7">
        <f t="shared" si="50"/>
        <v>78.3533151610106</v>
      </c>
      <c r="P37" s="4">
        <f t="shared" si="50"/>
        <v>78.8319134136446</v>
      </c>
      <c r="Q37" s="4">
        <f t="shared" si="50"/>
        <v>79.6909210858606</v>
      </c>
      <c r="R37" s="7">
        <f t="shared" si="50"/>
        <v>78.3819754038457</v>
      </c>
      <c r="S37" s="7">
        <f t="shared" si="50"/>
        <v>79.8153290278258</v>
      </c>
      <c r="T37" s="4">
        <f t="shared" si="50"/>
        <v>83.0366900123877</v>
      </c>
      <c r="U37" s="7">
        <f t="shared" si="50"/>
        <v>79.2327076034708</v>
      </c>
      <c r="V37" s="7">
        <f t="shared" si="50"/>
        <v>78.4145362278968</v>
      </c>
      <c r="W37" s="7">
        <f t="shared" si="50"/>
        <v>78.0231037508646</v>
      </c>
      <c r="X37" s="4">
        <f t="shared" si="50"/>
        <v>76.2905017665079</v>
      </c>
      <c r="Y37" s="4">
        <f t="shared" si="50"/>
        <v>75.6758668753216</v>
      </c>
      <c r="Z37" s="7">
        <f t="shared" si="50"/>
        <v>74.1642117206255</v>
      </c>
      <c r="AA37" s="7">
        <f t="shared" si="50"/>
        <v>73.8323985120494</v>
      </c>
      <c r="AB37" s="7">
        <f t="shared" si="50"/>
        <v>74.6303445732972</v>
      </c>
      <c r="AC37" s="7">
        <f t="shared" si="50"/>
        <v>74.1337549208293</v>
      </c>
      <c r="AD37" s="4">
        <f t="shared" si="50"/>
        <v>77.0257075208974</v>
      </c>
      <c r="AE37" s="7">
        <f t="shared" si="50"/>
        <v>73.6745164125298</v>
      </c>
      <c r="AF37" s="4">
        <f t="shared" si="50"/>
        <v>76.4633142603221</v>
      </c>
      <c r="AG37" s="7">
        <f t="shared" si="50"/>
        <v>75.0569182527334</v>
      </c>
      <c r="AH37" s="5">
        <f t="shared" si="50"/>
        <v>75.4397033058333</v>
      </c>
      <c r="AI37" s="5">
        <f t="shared" si="50"/>
        <v>77.8579842131892</v>
      </c>
      <c r="AJ37" s="5">
        <f t="shared" si="50"/>
        <v>75.7509741949194</v>
      </c>
      <c r="AK37" s="7">
        <f t="shared" si="50"/>
        <v>70.7433762902714</v>
      </c>
      <c r="AL37" s="7">
        <f t="shared" si="50"/>
        <v>73.7140433692767</v>
      </c>
      <c r="AM37" s="7">
        <f t="shared" si="50"/>
        <v>74.1784593680663</v>
      </c>
      <c r="AN37" s="5">
        <f t="shared" si="50"/>
        <v>75.3958905973499</v>
      </c>
      <c r="AO37" s="7">
        <f t="shared" si="50"/>
        <v>74.3238121466349</v>
      </c>
      <c r="AP37" s="7">
        <f t="shared" si="50"/>
        <v>73.2998814180672</v>
      </c>
      <c r="AQ37" s="5">
        <f t="shared" si="50"/>
        <v>75.558440192111</v>
      </c>
      <c r="AR37" s="7">
        <f t="shared" si="50"/>
        <v>74.4161393519458</v>
      </c>
      <c r="AS37" s="7">
        <f t="shared" si="50"/>
        <v>74.8562466474319</v>
      </c>
      <c r="AT37" s="7">
        <f t="shared" si="50"/>
        <v>74.5707369291705</v>
      </c>
      <c r="AU37" s="7">
        <f t="shared" si="50"/>
        <v>73.7382802053419</v>
      </c>
      <c r="AV37" s="5">
        <f t="shared" si="50"/>
        <v>78.4862497730156</v>
      </c>
      <c r="AW37" s="5">
        <f t="shared" si="50"/>
        <v>75.726072203241</v>
      </c>
      <c r="AX37" s="5">
        <f t="shared" si="50"/>
        <v>78.2298214606134</v>
      </c>
      <c r="AY37" s="5">
        <f t="shared" si="50"/>
        <v>75.2044809630416</v>
      </c>
      <c r="AZ37" s="7">
        <f t="shared" si="50"/>
        <v>74.469606564756</v>
      </c>
      <c r="BA37" s="7">
        <f t="shared" si="50"/>
        <v>74.8783257206231</v>
      </c>
      <c r="BB37" s="5">
        <f t="shared" si="50"/>
        <v>77.3262281889205</v>
      </c>
      <c r="BC37" s="7">
        <f t="shared" si="50"/>
        <v>74.821458056173</v>
      </c>
      <c r="BD37" s="5">
        <f t="shared" si="50"/>
        <v>75.269007539671</v>
      </c>
      <c r="BE37" s="5">
        <f t="shared" si="50"/>
        <v>76.0353690450599</v>
      </c>
      <c r="BF37" s="5">
        <f t="shared" si="50"/>
        <v>77.2455061052935</v>
      </c>
      <c r="BG37" s="5">
        <f t="shared" si="50"/>
        <v>78.2859427737777</v>
      </c>
      <c r="BH37" s="7">
        <f t="shared" si="50"/>
        <v>72.2004614139676</v>
      </c>
      <c r="BI37" s="7">
        <f t="shared" si="50"/>
        <v>74.9041690091215</v>
      </c>
      <c r="BJ37" s="7">
        <f t="shared" si="50"/>
        <v>74.8475778548963</v>
      </c>
      <c r="BK37" s="7">
        <f t="shared" si="50"/>
        <v>74.5677270968638</v>
      </c>
      <c r="BL37" s="5">
        <f t="shared" si="50"/>
        <v>77.018243902893</v>
      </c>
      <c r="BM37" s="5">
        <f t="shared" si="50"/>
        <v>79.7005854347692</v>
      </c>
      <c r="BN37" s="5">
        <f t="shared" si="50"/>
        <v>76.5608907985752</v>
      </c>
      <c r="BO37" s="7">
        <f t="shared" si="50"/>
        <v>73.9816989736168</v>
      </c>
      <c r="BP37" s="5">
        <f t="shared" ref="BP37:EA37" si="51">100*(BP12/$A12)/((BP12/$A12)+(BP11/$A11))</f>
        <v>77.9514414016012</v>
      </c>
      <c r="BQ37" s="5">
        <f t="shared" si="51"/>
        <v>78.645766304892</v>
      </c>
      <c r="BR37" s="5">
        <f t="shared" si="51"/>
        <v>78.5018477433548</v>
      </c>
      <c r="BS37" s="4">
        <f t="shared" si="51"/>
        <v>76.3577151781614</v>
      </c>
      <c r="BT37" s="5">
        <f t="shared" si="51"/>
        <v>77.4510646947734</v>
      </c>
      <c r="BU37" s="5">
        <f t="shared" si="51"/>
        <v>76.9710724252127</v>
      </c>
      <c r="BV37" s="5">
        <f t="shared" si="51"/>
        <v>77.7264413214391</v>
      </c>
      <c r="BW37" s="5">
        <f t="shared" si="51"/>
        <v>76.4500715631088</v>
      </c>
      <c r="BX37" s="7">
        <f t="shared" si="51"/>
        <v>72.9013837590857</v>
      </c>
      <c r="BY37" s="5">
        <f t="shared" si="51"/>
        <v>75.109221748475</v>
      </c>
      <c r="BZ37" s="5">
        <f t="shared" si="51"/>
        <v>78.5277788727285</v>
      </c>
      <c r="CA37" s="5">
        <f t="shared" si="51"/>
        <v>76.8729971914384</v>
      </c>
      <c r="CB37" s="7">
        <f t="shared" si="51"/>
        <v>74.1810133352911</v>
      </c>
      <c r="CC37" s="5">
        <f t="shared" si="51"/>
        <v>75.3978927204086</v>
      </c>
      <c r="CD37" s="5">
        <f t="shared" si="51"/>
        <v>76.6177255684175</v>
      </c>
      <c r="CE37" s="7">
        <f t="shared" si="51"/>
        <v>74.7389154117172</v>
      </c>
      <c r="CF37" s="5">
        <f t="shared" si="51"/>
        <v>78.5031577593185</v>
      </c>
      <c r="CG37" s="7">
        <f t="shared" si="51"/>
        <v>74.9720460973011</v>
      </c>
      <c r="CH37" s="4">
        <f t="shared" si="51"/>
        <v>76.4732238177419</v>
      </c>
      <c r="CI37" s="7">
        <f t="shared" si="51"/>
        <v>72.7339656965292</v>
      </c>
      <c r="CJ37" s="7">
        <f t="shared" si="51"/>
        <v>74.7047744120759</v>
      </c>
      <c r="CK37" s="4">
        <f t="shared" si="51"/>
        <v>76.4279470187539</v>
      </c>
      <c r="CL37" s="4">
        <f t="shared" si="51"/>
        <v>79.7266909660251</v>
      </c>
      <c r="CM37" s="7">
        <f t="shared" si="51"/>
        <v>74.6536251444421</v>
      </c>
      <c r="CN37" s="7">
        <f t="shared" si="51"/>
        <v>74.0389833692536</v>
      </c>
      <c r="CO37" s="4">
        <f t="shared" si="51"/>
        <v>77.9726366957729</v>
      </c>
      <c r="CP37" s="4">
        <f t="shared" si="51"/>
        <v>75.4362530004553</v>
      </c>
      <c r="CQ37" s="4">
        <f t="shared" si="51"/>
        <v>75.6003403819597</v>
      </c>
      <c r="CR37" s="4">
        <f t="shared" si="51"/>
        <v>76.1031475554308</v>
      </c>
      <c r="CS37" s="4">
        <f t="shared" si="51"/>
        <v>76.7294334398046</v>
      </c>
      <c r="CT37" s="5">
        <f t="shared" si="51"/>
        <v>81.3248353542615</v>
      </c>
      <c r="CU37" s="7">
        <f t="shared" si="51"/>
        <v>74.9496732318778</v>
      </c>
      <c r="CV37" s="7">
        <f t="shared" si="51"/>
        <v>74.3070937429961</v>
      </c>
      <c r="CW37" s="4">
        <f t="shared" si="51"/>
        <v>76.6283754980371</v>
      </c>
      <c r="CX37" s="5">
        <f t="shared" si="51"/>
        <v>75.7410863438566</v>
      </c>
      <c r="CY37" s="5">
        <f t="shared" si="51"/>
        <v>76.0526712591837</v>
      </c>
      <c r="CZ37" s="5">
        <f t="shared" si="51"/>
        <v>77.2455291342977</v>
      </c>
      <c r="DA37" s="7">
        <f t="shared" si="51"/>
        <v>74.8804796421062</v>
      </c>
      <c r="DB37" s="5">
        <f t="shared" si="51"/>
        <v>75.3070269781044</v>
      </c>
      <c r="DC37" s="5">
        <f t="shared" si="51"/>
        <v>83.1788814644728</v>
      </c>
      <c r="DD37" s="4">
        <f t="shared" si="51"/>
        <v>76.0026710322374</v>
      </c>
      <c r="DE37" s="5">
        <f t="shared" si="51"/>
        <v>75.756615611435</v>
      </c>
      <c r="DF37" s="5">
        <f t="shared" si="51"/>
        <v>75.4495739335593</v>
      </c>
      <c r="DG37" s="4">
        <f t="shared" si="51"/>
        <v>75.8728624833262</v>
      </c>
      <c r="DH37" s="7">
        <f t="shared" si="51"/>
        <v>74.4496267695809</v>
      </c>
      <c r="DI37" s="5">
        <f t="shared" si="51"/>
        <v>75.7979229689034</v>
      </c>
      <c r="DJ37" s="5">
        <f t="shared" si="51"/>
        <v>75.1251482166056</v>
      </c>
      <c r="DK37" s="5">
        <f t="shared" si="51"/>
        <v>76.6667444855669</v>
      </c>
      <c r="DL37" s="7">
        <f t="shared" si="51"/>
        <v>77.0246167964938</v>
      </c>
      <c r="DM37" s="7">
        <f t="shared" si="51"/>
        <v>82.9910884491451</v>
      </c>
      <c r="DN37" s="7">
        <f t="shared" si="51"/>
        <v>72.7327435855375</v>
      </c>
      <c r="DO37" s="7">
        <f t="shared" si="51"/>
        <v>75.234984174575</v>
      </c>
      <c r="DP37" s="7">
        <f t="shared" si="51"/>
        <v>77.1410088796</v>
      </c>
      <c r="DQ37" s="7">
        <f t="shared" si="51"/>
        <v>74.3431535006434</v>
      </c>
      <c r="DR37" s="4">
        <f t="shared" si="51"/>
        <v>84.7814812730808</v>
      </c>
      <c r="DS37" s="4">
        <f t="shared" si="51"/>
        <v>76.1037863465171</v>
      </c>
      <c r="DT37" s="4">
        <f t="shared" si="51"/>
        <v>80.0039462233353</v>
      </c>
      <c r="DU37" s="4">
        <f t="shared" si="51"/>
        <v>75.6388601461985</v>
      </c>
      <c r="DV37" s="7">
        <f t="shared" si="51"/>
        <v>84.320852031722</v>
      </c>
      <c r="DW37" s="4">
        <f t="shared" si="51"/>
        <v>83.0924864313273</v>
      </c>
      <c r="DX37" s="7">
        <f t="shared" si="51"/>
        <v>81.3667189110286</v>
      </c>
      <c r="DY37" s="7">
        <f t="shared" si="51"/>
        <v>81.5085521418446</v>
      </c>
      <c r="DZ37" s="4">
        <f t="shared" si="51"/>
        <v>75.1477400427289</v>
      </c>
      <c r="EA37" s="4">
        <f t="shared" si="51"/>
        <v>75.0955423204621</v>
      </c>
      <c r="EB37" s="4">
        <f t="shared" ref="EB37:EU37" si="52">100*(EB12/$A12)/((EB12/$A12)+(EB11/$A11))</f>
        <v>80.6753871585165</v>
      </c>
      <c r="EC37" s="7">
        <f t="shared" si="52"/>
        <v>84.4717134081532</v>
      </c>
      <c r="ED37" s="4">
        <f t="shared" si="52"/>
        <v>84.5308478235175</v>
      </c>
      <c r="EE37" s="4">
        <f t="shared" si="52"/>
        <v>80.3687736744055</v>
      </c>
      <c r="EF37" s="7">
        <f t="shared" si="52"/>
        <v>75.7310928344625</v>
      </c>
      <c r="EG37" s="7">
        <f t="shared" si="52"/>
        <v>77.6899922963876</v>
      </c>
      <c r="EH37" s="7">
        <f t="shared" si="52"/>
        <v>73.4207043702723</v>
      </c>
      <c r="EI37" s="7">
        <f t="shared" si="52"/>
        <v>81.2789251475465</v>
      </c>
      <c r="EJ37" s="7">
        <f t="shared" si="52"/>
        <v>73.8281251489244</v>
      </c>
      <c r="EK37" s="7">
        <f t="shared" si="52"/>
        <v>76.3578996695622</v>
      </c>
      <c r="EL37" s="7">
        <f t="shared" si="52"/>
        <v>84.2049734478</v>
      </c>
      <c r="EM37" s="7">
        <f t="shared" si="52"/>
        <v>79.5748589989217</v>
      </c>
      <c r="EN37" s="7">
        <f t="shared" si="52"/>
        <v>82.3186681391128</v>
      </c>
      <c r="EO37" s="7">
        <f t="shared" si="52"/>
        <v>82.3037104785646</v>
      </c>
      <c r="EP37" s="7">
        <f t="shared" si="52"/>
        <v>75.7848253497502</v>
      </c>
      <c r="EQ37" s="7">
        <f t="shared" si="52"/>
        <v>71.9860207566887</v>
      </c>
      <c r="ER37" s="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</row>
    <row r="38" spans="1:169">
      <c r="A38" s="7"/>
      <c r="B38" s="7" t="s">
        <v>177</v>
      </c>
      <c r="C38" s="7">
        <f>2-C25</f>
        <v>0.067053651851527</v>
      </c>
      <c r="D38" s="7">
        <f t="shared" ref="D38:BO38" si="53">2-D25</f>
        <v>0.049933481188998</v>
      </c>
      <c r="E38" s="7">
        <f t="shared" si="53"/>
        <v>0.0168094542933845</v>
      </c>
      <c r="F38" s="4">
        <f t="shared" si="53"/>
        <v>0.0360275972827662</v>
      </c>
      <c r="G38" s="4">
        <f t="shared" si="53"/>
        <v>0.00995784787661158</v>
      </c>
      <c r="H38" s="4">
        <f t="shared" si="53"/>
        <v>0.0583767513303424</v>
      </c>
      <c r="I38" s="7">
        <f t="shared" si="53"/>
        <v>0.0692881058526307</v>
      </c>
      <c r="J38" s="7">
        <f t="shared" si="53"/>
        <v>0.0669878711294178</v>
      </c>
      <c r="K38" s="7">
        <f t="shared" si="53"/>
        <v>0.074398792298439</v>
      </c>
      <c r="L38" s="4">
        <f t="shared" si="53"/>
        <v>0.0704249378290216</v>
      </c>
      <c r="M38" s="4">
        <f t="shared" si="53"/>
        <v>0.0226562082208608</v>
      </c>
      <c r="N38" s="7">
        <f t="shared" si="53"/>
        <v>0.0463547130755775</v>
      </c>
      <c r="O38" s="7">
        <f t="shared" si="53"/>
        <v>0.0572690462562644</v>
      </c>
      <c r="P38" s="4">
        <f t="shared" si="53"/>
        <v>0.0476205884048042</v>
      </c>
      <c r="Q38" s="4">
        <f t="shared" si="53"/>
        <v>0.0467474581721177</v>
      </c>
      <c r="R38" s="7">
        <f t="shared" si="53"/>
        <v>0.0622553958761072</v>
      </c>
      <c r="S38" s="7">
        <f t="shared" si="53"/>
        <v>0.0438913583011169</v>
      </c>
      <c r="T38" s="4">
        <f t="shared" si="53"/>
        <v>0.0460233449064551</v>
      </c>
      <c r="U38" s="7">
        <f t="shared" si="53"/>
        <v>0.0602668431945486</v>
      </c>
      <c r="V38" s="7">
        <f t="shared" si="53"/>
        <v>0.0581132850885682</v>
      </c>
      <c r="W38" s="7">
        <f t="shared" si="53"/>
        <v>0.094210227010187</v>
      </c>
      <c r="X38" s="4">
        <f t="shared" si="53"/>
        <v>0.0664530707941193</v>
      </c>
      <c r="Y38" s="4">
        <f t="shared" si="53"/>
        <v>0.0587373949926522</v>
      </c>
      <c r="Z38" s="7">
        <f t="shared" si="53"/>
        <v>0.0614274966037294</v>
      </c>
      <c r="AA38" s="7">
        <f t="shared" si="53"/>
        <v>0.0537360466646257</v>
      </c>
      <c r="AB38" s="7">
        <f t="shared" si="53"/>
        <v>0.0643974087689594</v>
      </c>
      <c r="AC38" s="7">
        <f t="shared" si="53"/>
        <v>0.0607511409124577</v>
      </c>
      <c r="AD38" s="4">
        <f t="shared" si="53"/>
        <v>0.0589131992899101</v>
      </c>
      <c r="AE38" s="7">
        <f t="shared" si="53"/>
        <v>0.0578902213495192</v>
      </c>
      <c r="AF38" s="4">
        <f t="shared" si="53"/>
        <v>0.069000606471733</v>
      </c>
      <c r="AG38" s="7">
        <f t="shared" si="53"/>
        <v>0.0731438171390004</v>
      </c>
      <c r="AH38" s="5">
        <f t="shared" si="53"/>
        <v>0.0617327022928031</v>
      </c>
      <c r="AI38" s="5">
        <f t="shared" si="53"/>
        <v>0.0601522277594069</v>
      </c>
      <c r="AJ38" s="5">
        <f t="shared" si="53"/>
        <v>0.0544804045734455</v>
      </c>
      <c r="AK38" s="7">
        <f t="shared" si="53"/>
        <v>0.0366284430672617</v>
      </c>
      <c r="AL38" s="7">
        <f t="shared" si="53"/>
        <v>0.0482742813643402</v>
      </c>
      <c r="AM38" s="7">
        <f t="shared" si="53"/>
        <v>0.0705149781363164</v>
      </c>
      <c r="AN38" s="5">
        <f t="shared" si="53"/>
        <v>0.0662698981274217</v>
      </c>
      <c r="AO38" s="7">
        <f t="shared" si="53"/>
        <v>0.0642064312479826</v>
      </c>
      <c r="AP38" s="7">
        <f t="shared" si="53"/>
        <v>0.049749842976555</v>
      </c>
      <c r="AQ38" s="5">
        <f t="shared" si="53"/>
        <v>0.0493321430392606</v>
      </c>
      <c r="AR38" s="7">
        <f t="shared" si="53"/>
        <v>0.058476880056169</v>
      </c>
      <c r="AS38" s="7">
        <f t="shared" si="53"/>
        <v>0.0743220618236606</v>
      </c>
      <c r="AT38" s="7">
        <f t="shared" si="53"/>
        <v>0.0731678070179183</v>
      </c>
      <c r="AU38" s="7">
        <f t="shared" si="53"/>
        <v>0.0471301527001404</v>
      </c>
      <c r="AV38" s="5">
        <f t="shared" si="53"/>
        <v>0.0534978180146466</v>
      </c>
      <c r="AW38" s="5">
        <f t="shared" si="53"/>
        <v>0.0694295655142128</v>
      </c>
      <c r="AX38" s="5">
        <f t="shared" si="53"/>
        <v>0.0703356439600031</v>
      </c>
      <c r="AY38" s="5">
        <f t="shared" si="53"/>
        <v>0.0472740967015244</v>
      </c>
      <c r="AZ38" s="7">
        <f t="shared" si="53"/>
        <v>0.0673602634120931</v>
      </c>
      <c r="BA38" s="7">
        <f t="shared" si="53"/>
        <v>0.0688074126174441</v>
      </c>
      <c r="BB38" s="5">
        <f t="shared" si="53"/>
        <v>0.0623859225619856</v>
      </c>
      <c r="BC38" s="7">
        <f t="shared" si="53"/>
        <v>0.0583215456251944</v>
      </c>
      <c r="BD38" s="5">
        <f t="shared" si="53"/>
        <v>0.0645362565874805</v>
      </c>
      <c r="BE38" s="5">
        <f t="shared" si="53"/>
        <v>0.0435358119820577</v>
      </c>
      <c r="BF38" s="5">
        <f t="shared" si="53"/>
        <v>0.0525547554843355</v>
      </c>
      <c r="BG38" s="5">
        <f t="shared" si="53"/>
        <v>0.0692321410700243</v>
      </c>
      <c r="BH38" s="7">
        <f t="shared" si="53"/>
        <v>0.0650002548684507</v>
      </c>
      <c r="BI38" s="7">
        <f t="shared" si="53"/>
        <v>0.0612009184000248</v>
      </c>
      <c r="BJ38" s="7">
        <f t="shared" si="53"/>
        <v>0.0587423561477185</v>
      </c>
      <c r="BK38" s="7">
        <f t="shared" si="53"/>
        <v>0.0392083923146642</v>
      </c>
      <c r="BL38" s="5">
        <f t="shared" si="53"/>
        <v>0.0377830118832381</v>
      </c>
      <c r="BM38" s="5">
        <f t="shared" si="53"/>
        <v>0.0434978345853088</v>
      </c>
      <c r="BN38" s="5">
        <f t="shared" si="53"/>
        <v>0.0554739481098856</v>
      </c>
      <c r="BO38" s="7">
        <f t="shared" si="53"/>
        <v>0.0550256220387115</v>
      </c>
      <c r="BP38" s="5">
        <f t="shared" ref="BP38:EA38" si="54">2-BP25</f>
        <v>0.0738387886252641</v>
      </c>
      <c r="BQ38" s="5">
        <f t="shared" si="54"/>
        <v>0.0597571145135591</v>
      </c>
      <c r="BR38" s="5">
        <f t="shared" si="54"/>
        <v>0.0569090023635412</v>
      </c>
      <c r="BS38" s="4">
        <f t="shared" si="54"/>
        <v>0.0448903020185141</v>
      </c>
      <c r="BT38" s="5">
        <f t="shared" si="54"/>
        <v>0.0661253695709181</v>
      </c>
      <c r="BU38" s="5">
        <f t="shared" si="54"/>
        <v>0.0644622107073451</v>
      </c>
      <c r="BV38" s="5">
        <f t="shared" si="54"/>
        <v>0.0634834533995861</v>
      </c>
      <c r="BW38" s="5">
        <f t="shared" si="54"/>
        <v>0.0392387885866221</v>
      </c>
      <c r="BX38" s="7">
        <f t="shared" si="54"/>
        <v>0.0585032284639855</v>
      </c>
      <c r="BY38" s="5">
        <f t="shared" si="54"/>
        <v>0.0358353820932222</v>
      </c>
      <c r="BZ38" s="5">
        <f t="shared" si="54"/>
        <v>0.0395207732265672</v>
      </c>
      <c r="CA38" s="5">
        <f t="shared" si="54"/>
        <v>0.0279022474034432</v>
      </c>
      <c r="CB38" s="7">
        <f t="shared" si="54"/>
        <v>0.0291687535968785</v>
      </c>
      <c r="CC38" s="5">
        <f t="shared" si="54"/>
        <v>0.0388768786099005</v>
      </c>
      <c r="CD38" s="5">
        <f t="shared" si="54"/>
        <v>0.0375479365355653</v>
      </c>
      <c r="CE38" s="7">
        <f t="shared" si="54"/>
        <v>0.041866072261407</v>
      </c>
      <c r="CF38" s="5">
        <f t="shared" si="54"/>
        <v>0.0442784322254559</v>
      </c>
      <c r="CG38" s="7">
        <f t="shared" si="54"/>
        <v>0.0712368945979769</v>
      </c>
      <c r="CH38" s="4">
        <f t="shared" si="54"/>
        <v>0.0512058505767441</v>
      </c>
      <c r="CI38" s="7">
        <f t="shared" si="54"/>
        <v>0.0424181483911572</v>
      </c>
      <c r="CJ38" s="7">
        <f t="shared" si="54"/>
        <v>0.0614525393562302</v>
      </c>
      <c r="CK38" s="4">
        <f t="shared" si="54"/>
        <v>0.0624653212887794</v>
      </c>
      <c r="CL38" s="4">
        <f t="shared" si="54"/>
        <v>0.0397765342858851</v>
      </c>
      <c r="CM38" s="7">
        <f t="shared" si="54"/>
        <v>0.069717732792256</v>
      </c>
      <c r="CN38" s="7">
        <f t="shared" si="54"/>
        <v>0.0504012556971287</v>
      </c>
      <c r="CO38" s="4">
        <f t="shared" si="54"/>
        <v>0.0549048548988267</v>
      </c>
      <c r="CP38" s="4">
        <f t="shared" si="54"/>
        <v>0.0584953773991808</v>
      </c>
      <c r="CQ38" s="4">
        <f t="shared" si="54"/>
        <v>0.0666548962109434</v>
      </c>
      <c r="CR38" s="4">
        <f t="shared" si="54"/>
        <v>0.0578141603475693</v>
      </c>
      <c r="CS38" s="4">
        <f t="shared" si="54"/>
        <v>0.0571685375540725</v>
      </c>
      <c r="CT38" s="5">
        <f t="shared" si="54"/>
        <v>0.0570465458608078</v>
      </c>
      <c r="CU38" s="7">
        <f t="shared" si="54"/>
        <v>0.0597412018672578</v>
      </c>
      <c r="CV38" s="7">
        <f t="shared" si="54"/>
        <v>0.0539823735552305</v>
      </c>
      <c r="CW38" s="4">
        <f t="shared" si="54"/>
        <v>0.0664476810962946</v>
      </c>
      <c r="CX38" s="5">
        <f t="shared" si="54"/>
        <v>0.0567149032686569</v>
      </c>
      <c r="CY38" s="5">
        <f t="shared" si="54"/>
        <v>0.0623241144066455</v>
      </c>
      <c r="CZ38" s="5">
        <f t="shared" si="54"/>
        <v>0.05837885035756</v>
      </c>
      <c r="DA38" s="7">
        <f t="shared" si="54"/>
        <v>0.0733126729461568</v>
      </c>
      <c r="DB38" s="5">
        <f t="shared" si="54"/>
        <v>0.0682628567970778</v>
      </c>
      <c r="DC38" s="5">
        <f t="shared" si="54"/>
        <v>0.0701048678427216</v>
      </c>
      <c r="DD38" s="4">
        <f t="shared" si="54"/>
        <v>0.0684646253419223</v>
      </c>
      <c r="DE38" s="5">
        <f t="shared" si="54"/>
        <v>0.068058245352496</v>
      </c>
      <c r="DF38" s="5">
        <f t="shared" si="54"/>
        <v>0.0714905974380224</v>
      </c>
      <c r="DG38" s="4">
        <f t="shared" si="54"/>
        <v>0.0645088961764153</v>
      </c>
      <c r="DH38" s="7">
        <f t="shared" si="54"/>
        <v>0.119210193503295</v>
      </c>
      <c r="DI38" s="5">
        <f t="shared" si="54"/>
        <v>0.0580527444550551</v>
      </c>
      <c r="DJ38" s="5">
        <f t="shared" si="54"/>
        <v>0.060663459426052</v>
      </c>
      <c r="DK38" s="5">
        <f t="shared" si="54"/>
        <v>0.0553273607663012</v>
      </c>
      <c r="DL38" s="7">
        <f t="shared" si="54"/>
        <v>-0.00280329270730029</v>
      </c>
      <c r="DM38" s="7">
        <f t="shared" si="54"/>
        <v>0.0368351211100439</v>
      </c>
      <c r="DN38" s="7">
        <f t="shared" si="54"/>
        <v>0.0321863345931281</v>
      </c>
      <c r="DO38" s="7">
        <f t="shared" si="54"/>
        <v>0.012183153510525</v>
      </c>
      <c r="DP38" s="7">
        <f t="shared" si="54"/>
        <v>0.0347342180016916</v>
      </c>
      <c r="DQ38" s="7">
        <f t="shared" si="54"/>
        <v>0.0418130729091954</v>
      </c>
      <c r="DR38" s="4">
        <f t="shared" si="54"/>
        <v>0.0203146001470742</v>
      </c>
      <c r="DS38" s="4">
        <f t="shared" si="54"/>
        <v>0.018601078959591</v>
      </c>
      <c r="DT38" s="4">
        <f t="shared" si="54"/>
        <v>0.0267413702804622</v>
      </c>
      <c r="DU38" s="4">
        <f t="shared" si="54"/>
        <v>0.0492587568855547</v>
      </c>
      <c r="DV38" s="7">
        <f t="shared" si="54"/>
        <v>0.0311037880229585</v>
      </c>
      <c r="DW38" s="4">
        <f t="shared" si="54"/>
        <v>0.0223226111210728</v>
      </c>
      <c r="DX38" s="7">
        <f t="shared" si="54"/>
        <v>0.00797363654145422</v>
      </c>
      <c r="DY38" s="7">
        <f t="shared" si="54"/>
        <v>0.0154296945422729</v>
      </c>
      <c r="DZ38" s="4">
        <f t="shared" si="54"/>
        <v>0.0365940673827381</v>
      </c>
      <c r="EA38" s="4">
        <f t="shared" si="54"/>
        <v>0.0336130598102746</v>
      </c>
      <c r="EB38" s="4">
        <f t="shared" ref="EB38:EQ38" si="55">2-EB25</f>
        <v>0.0300088643580463</v>
      </c>
      <c r="EC38" s="7">
        <f t="shared" si="55"/>
        <v>0.0216392046497651</v>
      </c>
      <c r="ED38" s="4">
        <f t="shared" si="55"/>
        <v>0.0270227445026363</v>
      </c>
      <c r="EE38" s="4">
        <f t="shared" si="55"/>
        <v>0.0170827289035493</v>
      </c>
      <c r="EF38" s="7">
        <f t="shared" si="55"/>
        <v>0.0379729022291326</v>
      </c>
      <c r="EG38" s="7">
        <f t="shared" si="55"/>
        <v>0.0261404989990719</v>
      </c>
      <c r="EH38" s="7">
        <f t="shared" si="55"/>
        <v>0.0454405688461907</v>
      </c>
      <c r="EI38" s="7">
        <f t="shared" si="55"/>
        <v>0.038631302413608</v>
      </c>
      <c r="EJ38" s="7">
        <f t="shared" si="55"/>
        <v>0.0325919737040115</v>
      </c>
      <c r="EK38" s="7">
        <f t="shared" si="55"/>
        <v>0.0431767289134395</v>
      </c>
      <c r="EL38" s="7">
        <f t="shared" si="55"/>
        <v>0.0248818303725555</v>
      </c>
      <c r="EM38" s="7">
        <f t="shared" si="55"/>
        <v>0.04891255058538</v>
      </c>
      <c r="EN38" s="7">
        <f t="shared" si="55"/>
        <v>0.0179042112609518</v>
      </c>
      <c r="EO38" s="7">
        <f t="shared" si="55"/>
        <v>0.0200429974737337</v>
      </c>
      <c r="EP38" s="7">
        <f t="shared" si="55"/>
        <v>0.0233454336696939</v>
      </c>
      <c r="EQ38" s="7">
        <f t="shared" si="55"/>
        <v>0.0499943012642832</v>
      </c>
      <c r="ER38" s="7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</row>
    <row r="39" spans="1:169">
      <c r="A39" s="7" t="s">
        <v>178</v>
      </c>
      <c r="B39" s="7" t="s">
        <v>179</v>
      </c>
      <c r="C39" s="7">
        <f>EXP(-4.2+6.5*C38-1*C29)</f>
        <v>0.0104296085141522</v>
      </c>
      <c r="D39" s="7">
        <f t="shared" ref="D39:BO39" si="56">EXP(-4.2+6.5*D38-1*D29)</f>
        <v>0.00933924084396799</v>
      </c>
      <c r="E39" s="7">
        <f t="shared" si="56"/>
        <v>0.00767338196811626</v>
      </c>
      <c r="F39" s="4">
        <f t="shared" si="56"/>
        <v>0.00849560245459571</v>
      </c>
      <c r="G39" s="4">
        <f t="shared" si="56"/>
        <v>0.00673650785674784</v>
      </c>
      <c r="H39" s="4">
        <f t="shared" si="56"/>
        <v>0.00979168458281121</v>
      </c>
      <c r="I39" s="7">
        <f t="shared" si="56"/>
        <v>0.0102913501968058</v>
      </c>
      <c r="J39" s="7">
        <f t="shared" si="56"/>
        <v>0.0102248994282879</v>
      </c>
      <c r="K39" s="7">
        <f t="shared" si="56"/>
        <v>0.0107568923742314</v>
      </c>
      <c r="L39" s="4">
        <f t="shared" si="56"/>
        <v>0.0106132073116183</v>
      </c>
      <c r="M39" s="4">
        <f t="shared" si="56"/>
        <v>0.00772371568471102</v>
      </c>
      <c r="N39" s="7">
        <f t="shared" si="56"/>
        <v>0.00903259479574737</v>
      </c>
      <c r="O39" s="7">
        <f t="shared" si="56"/>
        <v>0.0095029629378653</v>
      </c>
      <c r="P39" s="4">
        <f t="shared" si="56"/>
        <v>0.00920515425997224</v>
      </c>
      <c r="Q39" s="4">
        <f t="shared" si="56"/>
        <v>0.0088840477810476</v>
      </c>
      <c r="R39" s="7">
        <f t="shared" si="56"/>
        <v>0.00995545334169492</v>
      </c>
      <c r="S39" s="7">
        <f t="shared" si="56"/>
        <v>0.00858798425858342</v>
      </c>
      <c r="T39" s="4">
        <f t="shared" si="56"/>
        <v>0.00878499975182845</v>
      </c>
      <c r="U39" s="7">
        <f t="shared" si="56"/>
        <v>0.00974123605684707</v>
      </c>
      <c r="V39" s="7">
        <f t="shared" si="56"/>
        <v>0.00989119731699821</v>
      </c>
      <c r="W39" s="7">
        <f t="shared" si="56"/>
        <v>0.0121070696951803</v>
      </c>
      <c r="X39" s="4">
        <f t="shared" si="56"/>
        <v>0.00970204108454293</v>
      </c>
      <c r="Y39" s="4">
        <f t="shared" si="56"/>
        <v>0.00988160239952701</v>
      </c>
      <c r="Z39" s="7">
        <f t="shared" si="56"/>
        <v>0.0099995583038034</v>
      </c>
      <c r="AA39" s="7">
        <f t="shared" si="56"/>
        <v>0.00974148862045607</v>
      </c>
      <c r="AB39" s="7">
        <f t="shared" si="56"/>
        <v>0.00995022531998649</v>
      </c>
      <c r="AC39" s="7">
        <f t="shared" si="56"/>
        <v>0.0110741092533583</v>
      </c>
      <c r="AD39" s="4">
        <f t="shared" si="56"/>
        <v>0.00939799276871797</v>
      </c>
      <c r="AE39" s="7">
        <f t="shared" si="56"/>
        <v>0.0101299025051332</v>
      </c>
      <c r="AF39" s="4">
        <f t="shared" si="56"/>
        <v>0.0100761465623761</v>
      </c>
      <c r="AG39" s="7">
        <f t="shared" si="56"/>
        <v>0.0105261872467398</v>
      </c>
      <c r="AH39" s="5">
        <f t="shared" si="56"/>
        <v>0.00959493580433345</v>
      </c>
      <c r="AI39" s="5">
        <f t="shared" si="56"/>
        <v>0.00967005035307266</v>
      </c>
      <c r="AJ39" s="5">
        <f t="shared" si="56"/>
        <v>0.00948194267249645</v>
      </c>
      <c r="AK39" s="7">
        <f t="shared" si="56"/>
        <v>0.017617197235615</v>
      </c>
      <c r="AL39" s="7">
        <f t="shared" si="56"/>
        <v>0.0102939618613736</v>
      </c>
      <c r="AM39" s="7">
        <f t="shared" si="56"/>
        <v>0.011285737689856</v>
      </c>
      <c r="AN39" s="5">
        <f t="shared" si="56"/>
        <v>0.00974232575631623</v>
      </c>
      <c r="AO39" s="7">
        <f t="shared" si="56"/>
        <v>0.0100657395925394</v>
      </c>
      <c r="AP39" s="7">
        <f t="shared" si="56"/>
        <v>0.011397863117677</v>
      </c>
      <c r="AQ39" s="5">
        <f t="shared" si="56"/>
        <v>0.00904078441104649</v>
      </c>
      <c r="AR39" s="7">
        <f t="shared" si="56"/>
        <v>0.0100420190166978</v>
      </c>
      <c r="AS39" s="7">
        <f t="shared" si="56"/>
        <v>0.0108519164247458</v>
      </c>
      <c r="AT39" s="7">
        <f t="shared" si="56"/>
        <v>0.0108554587940051</v>
      </c>
      <c r="AU39" s="7">
        <f t="shared" si="56"/>
        <v>0.0113973665820447</v>
      </c>
      <c r="AV39" s="5">
        <f t="shared" si="56"/>
        <v>0.00903429066259713</v>
      </c>
      <c r="AW39" s="5">
        <f t="shared" si="56"/>
        <v>0.0100398344319825</v>
      </c>
      <c r="AX39" s="5">
        <f t="shared" si="56"/>
        <v>0.0102492060129437</v>
      </c>
      <c r="AY39" s="5">
        <f t="shared" si="56"/>
        <v>0.00874549137793669</v>
      </c>
      <c r="AZ39" s="7">
        <f t="shared" si="56"/>
        <v>0.0101200000228247</v>
      </c>
      <c r="BA39" s="7">
        <f t="shared" si="56"/>
        <v>0.0102663571042644</v>
      </c>
      <c r="BB39" s="5">
        <f t="shared" si="56"/>
        <v>0.00957931841032378</v>
      </c>
      <c r="BC39" s="7">
        <f t="shared" si="56"/>
        <v>0.0100884885667292</v>
      </c>
      <c r="BD39" s="5">
        <f t="shared" si="56"/>
        <v>0.00984340603918537</v>
      </c>
      <c r="BE39" s="5">
        <f t="shared" si="56"/>
        <v>0.0103350033938928</v>
      </c>
      <c r="BF39" s="5">
        <f t="shared" si="56"/>
        <v>0.00907016819095432</v>
      </c>
      <c r="BG39" s="5">
        <f t="shared" si="56"/>
        <v>0.00994133095989492</v>
      </c>
      <c r="BH39" s="7">
        <f t="shared" si="56"/>
        <v>0.0118808712502818</v>
      </c>
      <c r="BI39" s="7">
        <f t="shared" si="56"/>
        <v>0.00973929050966528</v>
      </c>
      <c r="BJ39" s="7">
        <f t="shared" si="56"/>
        <v>0.00980289383559593</v>
      </c>
      <c r="BK39" s="7">
        <f t="shared" si="56"/>
        <v>0.0099682025677879</v>
      </c>
      <c r="BL39" s="5">
        <f t="shared" si="56"/>
        <v>0.00818920706259352</v>
      </c>
      <c r="BM39" s="5">
        <f t="shared" si="56"/>
        <v>0.00861058184161417</v>
      </c>
      <c r="BN39" s="5">
        <f t="shared" si="56"/>
        <v>0.00934052255795127</v>
      </c>
      <c r="BO39" s="7">
        <f t="shared" si="56"/>
        <v>0.0116605649885806</v>
      </c>
      <c r="BP39" s="5">
        <f t="shared" ref="BP39:EA39" si="57">EXP(-4.2+6.5*BP38-1*BP29)</f>
        <v>0.0105091876946222</v>
      </c>
      <c r="BQ39" s="5">
        <f t="shared" si="57"/>
        <v>0.00929746637721792</v>
      </c>
      <c r="BR39" s="5">
        <f t="shared" si="57"/>
        <v>0.00920744558179069</v>
      </c>
      <c r="BS39" s="4">
        <f t="shared" si="57"/>
        <v>0.00866117931603253</v>
      </c>
      <c r="BT39" s="5">
        <f t="shared" si="57"/>
        <v>0.00996231465828904</v>
      </c>
      <c r="BU39" s="5">
        <f t="shared" si="57"/>
        <v>0.0105342925587096</v>
      </c>
      <c r="BV39" s="5">
        <f t="shared" si="57"/>
        <v>0.0100290625439</v>
      </c>
      <c r="BW39" s="5">
        <f t="shared" si="57"/>
        <v>0.00832297073609393</v>
      </c>
      <c r="BX39" s="7">
        <f t="shared" si="57"/>
        <v>0.0099787525697613</v>
      </c>
      <c r="BY39" s="5">
        <f t="shared" si="57"/>
        <v>0.00902742359986981</v>
      </c>
      <c r="BZ39" s="5">
        <f t="shared" si="57"/>
        <v>0.00861458329916158</v>
      </c>
      <c r="CA39" s="5">
        <f t="shared" si="57"/>
        <v>0.00784249549273983</v>
      </c>
      <c r="CB39" s="7">
        <f t="shared" si="57"/>
        <v>0.00923613611900543</v>
      </c>
      <c r="CC39" s="5">
        <f t="shared" si="57"/>
        <v>0.00858267724490549</v>
      </c>
      <c r="CD39" s="5">
        <f t="shared" si="57"/>
        <v>0.00879055263092033</v>
      </c>
      <c r="CE39" s="7">
        <f t="shared" si="57"/>
        <v>0.00842820717399671</v>
      </c>
      <c r="CF39" s="5">
        <f t="shared" si="57"/>
        <v>0.00877061662531155</v>
      </c>
      <c r="CG39" s="7">
        <f t="shared" si="57"/>
        <v>0.0101907890556192</v>
      </c>
      <c r="CH39" s="4">
        <f t="shared" si="57"/>
        <v>0.00926041495431308</v>
      </c>
      <c r="CI39" s="7">
        <f t="shared" si="57"/>
        <v>0.0184316065414078</v>
      </c>
      <c r="CJ39" s="7">
        <f t="shared" si="57"/>
        <v>0.0108107793350346</v>
      </c>
      <c r="CK39" s="4">
        <f t="shared" si="57"/>
        <v>0.00973527321979437</v>
      </c>
      <c r="CL39" s="4">
        <f t="shared" si="57"/>
        <v>0.00838497927325362</v>
      </c>
      <c r="CM39" s="7">
        <f t="shared" si="57"/>
        <v>0.0108279594052921</v>
      </c>
      <c r="CN39" s="7">
        <f t="shared" si="57"/>
        <v>0.00967416308576887</v>
      </c>
      <c r="CO39" s="4">
        <f t="shared" si="57"/>
        <v>0.00910610366390041</v>
      </c>
      <c r="CP39" s="4">
        <f t="shared" si="57"/>
        <v>0.00986443925888951</v>
      </c>
      <c r="CQ39" s="4">
        <f t="shared" si="57"/>
        <v>0.0101425893415672</v>
      </c>
      <c r="CR39" s="4">
        <f t="shared" si="57"/>
        <v>0.009594845372598</v>
      </c>
      <c r="CS39" s="4">
        <f t="shared" si="57"/>
        <v>0.00920334197447884</v>
      </c>
      <c r="CT39" s="5">
        <f t="shared" si="57"/>
        <v>0.00924768430375342</v>
      </c>
      <c r="CU39" s="7">
        <f t="shared" si="57"/>
        <v>0.0107191016610217</v>
      </c>
      <c r="CV39" s="7">
        <f t="shared" si="57"/>
        <v>0.010359032425785</v>
      </c>
      <c r="CW39" s="4">
        <f t="shared" si="57"/>
        <v>0.0100539732342297</v>
      </c>
      <c r="CX39" s="5">
        <f t="shared" si="57"/>
        <v>0.00950658145804829</v>
      </c>
      <c r="CY39" s="5">
        <f t="shared" si="57"/>
        <v>0.00995302579430194</v>
      </c>
      <c r="CZ39" s="5">
        <f t="shared" si="57"/>
        <v>0.0094532017973874</v>
      </c>
      <c r="DA39" s="7">
        <f t="shared" si="57"/>
        <v>0.0112239491085423</v>
      </c>
      <c r="DB39" s="5">
        <f t="shared" si="57"/>
        <v>0.0105678856061748</v>
      </c>
      <c r="DC39" s="5">
        <f t="shared" si="57"/>
        <v>0.0102579148817583</v>
      </c>
      <c r="DD39" s="4">
        <f t="shared" si="57"/>
        <v>0.0124318436413398</v>
      </c>
      <c r="DE39" s="5">
        <f t="shared" si="57"/>
        <v>0.00994016953562117</v>
      </c>
      <c r="DF39" s="5">
        <f t="shared" si="57"/>
        <v>0.0106165314577856</v>
      </c>
      <c r="DG39" s="4">
        <f t="shared" si="57"/>
        <v>0.0104190113983544</v>
      </c>
      <c r="DH39" s="7">
        <f t="shared" si="57"/>
        <v>0.0153140811491524</v>
      </c>
      <c r="DI39" s="5">
        <f t="shared" si="57"/>
        <v>0.00948706717242582</v>
      </c>
      <c r="DJ39" s="5">
        <f t="shared" si="57"/>
        <v>0.00976538258505467</v>
      </c>
      <c r="DK39" s="5">
        <f t="shared" si="57"/>
        <v>0.0092083884832248</v>
      </c>
      <c r="DL39" s="7">
        <f t="shared" si="57"/>
        <v>0.00718771979208339</v>
      </c>
      <c r="DM39" s="7">
        <f t="shared" si="57"/>
        <v>0.00809175980549583</v>
      </c>
      <c r="DN39" s="7">
        <f t="shared" si="57"/>
        <v>0.00836632075445021</v>
      </c>
      <c r="DO39" s="7">
        <f t="shared" si="57"/>
        <v>0.00750044031712572</v>
      </c>
      <c r="DP39" s="7">
        <f t="shared" si="57"/>
        <v>0.00847844056247511</v>
      </c>
      <c r="DQ39" s="7">
        <f t="shared" si="57"/>
        <v>0.00875681064252087</v>
      </c>
      <c r="DR39" s="4">
        <f t="shared" si="57"/>
        <v>0.0076112443137175</v>
      </c>
      <c r="DS39" s="4">
        <f t="shared" si="57"/>
        <v>0.00804510361784772</v>
      </c>
      <c r="DT39" s="4">
        <f t="shared" si="57"/>
        <v>0.00841505398034581</v>
      </c>
      <c r="DU39" s="4">
        <f t="shared" si="57"/>
        <v>0.00929263676144655</v>
      </c>
      <c r="DV39" s="7">
        <f t="shared" si="57"/>
        <v>0.0079350790348488</v>
      </c>
      <c r="DW39" s="4">
        <f t="shared" si="57"/>
        <v>0.00772392525671312</v>
      </c>
      <c r="DX39" s="7">
        <f t="shared" si="57"/>
        <v>0.0069605428373078</v>
      </c>
      <c r="DY39" s="7">
        <f t="shared" si="57"/>
        <v>0.00743434588895443</v>
      </c>
      <c r="DZ39" s="4">
        <f t="shared" si="57"/>
        <v>0.00835096241838482</v>
      </c>
      <c r="EA39" s="4">
        <f t="shared" si="57"/>
        <v>0.00923875793332976</v>
      </c>
      <c r="EB39" s="4">
        <f t="shared" ref="EB39:EQ39" si="58">EXP(-4.2+6.5*EB38-1*EB29)</f>
        <v>0.0078640274717789</v>
      </c>
      <c r="EC39" s="7">
        <f t="shared" si="58"/>
        <v>0.00785226231954522</v>
      </c>
      <c r="ED39" s="4">
        <f t="shared" si="58"/>
        <v>0.00801260109733917</v>
      </c>
      <c r="EE39" s="4">
        <f t="shared" si="58"/>
        <v>0.0073656467153692</v>
      </c>
      <c r="EF39" s="7">
        <f t="shared" si="58"/>
        <v>0.00850603249763268</v>
      </c>
      <c r="EG39" s="7">
        <f t="shared" si="58"/>
        <v>0.0080792907354365</v>
      </c>
      <c r="EH39" s="7">
        <f t="shared" si="58"/>
        <v>0.0089840797275167</v>
      </c>
      <c r="EI39" s="7">
        <f t="shared" si="58"/>
        <v>0.00868186098819065</v>
      </c>
      <c r="EJ39" s="7">
        <f t="shared" si="58"/>
        <v>0.00839012543796744</v>
      </c>
      <c r="EK39" s="7">
        <f t="shared" si="58"/>
        <v>0.00872954020876169</v>
      </c>
      <c r="EL39" s="7">
        <f t="shared" si="58"/>
        <v>0.007698723354581</v>
      </c>
      <c r="EM39" s="7">
        <f t="shared" si="58"/>
        <v>0.00905748997861462</v>
      </c>
      <c r="EN39" s="7">
        <f t="shared" si="58"/>
        <v>0.00760109760507657</v>
      </c>
      <c r="EO39" s="7">
        <f t="shared" si="58"/>
        <v>0.00751043919315718</v>
      </c>
      <c r="EP39" s="7">
        <f t="shared" si="58"/>
        <v>0.00779862607429136</v>
      </c>
      <c r="EQ39" s="7">
        <f t="shared" si="58"/>
        <v>0.00948110189222016</v>
      </c>
      <c r="ER39" s="7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</row>
    <row r="40" spans="1:169">
      <c r="A40" s="7" t="s">
        <v>180</v>
      </c>
      <c r="B40" s="7" t="s">
        <v>181</v>
      </c>
      <c r="C40" s="7">
        <f>(3*C5)/(7.09*0.1*C6)</f>
        <v>159.350326436247</v>
      </c>
      <c r="D40" s="7">
        <f t="shared" ref="D40:BO40" si="59">(3*D5)/(7.09*0.1*D6)</f>
        <v>203.46996344377</v>
      </c>
      <c r="E40" s="7">
        <f t="shared" si="59"/>
        <v>165.718872850584</v>
      </c>
      <c r="F40" s="4">
        <f t="shared" si="59"/>
        <v>304.895806432388</v>
      </c>
      <c r="G40" s="4">
        <f t="shared" si="59"/>
        <v>180.362803558212</v>
      </c>
      <c r="H40" s="4">
        <f t="shared" si="59"/>
        <v>202.343470715553</v>
      </c>
      <c r="I40" s="7">
        <f t="shared" si="59"/>
        <v>233.645880927313</v>
      </c>
      <c r="J40" s="7">
        <f t="shared" si="59"/>
        <v>162.279743340154</v>
      </c>
      <c r="K40" s="7">
        <f t="shared" si="59"/>
        <v>175.314635998698</v>
      </c>
      <c r="L40" s="4">
        <f t="shared" si="59"/>
        <v>198.875496858572</v>
      </c>
      <c r="M40" s="4">
        <f t="shared" si="59"/>
        <v>226.428262872191</v>
      </c>
      <c r="N40" s="7">
        <f t="shared" si="59"/>
        <v>213.599344829155</v>
      </c>
      <c r="O40" s="7">
        <f t="shared" si="59"/>
        <v>228.904579371218</v>
      </c>
      <c r="P40" s="4">
        <f t="shared" si="59"/>
        <v>242.997962701771</v>
      </c>
      <c r="Q40" s="4">
        <f t="shared" si="59"/>
        <v>210.506973828553</v>
      </c>
      <c r="R40" s="7">
        <f t="shared" si="59"/>
        <v>182.734408536211</v>
      </c>
      <c r="S40" s="7">
        <f t="shared" si="59"/>
        <v>152.807777553899</v>
      </c>
      <c r="T40" s="4">
        <f t="shared" si="59"/>
        <v>182.326746010364</v>
      </c>
      <c r="U40" s="7">
        <f t="shared" si="59"/>
        <v>164.891139889729</v>
      </c>
      <c r="V40" s="7">
        <f t="shared" si="59"/>
        <v>170.517107494334</v>
      </c>
      <c r="W40" s="7">
        <f t="shared" si="59"/>
        <v>165.180452999253</v>
      </c>
      <c r="X40" s="4">
        <f t="shared" si="59"/>
        <v>129.735635810259</v>
      </c>
      <c r="Y40" s="4">
        <f t="shared" si="59"/>
        <v>227.237656216981</v>
      </c>
      <c r="Z40" s="7">
        <f t="shared" si="59"/>
        <v>273.882499728762</v>
      </c>
      <c r="AA40" s="7">
        <f t="shared" si="59"/>
        <v>103.709449929478</v>
      </c>
      <c r="AB40" s="7">
        <f t="shared" si="59"/>
        <v>119.704079418466</v>
      </c>
      <c r="AC40" s="7">
        <f t="shared" si="59"/>
        <v>113.666318469988</v>
      </c>
      <c r="AD40" s="4">
        <f t="shared" si="59"/>
        <v>90.1197918652079</v>
      </c>
      <c r="AE40" s="7">
        <f t="shared" si="59"/>
        <v>216.832275883337</v>
      </c>
      <c r="AF40" s="4">
        <f t="shared" si="59"/>
        <v>95.7089167154013</v>
      </c>
      <c r="AG40" s="7">
        <f t="shared" si="59"/>
        <v>119.619749907706</v>
      </c>
      <c r="AH40" s="5">
        <f t="shared" si="59"/>
        <v>195.897884344147</v>
      </c>
      <c r="AI40" s="5">
        <f t="shared" si="59"/>
        <v>135.268178194529</v>
      </c>
      <c r="AJ40" s="5">
        <f t="shared" si="59"/>
        <v>107.235332505315</v>
      </c>
      <c r="AK40" s="7">
        <f t="shared" si="59"/>
        <v>169.070894735989</v>
      </c>
      <c r="AL40" s="7">
        <f t="shared" si="59"/>
        <v>172.009432299013</v>
      </c>
      <c r="AM40" s="7">
        <f t="shared" si="59"/>
        <v>125.537356721429</v>
      </c>
      <c r="AN40" s="5">
        <f t="shared" si="59"/>
        <v>105.964768658704</v>
      </c>
      <c r="AO40" s="7">
        <f t="shared" si="59"/>
        <v>146.843509439734</v>
      </c>
      <c r="AP40" s="7">
        <f t="shared" si="59"/>
        <v>183.819782519678</v>
      </c>
      <c r="AQ40" s="5">
        <f t="shared" si="59"/>
        <v>150.370725016498</v>
      </c>
      <c r="AR40" s="7">
        <f t="shared" si="59"/>
        <v>125.424664254615</v>
      </c>
      <c r="AS40" s="7">
        <f t="shared" si="59"/>
        <v>98.9639380800641</v>
      </c>
      <c r="AT40" s="7">
        <f t="shared" si="59"/>
        <v>151.967643566343</v>
      </c>
      <c r="AU40" s="7">
        <f t="shared" si="59"/>
        <v>135.345557122708</v>
      </c>
      <c r="AV40" s="5">
        <f t="shared" si="59"/>
        <v>122.42108846846</v>
      </c>
      <c r="AW40" s="5">
        <f t="shared" si="59"/>
        <v>186.946595467941</v>
      </c>
      <c r="AX40" s="5">
        <f t="shared" si="59"/>
        <v>138.192212536706</v>
      </c>
      <c r="AY40" s="5">
        <f t="shared" si="59"/>
        <v>90.2806327360585</v>
      </c>
      <c r="AZ40" s="7">
        <f t="shared" si="59"/>
        <v>104.766266387202</v>
      </c>
      <c r="BA40" s="7">
        <f t="shared" si="59"/>
        <v>135.325408019343</v>
      </c>
      <c r="BB40" s="5">
        <f t="shared" si="59"/>
        <v>137.796748571004</v>
      </c>
      <c r="BC40" s="7">
        <f t="shared" si="59"/>
        <v>245.663269015457</v>
      </c>
      <c r="BD40" s="5">
        <f t="shared" si="59"/>
        <v>224.312411847673</v>
      </c>
      <c r="BE40" s="5">
        <f t="shared" si="59"/>
        <v>170.65693296518</v>
      </c>
      <c r="BF40" s="5">
        <f t="shared" si="59"/>
        <v>128.319564779367</v>
      </c>
      <c r="BG40" s="5">
        <f t="shared" si="59"/>
        <v>152.319900830157</v>
      </c>
      <c r="BH40" s="7">
        <f t="shared" si="59"/>
        <v>174.575087974242</v>
      </c>
      <c r="BI40" s="7">
        <f t="shared" si="59"/>
        <v>116.480504117567</v>
      </c>
      <c r="BJ40" s="7">
        <f t="shared" si="59"/>
        <v>192.057610936313</v>
      </c>
      <c r="BK40" s="7">
        <f t="shared" si="59"/>
        <v>273.392784021111</v>
      </c>
      <c r="BL40" s="5">
        <f t="shared" si="59"/>
        <v>206.191498910117</v>
      </c>
      <c r="BM40" s="5">
        <f t="shared" si="59"/>
        <v>149.901512572346</v>
      </c>
      <c r="BN40" s="5">
        <f t="shared" si="59"/>
        <v>281.969152372719</v>
      </c>
      <c r="BO40" s="7">
        <f t="shared" si="59"/>
        <v>212.161889876982</v>
      </c>
      <c r="BP40" s="5">
        <f t="shared" ref="BP40:EA40" si="60">(3*BP5)/(7.09*0.1*BP6)</f>
        <v>191.020727295027</v>
      </c>
      <c r="BQ40" s="5">
        <f t="shared" si="60"/>
        <v>263.458705532048</v>
      </c>
      <c r="BR40" s="5">
        <f t="shared" si="60"/>
        <v>110.959491848067</v>
      </c>
      <c r="BS40" s="4">
        <f t="shared" si="60"/>
        <v>117.099449836072</v>
      </c>
      <c r="BT40" s="5">
        <f t="shared" si="60"/>
        <v>166.441179289852</v>
      </c>
      <c r="BU40" s="5">
        <f t="shared" si="60"/>
        <v>237.914259789962</v>
      </c>
      <c r="BV40" s="5">
        <f t="shared" si="60"/>
        <v>143.642042020039</v>
      </c>
      <c r="BW40" s="5">
        <f t="shared" si="60"/>
        <v>94.5408243222065</v>
      </c>
      <c r="BX40" s="7">
        <f t="shared" si="60"/>
        <v>165.097947030246</v>
      </c>
      <c r="BY40" s="5">
        <f t="shared" si="60"/>
        <v>161.033537063156</v>
      </c>
      <c r="BZ40" s="5">
        <f t="shared" si="60"/>
        <v>108.12490205297</v>
      </c>
      <c r="CA40" s="5">
        <f t="shared" si="60"/>
        <v>136.390345157942</v>
      </c>
      <c r="CB40" s="7">
        <f t="shared" si="60"/>
        <v>175.037389892754</v>
      </c>
      <c r="CC40" s="5">
        <f t="shared" si="60"/>
        <v>186.58966921255</v>
      </c>
      <c r="CD40" s="5">
        <f t="shared" si="60"/>
        <v>153.112010006121</v>
      </c>
      <c r="CE40" s="7">
        <f t="shared" si="60"/>
        <v>235.363940349598</v>
      </c>
      <c r="CF40" s="5">
        <f t="shared" si="60"/>
        <v>250.888575458392</v>
      </c>
      <c r="CG40" s="7">
        <f t="shared" si="60"/>
        <v>417.506015099975</v>
      </c>
      <c r="CH40" s="4">
        <f t="shared" si="60"/>
        <v>216.142004021247</v>
      </c>
      <c r="CI40" s="7">
        <f t="shared" si="60"/>
        <v>214.692378775351</v>
      </c>
      <c r="CJ40" s="7">
        <f t="shared" si="60"/>
        <v>261.872604749897</v>
      </c>
      <c r="CK40" s="4">
        <f t="shared" si="60"/>
        <v>143.684168507332</v>
      </c>
      <c r="CL40" s="4">
        <f t="shared" si="60"/>
        <v>242.387849188472</v>
      </c>
      <c r="CM40" s="7">
        <f t="shared" si="60"/>
        <v>223.075637768266</v>
      </c>
      <c r="CN40" s="7">
        <f t="shared" si="60"/>
        <v>190.800560511421</v>
      </c>
      <c r="CO40" s="4">
        <f t="shared" si="60"/>
        <v>118.862918933441</v>
      </c>
      <c r="CP40" s="4">
        <f t="shared" si="60"/>
        <v>211.178161432576</v>
      </c>
      <c r="CQ40" s="4">
        <f t="shared" si="60"/>
        <v>245.747946569319</v>
      </c>
      <c r="CR40" s="4">
        <f t="shared" si="60"/>
        <v>183.802183401264</v>
      </c>
      <c r="CS40" s="4">
        <f t="shared" si="60"/>
        <v>212.471776121842</v>
      </c>
      <c r="CT40" s="5">
        <f t="shared" si="60"/>
        <v>168.968330763932</v>
      </c>
      <c r="CU40" s="7">
        <f t="shared" si="60"/>
        <v>115.733886380518</v>
      </c>
      <c r="CV40" s="7">
        <f t="shared" si="60"/>
        <v>191.386435058026</v>
      </c>
      <c r="CW40" s="4">
        <f t="shared" si="60"/>
        <v>118.58689211407</v>
      </c>
      <c r="CX40" s="5">
        <f t="shared" si="60"/>
        <v>192.284385937418</v>
      </c>
      <c r="CY40" s="5">
        <f t="shared" si="60"/>
        <v>363.555696771494</v>
      </c>
      <c r="CZ40" s="5">
        <f t="shared" si="60"/>
        <v>152.166506928721</v>
      </c>
      <c r="DA40" s="7">
        <f t="shared" si="60"/>
        <v>138.961897376379</v>
      </c>
      <c r="DB40" s="5">
        <f t="shared" si="60"/>
        <v>248.920231938568</v>
      </c>
      <c r="DC40" s="5">
        <f t="shared" si="60"/>
        <v>291.883442630102</v>
      </c>
      <c r="DD40" s="4">
        <f t="shared" si="60"/>
        <v>146.439736524508</v>
      </c>
      <c r="DE40" s="5">
        <f t="shared" si="60"/>
        <v>149.292204171333</v>
      </c>
      <c r="DF40" s="5">
        <f t="shared" si="60"/>
        <v>164.777201453623</v>
      </c>
      <c r="DG40" s="4">
        <f t="shared" si="60"/>
        <v>184.22469597497</v>
      </c>
      <c r="DH40" s="7">
        <f t="shared" si="60"/>
        <v>239.667136812412</v>
      </c>
      <c r="DI40" s="5">
        <f t="shared" si="60"/>
        <v>141.676461369691</v>
      </c>
      <c r="DJ40" s="5">
        <f t="shared" si="60"/>
        <v>178.802378104301</v>
      </c>
      <c r="DK40" s="5">
        <f t="shared" si="60"/>
        <v>155.679574304398</v>
      </c>
      <c r="DL40" s="7">
        <f t="shared" si="60"/>
        <v>89.0612756621219</v>
      </c>
      <c r="DM40" s="7">
        <f t="shared" si="60"/>
        <v>164.542870157453</v>
      </c>
      <c r="DN40" s="7">
        <f t="shared" si="60"/>
        <v>148.372509096497</v>
      </c>
      <c r="DO40" s="7">
        <f t="shared" si="60"/>
        <v>130.333980892567</v>
      </c>
      <c r="DP40" s="7">
        <f t="shared" si="60"/>
        <v>154.747465877846</v>
      </c>
      <c r="DQ40" s="7">
        <f t="shared" si="60"/>
        <v>196.509592672524</v>
      </c>
      <c r="DR40" s="4">
        <f t="shared" si="60"/>
        <v>98.5465473549912</v>
      </c>
      <c r="DS40" s="4">
        <f t="shared" si="60"/>
        <v>78.429125528914</v>
      </c>
      <c r="DT40" s="4">
        <f t="shared" si="60"/>
        <v>96.2851721443719</v>
      </c>
      <c r="DU40" s="4">
        <f t="shared" si="60"/>
        <v>121.082485210703</v>
      </c>
      <c r="DV40" s="7">
        <f t="shared" si="60"/>
        <v>200.889906059558</v>
      </c>
      <c r="DW40" s="4">
        <f t="shared" si="60"/>
        <v>188.446889654927</v>
      </c>
      <c r="DX40" s="7">
        <f t="shared" si="60"/>
        <v>99.8700913072526</v>
      </c>
      <c r="DY40" s="7">
        <f t="shared" si="60"/>
        <v>118.426578906128</v>
      </c>
      <c r="DZ40" s="4">
        <f t="shared" si="60"/>
        <v>177.000624291891</v>
      </c>
      <c r="EA40" s="4">
        <f t="shared" si="60"/>
        <v>210.462669657102</v>
      </c>
      <c r="EB40" s="4">
        <f t="shared" ref="EB40:EQ40" si="61">(3*EB5)/(7.09*0.1*EB6)</f>
        <v>122.39415940253</v>
      </c>
      <c r="EC40" s="7">
        <f t="shared" si="61"/>
        <v>140.53324144121</v>
      </c>
      <c r="ED40" s="4">
        <f t="shared" si="61"/>
        <v>120.772140412479</v>
      </c>
      <c r="EE40" s="4">
        <f t="shared" si="61"/>
        <v>169.790998846006</v>
      </c>
      <c r="EF40" s="7">
        <f t="shared" si="61"/>
        <v>92.6843441466855</v>
      </c>
      <c r="EG40" s="7">
        <f t="shared" si="61"/>
        <v>111.942834808911</v>
      </c>
      <c r="EH40" s="7">
        <f t="shared" si="61"/>
        <v>101.685622542988</v>
      </c>
      <c r="EI40" s="7">
        <f t="shared" si="61"/>
        <v>123.940492981396</v>
      </c>
      <c r="EJ40" s="7">
        <f t="shared" si="61"/>
        <v>122.937458713467</v>
      </c>
      <c r="EK40" s="7">
        <f t="shared" si="61"/>
        <v>126.706819654633</v>
      </c>
      <c r="EL40" s="7">
        <f t="shared" si="61"/>
        <v>129.750732342411</v>
      </c>
      <c r="EM40" s="7">
        <f t="shared" si="61"/>
        <v>161.98081319002</v>
      </c>
      <c r="EN40" s="7">
        <f t="shared" si="61"/>
        <v>86.5963173354382</v>
      </c>
      <c r="EO40" s="7">
        <f t="shared" si="61"/>
        <v>135.103584708662</v>
      </c>
      <c r="EP40" s="7">
        <f t="shared" si="61"/>
        <v>105.707608201518</v>
      </c>
      <c r="EQ40" s="7">
        <f t="shared" si="61"/>
        <v>144.775527583362</v>
      </c>
      <c r="ER40" s="7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</row>
    <row r="41" spans="1:169">
      <c r="A41" s="7"/>
      <c r="B41" s="7" t="s">
        <v>182</v>
      </c>
      <c r="C41" s="7">
        <f>C40/C39/10000</f>
        <v>1.52786488792959</v>
      </c>
      <c r="D41" s="7">
        <f t="shared" ref="D41:BO41" si="62">D40/D39/10000</f>
        <v>2.17865634737524</v>
      </c>
      <c r="E41" s="7">
        <f t="shared" si="62"/>
        <v>2.15965885106676</v>
      </c>
      <c r="F41" s="4">
        <f t="shared" si="62"/>
        <v>3.58886621710335</v>
      </c>
      <c r="G41" s="4">
        <f t="shared" si="62"/>
        <v>2.6773932042185</v>
      </c>
      <c r="H41" s="4">
        <f t="shared" si="62"/>
        <v>2.06648272832191</v>
      </c>
      <c r="I41" s="7">
        <f t="shared" si="62"/>
        <v>2.27031318980702</v>
      </c>
      <c r="J41" s="7">
        <f t="shared" si="62"/>
        <v>1.58710356496217</v>
      </c>
      <c r="K41" s="7">
        <f t="shared" si="62"/>
        <v>1.62978888232323</v>
      </c>
      <c r="L41" s="4">
        <f t="shared" si="62"/>
        <v>1.87384916754487</v>
      </c>
      <c r="M41" s="4">
        <f t="shared" si="62"/>
        <v>2.93159759000973</v>
      </c>
      <c r="N41" s="7">
        <f t="shared" si="62"/>
        <v>2.36476172859785</v>
      </c>
      <c r="O41" s="7">
        <f t="shared" si="62"/>
        <v>2.40877062099369</v>
      </c>
      <c r="P41" s="4">
        <f t="shared" si="62"/>
        <v>2.63980326498628</v>
      </c>
      <c r="Q41" s="4">
        <f t="shared" si="62"/>
        <v>2.36949394033685</v>
      </c>
      <c r="R41" s="7">
        <f t="shared" si="62"/>
        <v>1.83552071678035</v>
      </c>
      <c r="S41" s="7">
        <f t="shared" si="62"/>
        <v>1.77932065258704</v>
      </c>
      <c r="T41" s="4">
        <f t="shared" si="62"/>
        <v>2.075432568708</v>
      </c>
      <c r="U41" s="7">
        <f t="shared" si="62"/>
        <v>1.69271270018991</v>
      </c>
      <c r="V41" s="7">
        <f t="shared" si="62"/>
        <v>1.72392787272879</v>
      </c>
      <c r="W41" s="7">
        <f t="shared" si="62"/>
        <v>1.36433057013796</v>
      </c>
      <c r="X41" s="4">
        <f t="shared" si="62"/>
        <v>1.33719940659652</v>
      </c>
      <c r="Y41" s="4">
        <f t="shared" si="62"/>
        <v>2.29960331360689</v>
      </c>
      <c r="Z41" s="7">
        <f t="shared" si="62"/>
        <v>2.73894597548963</v>
      </c>
      <c r="AA41" s="7">
        <f t="shared" si="62"/>
        <v>1.06461603529156</v>
      </c>
      <c r="AB41" s="7">
        <f t="shared" si="62"/>
        <v>1.20302883169914</v>
      </c>
      <c r="AC41" s="7">
        <f t="shared" si="62"/>
        <v>1.02641499979349</v>
      </c>
      <c r="AD41" s="4">
        <f t="shared" si="62"/>
        <v>0.958925954541904</v>
      </c>
      <c r="AE41" s="7">
        <f t="shared" si="62"/>
        <v>2.14051690797084</v>
      </c>
      <c r="AF41" s="4">
        <f t="shared" si="62"/>
        <v>0.949856337667562</v>
      </c>
      <c r="AG41" s="7">
        <f t="shared" si="62"/>
        <v>1.13640150135801</v>
      </c>
      <c r="AH41" s="5">
        <f t="shared" si="62"/>
        <v>2.04167998972616</v>
      </c>
      <c r="AI41" s="5">
        <f t="shared" si="62"/>
        <v>1.39883633751242</v>
      </c>
      <c r="AJ41" s="5">
        <f t="shared" si="62"/>
        <v>1.13094263706492</v>
      </c>
      <c r="AK41" s="7">
        <f t="shared" si="62"/>
        <v>0.959692353300071</v>
      </c>
      <c r="AL41" s="7">
        <f t="shared" si="62"/>
        <v>1.67097405853475</v>
      </c>
      <c r="AM41" s="7">
        <f t="shared" si="62"/>
        <v>1.11235401859699</v>
      </c>
      <c r="AN41" s="5">
        <f t="shared" si="62"/>
        <v>1.08767425057619</v>
      </c>
      <c r="AO41" s="7">
        <f t="shared" si="62"/>
        <v>1.45884470872435</v>
      </c>
      <c r="AP41" s="7">
        <f t="shared" si="62"/>
        <v>1.61275653709678</v>
      </c>
      <c r="AQ41" s="5">
        <f t="shared" si="62"/>
        <v>1.66324865387529</v>
      </c>
      <c r="AR41" s="7">
        <f t="shared" si="62"/>
        <v>1.24899847377365</v>
      </c>
      <c r="AS41" s="7">
        <f t="shared" si="62"/>
        <v>0.911948951748233</v>
      </c>
      <c r="AT41" s="7">
        <f t="shared" si="62"/>
        <v>1.39991912318131</v>
      </c>
      <c r="AU41" s="7">
        <f t="shared" si="62"/>
        <v>1.18751604722384</v>
      </c>
      <c r="AV41" s="5">
        <f t="shared" si="62"/>
        <v>1.35507139454009</v>
      </c>
      <c r="AW41" s="5">
        <f t="shared" si="62"/>
        <v>1.86204858988921</v>
      </c>
      <c r="AX41" s="5">
        <f t="shared" si="62"/>
        <v>1.34832115153294</v>
      </c>
      <c r="AY41" s="5">
        <f t="shared" si="62"/>
        <v>1.0323105796413</v>
      </c>
      <c r="AZ41" s="7">
        <f t="shared" si="62"/>
        <v>1.03523978409992</v>
      </c>
      <c r="BA41" s="7">
        <f t="shared" si="62"/>
        <v>1.31814436849398</v>
      </c>
      <c r="BB41" s="5">
        <f t="shared" si="62"/>
        <v>1.43848176528404</v>
      </c>
      <c r="BC41" s="7">
        <f t="shared" si="62"/>
        <v>2.43508497224876</v>
      </c>
      <c r="BD41" s="5">
        <f t="shared" si="62"/>
        <v>2.27880888947091</v>
      </c>
      <c r="BE41" s="5">
        <f t="shared" si="62"/>
        <v>1.65125183283467</v>
      </c>
      <c r="BF41" s="5">
        <f t="shared" si="62"/>
        <v>1.41474294718526</v>
      </c>
      <c r="BG41" s="5">
        <f t="shared" si="62"/>
        <v>1.53218820945246</v>
      </c>
      <c r="BH41" s="7">
        <f t="shared" si="62"/>
        <v>1.46937951179381</v>
      </c>
      <c r="BI41" s="7">
        <f t="shared" si="62"/>
        <v>1.19598551867789</v>
      </c>
      <c r="BJ41" s="7">
        <f t="shared" si="62"/>
        <v>1.95919301134243</v>
      </c>
      <c r="BK41" s="7">
        <f t="shared" si="62"/>
        <v>2.74264875901073</v>
      </c>
      <c r="BL41" s="5">
        <f t="shared" si="62"/>
        <v>2.51784449134219</v>
      </c>
      <c r="BM41" s="5">
        <f t="shared" si="62"/>
        <v>1.74089876073049</v>
      </c>
      <c r="BN41" s="5">
        <f t="shared" si="62"/>
        <v>3.01877277875303</v>
      </c>
      <c r="BO41" s="7">
        <f t="shared" si="62"/>
        <v>1.81948207556629</v>
      </c>
      <c r="BP41" s="5">
        <f t="shared" ref="BP41:EA41" si="63">BP40/BP39/10000</f>
        <v>1.81765454044346</v>
      </c>
      <c r="BQ41" s="5">
        <f t="shared" si="63"/>
        <v>2.83366128838729</v>
      </c>
      <c r="BR41" s="5">
        <f t="shared" si="63"/>
        <v>1.20510613787942</v>
      </c>
      <c r="BS41" s="4">
        <f t="shared" si="63"/>
        <v>1.35200352704061</v>
      </c>
      <c r="BT41" s="5">
        <f t="shared" si="63"/>
        <v>1.67070791275766</v>
      </c>
      <c r="BU41" s="5">
        <f t="shared" si="63"/>
        <v>2.2584740120328</v>
      </c>
      <c r="BV41" s="5">
        <f t="shared" si="63"/>
        <v>1.43225791434921</v>
      </c>
      <c r="BW41" s="5">
        <f t="shared" si="63"/>
        <v>1.13590239975511</v>
      </c>
      <c r="BX41" s="7">
        <f t="shared" si="63"/>
        <v>1.65449484668598</v>
      </c>
      <c r="BY41" s="5">
        <f t="shared" si="63"/>
        <v>1.78382608594415</v>
      </c>
      <c r="BZ41" s="5">
        <f t="shared" si="63"/>
        <v>1.2551379248198</v>
      </c>
      <c r="CA41" s="5">
        <f t="shared" si="63"/>
        <v>1.73911920362856</v>
      </c>
      <c r="CB41" s="7">
        <f t="shared" si="63"/>
        <v>1.89513653369156</v>
      </c>
      <c r="CC41" s="5">
        <f t="shared" si="63"/>
        <v>2.17402640094973</v>
      </c>
      <c r="CD41" s="5">
        <f t="shared" si="63"/>
        <v>1.74177911713488</v>
      </c>
      <c r="CE41" s="7">
        <f t="shared" si="63"/>
        <v>2.79257421525849</v>
      </c>
      <c r="CF41" s="5">
        <f t="shared" si="63"/>
        <v>2.86055799924421</v>
      </c>
      <c r="CG41" s="7">
        <f t="shared" si="63"/>
        <v>4.09689586175628</v>
      </c>
      <c r="CH41" s="4">
        <f t="shared" si="63"/>
        <v>2.33404231978371</v>
      </c>
      <c r="CI41" s="7">
        <f t="shared" si="63"/>
        <v>1.16480556533708</v>
      </c>
      <c r="CJ41" s="7">
        <f t="shared" si="63"/>
        <v>2.42232864656893</v>
      </c>
      <c r="CK41" s="4">
        <f t="shared" si="63"/>
        <v>1.47591305619635</v>
      </c>
      <c r="CL41" s="4">
        <f t="shared" si="63"/>
        <v>2.89073879957748</v>
      </c>
      <c r="CM41" s="7">
        <f t="shared" si="63"/>
        <v>2.06018169646294</v>
      </c>
      <c r="CN41" s="7">
        <f t="shared" si="63"/>
        <v>1.97226942340984</v>
      </c>
      <c r="CO41" s="4">
        <f t="shared" si="63"/>
        <v>1.30531040849724</v>
      </c>
      <c r="CP41" s="4">
        <f t="shared" si="63"/>
        <v>2.14080249155844</v>
      </c>
      <c r="CQ41" s="4">
        <f t="shared" si="63"/>
        <v>2.42293105136549</v>
      </c>
      <c r="CR41" s="4">
        <f t="shared" si="63"/>
        <v>1.91563465864897</v>
      </c>
      <c r="CS41" s="4">
        <f t="shared" si="63"/>
        <v>2.30863719626016</v>
      </c>
      <c r="CT41" s="5">
        <f t="shared" si="63"/>
        <v>1.8271420737768</v>
      </c>
      <c r="CU41" s="7">
        <f t="shared" si="63"/>
        <v>1.07969762803319</v>
      </c>
      <c r="CV41" s="7">
        <f t="shared" si="63"/>
        <v>1.84753196236397</v>
      </c>
      <c r="CW41" s="4">
        <f t="shared" si="63"/>
        <v>1.17950276324916</v>
      </c>
      <c r="CX41" s="5">
        <f t="shared" si="63"/>
        <v>2.02264490959187</v>
      </c>
      <c r="CY41" s="5">
        <f t="shared" si="63"/>
        <v>3.65271530773715</v>
      </c>
      <c r="CZ41" s="5">
        <f t="shared" si="63"/>
        <v>1.60968220281487</v>
      </c>
      <c r="DA41" s="7">
        <f t="shared" si="63"/>
        <v>1.23808381553171</v>
      </c>
      <c r="DB41" s="5">
        <f t="shared" si="63"/>
        <v>2.35544025753953</v>
      </c>
      <c r="DC41" s="5">
        <f t="shared" si="63"/>
        <v>2.8454461359312</v>
      </c>
      <c r="DD41" s="4">
        <f t="shared" si="63"/>
        <v>1.17794062368634</v>
      </c>
      <c r="DE41" s="5">
        <f t="shared" si="63"/>
        <v>1.50190802718541</v>
      </c>
      <c r="DF41" s="5">
        <f t="shared" si="63"/>
        <v>1.55208131873226</v>
      </c>
      <c r="DG41" s="4">
        <f t="shared" si="63"/>
        <v>1.76815907893207</v>
      </c>
      <c r="DH41" s="7">
        <f t="shared" si="63"/>
        <v>1.5650115372784</v>
      </c>
      <c r="DI41" s="5">
        <f t="shared" si="63"/>
        <v>1.49336416402188</v>
      </c>
      <c r="DJ41" s="5">
        <f t="shared" si="63"/>
        <v>1.83098180278105</v>
      </c>
      <c r="DK41" s="5">
        <f t="shared" si="63"/>
        <v>1.69062778561096</v>
      </c>
      <c r="DL41" s="7">
        <f t="shared" si="63"/>
        <v>1.2390755098747</v>
      </c>
      <c r="DM41" s="7">
        <f t="shared" si="63"/>
        <v>2.03346211593796</v>
      </c>
      <c r="DN41" s="7">
        <f t="shared" si="63"/>
        <v>1.77344992441958</v>
      </c>
      <c r="DO41" s="7">
        <f t="shared" si="63"/>
        <v>1.73768439427451</v>
      </c>
      <c r="DP41" s="7">
        <f t="shared" si="63"/>
        <v>1.82518783657865</v>
      </c>
      <c r="DQ41" s="7">
        <f t="shared" si="63"/>
        <v>2.24407721823197</v>
      </c>
      <c r="DR41" s="4">
        <f t="shared" si="63"/>
        <v>1.29474949552446</v>
      </c>
      <c r="DS41" s="4">
        <f t="shared" si="63"/>
        <v>0.974867810961718</v>
      </c>
      <c r="DT41" s="4">
        <f t="shared" si="63"/>
        <v>1.14420147950632</v>
      </c>
      <c r="DU41" s="4">
        <f t="shared" si="63"/>
        <v>1.30299384683852</v>
      </c>
      <c r="DV41" s="7">
        <f t="shared" si="63"/>
        <v>2.53166862204272</v>
      </c>
      <c r="DW41" s="4">
        <f t="shared" si="63"/>
        <v>2.43978137270478</v>
      </c>
      <c r="DX41" s="7">
        <f t="shared" si="63"/>
        <v>1.43480319914072</v>
      </c>
      <c r="DY41" s="7">
        <f t="shared" si="63"/>
        <v>1.59296568487726</v>
      </c>
      <c r="DZ41" s="4">
        <f t="shared" si="63"/>
        <v>2.11952365995829</v>
      </c>
      <c r="EA41" s="4">
        <f t="shared" si="63"/>
        <v>2.27804074071295</v>
      </c>
      <c r="EB41" s="4">
        <f t="shared" ref="EB41:EQ41" si="64">EB40/EB39/10000</f>
        <v>1.55638010983249</v>
      </c>
      <c r="EC41" s="7">
        <f t="shared" si="64"/>
        <v>1.78971659022912</v>
      </c>
      <c r="ED41" s="4">
        <f t="shared" si="64"/>
        <v>1.50727758620837</v>
      </c>
      <c r="EE41" s="4">
        <f t="shared" si="64"/>
        <v>2.30517435070187</v>
      </c>
      <c r="EF41" s="7">
        <f t="shared" si="64"/>
        <v>1.08963073174809</v>
      </c>
      <c r="EG41" s="7">
        <f t="shared" si="64"/>
        <v>1.38555274806389</v>
      </c>
      <c r="EH41" s="7">
        <f t="shared" si="64"/>
        <v>1.13184238816963</v>
      </c>
      <c r="EI41" s="7">
        <f t="shared" si="64"/>
        <v>1.42757979136021</v>
      </c>
      <c r="EJ41" s="7">
        <f t="shared" si="64"/>
        <v>1.46526365573921</v>
      </c>
      <c r="EK41" s="7">
        <f t="shared" si="64"/>
        <v>1.45147186019557</v>
      </c>
      <c r="EL41" s="7">
        <f t="shared" si="64"/>
        <v>1.68535387448628</v>
      </c>
      <c r="EM41" s="7">
        <f t="shared" si="64"/>
        <v>1.78836315107682</v>
      </c>
      <c r="EN41" s="7">
        <f t="shared" si="64"/>
        <v>1.13926069410822</v>
      </c>
      <c r="EO41" s="7">
        <f t="shared" si="64"/>
        <v>1.79887728578851</v>
      </c>
      <c r="EP41" s="7">
        <f t="shared" si="64"/>
        <v>1.35546450354876</v>
      </c>
      <c r="EQ41" s="7">
        <f t="shared" si="64"/>
        <v>1.52699052524854</v>
      </c>
      <c r="ER41" s="7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</row>
    <row r="42" spans="1:169">
      <c r="A42" s="7"/>
      <c r="B42" s="9" t="s">
        <v>183</v>
      </c>
      <c r="C42" s="7">
        <f>AVERAGE(C41:H41)</f>
        <v>2.36648703933589</v>
      </c>
      <c r="D42" s="7"/>
      <c r="E42" s="7"/>
      <c r="F42" s="7"/>
      <c r="G42" s="7"/>
      <c r="H42" s="7"/>
      <c r="I42" s="7">
        <v>1.702</v>
      </c>
      <c r="J42" s="7">
        <f>AVERAGE(J41:W41)</f>
        <v>2.01974384577762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5">
        <f>AVERAGE(X41,Y41,AD41,AF41,AH41,AI41,AJ41,AN41,AQ41,AV41,AW41,AX41,AY41,BB41,BD41,BE41,BF41,BG41,BL41,BM41,BN41,BP41,BQ41)</f>
        <v>1.68304452611544</v>
      </c>
      <c r="Y42" s="5"/>
      <c r="Z42" s="5"/>
      <c r="AA42" s="5"/>
      <c r="AB42" s="5"/>
      <c r="AC42" s="5"/>
      <c r="AD42" s="5"/>
      <c r="AE42" s="5"/>
      <c r="AF42" s="5"/>
      <c r="AG42" s="5"/>
      <c r="AK42" s="5"/>
      <c r="AL42" s="5"/>
      <c r="AM42" s="5"/>
      <c r="AO42" s="5"/>
      <c r="AP42" s="5"/>
      <c r="AR42" s="5"/>
      <c r="AS42" s="5"/>
      <c r="AT42" s="5"/>
      <c r="AU42" s="5"/>
      <c r="AZ42" s="5"/>
      <c r="BA42" s="5"/>
      <c r="BC42" s="5"/>
      <c r="BH42" s="5"/>
      <c r="BI42" s="5"/>
      <c r="BJ42" s="5"/>
      <c r="BK42" s="5"/>
      <c r="BO42" s="5"/>
      <c r="BR42" s="7">
        <f>AVERAGE(BR41,BS41,BT41,BU41,BV41,BW41,BY41,BZ41,CA41,CC41,CD41)</f>
        <v>1.61348551239018</v>
      </c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5">
        <f>AVERAGE(CF41,CH41,CK41,CL41,CO41,CP41,CQ41,CR41,CS41)</f>
        <v>2.18384088679245</v>
      </c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>
        <f>AVERAGE(CT41,CW41,CX41,CY41,CZ41,DB41,DC41,DD41,DE41,DF41,DG41,DI41,DJ41,DK41)</f>
        <v>1.89340260368504</v>
      </c>
      <c r="CU42" s="5"/>
      <c r="CV42" s="5"/>
      <c r="CW42" s="5"/>
      <c r="DA42" s="5"/>
      <c r="DD42" s="5"/>
      <c r="DG42" s="5"/>
      <c r="DH42" s="5"/>
      <c r="DL42" s="7">
        <f>AVERAGE(DL41,DM41,DO41,DP41,DR41,DS41,DT41,DU41,DV41,DW41,DX41,DY41)</f>
        <v>1.62928678068853</v>
      </c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>
        <f>AVERAGE(DZ41,EA41,EB41,EC41,ED41,EE41)</f>
        <v>1.92601883960718</v>
      </c>
      <c r="EA42" s="7"/>
      <c r="EB42" s="7"/>
      <c r="EC42" s="7"/>
      <c r="ED42" s="7"/>
      <c r="EE42" s="7"/>
      <c r="EF42" s="7">
        <f>AVERAGE(EF41,EG41,EI41,EK41,EL41,EM41,EN41,EO41,EP41)</f>
        <v>1.45795051559737</v>
      </c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</row>
    <row r="43" spans="1:169">
      <c r="A43" s="7"/>
      <c r="B43" s="7" t="s">
        <v>166</v>
      </c>
      <c r="C43" s="7">
        <f>10000*C9*$A25/$A9</f>
        <v>242701.559475603</v>
      </c>
      <c r="D43" s="7">
        <f t="shared" ref="D43:BO43" si="65">10000*D9*$A25/$A9</f>
        <v>248418.288554581</v>
      </c>
      <c r="E43" s="7">
        <f t="shared" si="65"/>
        <v>252882.292046342</v>
      </c>
      <c r="F43" s="7">
        <f t="shared" si="65"/>
        <v>247908.784491123</v>
      </c>
      <c r="G43" s="7">
        <f t="shared" si="65"/>
        <v>255191.420554121</v>
      </c>
      <c r="H43" s="7">
        <f t="shared" si="65"/>
        <v>248759.516046621</v>
      </c>
      <c r="I43" s="7">
        <f t="shared" si="65"/>
        <v>240752.355856688</v>
      </c>
      <c r="J43" s="7">
        <f t="shared" si="65"/>
        <v>241500.251729653</v>
      </c>
      <c r="K43" s="7">
        <f t="shared" si="65"/>
        <v>242023.778840729</v>
      </c>
      <c r="L43" s="7">
        <f t="shared" si="65"/>
        <v>243963.633761232</v>
      </c>
      <c r="M43" s="7">
        <f t="shared" si="65"/>
        <v>250119.751665577</v>
      </c>
      <c r="N43" s="7">
        <f t="shared" si="65"/>
        <v>245333.2180786</v>
      </c>
      <c r="O43" s="7">
        <f t="shared" si="65"/>
        <v>244080.492491383</v>
      </c>
      <c r="P43" s="7">
        <f t="shared" si="65"/>
        <v>248345.836141887</v>
      </c>
      <c r="Q43" s="7">
        <f t="shared" si="65"/>
        <v>247095.447729274</v>
      </c>
      <c r="R43" s="7">
        <f t="shared" si="65"/>
        <v>243970.645285041</v>
      </c>
      <c r="S43" s="7">
        <f t="shared" si="65"/>
        <v>247315.142141957</v>
      </c>
      <c r="T43" s="7">
        <f t="shared" si="65"/>
        <v>246819.661126118</v>
      </c>
      <c r="U43" s="7">
        <f t="shared" si="65"/>
        <v>245609.004681755</v>
      </c>
      <c r="V43" s="7">
        <f t="shared" si="65"/>
        <v>243028.763920026</v>
      </c>
      <c r="W43" s="7">
        <f t="shared" si="65"/>
        <v>237358.778333109</v>
      </c>
      <c r="X43" s="7">
        <f t="shared" si="65"/>
        <v>241883.548364548</v>
      </c>
      <c r="Y43" s="7">
        <f t="shared" si="65"/>
        <v>242042.476237553</v>
      </c>
      <c r="Z43" s="7">
        <f t="shared" si="65"/>
        <v>240453.197507502</v>
      </c>
      <c r="AA43" s="7">
        <f t="shared" si="65"/>
        <v>242201.404110558</v>
      </c>
      <c r="AB43" s="7">
        <f t="shared" si="65"/>
        <v>241271.208618558</v>
      </c>
      <c r="AC43" s="7">
        <f t="shared" si="65"/>
        <v>243566.314078719</v>
      </c>
      <c r="AD43" s="7">
        <f t="shared" si="65"/>
        <v>243019.415221614</v>
      </c>
      <c r="AE43" s="7">
        <f t="shared" si="65"/>
        <v>243070.83306288</v>
      </c>
      <c r="AF43" s="7">
        <f t="shared" si="65"/>
        <v>240598.102332889</v>
      </c>
      <c r="AG43" s="7">
        <f t="shared" si="65"/>
        <v>240326.990078939</v>
      </c>
      <c r="AH43" s="7">
        <f t="shared" si="65"/>
        <v>243860.798078699</v>
      </c>
      <c r="AI43" s="7">
        <f t="shared" si="65"/>
        <v>245347.241126218</v>
      </c>
      <c r="AJ43" s="7">
        <f t="shared" si="65"/>
        <v>245464.099856368</v>
      </c>
      <c r="AK43" s="7">
        <f t="shared" si="65"/>
        <v>251054.621506783</v>
      </c>
      <c r="AL43" s="7">
        <f t="shared" si="65"/>
        <v>245286.474586539</v>
      </c>
      <c r="AM43" s="7">
        <f t="shared" si="65"/>
        <v>243070.83306288</v>
      </c>
      <c r="AN43" s="7">
        <f t="shared" si="65"/>
        <v>241673.202650276</v>
      </c>
      <c r="AO43" s="7">
        <f t="shared" si="65"/>
        <v>242710.908174015</v>
      </c>
      <c r="AP43" s="7">
        <f t="shared" si="65"/>
        <v>246221.344427746</v>
      </c>
      <c r="AQ43" s="7">
        <f t="shared" si="65"/>
        <v>246347.551856309</v>
      </c>
      <c r="AR43" s="7">
        <f t="shared" si="65"/>
        <v>244889.154904027</v>
      </c>
      <c r="AS43" s="7">
        <f t="shared" si="65"/>
        <v>241593.738713774</v>
      </c>
      <c r="AT43" s="7">
        <f t="shared" si="65"/>
        <v>241486.228682035</v>
      </c>
      <c r="AU43" s="7">
        <f t="shared" si="65"/>
        <v>245038.73407862</v>
      </c>
      <c r="AV43" s="7">
        <f t="shared" si="65"/>
        <v>244328.232999303</v>
      </c>
      <c r="AW43" s="7">
        <f t="shared" si="65"/>
        <v>243491.524491423</v>
      </c>
      <c r="AX43" s="7">
        <f t="shared" si="65"/>
        <v>243440.106650157</v>
      </c>
      <c r="AY43" s="7">
        <f t="shared" si="65"/>
        <v>242944.625634317</v>
      </c>
      <c r="AZ43" s="7">
        <f t="shared" si="65"/>
        <v>240747.681507482</v>
      </c>
      <c r="BA43" s="7">
        <f t="shared" si="65"/>
        <v>243426.083602538</v>
      </c>
      <c r="BB43" s="7">
        <f t="shared" si="65"/>
        <v>243771.985443785</v>
      </c>
      <c r="BC43" s="7">
        <f t="shared" si="65"/>
        <v>244604.019602459</v>
      </c>
      <c r="BD43" s="7">
        <f t="shared" si="65"/>
        <v>245001.339284971</v>
      </c>
      <c r="BE43" s="7">
        <f t="shared" si="65"/>
        <v>249138.13833231</v>
      </c>
      <c r="BF43" s="7">
        <f t="shared" si="65"/>
        <v>246744.871538821</v>
      </c>
      <c r="BG43" s="7">
        <f t="shared" si="65"/>
        <v>243617.731919986</v>
      </c>
      <c r="BH43" s="7">
        <f t="shared" si="65"/>
        <v>243725.241951724</v>
      </c>
      <c r="BI43" s="7">
        <f t="shared" si="65"/>
        <v>244664.786142137</v>
      </c>
      <c r="BJ43" s="7">
        <f t="shared" si="65"/>
        <v>245585.632935725</v>
      </c>
      <c r="BK43" s="7">
        <f t="shared" si="65"/>
        <v>248006.94582445</v>
      </c>
      <c r="BL43" s="7">
        <f t="shared" si="65"/>
        <v>248399.591157757</v>
      </c>
      <c r="BM43" s="7">
        <f t="shared" si="65"/>
        <v>245749.235157936</v>
      </c>
      <c r="BN43" s="7">
        <f t="shared" si="65"/>
        <v>245791.304300791</v>
      </c>
      <c r="BO43" s="7">
        <f t="shared" si="65"/>
        <v>245426.70506272</v>
      </c>
      <c r="BP43" s="7">
        <f t="shared" ref="BP43:EA43" si="66">10000*BP9*$A25/$A9</f>
        <v>242991.369126377</v>
      </c>
      <c r="BQ43" s="7">
        <f t="shared" si="66"/>
        <v>244697.506586579</v>
      </c>
      <c r="BR43" s="7">
        <f t="shared" si="66"/>
        <v>244865.783157996</v>
      </c>
      <c r="BS43" s="7">
        <f t="shared" si="66"/>
        <v>246913.148110238</v>
      </c>
      <c r="BT43" s="7">
        <f t="shared" si="66"/>
        <v>245197.661951625</v>
      </c>
      <c r="BU43" s="7">
        <f t="shared" si="66"/>
        <v>243851.449380287</v>
      </c>
      <c r="BV43" s="7">
        <f t="shared" si="66"/>
        <v>243435.43230095</v>
      </c>
      <c r="BW43" s="7">
        <f t="shared" si="66"/>
        <v>247876.064046681</v>
      </c>
      <c r="BX43" s="7">
        <f t="shared" si="66"/>
        <v>240990.747666196</v>
      </c>
      <c r="BY43" s="7">
        <f t="shared" si="66"/>
        <v>246973.914649917</v>
      </c>
      <c r="BZ43" s="7">
        <f t="shared" si="66"/>
        <v>245800.652999203</v>
      </c>
      <c r="CA43" s="7">
        <f t="shared" si="66"/>
        <v>249935.114871938</v>
      </c>
      <c r="CB43" s="7">
        <f t="shared" si="66"/>
        <v>248796.910840269</v>
      </c>
      <c r="CC43" s="7">
        <f t="shared" si="66"/>
        <v>245686.131443655</v>
      </c>
      <c r="CD43" s="7">
        <f t="shared" si="66"/>
        <v>249890.708554481</v>
      </c>
      <c r="CE43" s="7">
        <f t="shared" si="66"/>
        <v>244169.305126298</v>
      </c>
      <c r="CF43" s="7">
        <f t="shared" si="66"/>
        <v>246347.551856309</v>
      </c>
      <c r="CG43" s="7">
        <f t="shared" si="66"/>
        <v>241762.015285191</v>
      </c>
      <c r="CH43" s="7">
        <f t="shared" si="66"/>
        <v>244819.039665936</v>
      </c>
      <c r="CI43" s="7">
        <f t="shared" si="66"/>
        <v>251723.053443246</v>
      </c>
      <c r="CJ43" s="7">
        <f t="shared" si="66"/>
        <v>245136.895411946</v>
      </c>
      <c r="CK43" s="7">
        <f t="shared" si="66"/>
        <v>244337.581697715</v>
      </c>
      <c r="CL43" s="7">
        <f t="shared" si="66"/>
        <v>247254.375602279</v>
      </c>
      <c r="CM43" s="7">
        <f t="shared" si="66"/>
        <v>242336.960237533</v>
      </c>
      <c r="CN43" s="7">
        <f t="shared" si="66"/>
        <v>245029.385380207</v>
      </c>
      <c r="CO43" s="7">
        <f t="shared" si="66"/>
        <v>243402.711856508</v>
      </c>
      <c r="CP43" s="7">
        <f t="shared" si="66"/>
        <v>242935.276935905</v>
      </c>
      <c r="CQ43" s="7">
        <f t="shared" si="66"/>
        <v>240582.910697969</v>
      </c>
      <c r="CR43" s="7">
        <f t="shared" si="66"/>
        <v>243781.334142197</v>
      </c>
      <c r="CS43" s="7">
        <f t="shared" si="66"/>
        <v>241079.56030111</v>
      </c>
      <c r="CT43" s="7">
        <f t="shared" si="66"/>
        <v>246001.650015062</v>
      </c>
      <c r="CU43" s="7">
        <f t="shared" si="66"/>
        <v>243351.294015242</v>
      </c>
      <c r="CV43" s="7">
        <f t="shared" si="66"/>
        <v>245300.497634157</v>
      </c>
      <c r="CW43" s="7">
        <f t="shared" si="66"/>
        <v>244258.117761212</v>
      </c>
      <c r="CX43" s="7">
        <f t="shared" si="66"/>
        <v>245459.425507162</v>
      </c>
      <c r="CY43" s="7">
        <f t="shared" si="66"/>
        <v>242832.441253372</v>
      </c>
      <c r="CZ43" s="7">
        <f t="shared" si="66"/>
        <v>243944.936364408</v>
      </c>
      <c r="DA43" s="7">
        <f t="shared" si="66"/>
        <v>243215.737888267</v>
      </c>
      <c r="DB43" s="7">
        <f t="shared" si="66"/>
        <v>243295.20182477</v>
      </c>
      <c r="DC43" s="7">
        <f t="shared" si="66"/>
        <v>244720.878332609</v>
      </c>
      <c r="DD43" s="7">
        <f t="shared" si="66"/>
        <v>246053.067856329</v>
      </c>
      <c r="DE43" s="7">
        <f t="shared" si="66"/>
        <v>242692.210777191</v>
      </c>
      <c r="DF43" s="7">
        <f t="shared" si="66"/>
        <v>241420.787793151</v>
      </c>
      <c r="DG43" s="7">
        <f t="shared" si="66"/>
        <v>244211.374269152</v>
      </c>
      <c r="DH43" s="7">
        <f t="shared" si="66"/>
        <v>233838.993380966</v>
      </c>
      <c r="DI43" s="7">
        <f t="shared" si="66"/>
        <v>243949.610713614</v>
      </c>
      <c r="DJ43" s="7">
        <f t="shared" si="66"/>
        <v>244926.549697675</v>
      </c>
      <c r="DK43" s="7">
        <f t="shared" si="66"/>
        <v>243734.590650137</v>
      </c>
      <c r="DL43" s="7">
        <f t="shared" si="66"/>
        <v>255719.622014403</v>
      </c>
      <c r="DM43" s="7">
        <f t="shared" si="66"/>
        <v>249325.112300551</v>
      </c>
      <c r="DN43" s="7">
        <f t="shared" si="66"/>
        <v>248472.04357045</v>
      </c>
      <c r="DO43" s="7">
        <f t="shared" si="66"/>
        <v>251914.701760693</v>
      </c>
      <c r="DP43" s="7">
        <f t="shared" si="66"/>
        <v>248293.637684304</v>
      </c>
      <c r="DQ43" s="7">
        <f t="shared" si="66"/>
        <v>246048.393507122</v>
      </c>
      <c r="DR43" s="7">
        <f t="shared" si="66"/>
        <v>255420.463665217</v>
      </c>
      <c r="DS43" s="7">
        <f t="shared" si="66"/>
        <v>251171.480236934</v>
      </c>
      <c r="DT43" s="7">
        <f t="shared" si="66"/>
        <v>250148.732630654</v>
      </c>
      <c r="DU43" s="7">
        <f t="shared" si="66"/>
        <v>244667.12331674</v>
      </c>
      <c r="DV43" s="7">
        <f t="shared" si="66"/>
        <v>252438.228871769</v>
      </c>
      <c r="DW43" s="7">
        <f t="shared" si="66"/>
        <v>251498.684681356</v>
      </c>
      <c r="DX43" s="7">
        <f t="shared" si="66"/>
        <v>254153.715030382</v>
      </c>
      <c r="DY43" s="7">
        <f t="shared" si="66"/>
        <v>251900.678713075</v>
      </c>
      <c r="DZ43" s="7">
        <f t="shared" si="66"/>
        <v>245202.336300831</v>
      </c>
      <c r="EA43" s="7">
        <f t="shared" si="66"/>
        <v>247192.052504315</v>
      </c>
      <c r="EB43" s="7">
        <f t="shared" ref="EB43:EQ43" si="67">10000*EB9*$A25/$A9</f>
        <v>250101.054268752</v>
      </c>
      <c r="EC43" s="7">
        <f t="shared" si="67"/>
        <v>251045.272808371</v>
      </c>
      <c r="ED43" s="7">
        <f t="shared" si="67"/>
        <v>252585.470871759</v>
      </c>
      <c r="EE43" s="7">
        <f t="shared" si="67"/>
        <v>251506.476821483</v>
      </c>
      <c r="EF43" s="7">
        <f t="shared" si="67"/>
        <v>247436.675221314</v>
      </c>
      <c r="EG43" s="7">
        <f t="shared" si="67"/>
        <v>248729.132776782</v>
      </c>
      <c r="EH43" s="7">
        <f t="shared" si="67"/>
        <v>246695.790872158</v>
      </c>
      <c r="EI43" s="7">
        <f t="shared" si="67"/>
        <v>249951.475094159</v>
      </c>
      <c r="EJ43" s="7">
        <f t="shared" si="67"/>
        <v>246557.89757058</v>
      </c>
      <c r="EK43" s="7">
        <f t="shared" si="67"/>
        <v>245496.820300811</v>
      </c>
      <c r="EL43" s="7">
        <f t="shared" si="67"/>
        <v>251328.070935336</v>
      </c>
      <c r="EM43" s="7">
        <f t="shared" si="67"/>
        <v>248116.012414474</v>
      </c>
      <c r="EN43" s="7">
        <f t="shared" si="67"/>
        <v>252957.081633638</v>
      </c>
      <c r="EO43" s="7">
        <f t="shared" si="67"/>
        <v>252716.352649527</v>
      </c>
      <c r="EP43" s="7">
        <f t="shared" si="67"/>
        <v>248549.17033235</v>
      </c>
      <c r="EQ43" s="7">
        <f t="shared" si="67"/>
        <v>245249.079792891</v>
      </c>
      <c r="ER43" s="7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</row>
    <row r="44" spans="149:169"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</row>
    <row r="45" spans="2:169">
      <c r="B45" s="7" t="s">
        <v>165</v>
      </c>
      <c r="F45" s="10">
        <v>17029.9867575357</v>
      </c>
      <c r="G45" s="10">
        <v>16898.1784813721</v>
      </c>
      <c r="H45" s="10">
        <v>15542.8707422099</v>
      </c>
      <c r="L45" s="10">
        <v>10438.3502494074</v>
      </c>
      <c r="M45" s="10">
        <v>16494.3098447913</v>
      </c>
      <c r="P45" s="10">
        <v>15281.0183506075</v>
      </c>
      <c r="Q45" s="10">
        <v>13727.5166318173</v>
      </c>
      <c r="T45" s="10">
        <v>12891.079256774</v>
      </c>
      <c r="X45" s="10">
        <v>9980.37835595155</v>
      </c>
      <c r="Y45" s="10">
        <v>10903.1861373078</v>
      </c>
      <c r="AD45" s="10">
        <v>5900.11342798111</v>
      </c>
      <c r="AF45" s="10">
        <v>12665.6428460389</v>
      </c>
      <c r="BS45" s="10">
        <v>12132.6045907047</v>
      </c>
      <c r="CH45" s="10">
        <v>13654.8999000496</v>
      </c>
      <c r="CK45" s="10">
        <v>14078.6122900102</v>
      </c>
      <c r="CL45" s="10">
        <v>10012.6590817593</v>
      </c>
      <c r="CO45" s="10">
        <v>11256.3672447735</v>
      </c>
      <c r="CP45" s="10">
        <v>6224.999424756</v>
      </c>
      <c r="CQ45" s="10">
        <v>11997.9660740276</v>
      </c>
      <c r="CR45" s="10">
        <v>14431.9485552515</v>
      </c>
      <c r="CS45" s="10">
        <v>135946.906741485</v>
      </c>
      <c r="CW45" s="10">
        <v>12126.9445075909</v>
      </c>
      <c r="DD45" s="10">
        <v>17137.0377007584</v>
      </c>
      <c r="DG45" s="10">
        <v>13185.5896558341</v>
      </c>
      <c r="DR45" s="10">
        <v>10052.2483937331</v>
      </c>
      <c r="DS45" s="10">
        <v>11236.2936781118</v>
      </c>
      <c r="DT45" s="10">
        <v>12559.1988153669</v>
      </c>
      <c r="DU45" s="10">
        <v>8945.5574930349</v>
      </c>
      <c r="DW45" s="10">
        <v>9531.22409928041</v>
      </c>
      <c r="DZ45" s="10">
        <v>9578.17117856457</v>
      </c>
      <c r="EB45" s="10">
        <v>11862.0034233448</v>
      </c>
      <c r="ED45" s="10">
        <v>11656.8333014525</v>
      </c>
      <c r="EE45" s="10">
        <v>8541.45614390157</v>
      </c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</row>
    <row r="46" spans="2:169">
      <c r="B46" s="7" t="s">
        <v>166</v>
      </c>
      <c r="F46" s="10">
        <v>252140</v>
      </c>
      <c r="G46" s="10">
        <v>259550</v>
      </c>
      <c r="H46" s="10">
        <v>253000</v>
      </c>
      <c r="L46" s="10">
        <v>248130</v>
      </c>
      <c r="M46" s="10">
        <v>254390</v>
      </c>
      <c r="P46" s="10">
        <v>252580</v>
      </c>
      <c r="Q46" s="10">
        <v>251310</v>
      </c>
      <c r="T46" s="10">
        <v>251030</v>
      </c>
      <c r="X46" s="10">
        <v>246010</v>
      </c>
      <c r="Y46" s="10">
        <v>246170</v>
      </c>
      <c r="AD46" s="10">
        <v>247170</v>
      </c>
      <c r="AF46" s="10">
        <v>244700</v>
      </c>
      <c r="BS46" s="10">
        <v>251130</v>
      </c>
      <c r="CH46" s="10">
        <v>249000</v>
      </c>
      <c r="CK46" s="10">
        <v>248510</v>
      </c>
      <c r="CL46" s="10">
        <v>251470</v>
      </c>
      <c r="CO46" s="10">
        <v>247560</v>
      </c>
      <c r="CP46" s="10">
        <v>247080</v>
      </c>
      <c r="CQ46" s="10">
        <v>244690</v>
      </c>
      <c r="CR46" s="10">
        <v>247940</v>
      </c>
      <c r="CS46" s="10">
        <v>245190</v>
      </c>
      <c r="CW46" s="10">
        <v>248430</v>
      </c>
      <c r="DD46" s="10">
        <v>250250</v>
      </c>
      <c r="DG46" s="10">
        <v>248380</v>
      </c>
      <c r="DR46" s="10">
        <v>259780</v>
      </c>
      <c r="DS46" s="10">
        <v>255460</v>
      </c>
      <c r="DT46" s="10">
        <v>254420</v>
      </c>
      <c r="DU46" s="10">
        <v>248840</v>
      </c>
      <c r="DW46" s="10">
        <v>255790</v>
      </c>
      <c r="DZ46" s="10">
        <v>249390</v>
      </c>
      <c r="EB46" s="10">
        <v>254370</v>
      </c>
      <c r="ED46" s="10">
        <v>256890</v>
      </c>
      <c r="EE46" s="10">
        <v>255800</v>
      </c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</row>
    <row r="47" spans="2:169">
      <c r="B47" s="7" t="s">
        <v>167</v>
      </c>
      <c r="F47" s="10">
        <v>3318.33786306843</v>
      </c>
      <c r="G47" s="10">
        <v>3681.52494411317</v>
      </c>
      <c r="H47" s="10">
        <v>3080.7680399271</v>
      </c>
      <c r="L47" s="10">
        <v>1034.29796264578</v>
      </c>
      <c r="M47" s="10">
        <v>2918.17985497791</v>
      </c>
      <c r="P47" s="10">
        <v>3377.91279107214</v>
      </c>
      <c r="Q47" s="10">
        <v>2435.47811465993</v>
      </c>
      <c r="T47" s="10">
        <v>1698.6798643644</v>
      </c>
      <c r="X47" s="10">
        <v>2379.68935488628</v>
      </c>
      <c r="Y47" s="10">
        <v>2074.53840449844</v>
      </c>
      <c r="AD47" s="10">
        <v>1220.78658956344</v>
      </c>
      <c r="AF47" s="10">
        <v>2875.29309881651</v>
      </c>
      <c r="BS47" s="10">
        <v>2607.51847058079</v>
      </c>
      <c r="CH47" s="10">
        <v>2918.35497883533</v>
      </c>
      <c r="CK47" s="10">
        <v>3507.06130848947</v>
      </c>
      <c r="CL47" s="10">
        <v>1031.10042075252</v>
      </c>
      <c r="CO47" s="10">
        <v>2210.07187824626</v>
      </c>
      <c r="CP47" s="10">
        <v>1552.23899223534</v>
      </c>
      <c r="CQ47" s="10">
        <v>2555.16557100595</v>
      </c>
      <c r="CR47" s="10">
        <v>3426.45325993901</v>
      </c>
      <c r="CS47" s="10">
        <v>212.296747620031</v>
      </c>
      <c r="CW47" s="10">
        <v>2098.48299249648</v>
      </c>
      <c r="DD47" s="10">
        <v>2194.72033330828</v>
      </c>
      <c r="DG47" s="10">
        <v>2772.92619244679</v>
      </c>
      <c r="DR47" s="10">
        <v>925.01265551047</v>
      </c>
      <c r="DS47" s="10">
        <v>1145.96873194139</v>
      </c>
      <c r="DT47" s="10">
        <v>1493.38448604742</v>
      </c>
      <c r="DU47" s="10">
        <v>756.567509128398</v>
      </c>
      <c r="DW47" s="10">
        <v>898.615479674488</v>
      </c>
      <c r="DZ47" s="10">
        <v>757.63937642806</v>
      </c>
      <c r="EB47" s="10">
        <v>1228.36448571511</v>
      </c>
      <c r="ED47" s="10">
        <v>1929.880766743</v>
      </c>
      <c r="EE47" s="10">
        <v>780.908592163676</v>
      </c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</row>
    <row r="48" spans="2:169">
      <c r="B48" s="7" t="s">
        <v>168</v>
      </c>
      <c r="F48" s="10">
        <v>54886.615742014</v>
      </c>
      <c r="G48" s="10">
        <v>60421.2287444736</v>
      </c>
      <c r="H48" s="10">
        <v>55246.7675665246</v>
      </c>
      <c r="L48" s="10">
        <v>30664.9729731326</v>
      </c>
      <c r="M48" s="10">
        <v>52590.5160574122</v>
      </c>
      <c r="P48" s="10">
        <v>53851.0128444819</v>
      </c>
      <c r="Q48" s="10">
        <v>51244.7479443142</v>
      </c>
      <c r="T48" s="10">
        <v>43192.331490313</v>
      </c>
      <c r="X48" s="10">
        <v>62297.5172918828</v>
      </c>
      <c r="Y48" s="10">
        <v>54459.3571373002</v>
      </c>
      <c r="AD48" s="10">
        <v>117866.037515889</v>
      </c>
      <c r="AF48" s="10">
        <v>60950.0843162205</v>
      </c>
      <c r="BS48" s="10">
        <v>63998.0470305309</v>
      </c>
      <c r="CH48" s="10">
        <v>55995.1087265921</v>
      </c>
      <c r="CK48" s="10">
        <v>64182.2586289019</v>
      </c>
      <c r="CL48" s="10">
        <v>53864.2792884913</v>
      </c>
      <c r="CO48" s="10">
        <v>55541.0275529229</v>
      </c>
      <c r="CP48" s="10">
        <v>115541.427216027</v>
      </c>
      <c r="CQ48" s="10">
        <v>54736.1241098483</v>
      </c>
      <c r="CR48" s="10">
        <v>65724.1131390754</v>
      </c>
      <c r="CS48" s="10">
        <v>1671.96209366746</v>
      </c>
      <c r="CW48" s="10">
        <v>61161.8262286018</v>
      </c>
      <c r="DD48" s="10">
        <v>56354.6457229125</v>
      </c>
      <c r="DG48" s="10">
        <v>64057.9017232395</v>
      </c>
      <c r="DR48" s="10">
        <v>38951.383829672</v>
      </c>
      <c r="DS48" s="10">
        <v>49274.152518327</v>
      </c>
      <c r="DT48" s="10">
        <v>39356.7075698422</v>
      </c>
      <c r="DU48" s="10">
        <v>49018.2110430421</v>
      </c>
      <c r="DW48" s="10">
        <v>35710.1635555149</v>
      </c>
      <c r="DZ48" s="10">
        <v>37524.2329437957</v>
      </c>
      <c r="EB48" s="10">
        <v>53400.6577341937</v>
      </c>
      <c r="ED48" s="10">
        <v>63742.1027447482</v>
      </c>
      <c r="EE48" s="10">
        <v>41958.7783172969</v>
      </c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</row>
    <row r="49" spans="2:169">
      <c r="B49" s="7" t="s">
        <v>169</v>
      </c>
      <c r="F49" s="10">
        <v>96669.6639842788</v>
      </c>
      <c r="G49" s="10">
        <v>102415.951645171</v>
      </c>
      <c r="H49" s="10">
        <v>99458.0102416716</v>
      </c>
      <c r="L49" s="10">
        <v>104509.301320883</v>
      </c>
      <c r="M49" s="10">
        <v>103880.935781722</v>
      </c>
      <c r="P49" s="10">
        <v>97669.195690951</v>
      </c>
      <c r="Q49" s="10">
        <v>98467.0910569594</v>
      </c>
      <c r="T49" s="10">
        <v>104244.77226331</v>
      </c>
      <c r="X49" s="10">
        <v>86743.4309304157</v>
      </c>
      <c r="Y49" s="10">
        <v>89317.9380117155</v>
      </c>
      <c r="AD49" s="10">
        <v>131480.760073174</v>
      </c>
      <c r="AF49" s="10">
        <v>87166.9390884459</v>
      </c>
      <c r="BS49" s="10">
        <v>94188.2701803564</v>
      </c>
      <c r="CH49" s="10">
        <v>85360.6209325955</v>
      </c>
      <c r="CK49" s="10">
        <v>93071.7410111971</v>
      </c>
      <c r="CL49" s="10">
        <v>91983.4978121266</v>
      </c>
      <c r="CO49" s="10">
        <v>89220.8349418119</v>
      </c>
      <c r="CP49" s="10">
        <v>137241.470478548</v>
      </c>
      <c r="CQ49" s="10">
        <v>87762.3635674828</v>
      </c>
      <c r="CR49" s="10">
        <v>92972.7284377432</v>
      </c>
      <c r="CS49" s="10">
        <v>156.941901008541</v>
      </c>
      <c r="CW49" s="10">
        <v>93078.802273073</v>
      </c>
      <c r="DD49" s="10">
        <v>92243.5464521153</v>
      </c>
      <c r="DG49" s="10">
        <v>98927.8598029562</v>
      </c>
      <c r="DR49" s="10">
        <v>107624.17035436</v>
      </c>
      <c r="DS49" s="10">
        <v>102271.24894536</v>
      </c>
      <c r="DT49" s="10">
        <v>104766.887840413</v>
      </c>
      <c r="DU49" s="10">
        <v>97331.1311521413</v>
      </c>
      <c r="DW49" s="10">
        <v>107159.120442306</v>
      </c>
      <c r="DZ49" s="10">
        <v>104493.873803001</v>
      </c>
      <c r="EB49" s="10">
        <v>99980.2154430707</v>
      </c>
      <c r="ED49" s="10">
        <v>94479.4371044309</v>
      </c>
      <c r="EE49" s="10">
        <v>104141.261656869</v>
      </c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</row>
    <row r="50" spans="2:169">
      <c r="B50" s="7" t="s">
        <v>170</v>
      </c>
      <c r="F50" s="10">
        <v>151975.623921088</v>
      </c>
      <c r="G50" s="10">
        <v>151239.643341796</v>
      </c>
      <c r="H50" s="10">
        <v>152170.142389842</v>
      </c>
      <c r="L50" s="10">
        <v>153083.117904591</v>
      </c>
      <c r="M50" s="10">
        <v>146859.289100014</v>
      </c>
      <c r="P50" s="10">
        <v>155991.723297079</v>
      </c>
      <c r="Q50" s="10">
        <v>150545.263297915</v>
      </c>
      <c r="T50" s="10">
        <v>147803.571768632</v>
      </c>
      <c r="X50" s="10">
        <v>148972.372143343</v>
      </c>
      <c r="Y50" s="10">
        <v>142655.441442055</v>
      </c>
      <c r="AD50" s="10">
        <v>14127.9798085428</v>
      </c>
      <c r="AF50" s="10">
        <v>134715.508764201</v>
      </c>
      <c r="BS50" s="10">
        <v>143739.872748859</v>
      </c>
      <c r="CH50" s="10">
        <v>140762.197953052</v>
      </c>
      <c r="CK50" s="10">
        <v>146751.621384611</v>
      </c>
      <c r="CL50" s="10">
        <v>142183.898929388</v>
      </c>
      <c r="CO50" s="10">
        <v>148004.054250201</v>
      </c>
      <c r="CP50" s="10">
        <v>10941.8221581198</v>
      </c>
      <c r="CQ50" s="10">
        <v>152084.00412749</v>
      </c>
      <c r="CR50" s="10">
        <v>149989.790707144</v>
      </c>
      <c r="CS50" s="10">
        <v>67401.9389544665</v>
      </c>
      <c r="CW50" s="10">
        <v>136549.806052097</v>
      </c>
      <c r="DD50" s="10">
        <v>154045.798479671</v>
      </c>
      <c r="DG50" s="10">
        <v>135786.079175108</v>
      </c>
      <c r="DR50" s="10">
        <v>157228.193903854</v>
      </c>
      <c r="DS50" s="10">
        <v>152528.999679086</v>
      </c>
      <c r="DT50" s="10">
        <v>158072.609456397</v>
      </c>
      <c r="DU50" s="10">
        <v>145627.733602471</v>
      </c>
      <c r="DW50" s="10">
        <v>155895.927029281</v>
      </c>
      <c r="DZ50" s="10">
        <v>152465.85713641</v>
      </c>
      <c r="EB50" s="10">
        <v>151349.996768031</v>
      </c>
      <c r="ED50" s="10">
        <v>151915.387030051</v>
      </c>
      <c r="EE50" s="10">
        <v>156008.968294271</v>
      </c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</row>
    <row r="51" spans="2:169">
      <c r="B51" s="7" t="s">
        <v>171</v>
      </c>
      <c r="F51" s="10">
        <v>1640.36560392459</v>
      </c>
      <c r="G51" s="10">
        <v>1809.68390271349</v>
      </c>
      <c r="H51" s="10">
        <v>1758.05960722329</v>
      </c>
      <c r="L51" s="10">
        <v>1027.5964167112</v>
      </c>
      <c r="M51" s="10">
        <v>1555.04692076775</v>
      </c>
      <c r="P51" s="10">
        <v>1738.42605060785</v>
      </c>
      <c r="Q51" s="10">
        <v>1628.79598642447</v>
      </c>
      <c r="T51" s="10">
        <v>1372.23359845768</v>
      </c>
      <c r="X51" s="10">
        <v>2310.37468184542</v>
      </c>
      <c r="Y51" s="10">
        <v>1984.91549842742</v>
      </c>
      <c r="AD51" s="10">
        <v>3619.91190066708</v>
      </c>
      <c r="AF51" s="10">
        <v>2218.09358656003</v>
      </c>
      <c r="BS51" s="10">
        <v>2336.38679923766</v>
      </c>
      <c r="CH51" s="10">
        <v>2096.3701307638</v>
      </c>
      <c r="CK51" s="10">
        <v>2432.27148884347</v>
      </c>
      <c r="CL51" s="10">
        <v>1997.50055825363</v>
      </c>
      <c r="CO51" s="10">
        <v>2055.52952732674</v>
      </c>
      <c r="CP51" s="10">
        <v>3752.74045052249</v>
      </c>
      <c r="CQ51" s="10">
        <v>2158.83914060425</v>
      </c>
      <c r="CR51" s="10">
        <v>2495.74640541265</v>
      </c>
      <c r="CS51" s="10">
        <v>12.1615361427327</v>
      </c>
      <c r="CW51" s="10">
        <v>2425.84492582973</v>
      </c>
      <c r="DD51" s="10">
        <v>2019.07484673492</v>
      </c>
      <c r="DG51" s="10">
        <v>2354.641671761</v>
      </c>
      <c r="DR51" s="10">
        <v>1307.16331971297</v>
      </c>
      <c r="DS51" s="10">
        <v>1516.73864937196</v>
      </c>
      <c r="DT51" s="10">
        <v>1267.58663263027</v>
      </c>
      <c r="DU51" s="10">
        <v>1588.39502019237</v>
      </c>
      <c r="DW51" s="10">
        <v>1209.16208234359</v>
      </c>
      <c r="DZ51" s="10">
        <v>1185.93188440953</v>
      </c>
      <c r="EB51" s="10">
        <v>1669.02507693369</v>
      </c>
      <c r="ED51" s="10">
        <v>2212.63396085644</v>
      </c>
      <c r="EE51" s="10">
        <v>1357.24000180692</v>
      </c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</row>
    <row r="52" spans="2:169">
      <c r="B52" s="7" t="s">
        <v>172</v>
      </c>
      <c r="F52" s="10">
        <v>204.503237626558</v>
      </c>
      <c r="G52" s="10">
        <v>201.560857980167</v>
      </c>
      <c r="H52" s="10">
        <v>211.368235415464</v>
      </c>
      <c r="L52" s="10">
        <v>260.16049124715</v>
      </c>
      <c r="M52" s="10">
        <v>229.4791890704</v>
      </c>
      <c r="P52" s="10">
        <v>191.076202423605</v>
      </c>
      <c r="Q52" s="10">
        <v>208.097727259292</v>
      </c>
      <c r="T52" s="10">
        <v>232.692513500945</v>
      </c>
      <c r="X52" s="10">
        <v>70.5350187583677</v>
      </c>
      <c r="Y52" s="10">
        <v>94.6578999040413</v>
      </c>
      <c r="AD52" s="10">
        <v>106.19030133611</v>
      </c>
      <c r="AF52" s="10">
        <v>82.789578807208</v>
      </c>
      <c r="BS52" s="10">
        <v>79.5936575613914</v>
      </c>
      <c r="CH52" s="10">
        <v>50.958758726133</v>
      </c>
      <c r="CK52" s="10">
        <v>52.8771757417257</v>
      </c>
      <c r="CL52" s="10">
        <v>97.999422293586</v>
      </c>
      <c r="CO52" s="10">
        <v>99.8108483241571</v>
      </c>
      <c r="CP52" s="10">
        <v>68.6881452209703</v>
      </c>
      <c r="CQ52" s="10">
        <v>49.1197209891806</v>
      </c>
      <c r="CR52" s="10">
        <v>50.0984122399869</v>
      </c>
      <c r="CS52" s="10">
        <v>-0.0214775816701004</v>
      </c>
      <c r="CW52" s="10">
        <v>83.3075818295524</v>
      </c>
      <c r="DD52" s="10">
        <v>68.2820111409594</v>
      </c>
      <c r="DG52" s="10">
        <v>98.3515060035637</v>
      </c>
      <c r="DR52" s="10">
        <v>144.664645150488</v>
      </c>
      <c r="DS52" s="10">
        <v>133.97811831654</v>
      </c>
      <c r="DT52" s="10">
        <v>150.456000603491</v>
      </c>
      <c r="DU52" s="10">
        <v>142.668595438637</v>
      </c>
      <c r="DW52" s="10">
        <v>214.221503715346</v>
      </c>
      <c r="DZ52" s="10">
        <v>178.989766733826</v>
      </c>
      <c r="EB52" s="10">
        <v>142.569948507776</v>
      </c>
      <c r="ED52" s="10">
        <v>88.0336343005808</v>
      </c>
      <c r="EE52" s="10">
        <v>177.991050358403</v>
      </c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</row>
    <row r="53" spans="2:169">
      <c r="B53" s="7" t="s">
        <v>173</v>
      </c>
      <c r="F53" s="10">
        <v>3189.68740892461</v>
      </c>
      <c r="G53" s="10">
        <v>3149.1155681573</v>
      </c>
      <c r="H53" s="10">
        <v>3479.64760497036</v>
      </c>
      <c r="L53" s="10">
        <v>2944.9778943322</v>
      </c>
      <c r="M53" s="10">
        <v>3046.71714686757</v>
      </c>
      <c r="P53" s="10">
        <v>3244.43636883991</v>
      </c>
      <c r="Q53" s="10">
        <v>3323.62639737493</v>
      </c>
      <c r="T53" s="10">
        <v>2687.1441875683</v>
      </c>
      <c r="X53" s="10">
        <v>2450.95757125347</v>
      </c>
      <c r="Y53" s="10">
        <v>2633.26597980192</v>
      </c>
      <c r="AD53" s="10">
        <v>191.768566308253</v>
      </c>
      <c r="AF53" s="10">
        <v>2626.13332720662</v>
      </c>
      <c r="BS53" s="10">
        <v>3095.87125511356</v>
      </c>
      <c r="CH53" s="10">
        <v>3429.08201297101</v>
      </c>
      <c r="CK53" s="10">
        <v>2490.21693927262</v>
      </c>
      <c r="CL53" s="10">
        <v>2573.86773544963</v>
      </c>
      <c r="CO53" s="10">
        <v>2665.26072801507</v>
      </c>
      <c r="CP53" s="10">
        <v>123.52895066615</v>
      </c>
      <c r="CQ53" s="10">
        <v>2683.8298843141</v>
      </c>
      <c r="CR53" s="10">
        <v>2826.45635785275</v>
      </c>
      <c r="CS53" s="10">
        <v>36010.0848576983</v>
      </c>
      <c r="CW53" s="10">
        <v>2810.70469970596</v>
      </c>
      <c r="DD53" s="10">
        <v>3103.74338268459</v>
      </c>
      <c r="DG53" s="10">
        <v>2872.62547658781</v>
      </c>
      <c r="DR53" s="10">
        <v>2418.50084727482</v>
      </c>
      <c r="DS53" s="10">
        <v>2688.49703220964</v>
      </c>
      <c r="DT53" s="10">
        <v>2663.24204206452</v>
      </c>
      <c r="DU53" s="10">
        <v>2867.54357668902</v>
      </c>
      <c r="DW53" s="10">
        <v>2932.28494244351</v>
      </c>
      <c r="DZ53" s="10">
        <v>2671.36095653152</v>
      </c>
      <c r="EB53" s="10">
        <v>2889.0306902447</v>
      </c>
      <c r="ED53" s="10">
        <v>3236.97509756462</v>
      </c>
      <c r="EE53" s="10">
        <v>2610.52690459267</v>
      </c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</row>
    <row r="54" spans="2:169">
      <c r="B54" s="7" t="s">
        <v>174</v>
      </c>
      <c r="F54" s="10">
        <v>2.84129936537615</v>
      </c>
      <c r="G54" s="10">
        <v>396.195605143797</v>
      </c>
      <c r="H54" s="10">
        <v>26.9438186732703</v>
      </c>
      <c r="L54" s="10">
        <v>7.90821395512458</v>
      </c>
      <c r="M54" s="10">
        <v>579.741281923414</v>
      </c>
      <c r="P54" s="10">
        <v>39.9948666852141</v>
      </c>
      <c r="Q54" s="10">
        <v>122.125124825782</v>
      </c>
      <c r="T54" s="10">
        <v>2.20215859332308</v>
      </c>
      <c r="X54" s="10">
        <v>-0.326851857102869</v>
      </c>
      <c r="Y54" s="10">
        <v>627.640354843997</v>
      </c>
      <c r="AD54" s="10">
        <v>8.55421211146482</v>
      </c>
      <c r="AF54" s="10">
        <v>3.41601356896327</v>
      </c>
      <c r="BS54" s="10">
        <v>724.228684943452</v>
      </c>
      <c r="CH54" s="10">
        <v>633.428127481076</v>
      </c>
      <c r="CK54" s="10">
        <v>5.54218902695658</v>
      </c>
      <c r="CL54" s="10">
        <v>3.93751026743706</v>
      </c>
      <c r="CO54" s="10">
        <v>27.7090389467368</v>
      </c>
      <c r="CP54" s="10">
        <v>3.60206057874782</v>
      </c>
      <c r="CQ54" s="10">
        <v>167.562224244021</v>
      </c>
      <c r="CR54" s="10">
        <v>17.6533767128644</v>
      </c>
      <c r="CS54" s="10">
        <v>2323.36363726753</v>
      </c>
      <c r="CW54" s="10">
        <v>30.0437102855087</v>
      </c>
      <c r="DD54" s="10">
        <v>62.6250051429817</v>
      </c>
      <c r="DG54" s="10">
        <v>82.923956507138</v>
      </c>
      <c r="DR54" s="10">
        <v>0.522212230897783</v>
      </c>
      <c r="DS54" s="10">
        <v>2.7004915456817</v>
      </c>
      <c r="DT54" s="10">
        <v>14.9311538889152</v>
      </c>
      <c r="DU54" s="10">
        <v>36.9385509021592</v>
      </c>
      <c r="DW54" s="10">
        <v>2.63008952308311</v>
      </c>
      <c r="DZ54" s="10">
        <v>3.69288614689144</v>
      </c>
      <c r="EB54" s="10">
        <v>9.33214448102368</v>
      </c>
      <c r="ED54" s="10">
        <v>6.56179833076084</v>
      </c>
      <c r="EE54" s="10">
        <v>18.3148421369214</v>
      </c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</row>
    <row r="55" spans="2:169">
      <c r="B55" s="7" t="s">
        <v>175</v>
      </c>
      <c r="F55" s="10">
        <v>2490.50274387984</v>
      </c>
      <c r="G55" s="10">
        <v>2263.1277288306</v>
      </c>
      <c r="H55" s="10">
        <v>2016.90221383001</v>
      </c>
      <c r="L55" s="10">
        <v>8004.73434360817</v>
      </c>
      <c r="M55" s="10">
        <v>2107.77715919547</v>
      </c>
      <c r="P55" s="10">
        <v>1692.146151742</v>
      </c>
      <c r="Q55" s="10">
        <v>2523.89144605484</v>
      </c>
      <c r="T55" s="10">
        <v>2543.26903481766</v>
      </c>
      <c r="X55" s="10">
        <v>79.9109698516149</v>
      </c>
      <c r="Y55" s="10">
        <v>1985.10866036568</v>
      </c>
      <c r="AD55" s="10">
        <v>44.7040852038564</v>
      </c>
      <c r="AF55" s="10">
        <v>1737.21329184649</v>
      </c>
      <c r="BS55" s="10">
        <v>105.765417763693</v>
      </c>
      <c r="CH55" s="10">
        <v>404.38984800683</v>
      </c>
      <c r="CK55" s="10">
        <v>286.613766206585</v>
      </c>
      <c r="CL55" s="10">
        <v>2640.35987133772</v>
      </c>
      <c r="CO55" s="10">
        <v>1632.92213452268</v>
      </c>
      <c r="CP55" s="10">
        <v>18.0764061486272</v>
      </c>
      <c r="CQ55" s="10">
        <v>402.040548511262</v>
      </c>
      <c r="CR55" s="10">
        <v>546.590579880843</v>
      </c>
      <c r="CS55" s="10">
        <v>-0.0905316968270446</v>
      </c>
      <c r="CW55" s="10">
        <v>1257.39780385439</v>
      </c>
      <c r="DD55" s="10">
        <v>399.589429408743</v>
      </c>
      <c r="DG55" s="10">
        <v>1842.38416042293</v>
      </c>
      <c r="DR55" s="10">
        <v>2033.6134370777</v>
      </c>
      <c r="DS55" s="10">
        <v>2941.48421909161</v>
      </c>
      <c r="DT55" s="10">
        <v>2208.81366439529</v>
      </c>
      <c r="DU55" s="10">
        <v>5756.70817862135</v>
      </c>
      <c r="DW55" s="10">
        <v>4948.96569907341</v>
      </c>
      <c r="DZ55" s="10">
        <v>4671.64934618767</v>
      </c>
      <c r="EB55" s="10">
        <v>2689.69828364622</v>
      </c>
      <c r="ED55" s="10">
        <v>3649.27519249358</v>
      </c>
      <c r="EE55" s="10">
        <v>4665.20362735694</v>
      </c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</row>
    <row r="56" spans="2:169">
      <c r="B56" s="7" t="s">
        <v>176</v>
      </c>
      <c r="F56" s="10">
        <v>48.1853642440793</v>
      </c>
      <c r="G56" s="10">
        <v>90.2077312529549</v>
      </c>
      <c r="H56" s="10">
        <v>54.4183414214365</v>
      </c>
      <c r="L56" s="10">
        <v>41.2090648668307</v>
      </c>
      <c r="M56" s="10">
        <v>69.0507213999632</v>
      </c>
      <c r="P56" s="10">
        <v>47.1231591504621</v>
      </c>
      <c r="Q56" s="10">
        <v>46.9689179588461</v>
      </c>
      <c r="T56" s="10">
        <v>42.975495019732</v>
      </c>
      <c r="X56" s="10">
        <v>28.0804446734217</v>
      </c>
      <c r="Y56" s="10">
        <v>250.521745057467</v>
      </c>
      <c r="AD56" s="10">
        <v>29.486406055522</v>
      </c>
      <c r="AF56" s="10">
        <v>40.709750155197</v>
      </c>
      <c r="BS56" s="10">
        <v>41.0431312780505</v>
      </c>
      <c r="CH56" s="10">
        <v>35.8009213710301</v>
      </c>
      <c r="CK56" s="10">
        <v>53.4490116245879</v>
      </c>
      <c r="CL56" s="10">
        <v>31.1022926676466</v>
      </c>
      <c r="CO56" s="10">
        <v>39.3372256973892</v>
      </c>
      <c r="CP56" s="10">
        <v>32.2065296285733</v>
      </c>
      <c r="CQ56" s="10">
        <v>33.3948358418583</v>
      </c>
      <c r="CR56" s="10">
        <v>36.1768917289272</v>
      </c>
      <c r="CS56" s="10">
        <v>77.8067113204086</v>
      </c>
      <c r="CW56" s="10">
        <v>26.1001519849349</v>
      </c>
      <c r="DD56" s="10">
        <v>36.1316734405126</v>
      </c>
      <c r="DG56" s="10">
        <v>41.9889210090462</v>
      </c>
      <c r="DR56" s="10">
        <v>30.4645154821223</v>
      </c>
      <c r="DS56" s="10">
        <v>39.6180125894562</v>
      </c>
      <c r="DT56" s="10">
        <v>28.9019161159348</v>
      </c>
      <c r="DU56" s="10">
        <v>34.1960588746882</v>
      </c>
      <c r="DW56" s="10">
        <v>27.6964038851377</v>
      </c>
      <c r="DZ56" s="10">
        <v>29.7060460016672</v>
      </c>
      <c r="EB56" s="10">
        <v>26.5997479730778</v>
      </c>
      <c r="ED56" s="10">
        <v>35.2471898729307</v>
      </c>
      <c r="EE56" s="10">
        <v>25.2900740540366</v>
      </c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</row>
    <row r="57" spans="6:169">
      <c r="F57" s="10"/>
      <c r="G57" s="10"/>
      <c r="H57" s="10"/>
      <c r="L57" s="10"/>
      <c r="M57" s="10"/>
      <c r="P57" s="10"/>
      <c r="Q57" s="10"/>
      <c r="T57" s="10"/>
      <c r="DW57" s="10"/>
      <c r="EB57" s="10"/>
      <c r="ED57" s="10"/>
      <c r="EE57" s="10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</row>
    <row r="58" spans="2:169">
      <c r="B58" s="11" t="s">
        <v>184</v>
      </c>
      <c r="F58" s="10">
        <v>-0.0018236373760092</v>
      </c>
      <c r="G58" s="10">
        <v>1.07187040513215</v>
      </c>
      <c r="H58" s="10">
        <v>0.0563974886876236</v>
      </c>
      <c r="L58" s="10">
        <v>-0.00658158868857888</v>
      </c>
      <c r="M58" s="10">
        <v>1.33524809783914</v>
      </c>
      <c r="P58" s="10">
        <v>0.0437624180604351</v>
      </c>
      <c r="Q58" s="10">
        <v>0.555565168252928</v>
      </c>
      <c r="T58" s="10">
        <v>0.00353369493506326</v>
      </c>
      <c r="X58" s="10">
        <v>0.0167101346891383</v>
      </c>
      <c r="Y58" s="10">
        <v>2.01943899689097</v>
      </c>
      <c r="AD58" s="10">
        <v>-0.023336344073306</v>
      </c>
      <c r="AF58" s="10">
        <v>0.0308004043011629</v>
      </c>
      <c r="BS58" s="10">
        <v>1.66833435035324</v>
      </c>
      <c r="CH58" s="10">
        <v>0.266534837548237</v>
      </c>
      <c r="CK58" s="10">
        <v>0.0710605642055413</v>
      </c>
      <c r="CL58" s="10">
        <v>-0.011581517043995</v>
      </c>
      <c r="CO58" s="10">
        <v>0.152977057918275</v>
      </c>
      <c r="CP58" s="10">
        <v>-0.00567916269118516</v>
      </c>
      <c r="CQ58" s="10">
        <v>0.229442533436392</v>
      </c>
      <c r="CR58" s="10">
        <v>0.00686648696770961</v>
      </c>
      <c r="CS58" s="10">
        <v>0.212112275999307</v>
      </c>
      <c r="CW58" s="10">
        <v>-0.00443921642218285</v>
      </c>
      <c r="DD58" s="10">
        <v>0.0796429231638116</v>
      </c>
      <c r="DG58" s="10">
        <v>0.0318277062790974</v>
      </c>
      <c r="DR58" s="10">
        <v>0.00346507276788891</v>
      </c>
      <c r="DS58" s="10">
        <v>0.0546881783545015</v>
      </c>
      <c r="DT58" s="10">
        <v>-0.00713081660006419</v>
      </c>
      <c r="DU58" s="10">
        <v>0.0196876240755069</v>
      </c>
      <c r="DW58" s="10">
        <v>-0.0244237312820191</v>
      </c>
      <c r="DZ58" s="10">
        <v>-0.0163282063572114</v>
      </c>
      <c r="EB58" s="10">
        <v>0.00976123794476641</v>
      </c>
      <c r="ED58" s="10">
        <v>-0.0409521019915157</v>
      </c>
      <c r="EE58" s="10">
        <v>0.0253996244885886</v>
      </c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</row>
    <row r="59" spans="2:169">
      <c r="B59" s="11" t="s">
        <v>185</v>
      </c>
      <c r="F59" s="10">
        <v>0</v>
      </c>
      <c r="G59" s="10">
        <v>9.04032749220256</v>
      </c>
      <c r="H59" s="10">
        <v>0.660526895405382</v>
      </c>
      <c r="L59" s="10">
        <v>0.0755337938383584</v>
      </c>
      <c r="M59" s="10">
        <v>22.6530213279654</v>
      </c>
      <c r="P59" s="10">
        <v>0.33324582307917</v>
      </c>
      <c r="Q59" s="10">
        <v>0.192202398819625</v>
      </c>
      <c r="T59" s="10">
        <v>0</v>
      </c>
      <c r="X59" s="10">
        <v>0</v>
      </c>
      <c r="Y59" s="10">
        <v>9.92617445132544</v>
      </c>
      <c r="AD59" s="10">
        <v>0.0736329474245395</v>
      </c>
      <c r="AF59" s="10">
        <v>0</v>
      </c>
      <c r="BS59" s="10">
        <v>14.3628443266609</v>
      </c>
      <c r="CH59" s="10">
        <v>21.7545329282715</v>
      </c>
      <c r="CK59" s="10">
        <v>0.212226807345439</v>
      </c>
      <c r="CL59" s="10">
        <v>0.207197303876713</v>
      </c>
      <c r="CO59" s="10">
        <v>0.065604762100443</v>
      </c>
      <c r="CP59" s="10">
        <v>0.0389988381771431</v>
      </c>
      <c r="CQ59" s="10">
        <v>1.66140307022802</v>
      </c>
      <c r="CR59" s="10">
        <v>0.532181239305358</v>
      </c>
      <c r="CS59" s="10">
        <v>272.095142531899</v>
      </c>
      <c r="CW59" s="10">
        <v>1.66763121601554</v>
      </c>
      <c r="DD59" s="10">
        <v>2.2546248656971</v>
      </c>
      <c r="DG59" s="10">
        <v>3.03727559066347</v>
      </c>
      <c r="DR59" s="10">
        <v>0.0297224572413209</v>
      </c>
      <c r="DS59" s="10">
        <v>0.056093443460575</v>
      </c>
      <c r="DT59" s="10">
        <v>0.483590577230277</v>
      </c>
      <c r="DU59" s="10">
        <v>0.0973204963769216</v>
      </c>
      <c r="DW59" s="10">
        <v>0</v>
      </c>
      <c r="DZ59" s="10">
        <v>0.0623410420796566</v>
      </c>
      <c r="EB59" s="10">
        <v>0.0901712925262151</v>
      </c>
      <c r="ED59" s="10">
        <v>0.112802606797087</v>
      </c>
      <c r="EE59" s="10">
        <v>0.339838150596759</v>
      </c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</row>
    <row r="60" spans="2:169">
      <c r="B60" s="11" t="s">
        <v>186</v>
      </c>
      <c r="F60" s="10">
        <v>0.0832136069631174</v>
      </c>
      <c r="G60" s="10">
        <v>0.0488879434564189</v>
      </c>
      <c r="H60" s="10">
        <v>0.342192378370575</v>
      </c>
      <c r="L60" s="10">
        <v>0.00219503559936008</v>
      </c>
      <c r="M60" s="10">
        <v>0.04315217497923</v>
      </c>
      <c r="P60" s="10">
        <v>0.200831775914135</v>
      </c>
      <c r="Q60" s="10">
        <v>0.561460858366128</v>
      </c>
      <c r="T60" s="10">
        <v>0.0780343316490823</v>
      </c>
      <c r="X60" s="10">
        <v>0.261543921996543</v>
      </c>
      <c r="Y60" s="10">
        <v>0.371802488759029</v>
      </c>
      <c r="AD60" s="10">
        <v>0.0957281990433386</v>
      </c>
      <c r="AF60" s="10">
        <v>0.152286219667421</v>
      </c>
      <c r="BS60" s="10">
        <v>0.357114787450266</v>
      </c>
      <c r="CH60" s="10">
        <v>0.123624420672427</v>
      </c>
      <c r="CK60" s="10">
        <v>0.0978868641099154</v>
      </c>
      <c r="CL60" s="10">
        <v>0.116195303836791</v>
      </c>
      <c r="CO60" s="10">
        <v>0.0835191562635903</v>
      </c>
      <c r="CP60" s="10">
        <v>0.0273671062104799</v>
      </c>
      <c r="CQ60" s="10">
        <v>0.179057138249079</v>
      </c>
      <c r="CR60" s="10">
        <v>0.15205022423852</v>
      </c>
      <c r="CS60" s="10">
        <v>0</v>
      </c>
      <c r="CW60" s="10">
        <v>0.183912492924937</v>
      </c>
      <c r="DD60" s="10">
        <v>0.0573496196492672</v>
      </c>
      <c r="DG60" s="10">
        <v>0.12523685628617</v>
      </c>
      <c r="DR60" s="10">
        <v>0.0270418980762745</v>
      </c>
      <c r="DS60" s="10">
        <v>0.0752015836983043</v>
      </c>
      <c r="DT60" s="10">
        <v>0.0199076451681669</v>
      </c>
      <c r="DU60" s="10">
        <v>0.108610011343418</v>
      </c>
      <c r="DW60" s="10">
        <v>0.00345987678196457</v>
      </c>
      <c r="DZ60" s="10">
        <v>0.0374346336553396</v>
      </c>
      <c r="EB60" s="10">
        <v>0.180048655679899</v>
      </c>
      <c r="ED60" s="10">
        <v>0.334655850360524</v>
      </c>
      <c r="EE60" s="10">
        <v>0.041790500396611</v>
      </c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</row>
    <row r="61" spans="2:169">
      <c r="B61" s="11" t="s">
        <v>187</v>
      </c>
      <c r="F61" s="10">
        <v>0.0309789819719252</v>
      </c>
      <c r="G61" s="10">
        <v>0.0141254188690933</v>
      </c>
      <c r="H61" s="10">
        <v>0.100802299620402</v>
      </c>
      <c r="L61" s="10">
        <v>0</v>
      </c>
      <c r="M61" s="10">
        <v>0.00865092411526444</v>
      </c>
      <c r="P61" s="10">
        <v>0.0434407202868784</v>
      </c>
      <c r="Q61" s="10">
        <v>0.168421536089635</v>
      </c>
      <c r="T61" s="10">
        <v>0.0240550489834301</v>
      </c>
      <c r="X61" s="10">
        <v>0.0926968060274318</v>
      </c>
      <c r="Y61" s="10">
        <v>0.140362879904757</v>
      </c>
      <c r="AD61" s="10">
        <v>0.0140920044233253</v>
      </c>
      <c r="AF61" s="10">
        <v>0.0393055457280257</v>
      </c>
      <c r="BS61" s="10">
        <v>0.10984347750852</v>
      </c>
      <c r="CH61" s="10">
        <v>0.0379927237432912</v>
      </c>
      <c r="CK61" s="10">
        <v>0.0312905716250016</v>
      </c>
      <c r="CL61" s="10">
        <v>0.0298909560680483</v>
      </c>
      <c r="CO61" s="10">
        <v>0.0499290478371592</v>
      </c>
      <c r="CP61" s="10">
        <v>0.0100075924802567</v>
      </c>
      <c r="CQ61" s="10">
        <v>0.0502770122987036</v>
      </c>
      <c r="CR61" s="10">
        <v>0.0566129825919129</v>
      </c>
      <c r="CS61" s="10">
        <v>0</v>
      </c>
      <c r="CW61" s="10">
        <v>0.0392002954655931</v>
      </c>
      <c r="DD61" s="10">
        <v>0.018570822845656</v>
      </c>
      <c r="DG61" s="10">
        <v>0.034466657936837</v>
      </c>
      <c r="DR61" s="10">
        <v>0.00682028225072501</v>
      </c>
      <c r="DS61" s="10">
        <v>0.0126462955716297</v>
      </c>
      <c r="DT61" s="10">
        <v>0.0129269409713497</v>
      </c>
      <c r="DU61" s="10">
        <v>0.0264908989163399</v>
      </c>
      <c r="DW61" s="10">
        <v>0</v>
      </c>
      <c r="DZ61" s="10">
        <v>0.00988350827571591</v>
      </c>
      <c r="EB61" s="10">
        <v>0.036223490825615</v>
      </c>
      <c r="ED61" s="10">
        <v>0.0737022647775935</v>
      </c>
      <c r="EE61" s="10">
        <v>0.0296564527693241</v>
      </c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</row>
    <row r="62" spans="2:169">
      <c r="B62" s="11" t="s">
        <v>188</v>
      </c>
      <c r="F62" s="10">
        <v>0.0674741355160136</v>
      </c>
      <c r="G62" s="10">
        <v>0.0733196613017848</v>
      </c>
      <c r="H62" s="10">
        <v>0.0840017439662443</v>
      </c>
      <c r="L62" s="10">
        <v>0</v>
      </c>
      <c r="M62" s="10">
        <v>0.224589827388961</v>
      </c>
      <c r="P62" s="10">
        <v>0.142862495090656</v>
      </c>
      <c r="Q62" s="10">
        <v>0.120229799257308</v>
      </c>
      <c r="T62" s="10">
        <v>0.0273761875628436</v>
      </c>
      <c r="X62" s="10">
        <v>0.00995406164918272</v>
      </c>
      <c r="Y62" s="10">
        <v>0.079513634587056</v>
      </c>
      <c r="AD62" s="10">
        <v>0.0186020804410166</v>
      </c>
      <c r="AF62" s="10">
        <v>0.0432369550819926</v>
      </c>
      <c r="BS62" s="10">
        <v>0.0556376221440872</v>
      </c>
      <c r="CH62" s="10">
        <v>0.433610450024749</v>
      </c>
      <c r="CK62" s="10">
        <v>0.0436377172590738</v>
      </c>
      <c r="CL62" s="10">
        <v>0.0325552842097938</v>
      </c>
      <c r="CO62" s="10">
        <v>0.0422657974871641</v>
      </c>
      <c r="CP62" s="10">
        <v>0</v>
      </c>
      <c r="CQ62" s="10">
        <v>0.0848995710947791</v>
      </c>
      <c r="CR62" s="10">
        <v>0.0419866895611516</v>
      </c>
      <c r="CS62" s="10">
        <v>0</v>
      </c>
      <c r="CW62" s="10">
        <v>0.013127644428836</v>
      </c>
      <c r="DD62" s="10">
        <v>0.032675755315564</v>
      </c>
      <c r="DG62" s="10">
        <v>0.0976846314960675</v>
      </c>
      <c r="DR62" s="10">
        <v>0.0221831439805806</v>
      </c>
      <c r="DS62" s="10">
        <v>0.0237803549486233</v>
      </c>
      <c r="DT62" s="10">
        <v>0.0226324663988312</v>
      </c>
      <c r="DU62" s="10">
        <v>0.0296190989208122</v>
      </c>
      <c r="DW62" s="10">
        <v>0</v>
      </c>
      <c r="DZ62" s="10">
        <v>0.0134767258875952</v>
      </c>
      <c r="EB62" s="10">
        <v>0.0398982820541343</v>
      </c>
      <c r="ED62" s="10">
        <v>0.0721914706027993</v>
      </c>
      <c r="EE62" s="10">
        <v>0.0162447140824042</v>
      </c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</row>
    <row r="63" spans="2:169">
      <c r="B63" s="11" t="s">
        <v>189</v>
      </c>
      <c r="F63" s="10">
        <v>0.00933182566439813</v>
      </c>
      <c r="G63" s="10">
        <v>0.0100218127909998</v>
      </c>
      <c r="H63" s="10">
        <v>0.00606398167970108</v>
      </c>
      <c r="L63" s="10">
        <v>0</v>
      </c>
      <c r="M63" s="10">
        <v>0.010664545562151</v>
      </c>
      <c r="P63" s="10">
        <v>0.00864197428962615</v>
      </c>
      <c r="Q63" s="10">
        <v>0.00683222236393539</v>
      </c>
      <c r="T63" s="10">
        <v>0</v>
      </c>
      <c r="X63" s="10">
        <v>0</v>
      </c>
      <c r="Y63" s="10">
        <v>0.0088159571473475</v>
      </c>
      <c r="AD63" s="10">
        <v>0</v>
      </c>
      <c r="AF63" s="10">
        <v>0.00884201725596083</v>
      </c>
      <c r="BS63" s="10">
        <v>0.0111882881543443</v>
      </c>
      <c r="CH63" s="10">
        <v>0.0261653015889828</v>
      </c>
      <c r="CK63" s="10">
        <v>0</v>
      </c>
      <c r="CL63" s="10">
        <v>0</v>
      </c>
      <c r="CO63" s="10">
        <v>0.000876156069007684</v>
      </c>
      <c r="CP63" s="10">
        <v>0</v>
      </c>
      <c r="CQ63" s="10">
        <v>0.00777470159011922</v>
      </c>
      <c r="CR63" s="10">
        <v>0.0085146223129626</v>
      </c>
      <c r="CS63" s="10">
        <v>-0.00419614587161396</v>
      </c>
      <c r="CW63" s="10">
        <v>0</v>
      </c>
      <c r="DD63" s="10">
        <v>0.00573573981152305</v>
      </c>
      <c r="DG63" s="10">
        <v>0.00942795771482527</v>
      </c>
      <c r="DR63" s="10">
        <v>0</v>
      </c>
      <c r="DS63" s="10">
        <v>0.00580657202990307</v>
      </c>
      <c r="DT63" s="10">
        <v>-0.00488288814177026</v>
      </c>
      <c r="DU63" s="10">
        <v>0</v>
      </c>
      <c r="DW63" s="10">
        <v>0</v>
      </c>
      <c r="DZ63" s="10">
        <v>0</v>
      </c>
      <c r="EB63" s="10">
        <v>-0.00237454913686317</v>
      </c>
      <c r="ED63" s="10">
        <v>0.00653379869368474</v>
      </c>
      <c r="EE63" s="10">
        <v>0</v>
      </c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</row>
    <row r="64" spans="2:169">
      <c r="B64" s="11" t="s">
        <v>190</v>
      </c>
      <c r="F64" s="10">
        <v>3.5329283414861</v>
      </c>
      <c r="G64" s="10">
        <v>3.23777243291129</v>
      </c>
      <c r="H64" s="10">
        <v>3.62423580844976</v>
      </c>
      <c r="L64" s="10">
        <v>0.753366367998684</v>
      </c>
      <c r="M64" s="10">
        <v>2.43358820445015</v>
      </c>
      <c r="P64" s="10">
        <v>5.25608479904864</v>
      </c>
      <c r="Q64" s="10">
        <v>3.76895016116796</v>
      </c>
      <c r="T64" s="10">
        <v>1.52948309001638</v>
      </c>
      <c r="X64" s="10">
        <v>4.57767129263866</v>
      </c>
      <c r="Y64" s="10">
        <v>3.91427801755424</v>
      </c>
      <c r="AD64" s="10">
        <v>0.25591963146412</v>
      </c>
      <c r="AF64" s="10">
        <v>3.32709149199716</v>
      </c>
      <c r="BS64" s="10">
        <v>3.73161229355141</v>
      </c>
      <c r="CH64" s="10">
        <v>3.61838313007388</v>
      </c>
      <c r="CK64" s="10">
        <v>3.27987228052989</v>
      </c>
      <c r="CL64" s="10">
        <v>2.23508230766016</v>
      </c>
      <c r="CO64" s="10">
        <v>2.85819025931676</v>
      </c>
      <c r="CP64" s="10">
        <v>0.0618760187358948</v>
      </c>
      <c r="CQ64" s="10">
        <v>3.48819351352447</v>
      </c>
      <c r="CR64" s="10">
        <v>3.55870592271695</v>
      </c>
      <c r="CS64" s="10">
        <v>3.79305888716341</v>
      </c>
      <c r="CW64" s="10">
        <v>2.64564966576749</v>
      </c>
      <c r="DD64" s="10">
        <v>2.3334326659246</v>
      </c>
      <c r="DG64" s="10">
        <v>2.68673503789585</v>
      </c>
      <c r="DR64" s="10">
        <v>0.601094084682313</v>
      </c>
      <c r="DS64" s="10">
        <v>1.3992497512983</v>
      </c>
      <c r="DT64" s="10">
        <v>0.704289057666174</v>
      </c>
      <c r="DU64" s="10">
        <v>1.45381847475393</v>
      </c>
      <c r="DW64" s="10">
        <v>0.454806316251943</v>
      </c>
      <c r="DZ64" s="10">
        <v>0.712562968710508</v>
      </c>
      <c r="EB64" s="10">
        <v>2.08986885641954</v>
      </c>
      <c r="ED64" s="10">
        <v>4.29011238233764</v>
      </c>
      <c r="EE64" s="10">
        <v>1.21454344465597</v>
      </c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</row>
    <row r="65" spans="2:169">
      <c r="B65" s="11" t="s">
        <v>191</v>
      </c>
      <c r="F65" s="10">
        <v>12.2805587504957</v>
      </c>
      <c r="G65" s="10">
        <v>11.9054644668482</v>
      </c>
      <c r="H65" s="10">
        <v>12.4546415657225</v>
      </c>
      <c r="L65" s="10">
        <v>2.51700580556517</v>
      </c>
      <c r="M65" s="10">
        <v>9.21844205982342</v>
      </c>
      <c r="P65" s="10">
        <v>17.51428101647</v>
      </c>
      <c r="Q65" s="10">
        <v>11.5055638699443</v>
      </c>
      <c r="T65" s="10">
        <v>4.98885822880295</v>
      </c>
      <c r="X65" s="10">
        <v>16.6016555530242</v>
      </c>
      <c r="Y65" s="10">
        <v>11.0844661926703</v>
      </c>
      <c r="AD65" s="10">
        <v>0.879221879995196</v>
      </c>
      <c r="AF65" s="10">
        <v>11.9375039173655</v>
      </c>
      <c r="BS65" s="10">
        <v>13.0855569788819</v>
      </c>
      <c r="CH65" s="10">
        <v>12.2229347289112</v>
      </c>
      <c r="CK65" s="10">
        <v>11.8975790579371</v>
      </c>
      <c r="CL65" s="10">
        <v>7.64518589292173</v>
      </c>
      <c r="CO65" s="10">
        <v>9.88684851295856</v>
      </c>
      <c r="CP65" s="10">
        <v>0.235484019158288</v>
      </c>
      <c r="CQ65" s="10">
        <v>13.0621642524096</v>
      </c>
      <c r="CR65" s="10">
        <v>13.3596908900544</v>
      </c>
      <c r="CS65" s="10">
        <v>5.73367482673036</v>
      </c>
      <c r="CW65" s="10">
        <v>10.1807476864594</v>
      </c>
      <c r="DD65" s="10">
        <v>7.68154293203644</v>
      </c>
      <c r="DG65" s="10">
        <v>9.60526455628052</v>
      </c>
      <c r="DR65" s="10">
        <v>2.11587904979079</v>
      </c>
      <c r="DS65" s="10">
        <v>4.30769318108923</v>
      </c>
      <c r="DT65" s="10">
        <v>2.62978355607701</v>
      </c>
      <c r="DU65" s="10">
        <v>4.48254284351317</v>
      </c>
      <c r="DW65" s="10">
        <v>1.89740192254729</v>
      </c>
      <c r="DZ65" s="10">
        <v>2.01790900936953</v>
      </c>
      <c r="EB65" s="10">
        <v>5.95974437754368</v>
      </c>
      <c r="ED65" s="10">
        <v>14.940801771118</v>
      </c>
      <c r="EE65" s="10">
        <v>3.30318991644419</v>
      </c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</row>
    <row r="66" spans="2:169">
      <c r="B66" s="11" t="s">
        <v>192</v>
      </c>
      <c r="F66" s="10">
        <v>0.245565078861681</v>
      </c>
      <c r="G66" s="10">
        <v>0.243410469776251</v>
      </c>
      <c r="H66" s="10">
        <v>0.373184158988328</v>
      </c>
      <c r="L66" s="10">
        <v>0.0878158981166991</v>
      </c>
      <c r="M66" s="10">
        <v>0.214933283311997</v>
      </c>
      <c r="P66" s="10">
        <v>0.372827745443471</v>
      </c>
      <c r="Q66" s="10">
        <v>0.535581627823116</v>
      </c>
      <c r="T66" s="10">
        <v>0.144163166224024</v>
      </c>
      <c r="X66" s="10">
        <v>0.219080734565406</v>
      </c>
      <c r="Y66" s="10">
        <v>0.388780650607169</v>
      </c>
      <c r="AD66" s="10">
        <v>0.0195637854000431</v>
      </c>
      <c r="AF66" s="10">
        <v>0.228913323051235</v>
      </c>
      <c r="BS66" s="10">
        <v>0.487110495536931</v>
      </c>
      <c r="CH66" s="10">
        <v>0.376072175235012</v>
      </c>
      <c r="CK66" s="10">
        <v>0.17201589730844</v>
      </c>
      <c r="CL66" s="10">
        <v>0.155759875933107</v>
      </c>
      <c r="CO66" s="10">
        <v>0.27476639242188</v>
      </c>
      <c r="CP66" s="10">
        <v>-0.000409148284878424</v>
      </c>
      <c r="CQ66" s="10">
        <v>0.277847115005562</v>
      </c>
      <c r="CR66" s="10">
        <v>0.25173183424042</v>
      </c>
      <c r="CS66" s="10">
        <v>2.90321958420833</v>
      </c>
      <c r="CW66" s="10">
        <v>0.263566595570734</v>
      </c>
      <c r="DD66" s="10">
        <v>0.313192732505772</v>
      </c>
      <c r="DG66" s="10">
        <v>0.304146384851602</v>
      </c>
      <c r="DR66" s="10">
        <v>0.0819225560348443</v>
      </c>
      <c r="DS66" s="10">
        <v>0.172386742120634</v>
      </c>
      <c r="DT66" s="10">
        <v>0.116456751781243</v>
      </c>
      <c r="DU66" s="10">
        <v>0.129905175031004</v>
      </c>
      <c r="DW66" s="10">
        <v>0.0730949448569371</v>
      </c>
      <c r="DZ66" s="10">
        <v>0.149700051364055</v>
      </c>
      <c r="EB66" s="10">
        <v>0.242929563902137</v>
      </c>
      <c r="ED66" s="10">
        <v>0.34499879543612</v>
      </c>
      <c r="EE66" s="10">
        <v>0.135361226193841</v>
      </c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</row>
    <row r="67" spans="2:169">
      <c r="B67" s="11" t="s">
        <v>193</v>
      </c>
      <c r="F67" s="10">
        <v>2.11676825772681</v>
      </c>
      <c r="G67" s="10">
        <v>2.33163354614738</v>
      </c>
      <c r="H67" s="10">
        <v>2.11575494935879</v>
      </c>
      <c r="L67" s="10">
        <v>0.443605698128692</v>
      </c>
      <c r="M67" s="10">
        <v>1.71131755936424</v>
      </c>
      <c r="P67" s="10">
        <v>2.93034034518382</v>
      </c>
      <c r="Q67" s="10">
        <v>1.89054688811131</v>
      </c>
      <c r="T67" s="10">
        <v>0.922795280650546</v>
      </c>
      <c r="X67" s="10">
        <v>2.98847849529719</v>
      </c>
      <c r="Y67" s="10">
        <v>1.79399866906114</v>
      </c>
      <c r="AD67" s="10">
        <v>0.184124529057351</v>
      </c>
      <c r="AF67" s="10">
        <v>2.16500194854148</v>
      </c>
      <c r="BS67" s="10">
        <v>2.39748192262087</v>
      </c>
      <c r="CH67" s="10">
        <v>2.25850686467057</v>
      </c>
      <c r="CK67" s="10">
        <v>2.11528060154442</v>
      </c>
      <c r="CL67" s="10">
        <v>1.24326557447913</v>
      </c>
      <c r="CO67" s="10">
        <v>1.79686604775698</v>
      </c>
      <c r="CP67" s="10">
        <v>0.0366092532017822</v>
      </c>
      <c r="CQ67" s="10">
        <v>2.30972558042618</v>
      </c>
      <c r="CR67" s="10">
        <v>2.42070178097853</v>
      </c>
      <c r="CS67" s="10">
        <v>0.538999080968811</v>
      </c>
      <c r="CW67" s="10">
        <v>1.86911264604349</v>
      </c>
      <c r="DD67" s="10">
        <v>1.37752768937298</v>
      </c>
      <c r="DG67" s="10">
        <v>1.70061280899414</v>
      </c>
      <c r="DR67" s="10">
        <v>0.41849856680625</v>
      </c>
      <c r="DS67" s="10">
        <v>0.666038881787342</v>
      </c>
      <c r="DT67" s="10">
        <v>0.533469987130585</v>
      </c>
      <c r="DU67" s="10">
        <v>0.650334476799581</v>
      </c>
      <c r="DW67" s="10">
        <v>0.395644241354969</v>
      </c>
      <c r="DZ67" s="10">
        <v>0.312020203938987</v>
      </c>
      <c r="EB67" s="10">
        <v>0.976032740284021</v>
      </c>
      <c r="ED67" s="10">
        <v>2.60815159826828</v>
      </c>
      <c r="EE67" s="10">
        <v>0.505903529241443</v>
      </c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</row>
    <row r="68" spans="2:169">
      <c r="B68" s="11" t="s">
        <v>194</v>
      </c>
      <c r="F68" s="10">
        <v>70.1363129093736</v>
      </c>
      <c r="G68" s="10">
        <v>67.6263986464675</v>
      </c>
      <c r="H68" s="10">
        <v>62.1340305384616</v>
      </c>
      <c r="L68" s="10">
        <v>59.3701553813196</v>
      </c>
      <c r="M68" s="10">
        <v>76.2770945892193</v>
      </c>
      <c r="P68" s="10">
        <v>60.6578849470142</v>
      </c>
      <c r="Q68" s="10">
        <v>58.0626735075039</v>
      </c>
      <c r="T68" s="10">
        <v>67.7105786827465</v>
      </c>
      <c r="X68" s="10">
        <v>33.3006727831366</v>
      </c>
      <c r="Y68" s="10">
        <v>25.1296215872383</v>
      </c>
      <c r="AD68" s="10">
        <v>1.62175598892105</v>
      </c>
      <c r="AF68" s="10">
        <v>32.4385709879408</v>
      </c>
      <c r="BS68" s="10">
        <v>37.1880493031048</v>
      </c>
      <c r="CH68" s="10">
        <v>41.9702742157836</v>
      </c>
      <c r="CK68" s="10">
        <v>43.2624077760121</v>
      </c>
      <c r="CL68" s="10">
        <v>37.50557965099</v>
      </c>
      <c r="CO68" s="10">
        <v>29.9405100498415</v>
      </c>
      <c r="CP68" s="10">
        <v>0.457088591094465</v>
      </c>
      <c r="CQ68" s="10">
        <v>36.7646071507483</v>
      </c>
      <c r="CR68" s="10">
        <v>41.3171247660091</v>
      </c>
      <c r="CS68" s="10">
        <v>1164.80177120719</v>
      </c>
      <c r="CW68" s="10">
        <v>34.6672528748272</v>
      </c>
      <c r="DD68" s="10">
        <v>42.5364278643473</v>
      </c>
      <c r="DG68" s="10">
        <v>33.190129862651</v>
      </c>
      <c r="DR68" s="10">
        <v>38.0847852067932</v>
      </c>
      <c r="DS68" s="10">
        <v>42.9298843043769</v>
      </c>
      <c r="DT68" s="10">
        <v>48.2571960221537</v>
      </c>
      <c r="DU68" s="10">
        <v>38.2304075575509</v>
      </c>
      <c r="DW68" s="10">
        <v>42.5394096303993</v>
      </c>
      <c r="DZ68" s="10">
        <v>38.9164808784908</v>
      </c>
      <c r="EB68" s="10">
        <v>39.4480612403616</v>
      </c>
      <c r="ED68" s="10">
        <v>36.4255533942888</v>
      </c>
      <c r="EE68" s="10">
        <v>42.6255127774064</v>
      </c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</row>
    <row r="69" spans="2:169">
      <c r="B69" s="11" t="s">
        <v>195</v>
      </c>
      <c r="F69" s="10">
        <v>13.8012748580152</v>
      </c>
      <c r="G69" s="10">
        <v>13.826086812474</v>
      </c>
      <c r="H69" s="10">
        <v>12.2962535493041</v>
      </c>
      <c r="L69" s="10">
        <v>2.8117342970119</v>
      </c>
      <c r="M69" s="10">
        <v>11.0000755224238</v>
      </c>
      <c r="P69" s="10">
        <v>16.1815162109029</v>
      </c>
      <c r="Q69" s="10">
        <v>10.4817497431802</v>
      </c>
      <c r="T69" s="10">
        <v>5.32165799459981</v>
      </c>
      <c r="X69" s="10">
        <v>16.8727009242877</v>
      </c>
      <c r="Y69" s="10">
        <v>10.0162125771892</v>
      </c>
      <c r="AD69" s="10">
        <v>1.03172025064917</v>
      </c>
      <c r="AF69" s="10">
        <v>13.0278243786251</v>
      </c>
      <c r="BS69" s="10">
        <v>14.7486884343397</v>
      </c>
      <c r="CH69" s="10">
        <v>13.1563025027207</v>
      </c>
      <c r="CK69" s="10">
        <v>13.2074116371094</v>
      </c>
      <c r="CL69" s="10">
        <v>6.4909903770461</v>
      </c>
      <c r="CO69" s="10">
        <v>10.4888221155879</v>
      </c>
      <c r="CP69" s="10">
        <v>0.274747335602684</v>
      </c>
      <c r="CQ69" s="10">
        <v>13.5777978026151</v>
      </c>
      <c r="CR69" s="10">
        <v>15.0529538463757</v>
      </c>
      <c r="CS69" s="10">
        <v>2.31570510179279</v>
      </c>
      <c r="CW69" s="10">
        <v>11.3326077121596</v>
      </c>
      <c r="DD69" s="10">
        <v>7.98151139229963</v>
      </c>
      <c r="DG69" s="10">
        <v>10.9963048701947</v>
      </c>
      <c r="DR69" s="10">
        <v>2.21127939301184</v>
      </c>
      <c r="DS69" s="10">
        <v>3.72873528967643</v>
      </c>
      <c r="DT69" s="10">
        <v>3.75402805182775</v>
      </c>
      <c r="DU69" s="10">
        <v>3.80025337417519</v>
      </c>
      <c r="DW69" s="10">
        <v>2.57969533477273</v>
      </c>
      <c r="DZ69" s="10">
        <v>1.86747307765235</v>
      </c>
      <c r="EB69" s="10">
        <v>5.31284758812342</v>
      </c>
      <c r="ED69" s="10">
        <v>14.3464891692068</v>
      </c>
      <c r="EE69" s="10">
        <v>2.65662285282923</v>
      </c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</row>
    <row r="70" spans="2:169">
      <c r="B70" s="11" t="s">
        <v>196</v>
      </c>
      <c r="F70" s="10">
        <v>23.7165277257653</v>
      </c>
      <c r="G70" s="10">
        <v>25.2304022206175</v>
      </c>
      <c r="H70" s="10">
        <v>20.5886141280481</v>
      </c>
      <c r="L70" s="10">
        <v>2.64949079442193</v>
      </c>
      <c r="M70" s="10">
        <v>18.4062116581716</v>
      </c>
      <c r="P70" s="10">
        <v>32.6891236082272</v>
      </c>
      <c r="Q70" s="10">
        <v>19.1959164404688</v>
      </c>
      <c r="T70" s="10">
        <v>8.22708646839884</v>
      </c>
      <c r="X70" s="10">
        <v>36.0598876531883</v>
      </c>
      <c r="Y70" s="10">
        <v>19.5971553105092</v>
      </c>
      <c r="AD70" s="10">
        <v>6.02777691047827</v>
      </c>
      <c r="AF70" s="10">
        <v>17.9264425148924</v>
      </c>
      <c r="BS70" s="10">
        <v>27.3404436607946</v>
      </c>
      <c r="CH70" s="10">
        <v>25.6484664909918</v>
      </c>
      <c r="CK70" s="10">
        <v>18.5314253058108</v>
      </c>
      <c r="CL70" s="10">
        <v>5.82759797228263</v>
      </c>
      <c r="CO70" s="10">
        <v>20.2637932473135</v>
      </c>
      <c r="CP70" s="10">
        <v>3.00948346374318</v>
      </c>
      <c r="CQ70" s="10">
        <v>35.3045270983852</v>
      </c>
      <c r="CR70" s="10">
        <v>20.5032743882276</v>
      </c>
      <c r="CS70" s="10">
        <v>0</v>
      </c>
      <c r="CW70" s="10">
        <v>18.6311727692104</v>
      </c>
      <c r="DD70" s="10">
        <v>13.4820454597089</v>
      </c>
      <c r="DG70" s="10">
        <v>18.6734427924051</v>
      </c>
      <c r="DR70" s="10">
        <v>2.5405036554737</v>
      </c>
      <c r="DS70" s="10">
        <v>6.26605150556051</v>
      </c>
      <c r="DT70" s="10">
        <v>4.07239342692313</v>
      </c>
      <c r="DU70" s="10">
        <v>2.95717495330697</v>
      </c>
      <c r="DW70" s="10">
        <v>2.50711005516855</v>
      </c>
      <c r="DZ70" s="10">
        <v>1.63687978327286</v>
      </c>
      <c r="EB70" s="10">
        <v>6.17477046739489</v>
      </c>
      <c r="ED70" s="10">
        <v>24.8481953799059</v>
      </c>
      <c r="EE70" s="10">
        <v>2.27752930293525</v>
      </c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</row>
    <row r="71" spans="2:169">
      <c r="B71" s="11" t="s">
        <v>197</v>
      </c>
      <c r="F71" s="10">
        <v>1.08385766187417</v>
      </c>
      <c r="G71" s="10">
        <v>1.36077737562236</v>
      </c>
      <c r="H71" s="10">
        <v>0.973858316158679</v>
      </c>
      <c r="L71" s="10">
        <v>0.160724308073183</v>
      </c>
      <c r="M71" s="10">
        <v>0.955588507472904</v>
      </c>
      <c r="P71" s="10">
        <v>1.15823643409678</v>
      </c>
      <c r="Q71" s="10">
        <v>0.84635582928177</v>
      </c>
      <c r="T71" s="10">
        <v>0.342002787278063</v>
      </c>
      <c r="X71" s="10">
        <v>1.49041498276469</v>
      </c>
      <c r="Y71" s="10">
        <v>0.907685071754351</v>
      </c>
      <c r="AD71" s="10">
        <v>0.249412665068475</v>
      </c>
      <c r="AF71" s="10">
        <v>0.698690224751958</v>
      </c>
      <c r="BS71" s="10">
        <v>1.17020785375213</v>
      </c>
      <c r="CH71" s="10">
        <v>1.13130458067093</v>
      </c>
      <c r="CK71" s="10">
        <v>0.862058249339387</v>
      </c>
      <c r="CL71" s="10">
        <v>0.157000664771764</v>
      </c>
      <c r="CO71" s="10">
        <v>0.908812152273285</v>
      </c>
      <c r="CP71" s="10">
        <v>0.105583499540011</v>
      </c>
      <c r="CQ71" s="10">
        <v>1.20092685800631</v>
      </c>
      <c r="CR71" s="10">
        <v>1.00137875236847</v>
      </c>
      <c r="CS71" s="10">
        <v>0</v>
      </c>
      <c r="CW71" s="10">
        <v>0.792307864840789</v>
      </c>
      <c r="DD71" s="10">
        <v>0.602200626161235</v>
      </c>
      <c r="DG71" s="10">
        <v>0.759133959943912</v>
      </c>
      <c r="DR71" s="10">
        <v>0.112673413354634</v>
      </c>
      <c r="DS71" s="10">
        <v>0.26797291269463</v>
      </c>
      <c r="DT71" s="10">
        <v>0.266875056870269</v>
      </c>
      <c r="DU71" s="10">
        <v>0.0432809307051976</v>
      </c>
      <c r="DW71" s="10">
        <v>0.147199065736487</v>
      </c>
      <c r="DZ71" s="10">
        <v>0.0623707346784593</v>
      </c>
      <c r="EB71" s="10">
        <v>0.220973556035487</v>
      </c>
      <c r="ED71" s="10">
        <v>0.5989211910891</v>
      </c>
      <c r="EE71" s="10">
        <v>0.0605454064229864</v>
      </c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</row>
    <row r="72" spans="2:169">
      <c r="B72" s="11" t="s">
        <v>198</v>
      </c>
      <c r="F72" s="10">
        <v>3.98636370656746</v>
      </c>
      <c r="G72" s="10">
        <v>4.21118055159373</v>
      </c>
      <c r="H72" s="10">
        <v>3.9084993776901</v>
      </c>
      <c r="L72" s="10">
        <v>0.964416301272329</v>
      </c>
      <c r="M72" s="10">
        <v>3.21808213117521</v>
      </c>
      <c r="P72" s="10">
        <v>4.7819295051737</v>
      </c>
      <c r="Q72" s="10">
        <v>3.29954153881033</v>
      </c>
      <c r="T72" s="10">
        <v>1.89901223261891</v>
      </c>
      <c r="X72" s="10">
        <v>5.3666198048153</v>
      </c>
      <c r="Y72" s="10">
        <v>3.37782300424526</v>
      </c>
      <c r="AD72" s="10">
        <v>0.41604328434518</v>
      </c>
      <c r="AF72" s="10">
        <v>4.07925604937477</v>
      </c>
      <c r="BS72" s="10">
        <v>4.61097895357944</v>
      </c>
      <c r="CH72" s="10">
        <v>3.95377349885546</v>
      </c>
      <c r="CK72" s="10">
        <v>4.33633983757422</v>
      </c>
      <c r="CL72" s="10">
        <v>1.79837270552356</v>
      </c>
      <c r="CO72" s="10">
        <v>3.45431422590356</v>
      </c>
      <c r="CP72" s="10">
        <v>0.153462327783011</v>
      </c>
      <c r="CQ72" s="10">
        <v>4.09157870043169</v>
      </c>
      <c r="CR72" s="10">
        <v>4.81519690989448</v>
      </c>
      <c r="CS72" s="10">
        <v>0.130290715530072</v>
      </c>
      <c r="CW72" s="10">
        <v>3.16260939444954</v>
      </c>
      <c r="DD72" s="10">
        <v>2.77761813952027</v>
      </c>
      <c r="DG72" s="10">
        <v>3.7607150378448</v>
      </c>
      <c r="DR72" s="10">
        <v>0.914649118866259</v>
      </c>
      <c r="DS72" s="10">
        <v>1.07786368305325</v>
      </c>
      <c r="DT72" s="10">
        <v>1.18974808696418</v>
      </c>
      <c r="DU72" s="10">
        <v>1.24217060575456</v>
      </c>
      <c r="DW72" s="10">
        <v>0.84703746663779</v>
      </c>
      <c r="DZ72" s="10">
        <v>0.743261757549963</v>
      </c>
      <c r="EB72" s="10">
        <v>1.77189765112776</v>
      </c>
      <c r="ED72" s="10">
        <v>4.28525095891345</v>
      </c>
      <c r="EE72" s="10">
        <v>0.702373097209499</v>
      </c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</row>
    <row r="73" spans="2:169">
      <c r="B73" s="11" t="s">
        <v>199</v>
      </c>
      <c r="F73" s="10">
        <v>1.23157030675993</v>
      </c>
      <c r="G73" s="10">
        <v>1.35993945773721</v>
      </c>
      <c r="H73" s="10">
        <v>1.22997904315034</v>
      </c>
      <c r="L73" s="10">
        <v>0.35173978657804</v>
      </c>
      <c r="M73" s="10">
        <v>1.08292376092067</v>
      </c>
      <c r="P73" s="10">
        <v>1.34725849700701</v>
      </c>
      <c r="Q73" s="10">
        <v>1.0283288506286</v>
      </c>
      <c r="T73" s="10">
        <v>0.589323535354634</v>
      </c>
      <c r="X73" s="10">
        <v>1.26689993988379</v>
      </c>
      <c r="Y73" s="10">
        <v>0.996185661739373</v>
      </c>
      <c r="AD73" s="10">
        <v>0.0943615591005779</v>
      </c>
      <c r="AF73" s="10">
        <v>1.04902639387336</v>
      </c>
      <c r="BS73" s="10">
        <v>1.2507846859221</v>
      </c>
      <c r="CH73" s="10">
        <v>1.35963044222918</v>
      </c>
      <c r="CK73" s="10">
        <v>1.30848627355353</v>
      </c>
      <c r="CL73" s="10">
        <v>0.545682042175695</v>
      </c>
      <c r="CO73" s="10">
        <v>0.900751410639241</v>
      </c>
      <c r="CP73" s="10">
        <v>0.0442127212278647</v>
      </c>
      <c r="CQ73" s="10">
        <v>1.13932291186598</v>
      </c>
      <c r="CR73" s="10">
        <v>1.57222816442376</v>
      </c>
      <c r="CS73" s="10">
        <v>0.73764899381361</v>
      </c>
      <c r="CW73" s="10">
        <v>0.952911459163316</v>
      </c>
      <c r="DD73" s="10">
        <v>0.902424825481893</v>
      </c>
      <c r="DG73" s="10">
        <v>0.999140697640709</v>
      </c>
      <c r="DR73" s="10">
        <v>0.288025045140602</v>
      </c>
      <c r="DS73" s="10">
        <v>0.427939807383555</v>
      </c>
      <c r="DT73" s="10">
        <v>0.416881637426797</v>
      </c>
      <c r="DU73" s="10">
        <v>0.342038563780633</v>
      </c>
      <c r="DW73" s="10">
        <v>0.289853881226963</v>
      </c>
      <c r="DZ73" s="10">
        <v>0.288533664267576</v>
      </c>
      <c r="EB73" s="10">
        <v>0.581979071465677</v>
      </c>
      <c r="ED73" s="10">
        <v>1.10851804373776</v>
      </c>
      <c r="EE73" s="10">
        <v>0.319675195814843</v>
      </c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</row>
    <row r="74" spans="2:169">
      <c r="B74" s="11" t="s">
        <v>200</v>
      </c>
      <c r="F74" s="10">
        <v>4.29649642285908</v>
      </c>
      <c r="G74" s="10">
        <v>4.57742803094487</v>
      </c>
      <c r="H74" s="10">
        <v>4.43319973553012</v>
      </c>
      <c r="L74" s="10">
        <v>1.10633702760217</v>
      </c>
      <c r="M74" s="10">
        <v>3.81673110616847</v>
      </c>
      <c r="P74" s="10">
        <v>4.84016687912443</v>
      </c>
      <c r="Q74" s="10">
        <v>3.32194267774844</v>
      </c>
      <c r="T74" s="10">
        <v>2.00876797127391</v>
      </c>
      <c r="X74" s="10">
        <v>5.77135680320198</v>
      </c>
      <c r="Y74" s="10">
        <v>3.62064316474985</v>
      </c>
      <c r="AD74" s="10">
        <v>0.621046223305406</v>
      </c>
      <c r="AF74" s="10">
        <v>4.46799564155335</v>
      </c>
      <c r="BS74" s="10">
        <v>5.39805232071895</v>
      </c>
      <c r="CH74" s="10">
        <v>4.71872543912174</v>
      </c>
      <c r="CK74" s="10">
        <v>4.68619799141408</v>
      </c>
      <c r="CL74" s="10">
        <v>1.77117935611111</v>
      </c>
      <c r="CO74" s="10">
        <v>3.56435949757585</v>
      </c>
      <c r="CP74" s="10">
        <v>0.281233617721977</v>
      </c>
      <c r="CQ74" s="10">
        <v>4.47371368954391</v>
      </c>
      <c r="CR74" s="10">
        <v>5.36718221494745</v>
      </c>
      <c r="CS74" s="10">
        <v>0.408694922467874</v>
      </c>
      <c r="CW74" s="10">
        <v>3.84218242623006</v>
      </c>
      <c r="DD74" s="10">
        <v>2.98438256475478</v>
      </c>
      <c r="DG74" s="10">
        <v>3.88272663720344</v>
      </c>
      <c r="DR74" s="10">
        <v>1.03361222747107</v>
      </c>
      <c r="DS74" s="10">
        <v>1.35728157741061</v>
      </c>
      <c r="DT74" s="10">
        <v>1.742695326706</v>
      </c>
      <c r="DU74" s="10">
        <v>1.03499037539597</v>
      </c>
      <c r="DW74" s="10">
        <v>0.983335298562922</v>
      </c>
      <c r="DZ74" s="10">
        <v>0.663208547521077</v>
      </c>
      <c r="EB74" s="10">
        <v>1.6636438334487</v>
      </c>
      <c r="ED74" s="10">
        <v>4.59800605853543</v>
      </c>
      <c r="EE74" s="10">
        <v>0.89532089268794</v>
      </c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</row>
    <row r="75" spans="2:135">
      <c r="B75" s="11" t="s">
        <v>167</v>
      </c>
      <c r="F75" s="10">
        <v>3318.33786306843</v>
      </c>
      <c r="G75" s="10">
        <v>3681.52494411317</v>
      </c>
      <c r="H75" s="10">
        <v>3080.7680399271</v>
      </c>
      <c r="L75" s="10">
        <v>1034.29796264578</v>
      </c>
      <c r="M75" s="10">
        <v>2918.17985497791</v>
      </c>
      <c r="P75" s="10">
        <v>3377.91279107214</v>
      </c>
      <c r="Q75" s="10">
        <v>2435.47811465993</v>
      </c>
      <c r="T75" s="10">
        <v>1698.6798643644</v>
      </c>
      <c r="X75" s="10">
        <v>2379.68935488628</v>
      </c>
      <c r="Y75" s="10">
        <v>2074.53840449844</v>
      </c>
      <c r="AD75" s="10">
        <v>1220.78658956344</v>
      </c>
      <c r="AF75" s="10">
        <v>2875.29309881651</v>
      </c>
      <c r="BS75" s="10">
        <v>2607.51847058079</v>
      </c>
      <c r="CH75" s="10">
        <v>2918.35497883533</v>
      </c>
      <c r="CK75" s="10">
        <v>3507.06130848947</v>
      </c>
      <c r="CL75" s="10">
        <v>1031.10042075252</v>
      </c>
      <c r="CO75" s="10">
        <v>2210.07187824626</v>
      </c>
      <c r="CP75" s="10">
        <v>1552.23899223534</v>
      </c>
      <c r="CQ75" s="10">
        <v>2555.16557100595</v>
      </c>
      <c r="CR75" s="10">
        <v>3426.45325993901</v>
      </c>
      <c r="CS75" s="10">
        <v>212.296747620031</v>
      </c>
      <c r="CW75" s="10">
        <v>2098.48299249648</v>
      </c>
      <c r="DD75" s="10">
        <v>2194.72033330828</v>
      </c>
      <c r="DG75" s="10">
        <v>2772.92619244679</v>
      </c>
      <c r="DR75" s="10">
        <v>925.01265551047</v>
      </c>
      <c r="DS75" s="10">
        <v>1145.96873194139</v>
      </c>
      <c r="DT75" s="10">
        <v>1493.38448604742</v>
      </c>
      <c r="DU75" s="10">
        <v>756.567509128398</v>
      </c>
      <c r="DW75" s="10">
        <v>898.615479674488</v>
      </c>
      <c r="DZ75" s="10">
        <v>757.63937642806</v>
      </c>
      <c r="EB75" s="10">
        <v>1228.36448571511</v>
      </c>
      <c r="ED75" s="10">
        <v>1929.880766743</v>
      </c>
      <c r="EE75" s="10">
        <v>780.908592163676</v>
      </c>
    </row>
    <row r="76" spans="2:135">
      <c r="B76" s="11" t="s">
        <v>201</v>
      </c>
      <c r="F76" s="10">
        <v>0.682378057157966</v>
      </c>
      <c r="G76" s="10">
        <v>0.657128884514445</v>
      </c>
      <c r="H76" s="10">
        <v>0.587770718911535</v>
      </c>
      <c r="L76" s="10">
        <v>0.147316254604085</v>
      </c>
      <c r="M76" s="10">
        <v>0.551946390088782</v>
      </c>
      <c r="P76" s="10">
        <v>0.759090270629676</v>
      </c>
      <c r="Q76" s="10">
        <v>0.52163742582763</v>
      </c>
      <c r="T76" s="10">
        <v>0.269191695673531</v>
      </c>
      <c r="X76" s="10">
        <v>0.882772822704805</v>
      </c>
      <c r="Y76" s="10">
        <v>0.553095188933669</v>
      </c>
      <c r="AD76" s="10">
        <v>0.0869334398299472</v>
      </c>
      <c r="AF76" s="10">
        <v>0.691144748633166</v>
      </c>
      <c r="BS76" s="10">
        <v>0.814488049951396</v>
      </c>
      <c r="CH76" s="10">
        <v>0.698093436379186</v>
      </c>
      <c r="CK76" s="10">
        <v>0.780649045803325</v>
      </c>
      <c r="CL76" s="10">
        <v>0.287053112548511</v>
      </c>
      <c r="CO76" s="10">
        <v>0.582581331185986</v>
      </c>
      <c r="CP76" s="10">
        <v>0.0771777446025714</v>
      </c>
      <c r="CQ76" s="10">
        <v>0.669512515301007</v>
      </c>
      <c r="CR76" s="10">
        <v>0.841706782439829</v>
      </c>
      <c r="CS76" s="10">
        <v>0.01497125572415</v>
      </c>
      <c r="CW76" s="10">
        <v>0.609294017934164</v>
      </c>
      <c r="DD76" s="10">
        <v>0.509383338558454</v>
      </c>
      <c r="DG76" s="10">
        <v>0.592629929511045</v>
      </c>
      <c r="DR76" s="10">
        <v>0.135294133351798</v>
      </c>
      <c r="DS76" s="10">
        <v>0.180115604915717</v>
      </c>
      <c r="DT76" s="10">
        <v>0.228836174758531</v>
      </c>
      <c r="DU76" s="10">
        <v>0.152268182023829</v>
      </c>
      <c r="DW76" s="10">
        <v>0.168407679638578</v>
      </c>
      <c r="DZ76" s="10">
        <v>0.125208524852856</v>
      </c>
      <c r="EB76" s="10">
        <v>0.223265583531552</v>
      </c>
      <c r="ED76" s="10">
        <v>0.6742359639692</v>
      </c>
      <c r="EE76" s="10">
        <v>0.140948306894037</v>
      </c>
    </row>
    <row r="77" spans="2:135">
      <c r="B77" s="11" t="s">
        <v>202</v>
      </c>
      <c r="F77" s="10">
        <v>3.9787795454871</v>
      </c>
      <c r="G77" s="10">
        <v>3.67278763364121</v>
      </c>
      <c r="H77" s="10">
        <v>3.77362104697494</v>
      </c>
      <c r="L77" s="10">
        <v>0.785373494746092</v>
      </c>
      <c r="M77" s="10">
        <v>3.04738761601239</v>
      </c>
      <c r="P77" s="10">
        <v>4.1046071913451</v>
      </c>
      <c r="Q77" s="10">
        <v>2.78218928533483</v>
      </c>
      <c r="T77" s="10">
        <v>1.83593671295893</v>
      </c>
      <c r="X77" s="10">
        <v>4.95901568237243</v>
      </c>
      <c r="Y77" s="10">
        <v>3.60429777663896</v>
      </c>
      <c r="AD77" s="10">
        <v>0.691931471565491</v>
      </c>
      <c r="AF77" s="10">
        <v>3.95604146436635</v>
      </c>
      <c r="BS77" s="10">
        <v>4.74641298805375</v>
      </c>
      <c r="CH77" s="10">
        <v>4.54207875463729</v>
      </c>
      <c r="CK77" s="10">
        <v>4.367850749651</v>
      </c>
      <c r="CL77" s="10">
        <v>1.76793996259602</v>
      </c>
      <c r="CO77" s="10">
        <v>3.27897637134879</v>
      </c>
      <c r="CP77" s="10">
        <v>0.533919598047834</v>
      </c>
      <c r="CQ77" s="10">
        <v>4.26438452598499</v>
      </c>
      <c r="CR77" s="10">
        <v>4.8162650022596</v>
      </c>
      <c r="CS77" s="10">
        <v>0</v>
      </c>
      <c r="CW77" s="10">
        <v>3.5647345025127</v>
      </c>
      <c r="DD77" s="10">
        <v>2.69449463259978</v>
      </c>
      <c r="DG77" s="10">
        <v>3.81475334196457</v>
      </c>
      <c r="DR77" s="10">
        <v>1.03753987230344</v>
      </c>
      <c r="DS77" s="10">
        <v>1.24285275371843</v>
      </c>
      <c r="DT77" s="10">
        <v>1.3129504783067</v>
      </c>
      <c r="DU77" s="10">
        <v>1.08451903196845</v>
      </c>
      <c r="DW77" s="10">
        <v>0.92347291834737</v>
      </c>
      <c r="DZ77" s="10">
        <v>0.680855835537268</v>
      </c>
      <c r="EB77" s="10">
        <v>1.64744588975637</v>
      </c>
      <c r="ED77" s="10">
        <v>3.84130878336912</v>
      </c>
      <c r="EE77" s="10">
        <v>0.739663094664624</v>
      </c>
    </row>
    <row r="78" spans="2:135">
      <c r="B78" s="11" t="s">
        <v>203</v>
      </c>
      <c r="F78" s="10">
        <v>17.6303905104635</v>
      </c>
      <c r="G78" s="10">
        <v>18.6960814573666</v>
      </c>
      <c r="H78" s="10">
        <v>16.6767563108782</v>
      </c>
      <c r="L78" s="10">
        <v>4.17014360478415</v>
      </c>
      <c r="M78" s="10">
        <v>14.2579132998974</v>
      </c>
      <c r="P78" s="10">
        <v>20.4718302592286</v>
      </c>
      <c r="Q78" s="10">
        <v>13.8395794678277</v>
      </c>
      <c r="T78" s="10">
        <v>8.15590677900858</v>
      </c>
      <c r="X78" s="10">
        <v>26.3785667269364</v>
      </c>
      <c r="Y78" s="10">
        <v>17.355767062132</v>
      </c>
      <c r="AD78" s="10">
        <v>5.01595802881784</v>
      </c>
      <c r="AF78" s="10">
        <v>21.0960117295082</v>
      </c>
      <c r="BS78" s="10">
        <v>22.9262567482615</v>
      </c>
      <c r="CH78" s="10">
        <v>20.4702585658778</v>
      </c>
      <c r="CK78" s="10">
        <v>21.3337326273882</v>
      </c>
      <c r="CL78" s="10">
        <v>8.75391439880251</v>
      </c>
      <c r="CO78" s="10">
        <v>17.8627953609259</v>
      </c>
      <c r="CP78" s="10">
        <v>3.79570468207319</v>
      </c>
      <c r="CQ78" s="10">
        <v>20.2402854914771</v>
      </c>
      <c r="CR78" s="10">
        <v>23.7107536416052</v>
      </c>
      <c r="CS78" s="10">
        <v>0.138463883876126</v>
      </c>
      <c r="CW78" s="10">
        <v>17.0425041688942</v>
      </c>
      <c r="DD78" s="10">
        <v>13.7508541005451</v>
      </c>
      <c r="DG78" s="10">
        <v>18.3602701416368</v>
      </c>
      <c r="DR78" s="10">
        <v>4.79035908358939</v>
      </c>
      <c r="DS78" s="10">
        <v>5.43379553281787</v>
      </c>
      <c r="DT78" s="10">
        <v>6.16549160023329</v>
      </c>
      <c r="DU78" s="10">
        <v>5.45213767175314</v>
      </c>
      <c r="DW78" s="10">
        <v>4.34841311055859</v>
      </c>
      <c r="DZ78" s="10">
        <v>3.60737372698627</v>
      </c>
      <c r="EB78" s="10">
        <v>8.49127808821085</v>
      </c>
      <c r="ED78" s="10">
        <v>20.118207276345</v>
      </c>
      <c r="EE78" s="10">
        <v>4.00307334783919</v>
      </c>
    </row>
    <row r="79" spans="2:135">
      <c r="B79" s="11" t="s">
        <v>204</v>
      </c>
      <c r="F79" s="10">
        <v>0.709043942791136</v>
      </c>
      <c r="G79" s="10">
        <v>0.697258010084795</v>
      </c>
      <c r="H79" s="10">
        <v>0.691489556889111</v>
      </c>
      <c r="L79" s="10">
        <v>0.183716012114815</v>
      </c>
      <c r="M79" s="10">
        <v>0.548716824592239</v>
      </c>
      <c r="P79" s="10">
        <v>0.7937743962516</v>
      </c>
      <c r="Q79" s="10">
        <v>0.565362034161079</v>
      </c>
      <c r="T79" s="10">
        <v>0.338343501194149</v>
      </c>
      <c r="X79" s="10">
        <v>1.09160080128337</v>
      </c>
      <c r="Y79" s="10">
        <v>0.728337224900541</v>
      </c>
      <c r="AD79" s="10">
        <v>0.185889096350352</v>
      </c>
      <c r="AF79" s="10">
        <v>0.847640183066404</v>
      </c>
      <c r="BS79" s="10">
        <v>0.99595899386262</v>
      </c>
      <c r="CH79" s="10">
        <v>0.850711463413403</v>
      </c>
      <c r="CK79" s="10">
        <v>0.874677603791064</v>
      </c>
      <c r="CL79" s="10">
        <v>0.352323186191612</v>
      </c>
      <c r="CO79" s="10">
        <v>0.691722889468296</v>
      </c>
      <c r="CP79" s="10">
        <v>0.15316448715281</v>
      </c>
      <c r="CQ79" s="10">
        <v>0.778662603359258</v>
      </c>
      <c r="CR79" s="10">
        <v>1.02328105764039</v>
      </c>
      <c r="CS79" s="10">
        <v>0</v>
      </c>
      <c r="CW79" s="10">
        <v>0.722809942034014</v>
      </c>
      <c r="DD79" s="10">
        <v>0.584909913657061</v>
      </c>
      <c r="DG79" s="10">
        <v>0.742106077109275</v>
      </c>
      <c r="DR79" s="10">
        <v>0.209061143239886</v>
      </c>
      <c r="DS79" s="10">
        <v>0.247342855265001</v>
      </c>
      <c r="DT79" s="10">
        <v>0.29599243987046</v>
      </c>
      <c r="DU79" s="10">
        <v>0.191341515552482</v>
      </c>
      <c r="DW79" s="10">
        <v>0.191609739838483</v>
      </c>
      <c r="DZ79" s="10">
        <v>0.146516265719544</v>
      </c>
      <c r="EB79" s="10">
        <v>0.358906131631683</v>
      </c>
      <c r="ED79" s="10">
        <v>0.85255214467675</v>
      </c>
      <c r="EE79" s="10">
        <v>0.134389608405</v>
      </c>
    </row>
    <row r="80" spans="2:135">
      <c r="B80" s="11" t="s">
        <v>205</v>
      </c>
      <c r="F80" s="10">
        <v>1.72587616567883</v>
      </c>
      <c r="G80" s="10">
        <v>1.93662013043145</v>
      </c>
      <c r="H80" s="10">
        <v>1.64783098084105</v>
      </c>
      <c r="L80" s="10">
        <v>0.447951796184963</v>
      </c>
      <c r="M80" s="10">
        <v>1.33910125512573</v>
      </c>
      <c r="P80" s="10">
        <v>2.15523967418636</v>
      </c>
      <c r="Q80" s="10">
        <v>1.48371922100908</v>
      </c>
      <c r="T80" s="10">
        <v>0.912810166204409</v>
      </c>
      <c r="X80" s="10">
        <v>2.80977932956666</v>
      </c>
      <c r="Y80" s="10">
        <v>1.92131367859509</v>
      </c>
      <c r="AD80" s="10">
        <v>0.631580968861098</v>
      </c>
      <c r="AF80" s="10">
        <v>2.25929320898082</v>
      </c>
      <c r="BS80" s="10">
        <v>2.41202188668294</v>
      </c>
      <c r="CH80" s="10">
        <v>2.28783768372531</v>
      </c>
      <c r="CK80" s="10">
        <v>2.31126578959416</v>
      </c>
      <c r="CL80" s="10">
        <v>0.976212354749607</v>
      </c>
      <c r="CO80" s="10">
        <v>1.90329320651375</v>
      </c>
      <c r="CP80" s="10">
        <v>0.484938007655122</v>
      </c>
      <c r="CQ80" s="10">
        <v>2.08816059792794</v>
      </c>
      <c r="CR80" s="10">
        <v>2.54745978415472</v>
      </c>
      <c r="CS80" s="10">
        <v>0</v>
      </c>
      <c r="CW80" s="10">
        <v>1.6848922637855</v>
      </c>
      <c r="DD80" s="10">
        <v>1.56703073478425</v>
      </c>
      <c r="DG80" s="10">
        <v>2.01612409340951</v>
      </c>
      <c r="DR80" s="10">
        <v>0.605112382739741</v>
      </c>
      <c r="DS80" s="10">
        <v>0.58103132304753</v>
      </c>
      <c r="DT80" s="10">
        <v>0.750338046283447</v>
      </c>
      <c r="DU80" s="10">
        <v>0.626461984246839</v>
      </c>
      <c r="DW80" s="10">
        <v>0.426992797707201</v>
      </c>
      <c r="DZ80" s="10">
        <v>0.431924289511002</v>
      </c>
      <c r="EB80" s="10">
        <v>0.974591582083326</v>
      </c>
      <c r="ED80" s="10">
        <v>2.1048971466343</v>
      </c>
      <c r="EE80" s="10">
        <v>0.407691949157392</v>
      </c>
    </row>
    <row r="81" s="1" customFormat="1" spans="2:135">
      <c r="B81" s="11" t="s">
        <v>206</v>
      </c>
      <c r="C81" s="2"/>
      <c r="D81" s="2"/>
      <c r="E81" s="2"/>
      <c r="F81" s="10">
        <v>0.251746590590048</v>
      </c>
      <c r="G81" s="10">
        <v>0.273324818505189</v>
      </c>
      <c r="H81" s="10">
        <v>0.220032013705235</v>
      </c>
      <c r="I81" s="2"/>
      <c r="J81" s="2"/>
      <c r="K81" s="2"/>
      <c r="L81" s="10">
        <v>0.0619900437349864</v>
      </c>
      <c r="M81" s="10">
        <v>0.198477117690306</v>
      </c>
      <c r="N81" s="2"/>
      <c r="O81" s="2"/>
      <c r="P81" s="10">
        <v>0.291341325449481</v>
      </c>
      <c r="Q81" s="10">
        <v>0.195006898472016</v>
      </c>
      <c r="R81" s="2"/>
      <c r="S81" s="2"/>
      <c r="T81" s="10">
        <v>0.0916324392870163</v>
      </c>
      <c r="U81" s="2"/>
      <c r="V81" s="2"/>
      <c r="W81" s="2"/>
      <c r="X81" s="10">
        <v>0.395191280202463</v>
      </c>
      <c r="Y81" s="10">
        <v>0.243155730911364</v>
      </c>
      <c r="AD81" s="10">
        <v>0.117694857235629</v>
      </c>
      <c r="AF81" s="10">
        <v>0.293819707643565</v>
      </c>
      <c r="AH81" s="5"/>
      <c r="AI81" s="5"/>
      <c r="AJ81" s="5"/>
      <c r="AN81" s="5"/>
      <c r="AQ81" s="5"/>
      <c r="AV81" s="5"/>
      <c r="AW81" s="5"/>
      <c r="AX81" s="5"/>
      <c r="AY81" s="5"/>
      <c r="BB81" s="5"/>
      <c r="BD81" s="5"/>
      <c r="BE81" s="5"/>
      <c r="BF81" s="5"/>
      <c r="BG81" s="5"/>
      <c r="BL81" s="5"/>
      <c r="BM81" s="5"/>
      <c r="BN81" s="5"/>
      <c r="BP81" s="5"/>
      <c r="BQ81" s="5"/>
      <c r="BR81" s="5"/>
      <c r="BS81" s="10">
        <v>0.321758507163056</v>
      </c>
      <c r="BT81" s="5"/>
      <c r="BU81" s="5"/>
      <c r="BV81" s="5"/>
      <c r="BW81" s="6"/>
      <c r="BY81" s="6"/>
      <c r="BZ81" s="6"/>
      <c r="CA81" s="6"/>
      <c r="CC81" s="6"/>
      <c r="CD81" s="6"/>
      <c r="CE81" s="2"/>
      <c r="CF81" s="5"/>
      <c r="CH81" s="10">
        <v>0.320144757741669</v>
      </c>
      <c r="CK81" s="10">
        <v>0.313068044491493</v>
      </c>
      <c r="CL81" s="10">
        <v>0.125117059904756</v>
      </c>
      <c r="CO81" s="10">
        <v>0.233659719939856</v>
      </c>
      <c r="CP81" s="10">
        <v>0.0902429525198227</v>
      </c>
      <c r="CQ81" s="10">
        <v>0.283517964922866</v>
      </c>
      <c r="CR81" s="10">
        <v>0.324492939563343</v>
      </c>
      <c r="CS81" s="10">
        <v>0</v>
      </c>
      <c r="CT81" s="5"/>
      <c r="CW81" s="10">
        <v>0.233282574075515</v>
      </c>
      <c r="CX81" s="5"/>
      <c r="CY81" s="5"/>
      <c r="CZ81" s="5"/>
      <c r="DB81" s="5"/>
      <c r="DC81" s="5"/>
      <c r="DD81" s="10">
        <v>0.196628799867934</v>
      </c>
      <c r="DE81" s="5"/>
      <c r="DF81" s="5"/>
      <c r="DG81" s="10">
        <v>0.266075373929903</v>
      </c>
      <c r="DI81" s="5"/>
      <c r="DJ81" s="5"/>
      <c r="DK81" s="5"/>
      <c r="DL81" s="2"/>
      <c r="DM81" s="2"/>
      <c r="DO81" s="2"/>
      <c r="DP81" s="2"/>
      <c r="DR81" s="10">
        <v>0.0606021605008239</v>
      </c>
      <c r="DS81" s="10">
        <v>0.0636982649613319</v>
      </c>
      <c r="DT81" s="10">
        <v>0.0937081844902768</v>
      </c>
      <c r="DU81" s="10">
        <v>0.07852469225608</v>
      </c>
      <c r="DV81" s="2"/>
      <c r="DW81" s="10">
        <v>0.0645336566479131</v>
      </c>
      <c r="DX81" s="2"/>
      <c r="DY81" s="2"/>
      <c r="DZ81" s="10">
        <v>0.0605835268136401</v>
      </c>
      <c r="EA81" s="3"/>
      <c r="EB81" s="10">
        <v>0.126169336918979</v>
      </c>
      <c r="EC81" s="2"/>
      <c r="ED81" s="10">
        <v>0.30239383181511</v>
      </c>
      <c r="EE81" s="10">
        <v>0.0452368636617707</v>
      </c>
    </row>
    <row r="82" s="1" customFormat="1" spans="2:135">
      <c r="B82" s="11" t="s">
        <v>207</v>
      </c>
      <c r="C82" s="2"/>
      <c r="D82" s="2"/>
      <c r="E82" s="2"/>
      <c r="F82" s="10">
        <v>1.74606848757136</v>
      </c>
      <c r="G82" s="10">
        <v>1.69991610264</v>
      </c>
      <c r="H82" s="10">
        <v>1.33170441426354</v>
      </c>
      <c r="I82" s="2"/>
      <c r="J82" s="2"/>
      <c r="K82" s="2"/>
      <c r="L82" s="10">
        <v>0.307353431952599</v>
      </c>
      <c r="M82" s="10">
        <v>1.26212153838369</v>
      </c>
      <c r="N82" s="2"/>
      <c r="O82" s="2"/>
      <c r="P82" s="10">
        <v>1.66065597032096</v>
      </c>
      <c r="Q82" s="10">
        <v>1.2051740886481</v>
      </c>
      <c r="R82" s="2"/>
      <c r="S82" s="2"/>
      <c r="T82" s="10">
        <v>0.784576951408308</v>
      </c>
      <c r="U82" s="2"/>
      <c r="V82" s="2"/>
      <c r="W82" s="2"/>
      <c r="X82" s="10">
        <v>2.41561081986793</v>
      </c>
      <c r="Y82" s="10">
        <v>1.77253646567632</v>
      </c>
      <c r="AD82" s="10">
        <v>0.778350238147172</v>
      </c>
      <c r="AF82" s="10">
        <v>1.84217414888147</v>
      </c>
      <c r="AH82" s="5"/>
      <c r="AI82" s="5"/>
      <c r="AJ82" s="5"/>
      <c r="AN82" s="5"/>
      <c r="AQ82" s="5"/>
      <c r="AV82" s="5"/>
      <c r="AW82" s="5"/>
      <c r="AX82" s="5"/>
      <c r="AY82" s="5"/>
      <c r="BB82" s="5"/>
      <c r="BD82" s="5"/>
      <c r="BE82" s="5"/>
      <c r="BF82" s="5"/>
      <c r="BG82" s="5"/>
      <c r="BL82" s="5"/>
      <c r="BM82" s="5"/>
      <c r="BN82" s="5"/>
      <c r="BP82" s="5"/>
      <c r="BQ82" s="5"/>
      <c r="BR82" s="5"/>
      <c r="BS82" s="10">
        <v>1.99917007610739</v>
      </c>
      <c r="BT82" s="5"/>
      <c r="BU82" s="5"/>
      <c r="BV82" s="5"/>
      <c r="BW82" s="6"/>
      <c r="BY82" s="6"/>
      <c r="BZ82" s="6"/>
      <c r="CA82" s="6"/>
      <c r="CC82" s="6"/>
      <c r="CD82" s="6"/>
      <c r="CE82" s="2"/>
      <c r="CF82" s="5"/>
      <c r="CH82" s="10">
        <v>1.75243251956432</v>
      </c>
      <c r="CK82" s="10">
        <v>1.95493435022529</v>
      </c>
      <c r="CL82" s="10">
        <v>0.87719932784358</v>
      </c>
      <c r="CO82" s="10">
        <v>1.55734667473201</v>
      </c>
      <c r="CP82" s="10">
        <v>0.717834420561685</v>
      </c>
      <c r="CQ82" s="10">
        <v>1.81119486297682</v>
      </c>
      <c r="CR82" s="10">
        <v>2.19226112626114</v>
      </c>
      <c r="CS82" s="10">
        <v>0</v>
      </c>
      <c r="CT82" s="5"/>
      <c r="CW82" s="10">
        <v>1.55193193179696</v>
      </c>
      <c r="CX82" s="5"/>
      <c r="CY82" s="5"/>
      <c r="CZ82" s="5"/>
      <c r="DB82" s="5"/>
      <c r="DC82" s="5"/>
      <c r="DD82" s="10">
        <v>1.31465470412278</v>
      </c>
      <c r="DE82" s="5"/>
      <c r="DF82" s="5"/>
      <c r="DG82" s="10">
        <v>1.84598724107937</v>
      </c>
      <c r="DI82" s="5"/>
      <c r="DJ82" s="5"/>
      <c r="DK82" s="5"/>
      <c r="DL82" s="2"/>
      <c r="DM82" s="2"/>
      <c r="DO82" s="2"/>
      <c r="DP82" s="2"/>
      <c r="DR82" s="10">
        <v>0.442079247646992</v>
      </c>
      <c r="DS82" s="10">
        <v>0.42789563819539</v>
      </c>
      <c r="DT82" s="10">
        <v>0.527795341954726</v>
      </c>
      <c r="DU82" s="10">
        <v>0.717003716345058</v>
      </c>
      <c r="DV82" s="2"/>
      <c r="DW82" s="10">
        <v>0.367599290776558</v>
      </c>
      <c r="DX82" s="2"/>
      <c r="DY82" s="2"/>
      <c r="DZ82" s="10">
        <v>0.266320366381473</v>
      </c>
      <c r="EA82" s="3"/>
      <c r="EB82" s="10">
        <v>0.797706836402139</v>
      </c>
      <c r="EC82" s="2"/>
      <c r="ED82" s="10">
        <v>2.10635597737164</v>
      </c>
      <c r="EE82" s="10">
        <v>0.381578760396595</v>
      </c>
    </row>
    <row r="83" s="1" customFormat="1" spans="2:135">
      <c r="B83" s="11" t="s">
        <v>208</v>
      </c>
      <c r="C83" s="2"/>
      <c r="D83" s="2"/>
      <c r="E83" s="2"/>
      <c r="F83" s="10">
        <v>0.211652859236934</v>
      </c>
      <c r="G83" s="10">
        <v>0.248538875975155</v>
      </c>
      <c r="H83" s="10">
        <v>0.220820746316471</v>
      </c>
      <c r="I83" s="2"/>
      <c r="J83" s="2"/>
      <c r="K83" s="2"/>
      <c r="L83" s="10">
        <v>0.0533248513723563</v>
      </c>
      <c r="M83" s="10">
        <v>0.162393333757515</v>
      </c>
      <c r="N83" s="2"/>
      <c r="O83" s="2"/>
      <c r="P83" s="10">
        <v>0.289202583242376</v>
      </c>
      <c r="Q83" s="10">
        <v>0.194545551918247</v>
      </c>
      <c r="R83" s="2"/>
      <c r="S83" s="2"/>
      <c r="T83" s="10">
        <v>0.113277234970501</v>
      </c>
      <c r="U83" s="2"/>
      <c r="V83" s="2"/>
      <c r="W83" s="2"/>
      <c r="X83" s="10">
        <v>0.35711680385597</v>
      </c>
      <c r="Y83" s="10">
        <v>0.252075996311244</v>
      </c>
      <c r="AD83" s="10">
        <v>0.159864774477077</v>
      </c>
      <c r="AF83" s="10">
        <v>0.299412145189886</v>
      </c>
      <c r="AH83" s="5"/>
      <c r="AI83" s="5"/>
      <c r="AJ83" s="5"/>
      <c r="AN83" s="5"/>
      <c r="AQ83" s="5"/>
      <c r="AV83" s="5"/>
      <c r="AW83" s="5"/>
      <c r="AX83" s="5"/>
      <c r="AY83" s="5"/>
      <c r="BB83" s="5"/>
      <c r="BD83" s="5"/>
      <c r="BE83" s="5"/>
      <c r="BF83" s="5"/>
      <c r="BG83" s="5"/>
      <c r="BL83" s="5"/>
      <c r="BM83" s="5"/>
      <c r="BN83" s="5"/>
      <c r="BP83" s="5"/>
      <c r="BQ83" s="5"/>
      <c r="BR83" s="5"/>
      <c r="BS83" s="10">
        <v>0.335881471871185</v>
      </c>
      <c r="BT83" s="5"/>
      <c r="BU83" s="5"/>
      <c r="BV83" s="5"/>
      <c r="BW83" s="6"/>
      <c r="BY83" s="6"/>
      <c r="BZ83" s="6"/>
      <c r="CA83" s="6"/>
      <c r="CC83" s="6"/>
      <c r="CD83" s="6"/>
      <c r="CE83" s="2"/>
      <c r="CF83" s="5"/>
      <c r="CH83" s="10">
        <v>0.298394712046858</v>
      </c>
      <c r="CK83" s="10">
        <v>0.297660955920118</v>
      </c>
      <c r="CL83" s="10">
        <v>0.123719632611133</v>
      </c>
      <c r="CO83" s="10">
        <v>0.20703510824272</v>
      </c>
      <c r="CP83" s="10">
        <v>0.120374089364994</v>
      </c>
      <c r="CQ83" s="10">
        <v>0.268809923511629</v>
      </c>
      <c r="CR83" s="10">
        <v>0.31899319258666</v>
      </c>
      <c r="CS83" s="10">
        <v>0</v>
      </c>
      <c r="CT83" s="5"/>
      <c r="CW83" s="10">
        <v>0.23783313685925</v>
      </c>
      <c r="CX83" s="5"/>
      <c r="CY83" s="5"/>
      <c r="CZ83" s="5"/>
      <c r="DB83" s="5"/>
      <c r="DC83" s="5"/>
      <c r="DD83" s="10">
        <v>0.179638314532196</v>
      </c>
      <c r="DE83" s="5"/>
      <c r="DF83" s="5"/>
      <c r="DG83" s="10">
        <v>0.252808519250535</v>
      </c>
      <c r="DI83" s="5"/>
      <c r="DJ83" s="5"/>
      <c r="DK83" s="5"/>
      <c r="DL83" s="2"/>
      <c r="DM83" s="2"/>
      <c r="DO83" s="2"/>
      <c r="DP83" s="2"/>
      <c r="DR83" s="10">
        <v>0.0625399708017828</v>
      </c>
      <c r="DS83" s="10">
        <v>0.0725457256697759</v>
      </c>
      <c r="DT83" s="10">
        <v>0.0888681441959415</v>
      </c>
      <c r="DU83" s="10">
        <v>0.064333610837013</v>
      </c>
      <c r="DV83" s="2"/>
      <c r="DW83" s="10">
        <v>0.0448807160321986</v>
      </c>
      <c r="DX83" s="2"/>
      <c r="DY83" s="2"/>
      <c r="DZ83" s="10">
        <v>0.0542676815905951</v>
      </c>
      <c r="EA83" s="3"/>
      <c r="EB83" s="10">
        <v>0.0996219516649902</v>
      </c>
      <c r="EC83" s="2"/>
      <c r="ED83" s="10">
        <v>0.296102837714206</v>
      </c>
      <c r="EE83" s="10">
        <v>0.0500407446504531</v>
      </c>
    </row>
    <row r="84" s="1" customFormat="1" spans="2:135">
      <c r="B84" s="11"/>
      <c r="C84" s="2"/>
      <c r="D84" s="2"/>
      <c r="E84" s="2"/>
      <c r="F84" s="3"/>
      <c r="G84" s="3"/>
      <c r="H84" s="3"/>
      <c r="I84" s="2"/>
      <c r="J84" s="2"/>
      <c r="K84" s="2"/>
      <c r="L84" s="3"/>
      <c r="M84" s="3"/>
      <c r="N84" s="2"/>
      <c r="O84" s="2"/>
      <c r="P84" s="3"/>
      <c r="Q84" s="3"/>
      <c r="R84" s="2"/>
      <c r="S84" s="2"/>
      <c r="T84" s="3"/>
      <c r="U84" s="2"/>
      <c r="V84" s="2"/>
      <c r="W84" s="2"/>
      <c r="X84" s="4"/>
      <c r="Y84" s="4"/>
      <c r="AD84" s="4"/>
      <c r="AF84" s="4"/>
      <c r="AH84" s="5"/>
      <c r="AI84" s="5"/>
      <c r="AJ84" s="5"/>
      <c r="AN84" s="5"/>
      <c r="AQ84" s="5"/>
      <c r="AV84" s="5"/>
      <c r="AW84" s="5"/>
      <c r="AX84" s="5"/>
      <c r="AY84" s="5"/>
      <c r="BB84" s="5"/>
      <c r="BD84" s="5"/>
      <c r="BE84" s="5"/>
      <c r="BF84" s="5"/>
      <c r="BG84" s="5"/>
      <c r="BL84" s="5"/>
      <c r="BM84" s="5"/>
      <c r="BN84" s="5"/>
      <c r="BP84" s="5"/>
      <c r="BQ84" s="5"/>
      <c r="BR84" s="5"/>
      <c r="BS84" s="4"/>
      <c r="BT84" s="5"/>
      <c r="BU84" s="5"/>
      <c r="BV84" s="5"/>
      <c r="BW84" s="6"/>
      <c r="BY84" s="6"/>
      <c r="BZ84" s="6"/>
      <c r="CA84" s="6"/>
      <c r="CC84" s="6"/>
      <c r="CD84" s="6"/>
      <c r="CE84" s="2"/>
      <c r="CF84" s="5"/>
      <c r="CH84" s="4"/>
      <c r="CK84" s="4"/>
      <c r="CL84" s="4"/>
      <c r="CO84" s="4"/>
      <c r="CP84" s="4"/>
      <c r="CQ84" s="4"/>
      <c r="CR84" s="4"/>
      <c r="CS84" s="4"/>
      <c r="CT84" s="5"/>
      <c r="CW84" s="4"/>
      <c r="CX84" s="5"/>
      <c r="CY84" s="5"/>
      <c r="CZ84" s="5"/>
      <c r="DB84" s="5"/>
      <c r="DC84" s="5"/>
      <c r="DD84" s="4"/>
      <c r="DE84" s="5"/>
      <c r="DF84" s="5"/>
      <c r="DG84" s="4"/>
      <c r="DI84" s="5"/>
      <c r="DJ84" s="5"/>
      <c r="DK84" s="5"/>
      <c r="DL84" s="2"/>
      <c r="DM84" s="2"/>
      <c r="DO84" s="2"/>
      <c r="DP84" s="2"/>
      <c r="DR84" s="3"/>
      <c r="DS84" s="3"/>
      <c r="DT84" s="3"/>
      <c r="DU84" s="3"/>
      <c r="DV84" s="2"/>
      <c r="DW84" s="3"/>
      <c r="DX84" s="2"/>
      <c r="DY84" s="2"/>
      <c r="DZ84" s="3"/>
      <c r="EA84" s="3"/>
      <c r="EB84" s="3"/>
      <c r="EC84" s="2"/>
      <c r="ED84" s="3"/>
      <c r="EE84" s="3"/>
    </row>
    <row r="85" s="1" customFormat="1" spans="2:135">
      <c r="B85" s="12" t="s">
        <v>190</v>
      </c>
      <c r="C85" s="2"/>
      <c r="D85" s="2"/>
      <c r="E85" s="2"/>
      <c r="F85" s="3"/>
      <c r="G85" s="3"/>
      <c r="H85" s="3"/>
      <c r="I85" s="2"/>
      <c r="J85" s="2"/>
      <c r="K85" s="2"/>
      <c r="L85" s="3"/>
      <c r="M85" s="3"/>
      <c r="N85" s="2"/>
      <c r="O85" s="2"/>
      <c r="P85" s="3"/>
      <c r="Q85" s="3"/>
      <c r="R85" s="2"/>
      <c r="S85" s="2"/>
      <c r="T85" s="3"/>
      <c r="U85" s="2"/>
      <c r="V85" s="2"/>
      <c r="W85" s="2"/>
      <c r="X85" s="4"/>
      <c r="Y85" s="4"/>
      <c r="AD85" s="4"/>
      <c r="AF85" s="4"/>
      <c r="AH85" s="5"/>
      <c r="AI85" s="5"/>
      <c r="AJ85" s="5"/>
      <c r="AN85" s="5"/>
      <c r="AQ85" s="5"/>
      <c r="AV85" s="5"/>
      <c r="AW85" s="5"/>
      <c r="AX85" s="5"/>
      <c r="AY85" s="5"/>
      <c r="BB85" s="5"/>
      <c r="BD85" s="5"/>
      <c r="BE85" s="5"/>
      <c r="BF85" s="5"/>
      <c r="BG85" s="5"/>
      <c r="BL85" s="5"/>
      <c r="BM85" s="5"/>
      <c r="BN85" s="5"/>
      <c r="BP85" s="5"/>
      <c r="BQ85" s="5"/>
      <c r="BR85" s="5"/>
      <c r="BS85" s="4"/>
      <c r="BT85" s="5"/>
      <c r="BU85" s="5"/>
      <c r="BV85" s="5"/>
      <c r="BW85" s="6"/>
      <c r="BY85" s="6"/>
      <c r="BZ85" s="6"/>
      <c r="CA85" s="6"/>
      <c r="CC85" s="6"/>
      <c r="CD85" s="6"/>
      <c r="CE85" s="2"/>
      <c r="CF85" s="5"/>
      <c r="CH85" s="4"/>
      <c r="CK85" s="4"/>
      <c r="CL85" s="4"/>
      <c r="CO85" s="10">
        <v>2.85819025931676</v>
      </c>
      <c r="CP85" s="10">
        <v>0.0618760187358948</v>
      </c>
      <c r="CQ85" s="10">
        <v>3.48819351352447</v>
      </c>
      <c r="CR85" s="10">
        <v>3.55870592271695</v>
      </c>
      <c r="CS85" s="10">
        <v>3.79305888716341</v>
      </c>
      <c r="CT85" s="5"/>
      <c r="CW85" s="4"/>
      <c r="CX85" s="5"/>
      <c r="CY85" s="5"/>
      <c r="CZ85" s="5"/>
      <c r="DB85" s="5"/>
      <c r="DC85" s="5"/>
      <c r="DD85" s="4"/>
      <c r="DE85" s="5"/>
      <c r="DF85" s="5"/>
      <c r="DG85" s="4"/>
      <c r="DI85" s="5"/>
      <c r="DJ85" s="5"/>
      <c r="DK85" s="5"/>
      <c r="DL85" s="2"/>
      <c r="DM85" s="2"/>
      <c r="DO85" s="2"/>
      <c r="DP85" s="2"/>
      <c r="DR85" s="3"/>
      <c r="DS85" s="3"/>
      <c r="DT85" s="3"/>
      <c r="DU85" s="3"/>
      <c r="DV85" s="2"/>
      <c r="DW85" s="3"/>
      <c r="DX85" s="2"/>
      <c r="DY85" s="2"/>
      <c r="DZ85" s="3"/>
      <c r="EA85" s="3"/>
      <c r="EB85" s="3"/>
      <c r="EC85" s="2"/>
      <c r="ED85" s="3"/>
      <c r="EE85" s="3"/>
    </row>
    <row r="86" s="1" customFormat="1" spans="2:135">
      <c r="B86" s="12" t="s">
        <v>191</v>
      </c>
      <c r="C86" s="2"/>
      <c r="D86" s="2"/>
      <c r="E86" s="2"/>
      <c r="F86" s="3"/>
      <c r="G86" s="3"/>
      <c r="H86" s="3"/>
      <c r="I86" s="2"/>
      <c r="J86" s="2"/>
      <c r="K86" s="2"/>
      <c r="L86" s="3"/>
      <c r="M86" s="3"/>
      <c r="N86" s="2"/>
      <c r="O86" s="2"/>
      <c r="P86" s="3"/>
      <c r="Q86" s="3"/>
      <c r="R86" s="2"/>
      <c r="S86" s="2"/>
      <c r="T86" s="3"/>
      <c r="U86" s="2"/>
      <c r="V86" s="2"/>
      <c r="W86" s="2"/>
      <c r="X86" s="4"/>
      <c r="Y86" s="4"/>
      <c r="AD86" s="4"/>
      <c r="AF86" s="4"/>
      <c r="AH86" s="5"/>
      <c r="AI86" s="5"/>
      <c r="AJ86" s="5"/>
      <c r="AN86" s="5"/>
      <c r="AQ86" s="5"/>
      <c r="AV86" s="5"/>
      <c r="AW86" s="5"/>
      <c r="AX86" s="5"/>
      <c r="AY86" s="5"/>
      <c r="BB86" s="5"/>
      <c r="BD86" s="5"/>
      <c r="BE86" s="5"/>
      <c r="BF86" s="5"/>
      <c r="BG86" s="5"/>
      <c r="BL86" s="5"/>
      <c r="BM86" s="5"/>
      <c r="BN86" s="5"/>
      <c r="BP86" s="5"/>
      <c r="BQ86" s="5"/>
      <c r="BR86" s="5"/>
      <c r="BS86" s="4"/>
      <c r="BT86" s="5"/>
      <c r="BU86" s="5"/>
      <c r="BV86" s="5"/>
      <c r="BW86" s="6"/>
      <c r="BY86" s="6"/>
      <c r="BZ86" s="6"/>
      <c r="CA86" s="6"/>
      <c r="CC86" s="6"/>
      <c r="CD86" s="6"/>
      <c r="CE86" s="2"/>
      <c r="CF86" s="5"/>
      <c r="CH86" s="4"/>
      <c r="CK86" s="4"/>
      <c r="CL86" s="4"/>
      <c r="CO86" s="10">
        <v>9.88684851295856</v>
      </c>
      <c r="CP86" s="10">
        <v>0.235484019158288</v>
      </c>
      <c r="CQ86" s="10">
        <v>13.0621642524096</v>
      </c>
      <c r="CR86" s="10">
        <v>13.3596908900544</v>
      </c>
      <c r="CS86" s="10">
        <v>5.73367482673036</v>
      </c>
      <c r="CT86" s="5"/>
      <c r="CW86" s="4"/>
      <c r="CX86" s="5"/>
      <c r="CY86" s="5"/>
      <c r="CZ86" s="5"/>
      <c r="DB86" s="5"/>
      <c r="DC86" s="5"/>
      <c r="DD86" s="4"/>
      <c r="DE86" s="5"/>
      <c r="DF86" s="5"/>
      <c r="DG86" s="4"/>
      <c r="DI86" s="5"/>
      <c r="DJ86" s="5"/>
      <c r="DK86" s="5"/>
      <c r="DL86" s="2"/>
      <c r="DM86" s="2"/>
      <c r="DO86" s="2"/>
      <c r="DP86" s="2"/>
      <c r="DR86" s="3"/>
      <c r="DS86" s="3"/>
      <c r="DT86" s="3"/>
      <c r="DU86" s="3"/>
      <c r="DV86" s="2"/>
      <c r="DW86" s="3"/>
      <c r="DX86" s="2"/>
      <c r="DY86" s="2"/>
      <c r="DZ86" s="3"/>
      <c r="EA86" s="3"/>
      <c r="EB86" s="3"/>
      <c r="EC86" s="2"/>
      <c r="ED86" s="3"/>
      <c r="EE86" s="3"/>
    </row>
    <row r="87" s="1" customFormat="1" spans="2:135">
      <c r="B87" s="12" t="s">
        <v>193</v>
      </c>
      <c r="C87" s="2"/>
      <c r="D87" s="2"/>
      <c r="E87" s="2"/>
      <c r="F87" s="3"/>
      <c r="G87" s="3"/>
      <c r="H87" s="3"/>
      <c r="I87" s="2"/>
      <c r="J87" s="2"/>
      <c r="K87" s="2"/>
      <c r="L87" s="3"/>
      <c r="M87" s="3"/>
      <c r="N87" s="2"/>
      <c r="O87" s="2"/>
      <c r="P87" s="3"/>
      <c r="Q87" s="3"/>
      <c r="R87" s="2"/>
      <c r="S87" s="2"/>
      <c r="T87" s="3"/>
      <c r="U87" s="2"/>
      <c r="V87" s="2"/>
      <c r="W87" s="2"/>
      <c r="X87" s="4"/>
      <c r="Y87" s="4"/>
      <c r="AD87" s="4"/>
      <c r="AF87" s="4"/>
      <c r="AH87" s="5"/>
      <c r="AI87" s="5"/>
      <c r="AJ87" s="5"/>
      <c r="AN87" s="5"/>
      <c r="AQ87" s="5"/>
      <c r="AV87" s="5"/>
      <c r="AW87" s="5"/>
      <c r="AX87" s="5"/>
      <c r="AY87" s="5"/>
      <c r="BB87" s="5"/>
      <c r="BD87" s="5"/>
      <c r="BE87" s="5"/>
      <c r="BF87" s="5"/>
      <c r="BG87" s="5"/>
      <c r="BL87" s="5"/>
      <c r="BM87" s="5"/>
      <c r="BN87" s="5"/>
      <c r="BP87" s="5"/>
      <c r="BQ87" s="5"/>
      <c r="BR87" s="5"/>
      <c r="BS87" s="4"/>
      <c r="BT87" s="5"/>
      <c r="BU87" s="5"/>
      <c r="BV87" s="5"/>
      <c r="BW87" s="6"/>
      <c r="BY87" s="6"/>
      <c r="BZ87" s="6"/>
      <c r="CA87" s="6"/>
      <c r="CC87" s="6"/>
      <c r="CD87" s="6"/>
      <c r="CE87" s="2"/>
      <c r="CF87" s="5"/>
      <c r="CH87" s="4"/>
      <c r="CK87" s="4"/>
      <c r="CL87" s="4"/>
      <c r="CO87" s="10">
        <v>1.79686604775698</v>
      </c>
      <c r="CP87" s="10">
        <v>0.0366092532017822</v>
      </c>
      <c r="CQ87" s="10">
        <v>2.30972558042618</v>
      </c>
      <c r="CR87" s="10">
        <v>2.42070178097853</v>
      </c>
      <c r="CS87" s="10">
        <v>0.538999080968811</v>
      </c>
      <c r="CT87" s="5"/>
      <c r="CW87" s="4"/>
      <c r="CX87" s="5"/>
      <c r="CY87" s="5"/>
      <c r="CZ87" s="5"/>
      <c r="DB87" s="5"/>
      <c r="DC87" s="5"/>
      <c r="DD87" s="4"/>
      <c r="DE87" s="5"/>
      <c r="DF87" s="5"/>
      <c r="DG87" s="4"/>
      <c r="DI87" s="5"/>
      <c r="DJ87" s="5"/>
      <c r="DK87" s="5"/>
      <c r="DL87" s="2"/>
      <c r="DM87" s="2"/>
      <c r="DO87" s="2"/>
      <c r="DP87" s="2"/>
      <c r="DR87" s="3"/>
      <c r="DS87" s="3"/>
      <c r="DT87" s="3"/>
      <c r="DU87" s="3"/>
      <c r="DV87" s="2"/>
      <c r="DW87" s="3"/>
      <c r="DX87" s="2"/>
      <c r="DY87" s="2"/>
      <c r="DZ87" s="3"/>
      <c r="EA87" s="3"/>
      <c r="EB87" s="3"/>
      <c r="EC87" s="2"/>
      <c r="ED87" s="3"/>
      <c r="EE87" s="3"/>
    </row>
    <row r="88" s="1" customFormat="1" spans="2:135">
      <c r="B88" s="12" t="s">
        <v>195</v>
      </c>
      <c r="C88" s="2"/>
      <c r="D88" s="2"/>
      <c r="E88" s="2"/>
      <c r="F88" s="3"/>
      <c r="G88" s="3"/>
      <c r="H88" s="3"/>
      <c r="I88" s="2"/>
      <c r="J88" s="2"/>
      <c r="K88" s="2"/>
      <c r="L88" s="3"/>
      <c r="M88" s="3"/>
      <c r="N88" s="2"/>
      <c r="O88" s="2"/>
      <c r="P88" s="3"/>
      <c r="Q88" s="3"/>
      <c r="R88" s="2"/>
      <c r="S88" s="2"/>
      <c r="T88" s="3"/>
      <c r="U88" s="2"/>
      <c r="V88" s="2"/>
      <c r="W88" s="2"/>
      <c r="X88" s="4"/>
      <c r="Y88" s="4"/>
      <c r="AD88" s="4"/>
      <c r="AF88" s="4"/>
      <c r="AH88" s="5"/>
      <c r="AI88" s="5"/>
      <c r="AJ88" s="5"/>
      <c r="AN88" s="5"/>
      <c r="AQ88" s="5"/>
      <c r="AV88" s="5"/>
      <c r="AW88" s="5"/>
      <c r="AX88" s="5"/>
      <c r="AY88" s="5"/>
      <c r="BB88" s="5"/>
      <c r="BD88" s="5"/>
      <c r="BE88" s="5"/>
      <c r="BF88" s="5"/>
      <c r="BG88" s="5"/>
      <c r="BL88" s="5"/>
      <c r="BM88" s="5"/>
      <c r="BN88" s="5"/>
      <c r="BP88" s="5"/>
      <c r="BQ88" s="5"/>
      <c r="BR88" s="5"/>
      <c r="BS88" s="4"/>
      <c r="BT88" s="5"/>
      <c r="BU88" s="5"/>
      <c r="BV88" s="5"/>
      <c r="BW88" s="6"/>
      <c r="BY88" s="6"/>
      <c r="BZ88" s="6"/>
      <c r="CA88" s="6"/>
      <c r="CC88" s="6"/>
      <c r="CD88" s="6"/>
      <c r="CE88" s="2"/>
      <c r="CF88" s="5"/>
      <c r="CH88" s="4"/>
      <c r="CK88" s="4"/>
      <c r="CL88" s="4"/>
      <c r="CO88" s="10">
        <v>10.4888221155879</v>
      </c>
      <c r="CP88" s="10">
        <v>0.274747335602684</v>
      </c>
      <c r="CQ88" s="10">
        <v>13.5777978026151</v>
      </c>
      <c r="CR88" s="10">
        <v>15.0529538463757</v>
      </c>
      <c r="CS88" s="10">
        <v>2.31570510179279</v>
      </c>
      <c r="CT88" s="5"/>
      <c r="CW88" s="4"/>
      <c r="CX88" s="5"/>
      <c r="CY88" s="5"/>
      <c r="CZ88" s="5"/>
      <c r="DB88" s="5"/>
      <c r="DC88" s="5"/>
      <c r="DD88" s="4"/>
      <c r="DE88" s="5"/>
      <c r="DF88" s="5"/>
      <c r="DG88" s="4"/>
      <c r="DI88" s="5"/>
      <c r="DJ88" s="5"/>
      <c r="DK88" s="5"/>
      <c r="DL88" s="2"/>
      <c r="DM88" s="2"/>
      <c r="DO88" s="2"/>
      <c r="DP88" s="2"/>
      <c r="DR88" s="3"/>
      <c r="DS88" s="3"/>
      <c r="DT88" s="3"/>
      <c r="DU88" s="3"/>
      <c r="DV88" s="2"/>
      <c r="DW88" s="3"/>
      <c r="DX88" s="2"/>
      <c r="DY88" s="2"/>
      <c r="DZ88" s="3"/>
      <c r="EA88" s="3"/>
      <c r="EB88" s="3"/>
      <c r="EC88" s="2"/>
      <c r="ED88" s="3"/>
      <c r="EE88" s="3"/>
    </row>
    <row r="89" s="1" customFormat="1" spans="2:135">
      <c r="B89" s="12" t="s">
        <v>198</v>
      </c>
      <c r="C89" s="2"/>
      <c r="D89" s="2"/>
      <c r="E89" s="2"/>
      <c r="F89" s="3"/>
      <c r="G89" s="3"/>
      <c r="H89" s="3"/>
      <c r="I89" s="2"/>
      <c r="J89" s="2"/>
      <c r="K89" s="2"/>
      <c r="L89" s="3"/>
      <c r="M89" s="3"/>
      <c r="N89" s="2"/>
      <c r="O89" s="2"/>
      <c r="P89" s="3"/>
      <c r="Q89" s="3"/>
      <c r="R89" s="2"/>
      <c r="S89" s="2"/>
      <c r="T89" s="3"/>
      <c r="U89" s="2"/>
      <c r="V89" s="2"/>
      <c r="W89" s="2"/>
      <c r="X89" s="4"/>
      <c r="Y89" s="4"/>
      <c r="AD89" s="4"/>
      <c r="AF89" s="4"/>
      <c r="AH89" s="5"/>
      <c r="AI89" s="5"/>
      <c r="AJ89" s="5"/>
      <c r="AN89" s="5"/>
      <c r="AQ89" s="5"/>
      <c r="AV89" s="5"/>
      <c r="AW89" s="5"/>
      <c r="AX89" s="5"/>
      <c r="AY89" s="5"/>
      <c r="BB89" s="5"/>
      <c r="BD89" s="5"/>
      <c r="BE89" s="5"/>
      <c r="BF89" s="5"/>
      <c r="BG89" s="5"/>
      <c r="BL89" s="5"/>
      <c r="BM89" s="5"/>
      <c r="BN89" s="5"/>
      <c r="BP89" s="5"/>
      <c r="BQ89" s="5"/>
      <c r="BR89" s="5"/>
      <c r="BS89" s="4"/>
      <c r="BT89" s="5"/>
      <c r="BU89" s="5"/>
      <c r="BV89" s="5"/>
      <c r="BW89" s="6"/>
      <c r="BY89" s="6"/>
      <c r="BZ89" s="6"/>
      <c r="CA89" s="6"/>
      <c r="CC89" s="6"/>
      <c r="CD89" s="6"/>
      <c r="CE89" s="2"/>
      <c r="CF89" s="5"/>
      <c r="CH89" s="4"/>
      <c r="CK89" s="4"/>
      <c r="CL89" s="4"/>
      <c r="CO89" s="10">
        <v>3.45431422590356</v>
      </c>
      <c r="CP89" s="10">
        <v>0.153462327783011</v>
      </c>
      <c r="CQ89" s="10">
        <v>4.09157870043169</v>
      </c>
      <c r="CR89" s="10">
        <v>4.81519690989448</v>
      </c>
      <c r="CS89" s="10">
        <v>0.130290715530072</v>
      </c>
      <c r="CT89" s="5"/>
      <c r="CW89" s="4"/>
      <c r="CX89" s="5"/>
      <c r="CY89" s="5"/>
      <c r="CZ89" s="5"/>
      <c r="DB89" s="5"/>
      <c r="DC89" s="5"/>
      <c r="DD89" s="4"/>
      <c r="DE89" s="5"/>
      <c r="DF89" s="5"/>
      <c r="DG89" s="4"/>
      <c r="DI89" s="5"/>
      <c r="DJ89" s="5"/>
      <c r="DK89" s="5"/>
      <c r="DL89" s="2"/>
      <c r="DM89" s="2"/>
      <c r="DO89" s="2"/>
      <c r="DP89" s="2"/>
      <c r="DR89" s="3"/>
      <c r="DS89" s="3"/>
      <c r="DT89" s="3"/>
      <c r="DU89" s="3"/>
      <c r="DV89" s="2"/>
      <c r="DW89" s="3"/>
      <c r="DX89" s="2"/>
      <c r="DY89" s="2"/>
      <c r="DZ89" s="3"/>
      <c r="EA89" s="3"/>
      <c r="EB89" s="3"/>
      <c r="EC89" s="2"/>
      <c r="ED89" s="3"/>
      <c r="EE89" s="3"/>
    </row>
    <row r="90" s="1" customFormat="1" spans="2:135">
      <c r="B90" s="12" t="s">
        <v>199</v>
      </c>
      <c r="C90" s="2"/>
      <c r="D90" s="2"/>
      <c r="E90" s="2"/>
      <c r="F90" s="3"/>
      <c r="G90" s="3"/>
      <c r="H90" s="3"/>
      <c r="I90" s="2"/>
      <c r="J90" s="2"/>
      <c r="K90" s="2"/>
      <c r="L90" s="3"/>
      <c r="M90" s="3"/>
      <c r="N90" s="2"/>
      <c r="O90" s="2"/>
      <c r="P90" s="3"/>
      <c r="Q90" s="3"/>
      <c r="R90" s="2"/>
      <c r="S90" s="2"/>
      <c r="T90" s="3"/>
      <c r="U90" s="2"/>
      <c r="V90" s="2"/>
      <c r="W90" s="2"/>
      <c r="X90" s="4"/>
      <c r="Y90" s="4"/>
      <c r="AD90" s="4"/>
      <c r="AF90" s="4"/>
      <c r="AH90" s="5"/>
      <c r="AI90" s="5"/>
      <c r="AJ90" s="5"/>
      <c r="AN90" s="5"/>
      <c r="AQ90" s="5"/>
      <c r="AV90" s="5"/>
      <c r="AW90" s="5"/>
      <c r="AX90" s="5"/>
      <c r="AY90" s="5"/>
      <c r="BB90" s="5"/>
      <c r="BD90" s="5"/>
      <c r="BE90" s="5"/>
      <c r="BF90" s="5"/>
      <c r="BG90" s="5"/>
      <c r="BL90" s="5"/>
      <c r="BM90" s="5"/>
      <c r="BN90" s="5"/>
      <c r="BP90" s="5"/>
      <c r="BQ90" s="5"/>
      <c r="BR90" s="5"/>
      <c r="BS90" s="4"/>
      <c r="BT90" s="5"/>
      <c r="BU90" s="5"/>
      <c r="BV90" s="5"/>
      <c r="BW90" s="6"/>
      <c r="BY90" s="6"/>
      <c r="BZ90" s="6"/>
      <c r="CA90" s="6"/>
      <c r="CC90" s="6"/>
      <c r="CD90" s="6"/>
      <c r="CE90" s="2"/>
      <c r="CF90" s="5"/>
      <c r="CH90" s="4"/>
      <c r="CK90" s="4"/>
      <c r="CL90" s="4"/>
      <c r="CO90" s="10">
        <v>0.900751410639241</v>
      </c>
      <c r="CP90" s="10">
        <v>0.0442127212278647</v>
      </c>
      <c r="CQ90" s="10">
        <v>1.13932291186598</v>
      </c>
      <c r="CR90" s="10">
        <v>1.57222816442376</v>
      </c>
      <c r="CS90" s="10">
        <v>0.73764899381361</v>
      </c>
      <c r="CT90" s="5"/>
      <c r="CW90" s="4"/>
      <c r="CX90" s="5"/>
      <c r="CY90" s="5"/>
      <c r="CZ90" s="5"/>
      <c r="DB90" s="5"/>
      <c r="DC90" s="5"/>
      <c r="DD90" s="4"/>
      <c r="DE90" s="5"/>
      <c r="DF90" s="5"/>
      <c r="DG90" s="4"/>
      <c r="DI90" s="5"/>
      <c r="DJ90" s="5"/>
      <c r="DK90" s="5"/>
      <c r="DL90" s="2"/>
      <c r="DM90" s="2"/>
      <c r="DO90" s="2"/>
      <c r="DP90" s="2"/>
      <c r="DR90" s="3"/>
      <c r="DS90" s="3"/>
      <c r="DT90" s="3"/>
      <c r="DU90" s="3"/>
      <c r="DV90" s="2"/>
      <c r="DW90" s="3"/>
      <c r="DX90" s="2"/>
      <c r="DY90" s="2"/>
      <c r="DZ90" s="3"/>
      <c r="EA90" s="3"/>
      <c r="EB90" s="3"/>
      <c r="EC90" s="2"/>
      <c r="ED90" s="3"/>
      <c r="EE90" s="3"/>
    </row>
    <row r="91" s="1" customFormat="1" spans="2:135">
      <c r="B91" s="12" t="s">
        <v>200</v>
      </c>
      <c r="C91" s="2"/>
      <c r="D91" s="2"/>
      <c r="E91" s="2"/>
      <c r="F91" s="3"/>
      <c r="G91" s="3"/>
      <c r="H91" s="3"/>
      <c r="I91" s="2"/>
      <c r="J91" s="2"/>
      <c r="K91" s="2"/>
      <c r="L91" s="3"/>
      <c r="M91" s="3"/>
      <c r="N91" s="2"/>
      <c r="O91" s="2"/>
      <c r="P91" s="3"/>
      <c r="Q91" s="3"/>
      <c r="R91" s="2"/>
      <c r="S91" s="2"/>
      <c r="T91" s="3"/>
      <c r="U91" s="2"/>
      <c r="V91" s="2"/>
      <c r="W91" s="2"/>
      <c r="X91" s="4"/>
      <c r="Y91" s="4"/>
      <c r="AD91" s="4"/>
      <c r="AF91" s="4"/>
      <c r="AH91" s="5"/>
      <c r="AI91" s="5"/>
      <c r="AJ91" s="5"/>
      <c r="AN91" s="5"/>
      <c r="AQ91" s="5"/>
      <c r="AV91" s="5"/>
      <c r="AW91" s="5"/>
      <c r="AX91" s="5"/>
      <c r="AY91" s="5"/>
      <c r="BB91" s="5"/>
      <c r="BD91" s="5"/>
      <c r="BE91" s="5"/>
      <c r="BF91" s="5"/>
      <c r="BG91" s="5"/>
      <c r="BL91" s="5"/>
      <c r="BM91" s="5"/>
      <c r="BN91" s="5"/>
      <c r="BP91" s="5"/>
      <c r="BQ91" s="5"/>
      <c r="BR91" s="5"/>
      <c r="BS91" s="4"/>
      <c r="BT91" s="5"/>
      <c r="BU91" s="5"/>
      <c r="BV91" s="5"/>
      <c r="BW91" s="6"/>
      <c r="BY91" s="6"/>
      <c r="BZ91" s="6"/>
      <c r="CA91" s="6"/>
      <c r="CC91" s="6"/>
      <c r="CD91" s="6"/>
      <c r="CE91" s="2"/>
      <c r="CF91" s="5"/>
      <c r="CH91" s="4"/>
      <c r="CK91" s="4"/>
      <c r="CL91" s="4"/>
      <c r="CO91" s="10">
        <v>3.56435949757585</v>
      </c>
      <c r="CP91" s="10">
        <v>0.281233617721977</v>
      </c>
      <c r="CQ91" s="10">
        <v>4.47371368954391</v>
      </c>
      <c r="CR91" s="10">
        <v>5.36718221494745</v>
      </c>
      <c r="CS91" s="10">
        <v>0.408694922467874</v>
      </c>
      <c r="CT91" s="5"/>
      <c r="CW91" s="4"/>
      <c r="CX91" s="5"/>
      <c r="CY91" s="5"/>
      <c r="CZ91" s="5"/>
      <c r="DB91" s="5"/>
      <c r="DC91" s="5"/>
      <c r="DD91" s="4"/>
      <c r="DE91" s="5"/>
      <c r="DF91" s="5"/>
      <c r="DG91" s="4"/>
      <c r="DI91" s="5"/>
      <c r="DJ91" s="5"/>
      <c r="DK91" s="5"/>
      <c r="DL91" s="2"/>
      <c r="DM91" s="2"/>
      <c r="DO91" s="2"/>
      <c r="DP91" s="2"/>
      <c r="DR91" s="3"/>
      <c r="DS91" s="3"/>
      <c r="DT91" s="3"/>
      <c r="DU91" s="3"/>
      <c r="DV91" s="2"/>
      <c r="DW91" s="3"/>
      <c r="DX91" s="2"/>
      <c r="DY91" s="2"/>
      <c r="DZ91" s="3"/>
      <c r="EA91" s="3"/>
      <c r="EB91" s="3"/>
      <c r="EC91" s="2"/>
      <c r="ED91" s="3"/>
      <c r="EE91" s="3"/>
    </row>
    <row r="92" s="1" customFormat="1" spans="2:135">
      <c r="B92" s="12" t="s">
        <v>201</v>
      </c>
      <c r="C92" s="2"/>
      <c r="D92" s="2"/>
      <c r="E92" s="2"/>
      <c r="F92" s="3"/>
      <c r="G92" s="3"/>
      <c r="H92" s="3"/>
      <c r="I92" s="2"/>
      <c r="J92" s="2"/>
      <c r="K92" s="2"/>
      <c r="L92" s="3"/>
      <c r="M92" s="3"/>
      <c r="N92" s="2"/>
      <c r="O92" s="2"/>
      <c r="P92" s="3"/>
      <c r="Q92" s="3"/>
      <c r="R92" s="2"/>
      <c r="S92" s="2"/>
      <c r="T92" s="3"/>
      <c r="U92" s="2"/>
      <c r="V92" s="2"/>
      <c r="W92" s="2"/>
      <c r="X92" s="4"/>
      <c r="Y92" s="4"/>
      <c r="AD92" s="4"/>
      <c r="AF92" s="4"/>
      <c r="AH92" s="5"/>
      <c r="AI92" s="5"/>
      <c r="AJ92" s="5"/>
      <c r="AN92" s="5"/>
      <c r="AQ92" s="5"/>
      <c r="AV92" s="5"/>
      <c r="AW92" s="5"/>
      <c r="AX92" s="5"/>
      <c r="AY92" s="5"/>
      <c r="BB92" s="5"/>
      <c r="BD92" s="5"/>
      <c r="BE92" s="5"/>
      <c r="BF92" s="5"/>
      <c r="BG92" s="5"/>
      <c r="BL92" s="5"/>
      <c r="BM92" s="5"/>
      <c r="BN92" s="5"/>
      <c r="BP92" s="5"/>
      <c r="BQ92" s="5"/>
      <c r="BR92" s="5"/>
      <c r="BS92" s="4"/>
      <c r="BT92" s="5"/>
      <c r="BU92" s="5"/>
      <c r="BV92" s="5"/>
      <c r="BW92" s="6"/>
      <c r="BY92" s="6"/>
      <c r="BZ92" s="6"/>
      <c r="CA92" s="6"/>
      <c r="CC92" s="6"/>
      <c r="CD92" s="6"/>
      <c r="CE92" s="2"/>
      <c r="CF92" s="5"/>
      <c r="CH92" s="4"/>
      <c r="CK92" s="4"/>
      <c r="CL92" s="4"/>
      <c r="CO92" s="10">
        <v>0.582581331185986</v>
      </c>
      <c r="CP92" s="10">
        <v>0.0771777446025714</v>
      </c>
      <c r="CQ92" s="10">
        <v>0.669512515301007</v>
      </c>
      <c r="CR92" s="10">
        <v>0.841706782439829</v>
      </c>
      <c r="CS92" s="10">
        <v>0.01497125572415</v>
      </c>
      <c r="CT92" s="5"/>
      <c r="CW92" s="4"/>
      <c r="CX92" s="5"/>
      <c r="CY92" s="5"/>
      <c r="CZ92" s="5"/>
      <c r="DB92" s="5"/>
      <c r="DC92" s="5"/>
      <c r="DD92" s="4"/>
      <c r="DE92" s="5"/>
      <c r="DF92" s="5"/>
      <c r="DG92" s="4"/>
      <c r="DI92" s="5"/>
      <c r="DJ92" s="5"/>
      <c r="DK92" s="5"/>
      <c r="DL92" s="2"/>
      <c r="DM92" s="2"/>
      <c r="DO92" s="2"/>
      <c r="DP92" s="2"/>
      <c r="DR92" s="3"/>
      <c r="DS92" s="3"/>
      <c r="DT92" s="3"/>
      <c r="DU92" s="3"/>
      <c r="DV92" s="2"/>
      <c r="DW92" s="3"/>
      <c r="DX92" s="2"/>
      <c r="DY92" s="2"/>
      <c r="DZ92" s="3"/>
      <c r="EA92" s="3"/>
      <c r="EB92" s="3"/>
      <c r="EC92" s="2"/>
      <c r="ED92" s="3"/>
      <c r="EE92" s="3"/>
    </row>
    <row r="93" s="1" customFormat="1" spans="2:135">
      <c r="B93" s="12" t="s">
        <v>202</v>
      </c>
      <c r="C93" s="2"/>
      <c r="D93" s="2"/>
      <c r="E93" s="2"/>
      <c r="F93" s="3"/>
      <c r="G93" s="3"/>
      <c r="H93" s="3"/>
      <c r="I93" s="2"/>
      <c r="J93" s="2"/>
      <c r="K93" s="2"/>
      <c r="L93" s="3"/>
      <c r="M93" s="3"/>
      <c r="N93" s="2"/>
      <c r="O93" s="2"/>
      <c r="P93" s="3"/>
      <c r="Q93" s="3"/>
      <c r="R93" s="2"/>
      <c r="S93" s="2"/>
      <c r="T93" s="3"/>
      <c r="U93" s="2"/>
      <c r="V93" s="2"/>
      <c r="W93" s="2"/>
      <c r="X93" s="4"/>
      <c r="Y93" s="4"/>
      <c r="AD93" s="4"/>
      <c r="AF93" s="4"/>
      <c r="AH93" s="5"/>
      <c r="AI93" s="5"/>
      <c r="AJ93" s="5"/>
      <c r="AN93" s="5"/>
      <c r="AQ93" s="5"/>
      <c r="AV93" s="5"/>
      <c r="AW93" s="5"/>
      <c r="AX93" s="5"/>
      <c r="AY93" s="5"/>
      <c r="BB93" s="5"/>
      <c r="BD93" s="5"/>
      <c r="BE93" s="5"/>
      <c r="BF93" s="5"/>
      <c r="BG93" s="5"/>
      <c r="BL93" s="5"/>
      <c r="BM93" s="5"/>
      <c r="BN93" s="5"/>
      <c r="BP93" s="5"/>
      <c r="BQ93" s="5"/>
      <c r="BR93" s="5"/>
      <c r="BS93" s="4"/>
      <c r="BT93" s="5"/>
      <c r="BU93" s="5"/>
      <c r="BV93" s="5"/>
      <c r="BW93" s="6"/>
      <c r="BY93" s="6"/>
      <c r="BZ93" s="6"/>
      <c r="CA93" s="6"/>
      <c r="CC93" s="6"/>
      <c r="CD93" s="6"/>
      <c r="CE93" s="2"/>
      <c r="CF93" s="5"/>
      <c r="CH93" s="4"/>
      <c r="CK93" s="4"/>
      <c r="CL93" s="4"/>
      <c r="CO93" s="10">
        <v>3.27897637134879</v>
      </c>
      <c r="CP93" s="10">
        <v>0.533919598047834</v>
      </c>
      <c r="CQ93" s="10">
        <v>4.26438452598499</v>
      </c>
      <c r="CR93" s="10">
        <v>4.8162650022596</v>
      </c>
      <c r="CS93" s="10">
        <v>0</v>
      </c>
      <c r="CT93" s="5"/>
      <c r="CW93" s="4"/>
      <c r="CX93" s="5"/>
      <c r="CY93" s="5"/>
      <c r="CZ93" s="5"/>
      <c r="DB93" s="5"/>
      <c r="DC93" s="5"/>
      <c r="DD93" s="4"/>
      <c r="DE93" s="5"/>
      <c r="DF93" s="5"/>
      <c r="DG93" s="4"/>
      <c r="DI93" s="5"/>
      <c r="DJ93" s="5"/>
      <c r="DK93" s="5"/>
      <c r="DL93" s="2"/>
      <c r="DM93" s="2"/>
      <c r="DO93" s="2"/>
      <c r="DP93" s="2"/>
      <c r="DR93" s="3"/>
      <c r="DS93" s="3"/>
      <c r="DT93" s="3"/>
      <c r="DU93" s="3"/>
      <c r="DV93" s="2"/>
      <c r="DW93" s="3"/>
      <c r="DX93" s="2"/>
      <c r="DY93" s="2"/>
      <c r="DZ93" s="3"/>
      <c r="EA93" s="3"/>
      <c r="EB93" s="3"/>
      <c r="EC93" s="2"/>
      <c r="ED93" s="3"/>
      <c r="EE93" s="3"/>
    </row>
    <row r="94" s="1" customFormat="1" spans="2:135">
      <c r="B94" s="12" t="s">
        <v>204</v>
      </c>
      <c r="C94" s="2"/>
      <c r="D94" s="2"/>
      <c r="E94" s="2"/>
      <c r="F94" s="3"/>
      <c r="G94" s="3"/>
      <c r="H94" s="3"/>
      <c r="I94" s="2"/>
      <c r="J94" s="2"/>
      <c r="K94" s="2"/>
      <c r="L94" s="3"/>
      <c r="M94" s="3"/>
      <c r="N94" s="2"/>
      <c r="O94" s="2"/>
      <c r="P94" s="3"/>
      <c r="Q94" s="3"/>
      <c r="R94" s="2"/>
      <c r="S94" s="2"/>
      <c r="T94" s="3"/>
      <c r="U94" s="2"/>
      <c r="V94" s="2"/>
      <c r="W94" s="2"/>
      <c r="X94" s="4"/>
      <c r="Y94" s="4"/>
      <c r="AD94" s="4"/>
      <c r="AF94" s="4"/>
      <c r="AH94" s="5"/>
      <c r="AI94" s="5"/>
      <c r="AJ94" s="5"/>
      <c r="AN94" s="5"/>
      <c r="AQ94" s="5"/>
      <c r="AV94" s="5"/>
      <c r="AW94" s="5"/>
      <c r="AX94" s="5"/>
      <c r="AY94" s="5"/>
      <c r="BB94" s="5"/>
      <c r="BD94" s="5"/>
      <c r="BE94" s="5"/>
      <c r="BF94" s="5"/>
      <c r="BG94" s="5"/>
      <c r="BL94" s="5"/>
      <c r="BM94" s="5"/>
      <c r="BN94" s="5"/>
      <c r="BP94" s="5"/>
      <c r="BQ94" s="5"/>
      <c r="BR94" s="5"/>
      <c r="BS94" s="4"/>
      <c r="BT94" s="5"/>
      <c r="BU94" s="5"/>
      <c r="BV94" s="5"/>
      <c r="BW94" s="6"/>
      <c r="BY94" s="6"/>
      <c r="BZ94" s="6"/>
      <c r="CA94" s="6"/>
      <c r="CC94" s="6"/>
      <c r="CD94" s="6"/>
      <c r="CE94" s="2"/>
      <c r="CF94" s="5"/>
      <c r="CH94" s="4"/>
      <c r="CK94" s="4"/>
      <c r="CL94" s="4"/>
      <c r="CO94" s="10">
        <v>0.691722889468296</v>
      </c>
      <c r="CP94" s="10">
        <v>0.15316448715281</v>
      </c>
      <c r="CQ94" s="10">
        <v>0.778662603359258</v>
      </c>
      <c r="CR94" s="10">
        <v>1.02328105764039</v>
      </c>
      <c r="CS94" s="10">
        <v>0</v>
      </c>
      <c r="CT94" s="5"/>
      <c r="CW94" s="4"/>
      <c r="CX94" s="5"/>
      <c r="CY94" s="5"/>
      <c r="CZ94" s="5"/>
      <c r="DB94" s="5"/>
      <c r="DC94" s="5"/>
      <c r="DD94" s="4"/>
      <c r="DE94" s="5"/>
      <c r="DF94" s="5"/>
      <c r="DG94" s="4"/>
      <c r="DI94" s="5"/>
      <c r="DJ94" s="5"/>
      <c r="DK94" s="5"/>
      <c r="DL94" s="2"/>
      <c r="DM94" s="2"/>
      <c r="DO94" s="2"/>
      <c r="DP94" s="2"/>
      <c r="DR94" s="3"/>
      <c r="DS94" s="3"/>
      <c r="DT94" s="3"/>
      <c r="DU94" s="3"/>
      <c r="DV94" s="2"/>
      <c r="DW94" s="3"/>
      <c r="DX94" s="2"/>
      <c r="DY94" s="2"/>
      <c r="DZ94" s="3"/>
      <c r="EA94" s="3"/>
      <c r="EB94" s="3"/>
      <c r="EC94" s="2"/>
      <c r="ED94" s="3"/>
      <c r="EE94" s="3"/>
    </row>
    <row r="95" s="1" customFormat="1" spans="2:135">
      <c r="B95" s="12" t="s">
        <v>205</v>
      </c>
      <c r="C95" s="2"/>
      <c r="D95" s="2"/>
      <c r="E95" s="2"/>
      <c r="F95" s="3"/>
      <c r="G95" s="3"/>
      <c r="H95" s="3"/>
      <c r="I95" s="2"/>
      <c r="J95" s="2"/>
      <c r="K95" s="2"/>
      <c r="L95" s="3"/>
      <c r="M95" s="3"/>
      <c r="N95" s="2"/>
      <c r="O95" s="2"/>
      <c r="P95" s="3"/>
      <c r="Q95" s="3"/>
      <c r="R95" s="2"/>
      <c r="S95" s="2"/>
      <c r="T95" s="3"/>
      <c r="U95" s="2"/>
      <c r="V95" s="2"/>
      <c r="W95" s="2"/>
      <c r="X95" s="4"/>
      <c r="Y95" s="4"/>
      <c r="AD95" s="4"/>
      <c r="AF95" s="4"/>
      <c r="AH95" s="5"/>
      <c r="AI95" s="5"/>
      <c r="AJ95" s="5"/>
      <c r="AN95" s="5"/>
      <c r="AQ95" s="5"/>
      <c r="AV95" s="5"/>
      <c r="AW95" s="5"/>
      <c r="AX95" s="5"/>
      <c r="AY95" s="5"/>
      <c r="BB95" s="5"/>
      <c r="BD95" s="5"/>
      <c r="BE95" s="5"/>
      <c r="BF95" s="5"/>
      <c r="BG95" s="5"/>
      <c r="BL95" s="5"/>
      <c r="BM95" s="5"/>
      <c r="BN95" s="5"/>
      <c r="BP95" s="5"/>
      <c r="BQ95" s="5"/>
      <c r="BR95" s="5"/>
      <c r="BS95" s="4"/>
      <c r="BT95" s="5"/>
      <c r="BU95" s="5"/>
      <c r="BV95" s="5"/>
      <c r="BW95" s="6"/>
      <c r="BY95" s="6"/>
      <c r="BZ95" s="6"/>
      <c r="CA95" s="6"/>
      <c r="CC95" s="6"/>
      <c r="CD95" s="6"/>
      <c r="CE95" s="2"/>
      <c r="CF95" s="5"/>
      <c r="CH95" s="4"/>
      <c r="CK95" s="4"/>
      <c r="CL95" s="4"/>
      <c r="CO95" s="10">
        <v>1.90329320651375</v>
      </c>
      <c r="CP95" s="10">
        <v>0.484938007655122</v>
      </c>
      <c r="CQ95" s="10">
        <v>2.08816059792794</v>
      </c>
      <c r="CR95" s="10">
        <v>2.54745978415472</v>
      </c>
      <c r="CS95" s="10">
        <v>0</v>
      </c>
      <c r="CT95" s="5"/>
      <c r="CW95" s="4"/>
      <c r="CX95" s="5"/>
      <c r="CY95" s="5"/>
      <c r="CZ95" s="5"/>
      <c r="DB95" s="5"/>
      <c r="DC95" s="5"/>
      <c r="DD95" s="4"/>
      <c r="DE95" s="5"/>
      <c r="DF95" s="5"/>
      <c r="DG95" s="4"/>
      <c r="DI95" s="5"/>
      <c r="DJ95" s="5"/>
      <c r="DK95" s="5"/>
      <c r="DL95" s="2"/>
      <c r="DM95" s="2"/>
      <c r="DO95" s="2"/>
      <c r="DP95" s="2"/>
      <c r="DR95" s="3"/>
      <c r="DS95" s="3"/>
      <c r="DT95" s="3"/>
      <c r="DU95" s="3"/>
      <c r="DV95" s="2"/>
      <c r="DW95" s="3"/>
      <c r="DX95" s="2"/>
      <c r="DY95" s="2"/>
      <c r="DZ95" s="3"/>
      <c r="EA95" s="3"/>
      <c r="EB95" s="3"/>
      <c r="EC95" s="2"/>
      <c r="ED95" s="3"/>
      <c r="EE95" s="3"/>
    </row>
    <row r="96" s="1" customFormat="1" spans="2:135">
      <c r="B96" s="12" t="s">
        <v>206</v>
      </c>
      <c r="C96" s="2"/>
      <c r="D96" s="2"/>
      <c r="E96" s="2"/>
      <c r="F96" s="3"/>
      <c r="G96" s="3"/>
      <c r="H96" s="3"/>
      <c r="I96" s="2"/>
      <c r="J96" s="2"/>
      <c r="K96" s="2"/>
      <c r="L96" s="3"/>
      <c r="M96" s="3"/>
      <c r="N96" s="2"/>
      <c r="O96" s="2"/>
      <c r="P96" s="3"/>
      <c r="Q96" s="3"/>
      <c r="R96" s="2"/>
      <c r="S96" s="2"/>
      <c r="T96" s="3"/>
      <c r="U96" s="2"/>
      <c r="V96" s="2"/>
      <c r="W96" s="2"/>
      <c r="X96" s="4"/>
      <c r="Y96" s="4"/>
      <c r="AD96" s="4"/>
      <c r="AF96" s="4"/>
      <c r="AH96" s="5"/>
      <c r="AI96" s="5"/>
      <c r="AJ96" s="5"/>
      <c r="AN96" s="5"/>
      <c r="AQ96" s="5"/>
      <c r="AV96" s="5"/>
      <c r="AW96" s="5"/>
      <c r="AX96" s="5"/>
      <c r="AY96" s="5"/>
      <c r="BB96" s="5"/>
      <c r="BD96" s="5"/>
      <c r="BE96" s="5"/>
      <c r="BF96" s="5"/>
      <c r="BG96" s="5"/>
      <c r="BL96" s="5"/>
      <c r="BM96" s="5"/>
      <c r="BN96" s="5"/>
      <c r="BP96" s="5"/>
      <c r="BQ96" s="5"/>
      <c r="BR96" s="5"/>
      <c r="BS96" s="4"/>
      <c r="BT96" s="5"/>
      <c r="BU96" s="5"/>
      <c r="BV96" s="5"/>
      <c r="BW96" s="6"/>
      <c r="BY96" s="6"/>
      <c r="BZ96" s="6"/>
      <c r="CA96" s="6"/>
      <c r="CC96" s="6"/>
      <c r="CD96" s="6"/>
      <c r="CE96" s="2"/>
      <c r="CF96" s="5"/>
      <c r="CH96" s="4"/>
      <c r="CK96" s="4"/>
      <c r="CL96" s="4"/>
      <c r="CO96" s="10">
        <v>0.233659719939856</v>
      </c>
      <c r="CP96" s="10">
        <v>0.0902429525198227</v>
      </c>
      <c r="CQ96" s="10">
        <v>0.283517964922866</v>
      </c>
      <c r="CR96" s="10">
        <v>0.324492939563343</v>
      </c>
      <c r="CS96" s="10">
        <v>0</v>
      </c>
      <c r="CT96" s="5"/>
      <c r="CW96" s="4"/>
      <c r="CX96" s="5"/>
      <c r="CY96" s="5"/>
      <c r="CZ96" s="5"/>
      <c r="DB96" s="5"/>
      <c r="DC96" s="5"/>
      <c r="DD96" s="4"/>
      <c r="DE96" s="5"/>
      <c r="DF96" s="5"/>
      <c r="DG96" s="4"/>
      <c r="DI96" s="5"/>
      <c r="DJ96" s="5"/>
      <c r="DK96" s="5"/>
      <c r="DL96" s="2"/>
      <c r="DM96" s="2"/>
      <c r="DO96" s="2"/>
      <c r="DP96" s="2"/>
      <c r="DR96" s="3"/>
      <c r="DS96" s="3"/>
      <c r="DT96" s="3"/>
      <c r="DU96" s="3"/>
      <c r="DV96" s="2"/>
      <c r="DW96" s="3"/>
      <c r="DX96" s="2"/>
      <c r="DY96" s="2"/>
      <c r="DZ96" s="3"/>
      <c r="EA96" s="3"/>
      <c r="EB96" s="3"/>
      <c r="EC96" s="2"/>
      <c r="ED96" s="3"/>
      <c r="EE96" s="3"/>
    </row>
    <row r="97" s="1" customFormat="1" spans="2:97">
      <c r="B97" s="12" t="s">
        <v>207</v>
      </c>
      <c r="C97" s="2"/>
      <c r="D97" s="2"/>
      <c r="E97" s="2"/>
      <c r="F97" s="3"/>
      <c r="G97" s="3"/>
      <c r="H97" s="3"/>
      <c r="I97" s="2"/>
      <c r="J97" s="2"/>
      <c r="K97" s="2"/>
      <c r="L97" s="3"/>
      <c r="M97" s="3"/>
      <c r="N97" s="2"/>
      <c r="O97" s="2"/>
      <c r="P97" s="3"/>
      <c r="Q97" s="3"/>
      <c r="R97" s="2"/>
      <c r="S97" s="2"/>
      <c r="T97" s="3"/>
      <c r="U97" s="2"/>
      <c r="V97" s="2"/>
      <c r="W97" s="2"/>
      <c r="X97" s="4"/>
      <c r="Y97" s="4"/>
      <c r="AD97" s="4"/>
      <c r="AF97" s="4"/>
      <c r="AH97" s="5"/>
      <c r="AI97" s="5"/>
      <c r="AJ97" s="5"/>
      <c r="AN97" s="5"/>
      <c r="AQ97" s="5"/>
      <c r="AV97" s="5"/>
      <c r="AW97" s="5"/>
      <c r="AX97" s="5"/>
      <c r="AY97" s="5"/>
      <c r="BB97" s="5"/>
      <c r="BD97" s="5"/>
      <c r="BE97" s="5"/>
      <c r="BF97" s="5"/>
      <c r="BG97" s="5"/>
      <c r="BL97" s="5"/>
      <c r="BM97" s="5"/>
      <c r="BN97" s="5"/>
      <c r="BP97" s="5"/>
      <c r="BQ97" s="5"/>
      <c r="BR97" s="5"/>
      <c r="BS97" s="4"/>
      <c r="BT97" s="5"/>
      <c r="BU97" s="5"/>
      <c r="BV97" s="5"/>
      <c r="BW97" s="6"/>
      <c r="BY97" s="6"/>
      <c r="BZ97" s="6"/>
      <c r="CA97" s="6"/>
      <c r="CC97" s="6"/>
      <c r="CD97" s="6"/>
      <c r="CE97" s="2"/>
      <c r="CF97" s="5"/>
      <c r="CH97" s="4"/>
      <c r="CK97" s="4"/>
      <c r="CL97" s="4"/>
      <c r="CO97" s="10">
        <v>1.55734667473201</v>
      </c>
      <c r="CP97" s="10">
        <v>0.717834420561685</v>
      </c>
      <c r="CQ97" s="10">
        <v>1.81119486297682</v>
      </c>
      <c r="CR97" s="10">
        <v>2.19226112626114</v>
      </c>
      <c r="CS97" s="10">
        <v>0</v>
      </c>
    </row>
    <row r="98" s="1" customFormat="1" spans="2:97">
      <c r="B98" s="12" t="s">
        <v>208</v>
      </c>
      <c r="C98" s="2"/>
      <c r="D98" s="2"/>
      <c r="E98" s="2"/>
      <c r="F98" s="3"/>
      <c r="G98" s="3"/>
      <c r="H98" s="3"/>
      <c r="I98" s="2"/>
      <c r="J98" s="2"/>
      <c r="K98" s="2"/>
      <c r="L98" s="3"/>
      <c r="M98" s="3"/>
      <c r="N98" s="2"/>
      <c r="O98" s="2"/>
      <c r="P98" s="3"/>
      <c r="Q98" s="3"/>
      <c r="R98" s="2"/>
      <c r="S98" s="2"/>
      <c r="T98" s="3"/>
      <c r="U98" s="2"/>
      <c r="V98" s="2"/>
      <c r="W98" s="2"/>
      <c r="X98" s="4"/>
      <c r="Y98" s="4"/>
      <c r="AD98" s="4"/>
      <c r="AF98" s="4"/>
      <c r="AH98" s="5"/>
      <c r="AI98" s="5"/>
      <c r="AJ98" s="5"/>
      <c r="AN98" s="5"/>
      <c r="AQ98" s="5"/>
      <c r="AV98" s="5"/>
      <c r="AW98" s="5"/>
      <c r="AX98" s="5"/>
      <c r="AY98" s="5"/>
      <c r="BB98" s="5"/>
      <c r="BD98" s="5"/>
      <c r="BE98" s="5"/>
      <c r="BF98" s="5"/>
      <c r="BG98" s="5"/>
      <c r="BL98" s="5"/>
      <c r="BM98" s="5"/>
      <c r="BN98" s="5"/>
      <c r="BP98" s="5"/>
      <c r="BQ98" s="5"/>
      <c r="BR98" s="5"/>
      <c r="BS98" s="4"/>
      <c r="BT98" s="5"/>
      <c r="BU98" s="5"/>
      <c r="BV98" s="5"/>
      <c r="BW98" s="6"/>
      <c r="BY98" s="6"/>
      <c r="BZ98" s="6"/>
      <c r="CA98" s="6"/>
      <c r="CC98" s="6"/>
      <c r="CD98" s="6"/>
      <c r="CE98" s="2"/>
      <c r="CF98" s="5"/>
      <c r="CH98" s="4"/>
      <c r="CK98" s="4"/>
      <c r="CL98" s="4"/>
      <c r="CO98" s="10">
        <v>0.20703510824272</v>
      </c>
      <c r="CP98" s="10">
        <v>0.120374089364994</v>
      </c>
      <c r="CQ98" s="10">
        <v>0.268809923511629</v>
      </c>
      <c r="CR98" s="10">
        <v>0.31899319258666</v>
      </c>
      <c r="CS98" s="10">
        <v>0</v>
      </c>
    </row>
    <row r="99" s="1" customFormat="1" spans="2:97">
      <c r="B99" s="12"/>
      <c r="C99" s="2"/>
      <c r="D99" s="2"/>
      <c r="E99" s="2"/>
      <c r="F99" s="3"/>
      <c r="G99" s="3"/>
      <c r="H99" s="3"/>
      <c r="I99" s="2"/>
      <c r="J99" s="2"/>
      <c r="K99" s="2"/>
      <c r="L99" s="3"/>
      <c r="M99" s="3"/>
      <c r="N99" s="2"/>
      <c r="O99" s="2"/>
      <c r="P99" s="3"/>
      <c r="Q99" s="3"/>
      <c r="R99" s="2"/>
      <c r="S99" s="2"/>
      <c r="T99" s="3"/>
      <c r="U99" s="2"/>
      <c r="V99" s="2"/>
      <c r="W99" s="2"/>
      <c r="X99" s="4"/>
      <c r="Y99" s="4"/>
      <c r="AD99" s="4"/>
      <c r="AF99" s="4"/>
      <c r="AH99" s="5"/>
      <c r="AI99" s="5"/>
      <c r="AJ99" s="5"/>
      <c r="AN99" s="5"/>
      <c r="AQ99" s="5"/>
      <c r="AV99" s="5"/>
      <c r="AW99" s="5"/>
      <c r="AX99" s="5"/>
      <c r="AY99" s="5"/>
      <c r="BB99" s="5"/>
      <c r="BD99" s="5"/>
      <c r="BE99" s="5"/>
      <c r="BF99" s="5"/>
      <c r="BG99" s="5"/>
      <c r="BL99" s="5"/>
      <c r="BM99" s="5"/>
      <c r="BN99" s="5"/>
      <c r="BP99" s="5"/>
      <c r="BQ99" s="5"/>
      <c r="BR99" s="5"/>
      <c r="BS99" s="4"/>
      <c r="BT99" s="5"/>
      <c r="BU99" s="5"/>
      <c r="BV99" s="5"/>
      <c r="BW99" s="6"/>
      <c r="BY99" s="6"/>
      <c r="BZ99" s="6"/>
      <c r="CA99" s="6"/>
      <c r="CC99" s="6"/>
      <c r="CD99" s="6"/>
      <c r="CE99" s="2"/>
      <c r="CF99" s="5"/>
      <c r="CH99" s="4"/>
      <c r="CK99" s="4"/>
      <c r="CL99" s="4"/>
      <c r="CO99" s="4"/>
      <c r="CP99" s="4"/>
      <c r="CQ99" s="4"/>
      <c r="CR99" s="4"/>
      <c r="CS99" s="4"/>
    </row>
    <row r="100" s="1" customFormat="1" ht="18.75" spans="2:97">
      <c r="B100" s="13" t="s">
        <v>209</v>
      </c>
      <c r="C100" s="2"/>
      <c r="D100" s="2"/>
      <c r="E100" s="2"/>
      <c r="F100" s="3"/>
      <c r="G100" s="3"/>
      <c r="H100" s="3"/>
      <c r="I100" s="2"/>
      <c r="J100" s="2"/>
      <c r="K100" s="2"/>
      <c r="L100" s="3"/>
      <c r="M100" s="3"/>
      <c r="N100" s="2"/>
      <c r="O100" s="2"/>
      <c r="P100" s="3"/>
      <c r="Q100" s="3"/>
      <c r="R100" s="2"/>
      <c r="S100" s="2"/>
      <c r="T100" s="3"/>
      <c r="U100" s="2"/>
      <c r="V100" s="2"/>
      <c r="W100" s="2"/>
      <c r="X100" s="4"/>
      <c r="Y100" s="4"/>
      <c r="AD100" s="4"/>
      <c r="AF100" s="4"/>
      <c r="AH100" s="5"/>
      <c r="AI100" s="5"/>
      <c r="AJ100" s="5"/>
      <c r="AN100" s="5"/>
      <c r="AQ100" s="5"/>
      <c r="AV100" s="5"/>
      <c r="AW100" s="5"/>
      <c r="AX100" s="5"/>
      <c r="AY100" s="5"/>
      <c r="BB100" s="5"/>
      <c r="BD100" s="5"/>
      <c r="BE100" s="5"/>
      <c r="BF100" s="5"/>
      <c r="BG100" s="5"/>
      <c r="BL100" s="5"/>
      <c r="BM100" s="5"/>
      <c r="BN100" s="5"/>
      <c r="BP100" s="5"/>
      <c r="BQ100" s="5"/>
      <c r="BR100" s="5"/>
      <c r="BS100" s="4"/>
      <c r="BT100" s="5"/>
      <c r="BU100" s="5"/>
      <c r="BV100" s="5"/>
      <c r="BW100" s="6"/>
      <c r="BY100" s="6"/>
      <c r="BZ100" s="6"/>
      <c r="CA100" s="6"/>
      <c r="CC100" s="6"/>
      <c r="CD100" s="6"/>
      <c r="CE100" s="2"/>
      <c r="CF100" s="5"/>
      <c r="CH100" s="4"/>
      <c r="CK100" s="4"/>
      <c r="CL100" s="4"/>
      <c r="CO100" s="4"/>
      <c r="CP100" s="4"/>
      <c r="CQ100" s="4"/>
      <c r="CR100" s="4"/>
      <c r="CS100" s="4"/>
    </row>
    <row r="101" s="1" customFormat="1" spans="2:97">
      <c r="B101" s="14"/>
      <c r="C101" s="2"/>
      <c r="D101" s="2"/>
      <c r="E101" s="2"/>
      <c r="F101" s="3"/>
      <c r="G101" s="3"/>
      <c r="H101" s="3"/>
      <c r="I101" s="2"/>
      <c r="J101" s="2"/>
      <c r="K101" s="2"/>
      <c r="L101" s="3"/>
      <c r="M101" s="3"/>
      <c r="N101" s="2"/>
      <c r="O101" s="2"/>
      <c r="P101" s="3"/>
      <c r="Q101" s="3"/>
      <c r="R101" s="2"/>
      <c r="S101" s="2"/>
      <c r="T101" s="3"/>
      <c r="U101" s="2"/>
      <c r="V101" s="2"/>
      <c r="W101" s="2"/>
      <c r="X101" s="4"/>
      <c r="Y101" s="4"/>
      <c r="AD101" s="4"/>
      <c r="AF101" s="4"/>
      <c r="AH101" s="5"/>
      <c r="AI101" s="5"/>
      <c r="AJ101" s="5"/>
      <c r="AN101" s="5"/>
      <c r="AQ101" s="5"/>
      <c r="AV101" s="5"/>
      <c r="AW101" s="5"/>
      <c r="AX101" s="5"/>
      <c r="AY101" s="5"/>
      <c r="BB101" s="5"/>
      <c r="BD101" s="5"/>
      <c r="BE101" s="5"/>
      <c r="BF101" s="5"/>
      <c r="BG101" s="5"/>
      <c r="BL101" s="5"/>
      <c r="BM101" s="5"/>
      <c r="BN101" s="5"/>
      <c r="BP101" s="5"/>
      <c r="BQ101" s="5"/>
      <c r="BR101" s="5"/>
      <c r="BS101" s="4"/>
      <c r="BT101" s="5"/>
      <c r="BU101" s="5"/>
      <c r="BV101" s="5"/>
      <c r="BW101" s="6"/>
      <c r="BY101" s="6"/>
      <c r="BZ101" s="6"/>
      <c r="CA101" s="6"/>
      <c r="CC101" s="6"/>
      <c r="CD101" s="6"/>
      <c r="CE101" s="2"/>
      <c r="CF101" s="5"/>
      <c r="CH101" s="4"/>
      <c r="CK101" s="4"/>
      <c r="CL101" s="4"/>
      <c r="CO101" s="4"/>
      <c r="CP101" s="4"/>
      <c r="CQ101" s="4"/>
      <c r="CR101" s="4"/>
      <c r="CS101" s="4"/>
    </row>
    <row r="102" s="1" customFormat="1" spans="2:97">
      <c r="B102" s="15" t="s">
        <v>162</v>
      </c>
      <c r="C102" s="2"/>
      <c r="D102" s="2"/>
      <c r="E102" s="2"/>
      <c r="F102" s="3"/>
      <c r="G102" s="3"/>
      <c r="H102" s="3"/>
      <c r="I102" s="2"/>
      <c r="J102" s="2"/>
      <c r="K102" s="2"/>
      <c r="L102" s="3"/>
      <c r="M102" s="3"/>
      <c r="N102" s="2"/>
      <c r="O102" s="2"/>
      <c r="P102" s="3"/>
      <c r="Q102" s="3"/>
      <c r="R102" s="2"/>
      <c r="S102" s="2"/>
      <c r="T102" s="3"/>
      <c r="U102" s="2"/>
      <c r="V102" s="2"/>
      <c r="W102" s="2"/>
      <c r="X102" s="4"/>
      <c r="Y102" s="4"/>
      <c r="AD102" s="4"/>
      <c r="AF102" s="4"/>
      <c r="AH102" s="5"/>
      <c r="AI102" s="5"/>
      <c r="AJ102" s="5"/>
      <c r="AN102" s="5"/>
      <c r="AQ102" s="5"/>
      <c r="AV102" s="5"/>
      <c r="AW102" s="5"/>
      <c r="AX102" s="5"/>
      <c r="AY102" s="5"/>
      <c r="BB102" s="5"/>
      <c r="BD102" s="5"/>
      <c r="BE102" s="5"/>
      <c r="BF102" s="5"/>
      <c r="BG102" s="5"/>
      <c r="BL102" s="5"/>
      <c r="BM102" s="5"/>
      <c r="BN102" s="5"/>
      <c r="BP102" s="5"/>
      <c r="BQ102" s="5"/>
      <c r="BR102" s="5"/>
      <c r="BS102" s="4"/>
      <c r="BT102" s="5"/>
      <c r="BU102" s="5"/>
      <c r="BV102" s="5"/>
      <c r="BW102" s="6"/>
      <c r="BY102" s="6"/>
      <c r="BZ102" s="6"/>
      <c r="CA102" s="6"/>
      <c r="CC102" s="6"/>
      <c r="CD102" s="6"/>
      <c r="CE102" s="2"/>
      <c r="CF102" s="5"/>
      <c r="CH102" s="4"/>
      <c r="CK102" s="4"/>
      <c r="CL102" s="4"/>
      <c r="CO102" s="4"/>
      <c r="CP102" s="4"/>
      <c r="CQ102" s="4"/>
      <c r="CR102" s="4"/>
      <c r="CS102" s="4"/>
    </row>
    <row r="103" s="1" customFormat="1" spans="2:97">
      <c r="B103" s="15" t="s">
        <v>210</v>
      </c>
      <c r="C103" s="2"/>
      <c r="D103" s="2"/>
      <c r="E103" s="2"/>
      <c r="F103" s="3"/>
      <c r="G103" s="3"/>
      <c r="H103" s="3"/>
      <c r="I103" s="2"/>
      <c r="J103" s="2"/>
      <c r="K103" s="2"/>
      <c r="L103" s="3"/>
      <c r="M103" s="3"/>
      <c r="N103" s="2"/>
      <c r="O103" s="2"/>
      <c r="P103" s="3"/>
      <c r="Q103" s="3"/>
      <c r="R103" s="2"/>
      <c r="S103" s="2"/>
      <c r="T103" s="3"/>
      <c r="U103" s="2"/>
      <c r="V103" s="2"/>
      <c r="W103" s="2"/>
      <c r="X103" s="4"/>
      <c r="Y103" s="4"/>
      <c r="AD103" s="4"/>
      <c r="AF103" s="4"/>
      <c r="AH103" s="5"/>
      <c r="AI103" s="5"/>
      <c r="AJ103" s="5"/>
      <c r="AN103" s="5"/>
      <c r="AQ103" s="5"/>
      <c r="AV103" s="5"/>
      <c r="AW103" s="5"/>
      <c r="AX103" s="5"/>
      <c r="AY103" s="5"/>
      <c r="BB103" s="5"/>
      <c r="BD103" s="5"/>
      <c r="BE103" s="5"/>
      <c r="BF103" s="5"/>
      <c r="BG103" s="5"/>
      <c r="BL103" s="5"/>
      <c r="BM103" s="5"/>
      <c r="BN103" s="5"/>
      <c r="BP103" s="5"/>
      <c r="BQ103" s="5"/>
      <c r="BR103" s="5"/>
      <c r="BS103" s="4"/>
      <c r="BT103" s="5"/>
      <c r="BU103" s="5"/>
      <c r="BV103" s="5"/>
      <c r="BW103" s="6"/>
      <c r="BY103" s="6"/>
      <c r="BZ103" s="6"/>
      <c r="CA103" s="6"/>
      <c r="CC103" s="6"/>
      <c r="CD103" s="6"/>
      <c r="CE103" s="2"/>
      <c r="CF103" s="5"/>
      <c r="CH103" s="4"/>
      <c r="CK103" s="4"/>
      <c r="CL103" s="4"/>
      <c r="CO103" s="4"/>
      <c r="CP103" s="4"/>
      <c r="CQ103" s="4"/>
      <c r="CR103" s="4"/>
      <c r="CS103" s="4"/>
    </row>
    <row r="104" s="1" customFormat="1" ht="18.75" spans="2:97">
      <c r="B104" s="15" t="s">
        <v>211</v>
      </c>
      <c r="C104" s="2"/>
      <c r="D104" s="2"/>
      <c r="E104" s="2"/>
      <c r="F104" s="3"/>
      <c r="G104" s="3"/>
      <c r="H104" s="3"/>
      <c r="I104" s="2"/>
      <c r="J104" s="2"/>
      <c r="K104" s="2"/>
      <c r="L104" s="3"/>
      <c r="M104" s="3"/>
      <c r="N104" s="2"/>
      <c r="O104" s="2"/>
      <c r="P104" s="3"/>
      <c r="Q104" s="3"/>
      <c r="R104" s="2"/>
      <c r="S104" s="2"/>
      <c r="T104" s="3"/>
      <c r="U104" s="2"/>
      <c r="V104" s="2"/>
      <c r="W104" s="2"/>
      <c r="X104" s="4"/>
      <c r="Y104" s="4"/>
      <c r="AD104" s="4"/>
      <c r="AF104" s="4"/>
      <c r="AH104" s="5"/>
      <c r="AI104" s="5"/>
      <c r="AJ104" s="5"/>
      <c r="AN104" s="5"/>
      <c r="AQ104" s="5"/>
      <c r="AV104" s="5"/>
      <c r="AW104" s="5"/>
      <c r="AX104" s="5"/>
      <c r="AY104" s="5"/>
      <c r="BB104" s="5"/>
      <c r="BD104" s="5"/>
      <c r="BE104" s="5"/>
      <c r="BF104" s="5"/>
      <c r="BG104" s="5"/>
      <c r="BL104" s="5"/>
      <c r="BM104" s="5"/>
      <c r="BN104" s="5"/>
      <c r="BP104" s="5"/>
      <c r="BQ104" s="5"/>
      <c r="BR104" s="5"/>
      <c r="BS104" s="4"/>
      <c r="BT104" s="5"/>
      <c r="BU104" s="5"/>
      <c r="BV104" s="5"/>
      <c r="BW104" s="6"/>
      <c r="BY104" s="6"/>
      <c r="BZ104" s="6"/>
      <c r="CA104" s="6"/>
      <c r="CC104" s="6"/>
      <c r="CD104" s="6"/>
      <c r="CE104" s="2"/>
      <c r="CF104" s="5"/>
      <c r="CH104" s="4"/>
      <c r="CK104" s="4"/>
      <c r="CL104" s="4"/>
      <c r="CO104" s="4"/>
      <c r="CP104" s="4"/>
      <c r="CQ104" s="4"/>
      <c r="CR104" s="4"/>
      <c r="CS104" s="4"/>
    </row>
    <row r="105" s="1" customFormat="1" spans="2:97">
      <c r="B105" s="11" t="s">
        <v>212</v>
      </c>
      <c r="C105" s="2"/>
      <c r="D105" s="2"/>
      <c r="E105" s="2"/>
      <c r="F105" s="3"/>
      <c r="G105" s="3"/>
      <c r="H105" s="3"/>
      <c r="I105" s="2"/>
      <c r="J105" s="2"/>
      <c r="K105" s="2"/>
      <c r="L105" s="3"/>
      <c r="M105" s="3"/>
      <c r="N105" s="2"/>
      <c r="O105" s="2"/>
      <c r="P105" s="3"/>
      <c r="Q105" s="3"/>
      <c r="R105" s="2"/>
      <c r="S105" s="2"/>
      <c r="T105" s="3"/>
      <c r="U105" s="2"/>
      <c r="V105" s="2"/>
      <c r="W105" s="2"/>
      <c r="X105" s="4"/>
      <c r="Y105" s="4"/>
      <c r="AD105" s="4"/>
      <c r="AF105" s="4"/>
      <c r="AH105" s="5"/>
      <c r="AI105" s="5"/>
      <c r="AJ105" s="5"/>
      <c r="AN105" s="5"/>
      <c r="AQ105" s="5"/>
      <c r="AV105" s="5"/>
      <c r="AW105" s="5"/>
      <c r="AX105" s="5"/>
      <c r="AY105" s="5"/>
      <c r="BB105" s="5"/>
      <c r="BD105" s="5"/>
      <c r="BE105" s="5"/>
      <c r="BF105" s="5"/>
      <c r="BG105" s="5"/>
      <c r="BL105" s="5"/>
      <c r="BM105" s="5"/>
      <c r="BN105" s="5"/>
      <c r="BP105" s="5"/>
      <c r="BQ105" s="5"/>
      <c r="BR105" s="5"/>
      <c r="BS105" s="4"/>
      <c r="BT105" s="5"/>
      <c r="BU105" s="5"/>
      <c r="BV105" s="5"/>
      <c r="BW105" s="6"/>
      <c r="BY105" s="6"/>
      <c r="BZ105" s="6"/>
      <c r="CA105" s="6"/>
      <c r="CC105" s="6"/>
      <c r="CD105" s="6"/>
      <c r="CE105" s="2"/>
      <c r="CF105" s="5"/>
      <c r="CH105" s="4"/>
      <c r="CK105" s="4"/>
      <c r="CL105" s="4"/>
      <c r="CO105" s="4"/>
      <c r="CP105" s="4"/>
      <c r="CQ105" s="4"/>
      <c r="CR105" s="4"/>
      <c r="CS105" s="4"/>
    </row>
    <row r="106" s="1" customFormat="1" spans="2:97">
      <c r="B106" s="11" t="s">
        <v>213</v>
      </c>
      <c r="C106" s="2"/>
      <c r="D106" s="2"/>
      <c r="E106" s="2"/>
      <c r="F106" s="3"/>
      <c r="G106" s="3"/>
      <c r="H106" s="3"/>
      <c r="I106" s="2"/>
      <c r="J106" s="2"/>
      <c r="K106" s="2"/>
      <c r="L106" s="3"/>
      <c r="M106" s="3"/>
      <c r="N106" s="2"/>
      <c r="O106" s="2"/>
      <c r="P106" s="3"/>
      <c r="Q106" s="3"/>
      <c r="R106" s="2"/>
      <c r="S106" s="2"/>
      <c r="T106" s="3"/>
      <c r="U106" s="2"/>
      <c r="V106" s="2"/>
      <c r="W106" s="2"/>
      <c r="X106" s="4"/>
      <c r="Y106" s="4"/>
      <c r="AD106" s="4"/>
      <c r="AF106" s="4"/>
      <c r="AH106" s="5"/>
      <c r="AI106" s="5"/>
      <c r="AJ106" s="5"/>
      <c r="AN106" s="5"/>
      <c r="AQ106" s="5"/>
      <c r="AV106" s="5"/>
      <c r="AW106" s="5"/>
      <c r="AX106" s="5"/>
      <c r="AY106" s="5"/>
      <c r="BB106" s="5"/>
      <c r="BD106" s="5"/>
      <c r="BE106" s="5"/>
      <c r="BF106" s="5"/>
      <c r="BG106" s="5"/>
      <c r="BL106" s="5"/>
      <c r="BM106" s="5"/>
      <c r="BN106" s="5"/>
      <c r="BP106" s="5"/>
      <c r="BQ106" s="5"/>
      <c r="BR106" s="5"/>
      <c r="BS106" s="4"/>
      <c r="BT106" s="5"/>
      <c r="BU106" s="5"/>
      <c r="BV106" s="5"/>
      <c r="BW106" s="6"/>
      <c r="BY106" s="6"/>
      <c r="BZ106" s="6"/>
      <c r="CA106" s="6"/>
      <c r="CC106" s="6"/>
      <c r="CD106" s="6"/>
      <c r="CE106" s="2"/>
      <c r="CF106" s="5"/>
      <c r="CH106" s="4"/>
      <c r="CK106" s="4"/>
      <c r="CL106" s="4"/>
      <c r="CO106" s="4"/>
      <c r="CP106" s="4"/>
      <c r="CQ106" s="4"/>
      <c r="CR106" s="4"/>
      <c r="CS106" s="4"/>
    </row>
    <row r="107" s="1" customFormat="1" spans="2:97">
      <c r="B107" s="11" t="s">
        <v>214</v>
      </c>
      <c r="C107" s="2"/>
      <c r="D107" s="2"/>
      <c r="E107" s="2"/>
      <c r="F107" s="3"/>
      <c r="G107" s="3"/>
      <c r="H107" s="3"/>
      <c r="I107" s="2"/>
      <c r="J107" s="2"/>
      <c r="K107" s="2"/>
      <c r="L107" s="3"/>
      <c r="M107" s="3"/>
      <c r="N107" s="2"/>
      <c r="O107" s="2"/>
      <c r="P107" s="3"/>
      <c r="Q107" s="3"/>
      <c r="R107" s="2"/>
      <c r="S107" s="2"/>
      <c r="T107" s="3"/>
      <c r="U107" s="2"/>
      <c r="V107" s="2"/>
      <c r="W107" s="2"/>
      <c r="X107" s="4"/>
      <c r="Y107" s="4"/>
      <c r="AD107" s="4"/>
      <c r="AF107" s="4"/>
      <c r="AH107" s="5"/>
      <c r="AI107" s="5"/>
      <c r="AJ107" s="5"/>
      <c r="AN107" s="5"/>
      <c r="AQ107" s="5"/>
      <c r="AV107" s="5"/>
      <c r="AW107" s="5"/>
      <c r="AX107" s="5"/>
      <c r="AY107" s="5"/>
      <c r="BB107" s="5"/>
      <c r="BD107" s="5"/>
      <c r="BE107" s="5"/>
      <c r="BF107" s="5"/>
      <c r="BG107" s="5"/>
      <c r="BL107" s="5"/>
      <c r="BM107" s="5"/>
      <c r="BN107" s="5"/>
      <c r="BP107" s="5"/>
      <c r="BQ107" s="5"/>
      <c r="BR107" s="5"/>
      <c r="BS107" s="4"/>
      <c r="BT107" s="5"/>
      <c r="BU107" s="5"/>
      <c r="BV107" s="5"/>
      <c r="BW107" s="6"/>
      <c r="BY107" s="6"/>
      <c r="BZ107" s="6"/>
      <c r="CA107" s="6"/>
      <c r="CC107" s="6"/>
      <c r="CD107" s="6"/>
      <c r="CE107" s="2"/>
      <c r="CF107" s="5"/>
      <c r="CH107" s="4"/>
      <c r="CK107" s="4"/>
      <c r="CL107" s="4"/>
      <c r="CO107" s="4"/>
      <c r="CP107" s="4"/>
      <c r="CQ107" s="4"/>
      <c r="CR107" s="4"/>
      <c r="CS107" s="4"/>
    </row>
    <row r="108" s="1" customFormat="1" spans="2:97">
      <c r="B108" s="11" t="s">
        <v>215</v>
      </c>
      <c r="C108" s="2"/>
      <c r="D108" s="2"/>
      <c r="E108" s="2"/>
      <c r="F108" s="3"/>
      <c r="G108" s="3"/>
      <c r="H108" s="3"/>
      <c r="I108" s="2"/>
      <c r="J108" s="2"/>
      <c r="K108" s="2"/>
      <c r="L108" s="3"/>
      <c r="M108" s="3"/>
      <c r="N108" s="2"/>
      <c r="O108" s="2"/>
      <c r="P108" s="3"/>
      <c r="Q108" s="3"/>
      <c r="R108" s="2"/>
      <c r="S108" s="2"/>
      <c r="T108" s="3"/>
      <c r="U108" s="2"/>
      <c r="V108" s="2"/>
      <c r="W108" s="2"/>
      <c r="X108" s="4"/>
      <c r="Y108" s="4"/>
      <c r="AD108" s="4"/>
      <c r="AF108" s="4"/>
      <c r="AH108" s="5"/>
      <c r="AI108" s="5"/>
      <c r="AJ108" s="5"/>
      <c r="AN108" s="5"/>
      <c r="AQ108" s="5"/>
      <c r="AV108" s="5"/>
      <c r="AW108" s="5"/>
      <c r="AX108" s="5"/>
      <c r="AY108" s="5"/>
      <c r="BB108" s="5"/>
      <c r="BD108" s="5"/>
      <c r="BE108" s="5"/>
      <c r="BF108" s="5"/>
      <c r="BG108" s="5"/>
      <c r="BL108" s="5"/>
      <c r="BM108" s="5"/>
      <c r="BN108" s="5"/>
      <c r="BP108" s="5"/>
      <c r="BQ108" s="5"/>
      <c r="BR108" s="5"/>
      <c r="BS108" s="4"/>
      <c r="BT108" s="5"/>
      <c r="BU108" s="5"/>
      <c r="BV108" s="5"/>
      <c r="BW108" s="6"/>
      <c r="BY108" s="6"/>
      <c r="BZ108" s="6"/>
      <c r="CA108" s="6"/>
      <c r="CC108" s="6"/>
      <c r="CD108" s="6"/>
      <c r="CE108" s="2"/>
      <c r="CF108" s="5"/>
      <c r="CH108" s="4"/>
      <c r="CK108" s="4"/>
      <c r="CL108" s="4"/>
      <c r="CO108" s="4"/>
      <c r="CP108" s="4"/>
      <c r="CQ108" s="4"/>
      <c r="CR108" s="4"/>
      <c r="CS108" s="4"/>
    </row>
    <row r="109" s="1" customFormat="1" spans="2:97">
      <c r="B109" s="11" t="s">
        <v>216</v>
      </c>
      <c r="C109" s="2"/>
      <c r="D109" s="2"/>
      <c r="E109" s="2"/>
      <c r="F109" s="3"/>
      <c r="G109" s="3"/>
      <c r="H109" s="3"/>
      <c r="I109" s="2"/>
      <c r="J109" s="2"/>
      <c r="K109" s="2"/>
      <c r="L109" s="3"/>
      <c r="M109" s="3"/>
      <c r="N109" s="2"/>
      <c r="O109" s="2"/>
      <c r="P109" s="3"/>
      <c r="Q109" s="3"/>
      <c r="R109" s="2"/>
      <c r="S109" s="2"/>
      <c r="T109" s="3"/>
      <c r="U109" s="2"/>
      <c r="V109" s="2"/>
      <c r="W109" s="2"/>
      <c r="X109" s="4"/>
      <c r="Y109" s="4"/>
      <c r="AD109" s="4"/>
      <c r="AF109" s="4"/>
      <c r="AH109" s="5"/>
      <c r="AI109" s="5"/>
      <c r="AJ109" s="5"/>
      <c r="AN109" s="5"/>
      <c r="AQ109" s="5"/>
      <c r="AV109" s="5"/>
      <c r="AW109" s="5"/>
      <c r="AX109" s="5"/>
      <c r="AY109" s="5"/>
      <c r="BB109" s="5"/>
      <c r="BD109" s="5"/>
      <c r="BE109" s="5"/>
      <c r="BF109" s="5"/>
      <c r="BG109" s="5"/>
      <c r="BL109" s="5"/>
      <c r="BM109" s="5"/>
      <c r="BN109" s="5"/>
      <c r="BP109" s="5"/>
      <c r="BQ109" s="5"/>
      <c r="BR109" s="5"/>
      <c r="BS109" s="4"/>
      <c r="BT109" s="5"/>
      <c r="BU109" s="5"/>
      <c r="BV109" s="5"/>
      <c r="BW109" s="6"/>
      <c r="BY109" s="6"/>
      <c r="BZ109" s="6"/>
      <c r="CA109" s="6"/>
      <c r="CC109" s="6"/>
      <c r="CD109" s="6"/>
      <c r="CE109" s="2"/>
      <c r="CF109" s="5"/>
      <c r="CH109" s="4"/>
      <c r="CK109" s="4"/>
      <c r="CL109" s="4"/>
      <c r="CO109" s="4"/>
      <c r="CP109" s="4"/>
      <c r="CQ109" s="4"/>
      <c r="CR109" s="4"/>
      <c r="CS109" s="4"/>
    </row>
    <row r="110" s="1" customFormat="1" spans="2:97">
      <c r="B110" s="11" t="s">
        <v>217</v>
      </c>
      <c r="C110" s="16"/>
      <c r="D110" s="2"/>
      <c r="E110" s="2"/>
      <c r="F110" s="3"/>
      <c r="G110" s="3"/>
      <c r="H110" s="3"/>
      <c r="I110" s="2"/>
      <c r="J110" s="2"/>
      <c r="K110" s="2"/>
      <c r="L110" s="3"/>
      <c r="M110" s="3"/>
      <c r="N110" s="2"/>
      <c r="O110" s="2"/>
      <c r="P110" s="3"/>
      <c r="Q110" s="3"/>
      <c r="R110" s="2"/>
      <c r="S110" s="2"/>
      <c r="T110" s="3"/>
      <c r="U110" s="2"/>
      <c r="V110" s="2"/>
      <c r="W110" s="2"/>
      <c r="X110" s="4"/>
      <c r="Y110" s="4"/>
      <c r="AD110" s="4"/>
      <c r="AF110" s="4"/>
      <c r="AH110" s="5"/>
      <c r="AI110" s="5"/>
      <c r="AJ110" s="5"/>
      <c r="AN110" s="5"/>
      <c r="AQ110" s="5"/>
      <c r="AV110" s="5"/>
      <c r="AW110" s="5"/>
      <c r="AX110" s="5"/>
      <c r="AY110" s="5"/>
      <c r="BB110" s="5"/>
      <c r="BD110" s="5"/>
      <c r="BE110" s="5"/>
      <c r="BF110" s="5"/>
      <c r="BG110" s="5"/>
      <c r="BL110" s="5"/>
      <c r="BM110" s="5"/>
      <c r="BN110" s="5"/>
      <c r="BP110" s="5"/>
      <c r="BQ110" s="5"/>
      <c r="BR110" s="5"/>
      <c r="BS110" s="4"/>
      <c r="BT110" s="5"/>
      <c r="BU110" s="5"/>
      <c r="BV110" s="5"/>
      <c r="BW110" s="6"/>
      <c r="BY110" s="6"/>
      <c r="BZ110" s="6"/>
      <c r="CA110" s="6"/>
      <c r="CC110" s="6"/>
      <c r="CD110" s="6"/>
      <c r="CE110" s="2"/>
      <c r="CF110" s="5"/>
      <c r="CH110" s="4"/>
      <c r="CK110" s="4"/>
      <c r="CL110" s="4"/>
      <c r="CO110" s="4"/>
      <c r="CP110" s="4"/>
      <c r="CQ110" s="4"/>
      <c r="CR110" s="4"/>
      <c r="CS110" s="4"/>
    </row>
    <row r="111" s="1" customFormat="1" spans="2:97">
      <c r="B111" s="11" t="s">
        <v>218</v>
      </c>
      <c r="C111" s="2"/>
      <c r="D111" s="2"/>
      <c r="E111" s="2"/>
      <c r="F111" s="3"/>
      <c r="G111" s="3"/>
      <c r="H111" s="3"/>
      <c r="I111" s="2"/>
      <c r="J111" s="2"/>
      <c r="K111" s="2"/>
      <c r="L111" s="3"/>
      <c r="M111" s="3"/>
      <c r="N111" s="2"/>
      <c r="O111" s="2"/>
      <c r="P111" s="3"/>
      <c r="Q111" s="3"/>
      <c r="R111" s="2"/>
      <c r="S111" s="2"/>
      <c r="T111" s="3"/>
      <c r="U111" s="2"/>
      <c r="V111" s="2"/>
      <c r="W111" s="2"/>
      <c r="X111" s="4"/>
      <c r="Y111" s="4"/>
      <c r="AD111" s="4"/>
      <c r="AF111" s="4"/>
      <c r="AH111" s="5"/>
      <c r="AI111" s="5"/>
      <c r="AJ111" s="5"/>
      <c r="AN111" s="5"/>
      <c r="AQ111" s="5"/>
      <c r="AV111" s="5"/>
      <c r="AW111" s="5"/>
      <c r="AX111" s="5"/>
      <c r="AY111" s="5"/>
      <c r="BB111" s="5"/>
      <c r="BD111" s="5"/>
      <c r="BE111" s="5"/>
      <c r="BF111" s="5"/>
      <c r="BG111" s="5"/>
      <c r="BL111" s="5"/>
      <c r="BM111" s="5"/>
      <c r="BN111" s="5"/>
      <c r="BP111" s="5"/>
      <c r="BQ111" s="5"/>
      <c r="BR111" s="5"/>
      <c r="BS111" s="4"/>
      <c r="BT111" s="5"/>
      <c r="BU111" s="5"/>
      <c r="BV111" s="5"/>
      <c r="BW111" s="6"/>
      <c r="BY111" s="6"/>
      <c r="BZ111" s="6"/>
      <c r="CA111" s="6"/>
      <c r="CC111" s="6"/>
      <c r="CD111" s="6"/>
      <c r="CE111" s="2"/>
      <c r="CF111" s="5"/>
      <c r="CH111" s="4"/>
      <c r="CK111" s="4"/>
      <c r="CL111" s="4"/>
      <c r="CO111" s="4"/>
      <c r="CP111" s="4"/>
      <c r="CQ111" s="4"/>
      <c r="CR111" s="4"/>
      <c r="CS111" s="4"/>
    </row>
    <row r="112" s="1" customFormat="1" spans="2:97">
      <c r="B112" s="11" t="s">
        <v>219</v>
      </c>
      <c r="C112" s="2"/>
      <c r="D112" s="2"/>
      <c r="E112" s="2"/>
      <c r="F112" s="3"/>
      <c r="G112" s="3"/>
      <c r="H112" s="3"/>
      <c r="I112" s="2"/>
      <c r="J112" s="2"/>
      <c r="K112" s="2"/>
      <c r="L112" s="3"/>
      <c r="M112" s="3"/>
      <c r="N112" s="2"/>
      <c r="O112" s="2"/>
      <c r="P112" s="3"/>
      <c r="Q112" s="3"/>
      <c r="R112" s="2"/>
      <c r="S112" s="2"/>
      <c r="T112" s="3"/>
      <c r="U112" s="2"/>
      <c r="V112" s="2"/>
      <c r="W112" s="2"/>
      <c r="X112" s="4"/>
      <c r="Y112" s="4"/>
      <c r="AD112" s="4"/>
      <c r="AF112" s="4"/>
      <c r="AH112" s="5"/>
      <c r="AI112" s="5"/>
      <c r="AJ112" s="5"/>
      <c r="AN112" s="5"/>
      <c r="AQ112" s="5"/>
      <c r="AV112" s="5"/>
      <c r="AW112" s="5"/>
      <c r="AX112" s="5"/>
      <c r="AY112" s="5"/>
      <c r="BB112" s="5"/>
      <c r="BD112" s="5"/>
      <c r="BE112" s="5"/>
      <c r="BF112" s="5"/>
      <c r="BG112" s="5"/>
      <c r="BL112" s="5"/>
      <c r="BM112" s="5"/>
      <c r="BN112" s="5"/>
      <c r="BP112" s="5"/>
      <c r="BQ112" s="5"/>
      <c r="BR112" s="5"/>
      <c r="BS112" s="4"/>
      <c r="BT112" s="5"/>
      <c r="BU112" s="5"/>
      <c r="BV112" s="5"/>
      <c r="BW112" s="6"/>
      <c r="BY112" s="6"/>
      <c r="BZ112" s="6"/>
      <c r="CA112" s="6"/>
      <c r="CC112" s="6"/>
      <c r="CD112" s="6"/>
      <c r="CE112" s="2"/>
      <c r="CF112" s="5"/>
      <c r="CH112" s="4"/>
      <c r="CK112" s="4"/>
      <c r="CL112" s="4"/>
      <c r="CO112" s="4"/>
      <c r="CP112" s="4"/>
      <c r="CQ112" s="4"/>
      <c r="CR112" s="4"/>
      <c r="CS112" s="4"/>
    </row>
    <row r="113" ht="18.75" spans="2:2">
      <c r="B113" s="11" t="s">
        <v>220</v>
      </c>
    </row>
    <row r="114" spans="2:2">
      <c r="B114" s="11" t="s">
        <v>221</v>
      </c>
    </row>
    <row r="115" spans="2:2">
      <c r="B115" s="11" t="s">
        <v>222</v>
      </c>
    </row>
    <row r="116" ht="18.75" spans="2:2">
      <c r="B116" s="11" t="s">
        <v>223</v>
      </c>
    </row>
    <row r="117" spans="2:2">
      <c r="B117" s="11" t="s">
        <v>224</v>
      </c>
    </row>
    <row r="118" spans="2:2">
      <c r="B118" s="14" t="s">
        <v>225</v>
      </c>
    </row>
    <row r="119" spans="2:2">
      <c r="B119" s="14" t="s">
        <v>226</v>
      </c>
    </row>
    <row r="120" spans="2:2">
      <c r="B120" s="14" t="s">
        <v>227</v>
      </c>
    </row>
    <row r="121" spans="2:2">
      <c r="B121" s="14" t="s">
        <v>228</v>
      </c>
    </row>
    <row r="122" spans="2:2">
      <c r="B122" s="14" t="s">
        <v>229</v>
      </c>
    </row>
    <row r="123" spans="2:2">
      <c r="B123" s="14" t="s">
        <v>230</v>
      </c>
    </row>
    <row r="125" spans="2:147">
      <c r="B125" s="1" t="s">
        <v>231</v>
      </c>
      <c r="C125" s="2">
        <f>C28/(C27+C28+C29)</f>
        <v>0.454451350331543</v>
      </c>
      <c r="D125" s="2">
        <f t="shared" ref="D125:BO125" si="68">D28/(D27+D28+D29)</f>
        <v>0.475640272240308</v>
      </c>
      <c r="E125" s="2">
        <f t="shared" si="68"/>
        <v>0.474321220578015</v>
      </c>
      <c r="F125" s="2">
        <f t="shared" si="68"/>
        <v>0.438857746627759</v>
      </c>
      <c r="G125" s="2">
        <f t="shared" si="68"/>
        <v>0.455308784328226</v>
      </c>
      <c r="H125" s="2">
        <f t="shared" si="68"/>
        <v>0.451035777721094</v>
      </c>
      <c r="I125" s="2">
        <f t="shared" si="68"/>
        <v>0.428024723817529</v>
      </c>
      <c r="J125" s="2">
        <f t="shared" si="68"/>
        <v>0.451581624968619</v>
      </c>
      <c r="K125" s="2">
        <f t="shared" si="68"/>
        <v>0.441109244247455</v>
      </c>
      <c r="L125" s="2">
        <f t="shared" si="68"/>
        <v>0.463016015232933</v>
      </c>
      <c r="M125" s="2">
        <f t="shared" si="68"/>
        <v>0.473429865661604</v>
      </c>
      <c r="N125" s="2">
        <f t="shared" si="68"/>
        <v>0.447510557762486</v>
      </c>
      <c r="O125" s="2">
        <f t="shared" si="68"/>
        <v>0.440424298963934</v>
      </c>
      <c r="P125" s="2">
        <f t="shared" si="68"/>
        <v>0.451962724735348</v>
      </c>
      <c r="Q125" s="2">
        <f t="shared" si="68"/>
        <v>0.438388197793072</v>
      </c>
      <c r="R125" s="2">
        <f t="shared" si="68"/>
        <v>0.443038074400665</v>
      </c>
      <c r="S125" s="2">
        <f t="shared" si="68"/>
        <v>0.437424993969112</v>
      </c>
      <c r="T125" s="2">
        <f t="shared" si="68"/>
        <v>0.460183246086042</v>
      </c>
      <c r="U125" s="2">
        <f t="shared" si="68"/>
        <v>0.447104845522997</v>
      </c>
      <c r="V125" s="2">
        <f t="shared" si="68"/>
        <v>0.453389241554789</v>
      </c>
      <c r="W125" s="2">
        <f t="shared" si="68"/>
        <v>0.440675422021414</v>
      </c>
      <c r="X125" s="2">
        <f t="shared" si="68"/>
        <v>0.41852488689048</v>
      </c>
      <c r="Y125" s="2">
        <f t="shared" si="68"/>
        <v>0.442012143687133</v>
      </c>
      <c r="Z125" s="2">
        <f t="shared" si="68"/>
        <v>0.42888979154521</v>
      </c>
      <c r="AA125" s="2">
        <f t="shared" si="68"/>
        <v>0.438465556376903</v>
      </c>
      <c r="AB125" s="2">
        <f t="shared" si="68"/>
        <v>0.423363961992775</v>
      </c>
      <c r="AC125" s="2">
        <f t="shared" si="68"/>
        <v>0.471082998612821</v>
      </c>
      <c r="AD125" s="2">
        <f t="shared" si="68"/>
        <v>0.426658779971759</v>
      </c>
      <c r="AE125" s="2">
        <f t="shared" si="68"/>
        <v>0.443913803113197</v>
      </c>
      <c r="AF125" s="2">
        <f t="shared" si="68"/>
        <v>0.427622835824689</v>
      </c>
      <c r="AG125" s="2">
        <f t="shared" si="68"/>
        <v>0.426664481086522</v>
      </c>
      <c r="AH125" s="2">
        <f t="shared" si="68"/>
        <v>0.421388222908226</v>
      </c>
      <c r="AI125" s="2">
        <f t="shared" si="68"/>
        <v>0.441932651598307</v>
      </c>
      <c r="AJ125" s="2">
        <f t="shared" si="68"/>
        <v>0.436184159155089</v>
      </c>
      <c r="AK125" s="2">
        <f t="shared" si="68"/>
        <v>0.679705222034107</v>
      </c>
      <c r="AL125" s="2">
        <f t="shared" si="68"/>
        <v>0.470550085608305</v>
      </c>
      <c r="AM125" s="2">
        <f t="shared" si="68"/>
        <v>0.454989371041311</v>
      </c>
      <c r="AN125" s="2">
        <f t="shared" si="68"/>
        <v>0.415917309759859</v>
      </c>
      <c r="AO125" s="2">
        <f t="shared" si="68"/>
        <v>0.427533460666956</v>
      </c>
      <c r="AP125" s="2">
        <f t="shared" si="68"/>
        <v>0.504889164131154</v>
      </c>
      <c r="AQ125" s="2">
        <f t="shared" si="68"/>
        <v>0.431179878021156</v>
      </c>
      <c r="AR125" s="2">
        <f t="shared" si="68"/>
        <v>0.440628237271095</v>
      </c>
      <c r="AS125" s="2">
        <f t="shared" si="68"/>
        <v>0.432441161647216</v>
      </c>
      <c r="AT125" s="2">
        <f t="shared" si="68"/>
        <v>0.433497374390912</v>
      </c>
      <c r="AU125" s="2">
        <f t="shared" si="68"/>
        <v>0.513946773718782</v>
      </c>
      <c r="AV125" s="2">
        <f t="shared" si="68"/>
        <v>0.436287056741692</v>
      </c>
      <c r="AW125" s="2">
        <f t="shared" si="68"/>
        <v>0.421869779352837</v>
      </c>
      <c r="AX125" s="2">
        <f t="shared" si="68"/>
        <v>0.44175369252829</v>
      </c>
      <c r="AY125" s="2">
        <f t="shared" si="68"/>
        <v>0.421340041145395</v>
      </c>
      <c r="AZ125" s="2">
        <f t="shared" si="68"/>
        <v>0.423603259493347</v>
      </c>
      <c r="BA125" s="2">
        <f t="shared" si="68"/>
        <v>0.426994314959473</v>
      </c>
      <c r="BB125" s="2">
        <f t="shared" si="68"/>
        <v>0.427250883213279</v>
      </c>
      <c r="BC125" s="2">
        <f t="shared" si="68"/>
        <v>0.444544446630181</v>
      </c>
      <c r="BD125" s="2">
        <f t="shared" si="68"/>
        <v>0.422838535722589</v>
      </c>
      <c r="BE125" s="2">
        <f t="shared" si="68"/>
        <v>0.504117246451725</v>
      </c>
      <c r="BF125" s="2">
        <f t="shared" si="68"/>
        <v>0.433609910013412</v>
      </c>
      <c r="BG125" s="2">
        <f t="shared" si="68"/>
        <v>0.43286613739452</v>
      </c>
      <c r="BH125" s="2">
        <f t="shared" si="68"/>
        <v>0.471861883563811</v>
      </c>
      <c r="BI125" s="2">
        <f t="shared" si="68"/>
        <v>0.42705746792665</v>
      </c>
      <c r="BJ125" s="2">
        <f t="shared" si="68"/>
        <v>0.432086395178748</v>
      </c>
      <c r="BK125" s="2">
        <f t="shared" si="68"/>
        <v>0.4884953524603</v>
      </c>
      <c r="BL125" s="2">
        <f t="shared" si="68"/>
        <v>0.430564076703198</v>
      </c>
      <c r="BM125" s="2">
        <f t="shared" si="68"/>
        <v>0.44277234571589</v>
      </c>
      <c r="BN125" s="2">
        <f t="shared" si="68"/>
        <v>0.434851738530278</v>
      </c>
      <c r="BO125" s="2">
        <f t="shared" si="68"/>
        <v>0.506423480805455</v>
      </c>
      <c r="BP125" s="2">
        <f t="shared" ref="BP125:EA125" si="69">BP28/(BP27+BP28+BP29)</f>
        <v>0.437669024167415</v>
      </c>
      <c r="BQ125" s="2">
        <f t="shared" si="69"/>
        <v>0.428129973007956</v>
      </c>
      <c r="BR125" s="2">
        <f t="shared" si="69"/>
        <v>0.431204690601139</v>
      </c>
      <c r="BS125" s="2">
        <f t="shared" si="69"/>
        <v>0.431347044097639</v>
      </c>
      <c r="BT125" s="2">
        <f t="shared" si="69"/>
        <v>0.43602100558219</v>
      </c>
      <c r="BU125" s="2">
        <f t="shared" si="69"/>
        <v>0.460704008716689</v>
      </c>
      <c r="BV125" s="2">
        <f t="shared" si="69"/>
        <v>0.445937145502945</v>
      </c>
      <c r="BW125" s="2">
        <f t="shared" si="69"/>
        <v>0.420601297034304</v>
      </c>
      <c r="BX125" s="2">
        <f t="shared" si="69"/>
        <v>0.427419166878604</v>
      </c>
      <c r="BY125" s="2">
        <f t="shared" si="69"/>
        <v>0.454288827054762</v>
      </c>
      <c r="BZ125" s="2">
        <f t="shared" si="69"/>
        <v>0.451020877982009</v>
      </c>
      <c r="CA125" s="2">
        <f t="shared" si="69"/>
        <v>0.431577244311179</v>
      </c>
      <c r="CB125" s="2">
        <f t="shared" si="69"/>
        <v>0.477415586750015</v>
      </c>
      <c r="CC125" s="2">
        <f t="shared" si="69"/>
        <v>0.428286858916454</v>
      </c>
      <c r="CD125" s="2">
        <f t="shared" si="69"/>
        <v>0.442488441798972</v>
      </c>
      <c r="CE125" s="2">
        <f t="shared" si="69"/>
        <v>0.414340592665304</v>
      </c>
      <c r="CF125" s="2">
        <f t="shared" si="69"/>
        <v>0.451150847465946</v>
      </c>
      <c r="CG125" s="2">
        <f t="shared" si="69"/>
        <v>0.41761814895026</v>
      </c>
      <c r="CH125" s="2">
        <f t="shared" si="69"/>
        <v>0.441166534825129</v>
      </c>
      <c r="CI125" s="2">
        <f t="shared" si="69"/>
        <v>0.701720710920471</v>
      </c>
      <c r="CJ125" s="2">
        <f t="shared" si="69"/>
        <v>0.467030131787755</v>
      </c>
      <c r="CK125" s="2">
        <f t="shared" si="69"/>
        <v>0.435141415091719</v>
      </c>
      <c r="CL125" s="2">
        <f t="shared" si="69"/>
        <v>0.448746037634114</v>
      </c>
      <c r="CM125" s="2">
        <f t="shared" si="69"/>
        <v>0.445924473590712</v>
      </c>
      <c r="CN125" s="2">
        <f t="shared" si="69"/>
        <v>0.445208642809421</v>
      </c>
      <c r="CO125" s="2">
        <f t="shared" si="69"/>
        <v>0.432485902422515</v>
      </c>
      <c r="CP125" s="2">
        <f t="shared" si="69"/>
        <v>0.441526135339811</v>
      </c>
      <c r="CQ125" s="2">
        <f t="shared" si="69"/>
        <v>0.430694294892732</v>
      </c>
      <c r="CR125" s="2">
        <f t="shared" si="69"/>
        <v>0.436906742684258</v>
      </c>
      <c r="CS125" s="2">
        <f t="shared" si="69"/>
        <v>0.42288123417355</v>
      </c>
      <c r="CT125" s="2">
        <f t="shared" si="69"/>
        <v>0.454905736434508</v>
      </c>
      <c r="CU125" s="2">
        <f t="shared" si="69"/>
        <v>0.46928491966855</v>
      </c>
      <c r="CV125" s="2">
        <f t="shared" si="69"/>
        <v>0.465209995771883</v>
      </c>
      <c r="CW125" s="2">
        <f t="shared" si="69"/>
        <v>0.433483686733026</v>
      </c>
      <c r="CX125" s="2">
        <f t="shared" si="69"/>
        <v>0.427859129976038</v>
      </c>
      <c r="CY125" s="2">
        <f t="shared" si="69"/>
        <v>0.437606826528519</v>
      </c>
      <c r="CZ125" s="2">
        <f t="shared" si="69"/>
        <v>0.434252138915185</v>
      </c>
      <c r="DA125" s="2">
        <f t="shared" si="69"/>
        <v>0.450944880440821</v>
      </c>
      <c r="DB125" s="2">
        <f t="shared" si="69"/>
        <v>0.441702008147318</v>
      </c>
      <c r="DC125" s="2">
        <f t="shared" si="69"/>
        <v>0.467333014660014</v>
      </c>
      <c r="DD125" s="2">
        <f t="shared" si="69"/>
        <v>0.51148091365714</v>
      </c>
      <c r="DE125" s="2">
        <f t="shared" si="69"/>
        <v>0.419373390951138</v>
      </c>
      <c r="DF125" s="2">
        <f t="shared" si="69"/>
        <v>0.436693944919295</v>
      </c>
      <c r="DG125" s="2">
        <f t="shared" si="69"/>
        <v>0.448804775065242</v>
      </c>
      <c r="DH125" s="2">
        <f t="shared" si="69"/>
        <v>0.441794388785866</v>
      </c>
      <c r="DI125" s="2">
        <f t="shared" si="69"/>
        <v>0.427823149470829</v>
      </c>
      <c r="DJ125" s="2">
        <f t="shared" si="69"/>
        <v>0.431439068236404</v>
      </c>
      <c r="DK125" s="2">
        <f t="shared" si="69"/>
        <v>0.426969975340756</v>
      </c>
      <c r="DL125" s="2">
        <f t="shared" si="69"/>
        <v>0.46922446066081</v>
      </c>
      <c r="DM125" s="2">
        <f t="shared" si="69"/>
        <v>0.453852123730683</v>
      </c>
      <c r="DN125" s="2">
        <f t="shared" si="69"/>
        <v>0.418784727702112</v>
      </c>
      <c r="DO125" s="2">
        <f t="shared" si="69"/>
        <v>0.439268382512865</v>
      </c>
      <c r="DP125" s="2">
        <f t="shared" si="69"/>
        <v>0.443013261562046</v>
      </c>
      <c r="DQ125" s="2">
        <f t="shared" si="69"/>
        <v>0.424152390636634</v>
      </c>
      <c r="DR125" s="2">
        <f t="shared" si="69"/>
        <v>0.48099272885544</v>
      </c>
      <c r="DS125" s="2">
        <f t="shared" si="69"/>
        <v>0.458631439389898</v>
      </c>
      <c r="DT125" s="2">
        <f t="shared" si="69"/>
        <v>0.480156496314874</v>
      </c>
      <c r="DU125" s="2">
        <f t="shared" si="69"/>
        <v>0.424605533468501</v>
      </c>
      <c r="DV125" s="2">
        <f t="shared" si="69"/>
        <v>0.465984456655275</v>
      </c>
      <c r="DW125" s="2">
        <f t="shared" si="69"/>
        <v>0.474086568094562</v>
      </c>
      <c r="DX125" s="2">
        <f t="shared" si="69"/>
        <v>0.456734624865123</v>
      </c>
      <c r="DY125" s="2">
        <f t="shared" si="69"/>
        <v>0.465233345640988</v>
      </c>
      <c r="DZ125" s="2">
        <f t="shared" si="69"/>
        <v>0.425265731639641</v>
      </c>
      <c r="EA125" s="2">
        <f t="shared" si="69"/>
        <v>0.471438342531648</v>
      </c>
      <c r="EB125" s="2">
        <f t="shared" ref="EB125:EQ125" si="70">EB28/(EB27+EB28+EB29)</f>
        <v>0.44410652560716</v>
      </c>
      <c r="EC125" s="2">
        <f t="shared" si="70"/>
        <v>0.490159400992852</v>
      </c>
      <c r="ED125" s="2">
        <f t="shared" si="70"/>
        <v>0.483434324065799</v>
      </c>
      <c r="EE125" s="2">
        <f t="shared" si="70"/>
        <v>0.453948974818902</v>
      </c>
      <c r="EF125" s="2">
        <f t="shared" si="70"/>
        <v>0.429985364119038</v>
      </c>
      <c r="EG125" s="2">
        <f t="shared" si="70"/>
        <v>0.451070582029442</v>
      </c>
      <c r="EH125" s="2">
        <f t="shared" si="70"/>
        <v>0.418274360868449</v>
      </c>
      <c r="EI125" s="2">
        <f t="shared" si="70"/>
        <v>0.467908632103348</v>
      </c>
      <c r="EJ125" s="2">
        <f t="shared" si="70"/>
        <v>0.425256609475795</v>
      </c>
      <c r="EK125" s="2">
        <f t="shared" si="70"/>
        <v>0.431564022002733</v>
      </c>
      <c r="EL125" s="2">
        <f t="shared" si="70"/>
        <v>0.472709485175386</v>
      </c>
      <c r="EM125" s="2">
        <f t="shared" si="70"/>
        <v>0.443237393805263</v>
      </c>
      <c r="EN125" s="2">
        <f t="shared" si="70"/>
        <v>0.473515523887095</v>
      </c>
      <c r="EO125" s="2">
        <f t="shared" si="70"/>
        <v>0.458400148220137</v>
      </c>
      <c r="EP125" s="2">
        <f t="shared" si="70"/>
        <v>0.432103844411884</v>
      </c>
      <c r="EQ125" s="2">
        <f t="shared" si="70"/>
        <v>0.414341894736984</v>
      </c>
    </row>
    <row r="126" spans="2:147">
      <c r="B126" s="1" t="s">
        <v>232</v>
      </c>
      <c r="C126" s="2">
        <f>C27/(C27+C28+C29)</f>
        <v>0.121822133614593</v>
      </c>
      <c r="D126" s="2">
        <f t="shared" ref="D126:BO126" si="71">D27/(D27+D28+D29)</f>
        <v>0.0979586925192772</v>
      </c>
      <c r="E126" s="2">
        <f t="shared" si="71"/>
        <v>0.105839301747959</v>
      </c>
      <c r="F126" s="2">
        <f t="shared" si="71"/>
        <v>0.137531819468639</v>
      </c>
      <c r="G126" s="2">
        <f t="shared" si="71"/>
        <v>0.0801019646377553</v>
      </c>
      <c r="H126" s="2">
        <f t="shared" si="71"/>
        <v>0.117474542513397</v>
      </c>
      <c r="I126" s="2">
        <f t="shared" si="71"/>
        <v>0.131024113066633</v>
      </c>
      <c r="J126" s="2">
        <f t="shared" si="71"/>
        <v>0.117621417261549</v>
      </c>
      <c r="K126" s="2">
        <f t="shared" si="71"/>
        <v>0.122745717371176</v>
      </c>
      <c r="L126" s="2">
        <f t="shared" si="71"/>
        <v>0.108145012232842</v>
      </c>
      <c r="M126" s="2">
        <f t="shared" si="71"/>
        <v>0.0973897925381269</v>
      </c>
      <c r="N126" s="2">
        <f t="shared" si="71"/>
        <v>0.121262057029585</v>
      </c>
      <c r="O126" s="2">
        <f t="shared" si="71"/>
        <v>0.121676102351432</v>
      </c>
      <c r="P126" s="2">
        <f t="shared" si="71"/>
        <v>0.121361840360291</v>
      </c>
      <c r="Q126" s="2">
        <f t="shared" si="71"/>
        <v>0.111722394253849</v>
      </c>
      <c r="R126" s="2">
        <f t="shared" si="71"/>
        <v>0.122191459708433</v>
      </c>
      <c r="S126" s="2">
        <f t="shared" si="71"/>
        <v>0.110621351635269</v>
      </c>
      <c r="T126" s="2">
        <f t="shared" si="71"/>
        <v>0.0940094198516178</v>
      </c>
      <c r="U126" s="2">
        <f t="shared" si="71"/>
        <v>0.117188435681761</v>
      </c>
      <c r="V126" s="2">
        <f t="shared" si="71"/>
        <v>0.124806158641292</v>
      </c>
      <c r="W126" s="2">
        <f t="shared" si="71"/>
        <v>0.124125772543383</v>
      </c>
      <c r="X126" s="2">
        <f t="shared" si="71"/>
        <v>0.130068813766258</v>
      </c>
      <c r="Y126" s="2">
        <f t="shared" si="71"/>
        <v>0.14207385616717</v>
      </c>
      <c r="Z126" s="2">
        <f t="shared" si="71"/>
        <v>0.14940772095425</v>
      </c>
      <c r="AA126" s="2">
        <f t="shared" si="71"/>
        <v>0.155400504069915</v>
      </c>
      <c r="AB126" s="2">
        <f t="shared" si="71"/>
        <v>0.143917301966785</v>
      </c>
      <c r="AC126" s="2">
        <f t="shared" si="71"/>
        <v>0.164367072836968</v>
      </c>
      <c r="AD126" s="2">
        <f t="shared" si="71"/>
        <v>0.127258598659271</v>
      </c>
      <c r="AE126" s="2">
        <f t="shared" si="71"/>
        <v>0.158619915096185</v>
      </c>
      <c r="AF126" s="2">
        <f t="shared" si="71"/>
        <v>0.13162945393198</v>
      </c>
      <c r="AG126" s="2">
        <f t="shared" si="71"/>
        <v>0.141790087817902</v>
      </c>
      <c r="AH126" s="2">
        <f t="shared" si="71"/>
        <v>0.13718797031978</v>
      </c>
      <c r="AI126" s="2">
        <f t="shared" si="71"/>
        <v>0.12568113401964</v>
      </c>
      <c r="AJ126" s="2">
        <f t="shared" si="71"/>
        <v>0.139629107658771</v>
      </c>
      <c r="AK126" s="2">
        <f t="shared" si="71"/>
        <v>0.281098824475022</v>
      </c>
      <c r="AL126" s="2">
        <f t="shared" si="71"/>
        <v>0.167795152423266</v>
      </c>
      <c r="AM126" s="2">
        <f t="shared" si="71"/>
        <v>0.158381916145577</v>
      </c>
      <c r="AN126" s="2">
        <f t="shared" si="71"/>
        <v>0.135727224795819</v>
      </c>
      <c r="AO126" s="2">
        <f t="shared" si="71"/>
        <v>0.147697341304647</v>
      </c>
      <c r="AP126" s="2">
        <f t="shared" si="71"/>
        <v>0.1839102641401</v>
      </c>
      <c r="AQ126" s="2">
        <f t="shared" si="71"/>
        <v>0.139477585162123</v>
      </c>
      <c r="AR126" s="2">
        <f t="shared" si="71"/>
        <v>0.151485571787415</v>
      </c>
      <c r="AS126" s="2">
        <f t="shared" si="71"/>
        <v>0.145254329397086</v>
      </c>
      <c r="AT126" s="2">
        <f t="shared" si="71"/>
        <v>0.147826335474877</v>
      </c>
      <c r="AU126" s="2">
        <f t="shared" si="71"/>
        <v>0.183040967638318</v>
      </c>
      <c r="AV126" s="2">
        <f t="shared" si="71"/>
        <v>0.119590001983175</v>
      </c>
      <c r="AW126" s="2">
        <f t="shared" si="71"/>
        <v>0.135229997617745</v>
      </c>
      <c r="AX126" s="2">
        <f t="shared" si="71"/>
        <v>0.122933384957501</v>
      </c>
      <c r="AY126" s="2">
        <f t="shared" si="71"/>
        <v>0.138919182440575</v>
      </c>
      <c r="AZ126" s="2">
        <f t="shared" si="71"/>
        <v>0.145223781542511</v>
      </c>
      <c r="BA126" s="2">
        <f t="shared" si="71"/>
        <v>0.143256569859483</v>
      </c>
      <c r="BB126" s="2">
        <f t="shared" si="71"/>
        <v>0.125279471906896</v>
      </c>
      <c r="BC126" s="2">
        <f t="shared" si="71"/>
        <v>0.149595868433493</v>
      </c>
      <c r="BD126" s="2">
        <f t="shared" si="71"/>
        <v>0.138931241166962</v>
      </c>
      <c r="BE126" s="2">
        <f t="shared" si="71"/>
        <v>0.158886369869222</v>
      </c>
      <c r="BF126" s="2">
        <f t="shared" si="71"/>
        <v>0.127730071916873</v>
      </c>
      <c r="BG126" s="2">
        <f t="shared" si="71"/>
        <v>0.1200634462031</v>
      </c>
      <c r="BH126" s="2">
        <f t="shared" si="71"/>
        <v>0.181682254967867</v>
      </c>
      <c r="BI126" s="2">
        <f t="shared" si="71"/>
        <v>0.143080981743147</v>
      </c>
      <c r="BJ126" s="2">
        <f t="shared" si="71"/>
        <v>0.145202018905158</v>
      </c>
      <c r="BK126" s="2">
        <f t="shared" si="71"/>
        <v>0.166607560661542</v>
      </c>
      <c r="BL126" s="2">
        <f t="shared" si="71"/>
        <v>0.128477593016079</v>
      </c>
      <c r="BM126" s="2">
        <f t="shared" si="71"/>
        <v>0.112772313461395</v>
      </c>
      <c r="BN126" s="2">
        <f t="shared" si="71"/>
        <v>0.133129817058376</v>
      </c>
      <c r="BO126" s="2">
        <f t="shared" si="71"/>
        <v>0.178101865099422</v>
      </c>
      <c r="BP126" s="2">
        <f t="shared" ref="BP126:EA126" si="72">BP27/(BP27+BP28+BP29)</f>
        <v>0.123794646417674</v>
      </c>
      <c r="BQ126" s="2">
        <f t="shared" si="72"/>
        <v>0.116247675177443</v>
      </c>
      <c r="BR126" s="2">
        <f t="shared" si="72"/>
        <v>0.118087718427081</v>
      </c>
      <c r="BS126" s="2">
        <f t="shared" si="72"/>
        <v>0.133555982520169</v>
      </c>
      <c r="BT126" s="2">
        <f t="shared" si="72"/>
        <v>0.126942211644718</v>
      </c>
      <c r="BU126" s="2">
        <f t="shared" si="72"/>
        <v>0.137837747557166</v>
      </c>
      <c r="BV126" s="2">
        <f t="shared" si="72"/>
        <v>0.127789295488692</v>
      </c>
      <c r="BW126" s="2">
        <f t="shared" si="72"/>
        <v>0.129563390106769</v>
      </c>
      <c r="BX126" s="2">
        <f t="shared" si="72"/>
        <v>0.158878575138309</v>
      </c>
      <c r="BY126" s="2">
        <f t="shared" si="72"/>
        <v>0.150548790057128</v>
      </c>
      <c r="BZ126" s="2">
        <f t="shared" si="72"/>
        <v>0.12332476690499</v>
      </c>
      <c r="CA126" s="2">
        <f t="shared" si="72"/>
        <v>0.129838675555212</v>
      </c>
      <c r="CB126" s="2">
        <f t="shared" si="72"/>
        <v>0.166166329005357</v>
      </c>
      <c r="CC126" s="2">
        <f t="shared" si="72"/>
        <v>0.139748723330695</v>
      </c>
      <c r="CD126" s="2">
        <f t="shared" si="72"/>
        <v>0.135039067032965</v>
      </c>
      <c r="CE126" s="2">
        <f t="shared" si="72"/>
        <v>0.140043412484905</v>
      </c>
      <c r="CF126" s="2">
        <f t="shared" si="72"/>
        <v>0.123540490236828</v>
      </c>
      <c r="CG126" s="2">
        <f t="shared" si="72"/>
        <v>0.139413665825426</v>
      </c>
      <c r="CH126" s="2">
        <f t="shared" si="72"/>
        <v>0.135723666477955</v>
      </c>
      <c r="CI126" s="2">
        <f t="shared" si="72"/>
        <v>0.263056479764123</v>
      </c>
      <c r="CJ126" s="2">
        <f t="shared" si="72"/>
        <v>0.15813758401524</v>
      </c>
      <c r="CK126" s="2">
        <f t="shared" si="72"/>
        <v>0.134207143996155</v>
      </c>
      <c r="CL126" s="2">
        <f t="shared" si="72"/>
        <v>0.114109427953118</v>
      </c>
      <c r="CM126" s="2">
        <f t="shared" si="72"/>
        <v>0.15140013419347</v>
      </c>
      <c r="CN126" s="2">
        <f t="shared" si="72"/>
        <v>0.156107883363066</v>
      </c>
      <c r="CO126" s="2">
        <f t="shared" si="72"/>
        <v>0.122177785699194</v>
      </c>
      <c r="CP126" s="2">
        <f t="shared" si="72"/>
        <v>0.143770877407026</v>
      </c>
      <c r="CQ126" s="2">
        <f t="shared" si="72"/>
        <v>0.139004588361909</v>
      </c>
      <c r="CR126" s="2">
        <f t="shared" si="72"/>
        <v>0.137191381662085</v>
      </c>
      <c r="CS126" s="2">
        <f t="shared" si="72"/>
        <v>0.12825177335127</v>
      </c>
      <c r="CT126" s="2">
        <f t="shared" si="72"/>
        <v>0.104463039970485</v>
      </c>
      <c r="CU126" s="2">
        <f t="shared" si="72"/>
        <v>0.156848456812874</v>
      </c>
      <c r="CV126" s="2">
        <f t="shared" si="72"/>
        <v>0.160854047831937</v>
      </c>
      <c r="CW126" s="2">
        <f t="shared" si="72"/>
        <v>0.132212354603685</v>
      </c>
      <c r="CX126" s="2">
        <f t="shared" si="72"/>
        <v>0.13703787722241</v>
      </c>
      <c r="CY126" s="2">
        <f t="shared" si="72"/>
        <v>0.137792852776862</v>
      </c>
      <c r="CZ126" s="2">
        <f t="shared" si="72"/>
        <v>0.127919088056672</v>
      </c>
      <c r="DA126" s="2">
        <f t="shared" si="72"/>
        <v>0.151274660080457</v>
      </c>
      <c r="DB126" s="2">
        <f t="shared" si="72"/>
        <v>0.1448329088077</v>
      </c>
      <c r="DC126" s="2">
        <f t="shared" si="72"/>
        <v>0.094507931541722</v>
      </c>
      <c r="DD126" s="2">
        <f t="shared" si="72"/>
        <v>0.161496636618941</v>
      </c>
      <c r="DE126" s="2">
        <f t="shared" si="72"/>
        <v>0.134206501136644</v>
      </c>
      <c r="DF126" s="2">
        <f t="shared" si="72"/>
        <v>0.142095201463223</v>
      </c>
      <c r="DG126" s="2">
        <f t="shared" si="72"/>
        <v>0.142717358640826</v>
      </c>
      <c r="DH126" s="2">
        <f t="shared" si="72"/>
        <v>0.151619450820349</v>
      </c>
      <c r="DI126" s="2">
        <f t="shared" si="72"/>
        <v>0.136602804056085</v>
      </c>
      <c r="DJ126" s="2">
        <f t="shared" si="72"/>
        <v>0.142854731480904</v>
      </c>
      <c r="DK126" s="2">
        <f t="shared" si="72"/>
        <v>0.12994681851259</v>
      </c>
      <c r="DL126" s="2">
        <f t="shared" si="72"/>
        <v>0.139963199305802</v>
      </c>
      <c r="DM126" s="2">
        <f t="shared" si="72"/>
        <v>0.0930163801193325</v>
      </c>
      <c r="DN126" s="2">
        <f t="shared" si="72"/>
        <v>0.157000959812342</v>
      </c>
      <c r="DO126" s="2">
        <f t="shared" si="72"/>
        <v>0.144593483522207</v>
      </c>
      <c r="DP126" s="2">
        <f t="shared" si="72"/>
        <v>0.131276948011815</v>
      </c>
      <c r="DQ126" s="2">
        <f t="shared" si="72"/>
        <v>0.146380833559946</v>
      </c>
      <c r="DR126" s="2">
        <f t="shared" si="72"/>
        <v>0.0863395725302419</v>
      </c>
      <c r="DS126" s="2">
        <f t="shared" si="72"/>
        <v>0.144008010507705</v>
      </c>
      <c r="DT126" s="2">
        <f t="shared" si="72"/>
        <v>0.120009519214524</v>
      </c>
      <c r="DU126" s="2">
        <f t="shared" si="72"/>
        <v>0.136753446092802</v>
      </c>
      <c r="DV126" s="2">
        <f t="shared" si="72"/>
        <v>0.0866480718680009</v>
      </c>
      <c r="DW126" s="2">
        <f t="shared" si="72"/>
        <v>0.0964663043199325</v>
      </c>
      <c r="DX126" s="2">
        <f t="shared" si="72"/>
        <v>0.104593926879166</v>
      </c>
      <c r="DY126" s="2">
        <f t="shared" si="72"/>
        <v>0.1055452210441</v>
      </c>
      <c r="DZ126" s="2">
        <f t="shared" si="72"/>
        <v>0.140640483767284</v>
      </c>
      <c r="EA126" s="2">
        <f t="shared" si="72"/>
        <v>0.15634638072108</v>
      </c>
      <c r="EB126" s="2">
        <f t="shared" ref="EB126:EQ126" si="73">EB27/(EB27+EB28+EB29)</f>
        <v>0.106379243657944</v>
      </c>
      <c r="EC126" s="2">
        <f t="shared" si="73"/>
        <v>0.0901051410846642</v>
      </c>
      <c r="ED126" s="2">
        <f t="shared" si="73"/>
        <v>0.0884685214789512</v>
      </c>
      <c r="EE126" s="2">
        <f t="shared" si="73"/>
        <v>0.11088355162721</v>
      </c>
      <c r="EF126" s="2">
        <f t="shared" si="73"/>
        <v>0.137793797683004</v>
      </c>
      <c r="EG126" s="2">
        <f t="shared" si="73"/>
        <v>0.129532618841793</v>
      </c>
      <c r="EH126" s="2">
        <f t="shared" si="73"/>
        <v>0.151421019278035</v>
      </c>
      <c r="EI126" s="2">
        <f t="shared" si="73"/>
        <v>0.107773971048636</v>
      </c>
      <c r="EJ126" s="2">
        <f t="shared" si="73"/>
        <v>0.150752341879772</v>
      </c>
      <c r="EK126" s="2">
        <f t="shared" si="73"/>
        <v>0.133621798809941</v>
      </c>
      <c r="EL126" s="2">
        <f t="shared" si="73"/>
        <v>0.0886700460092252</v>
      </c>
      <c r="EM126" s="2">
        <f t="shared" si="73"/>
        <v>0.113769428929125</v>
      </c>
      <c r="EN126" s="2">
        <f t="shared" si="73"/>
        <v>0.101707004114557</v>
      </c>
      <c r="EO126" s="2">
        <f t="shared" si="73"/>
        <v>0.0985615556383108</v>
      </c>
      <c r="EP126" s="2">
        <f t="shared" si="73"/>
        <v>0.138068142417546</v>
      </c>
      <c r="EQ126" s="2">
        <f t="shared" si="73"/>
        <v>0.161244712748171</v>
      </c>
    </row>
    <row r="127" spans="2:147">
      <c r="B127" s="1" t="s">
        <v>233</v>
      </c>
      <c r="C127" s="2">
        <f>C29/(C27+C28+C29)</f>
        <v>0.423726516053864</v>
      </c>
      <c r="D127" s="2">
        <f t="shared" ref="D127:BO127" si="74">D29/(D27+D28+D29)</f>
        <v>0.426401035240414</v>
      </c>
      <c r="E127" s="2">
        <f t="shared" si="74"/>
        <v>0.419839477674027</v>
      </c>
      <c r="F127" s="2">
        <f t="shared" si="74"/>
        <v>0.423610433903602</v>
      </c>
      <c r="G127" s="2">
        <f t="shared" si="74"/>
        <v>0.464589251034019</v>
      </c>
      <c r="H127" s="2">
        <f t="shared" si="74"/>
        <v>0.431489679765508</v>
      </c>
      <c r="I127" s="2">
        <f t="shared" si="74"/>
        <v>0.440951163115838</v>
      </c>
      <c r="J127" s="2">
        <f t="shared" si="74"/>
        <v>0.430796957769832</v>
      </c>
      <c r="K127" s="2">
        <f t="shared" si="74"/>
        <v>0.436145038381369</v>
      </c>
      <c r="L127" s="2">
        <f t="shared" si="74"/>
        <v>0.428838972534225</v>
      </c>
      <c r="M127" s="2">
        <f t="shared" si="74"/>
        <v>0.429180341800269</v>
      </c>
      <c r="N127" s="2">
        <f t="shared" si="74"/>
        <v>0.431227385207929</v>
      </c>
      <c r="O127" s="2">
        <f t="shared" si="74"/>
        <v>0.437899598684634</v>
      </c>
      <c r="P127" s="2">
        <f t="shared" si="74"/>
        <v>0.426675434904361</v>
      </c>
      <c r="Q127" s="2">
        <f t="shared" si="74"/>
        <v>0.44988940795308</v>
      </c>
      <c r="R127" s="2">
        <f t="shared" si="74"/>
        <v>0.434770465890902</v>
      </c>
      <c r="S127" s="2">
        <f t="shared" si="74"/>
        <v>0.451953654395619</v>
      </c>
      <c r="T127" s="2">
        <f t="shared" si="74"/>
        <v>0.44580733406234</v>
      </c>
      <c r="U127" s="2">
        <f t="shared" si="74"/>
        <v>0.435706718795242</v>
      </c>
      <c r="V127" s="2">
        <f t="shared" si="74"/>
        <v>0.421804599803919</v>
      </c>
      <c r="W127" s="2">
        <f t="shared" si="74"/>
        <v>0.435198805435203</v>
      </c>
      <c r="X127" s="2">
        <f t="shared" si="74"/>
        <v>0.451406299343262</v>
      </c>
      <c r="Y127" s="2">
        <f t="shared" si="74"/>
        <v>0.415914000145697</v>
      </c>
      <c r="Z127" s="2">
        <f t="shared" si="74"/>
        <v>0.42170248750054</v>
      </c>
      <c r="AA127" s="2">
        <f t="shared" si="74"/>
        <v>0.406133939553182</v>
      </c>
      <c r="AB127" s="2">
        <f t="shared" si="74"/>
        <v>0.432718736040441</v>
      </c>
      <c r="AC127" s="2">
        <f t="shared" si="74"/>
        <v>0.364549928550211</v>
      </c>
      <c r="AD127" s="2">
        <f t="shared" si="74"/>
        <v>0.44608262136897</v>
      </c>
      <c r="AE127" s="2">
        <f t="shared" si="74"/>
        <v>0.397466281790619</v>
      </c>
      <c r="AF127" s="2">
        <f t="shared" si="74"/>
        <v>0.440747710243332</v>
      </c>
      <c r="AG127" s="2">
        <f t="shared" si="74"/>
        <v>0.431545431095575</v>
      </c>
      <c r="AH127" s="2">
        <f t="shared" si="74"/>
        <v>0.441423806771994</v>
      </c>
      <c r="AI127" s="2">
        <f t="shared" si="74"/>
        <v>0.432386214382053</v>
      </c>
      <c r="AJ127" s="2">
        <f t="shared" si="74"/>
        <v>0.42418673318614</v>
      </c>
      <c r="AK127" s="2">
        <f t="shared" si="74"/>
        <v>0.0391959534908714</v>
      </c>
      <c r="AL127" s="2">
        <f t="shared" si="74"/>
        <v>0.361654761968429</v>
      </c>
      <c r="AM127" s="2">
        <f t="shared" si="74"/>
        <v>0.386628712813112</v>
      </c>
      <c r="AN127" s="2">
        <f t="shared" si="74"/>
        <v>0.448355465444322</v>
      </c>
      <c r="AO127" s="2">
        <f t="shared" si="74"/>
        <v>0.424769198028397</v>
      </c>
      <c r="AP127" s="2">
        <f t="shared" si="74"/>
        <v>0.311200571728746</v>
      </c>
      <c r="AQ127" s="2">
        <f t="shared" si="74"/>
        <v>0.429342536816721</v>
      </c>
      <c r="AR127" s="2">
        <f t="shared" si="74"/>
        <v>0.40788619094149</v>
      </c>
      <c r="AS127" s="2">
        <f t="shared" si="74"/>
        <v>0.422304508955697</v>
      </c>
      <c r="AT127" s="2">
        <f t="shared" si="74"/>
        <v>0.418676290134211</v>
      </c>
      <c r="AU127" s="2">
        <f t="shared" si="74"/>
        <v>0.303012258642901</v>
      </c>
      <c r="AV127" s="2">
        <f t="shared" si="74"/>
        <v>0.444122941275132</v>
      </c>
      <c r="AW127" s="2">
        <f t="shared" si="74"/>
        <v>0.442900223029418</v>
      </c>
      <c r="AX127" s="2">
        <f t="shared" si="74"/>
        <v>0.435312922514209</v>
      </c>
      <c r="AY127" s="2">
        <f t="shared" si="74"/>
        <v>0.43974077641403</v>
      </c>
      <c r="AZ127" s="2">
        <f t="shared" si="74"/>
        <v>0.431172958964142</v>
      </c>
      <c r="BA127" s="2">
        <f t="shared" si="74"/>
        <v>0.429749115181044</v>
      </c>
      <c r="BB127" s="2">
        <f t="shared" si="74"/>
        <v>0.447469644879825</v>
      </c>
      <c r="BC127" s="2">
        <f t="shared" si="74"/>
        <v>0.405859684936326</v>
      </c>
      <c r="BD127" s="2">
        <f t="shared" si="74"/>
        <v>0.438230223110449</v>
      </c>
      <c r="BE127" s="2">
        <f t="shared" si="74"/>
        <v>0.336996383679052</v>
      </c>
      <c r="BF127" s="2">
        <f t="shared" si="74"/>
        <v>0.438660018069715</v>
      </c>
      <c r="BG127" s="2">
        <f t="shared" si="74"/>
        <v>0.44707041640238</v>
      </c>
      <c r="BH127" s="2">
        <f t="shared" si="74"/>
        <v>0.346455861468323</v>
      </c>
      <c r="BI127" s="2">
        <f t="shared" si="74"/>
        <v>0.429861550330203</v>
      </c>
      <c r="BJ127" s="2">
        <f t="shared" si="74"/>
        <v>0.422711585916094</v>
      </c>
      <c r="BK127" s="2">
        <f t="shared" si="74"/>
        <v>0.344897086878159</v>
      </c>
      <c r="BL127" s="2">
        <f t="shared" si="74"/>
        <v>0.440958330280723</v>
      </c>
      <c r="BM127" s="2">
        <f t="shared" si="74"/>
        <v>0.444455340822715</v>
      </c>
      <c r="BN127" s="2">
        <f t="shared" si="74"/>
        <v>0.432018444411347</v>
      </c>
      <c r="BO127" s="2">
        <f t="shared" si="74"/>
        <v>0.315474654095124</v>
      </c>
      <c r="BP127" s="2">
        <f t="shared" ref="BP127:EA127" si="75">BP29/(BP27+BP28+BP29)</f>
        <v>0.438536329414911</v>
      </c>
      <c r="BQ127" s="2">
        <f t="shared" si="75"/>
        <v>0.455622351814601</v>
      </c>
      <c r="BR127" s="2">
        <f t="shared" si="75"/>
        <v>0.450707590971779</v>
      </c>
      <c r="BS127" s="2">
        <f t="shared" si="75"/>
        <v>0.435096973382192</v>
      </c>
      <c r="BT127" s="2">
        <f t="shared" si="75"/>
        <v>0.437036782773092</v>
      </c>
      <c r="BU127" s="2">
        <f t="shared" si="75"/>
        <v>0.401458243726145</v>
      </c>
      <c r="BV127" s="2">
        <f t="shared" si="75"/>
        <v>0.426273559008363</v>
      </c>
      <c r="BW127" s="2">
        <f t="shared" si="75"/>
        <v>0.449835312858927</v>
      </c>
      <c r="BX127" s="2">
        <f t="shared" si="75"/>
        <v>0.413702257983087</v>
      </c>
      <c r="BY127" s="2">
        <f t="shared" si="75"/>
        <v>0.39516238288811</v>
      </c>
      <c r="BZ127" s="2">
        <f t="shared" si="75"/>
        <v>0.425654355113001</v>
      </c>
      <c r="CA127" s="2">
        <f t="shared" si="75"/>
        <v>0.438584080133609</v>
      </c>
      <c r="CB127" s="2">
        <f t="shared" si="75"/>
        <v>0.356418084244628</v>
      </c>
      <c r="CC127" s="2">
        <f t="shared" si="75"/>
        <v>0.43196441775285</v>
      </c>
      <c r="CD127" s="2">
        <f t="shared" si="75"/>
        <v>0.422472491168063</v>
      </c>
      <c r="CE127" s="2">
        <f t="shared" si="75"/>
        <v>0.445615994849791</v>
      </c>
      <c r="CF127" s="2">
        <f t="shared" si="75"/>
        <v>0.425308662297226</v>
      </c>
      <c r="CG127" s="2">
        <f t="shared" si="75"/>
        <v>0.442968185224314</v>
      </c>
      <c r="CH127" s="2">
        <f t="shared" si="75"/>
        <v>0.423109798696916</v>
      </c>
      <c r="CI127" s="2">
        <f t="shared" si="75"/>
        <v>0.0352228093154061</v>
      </c>
      <c r="CJ127" s="2">
        <f t="shared" si="75"/>
        <v>0.374832284197006</v>
      </c>
      <c r="CK127" s="2">
        <f t="shared" si="75"/>
        <v>0.430651440912126</v>
      </c>
      <c r="CL127" s="2">
        <f t="shared" si="75"/>
        <v>0.437144534412768</v>
      </c>
      <c r="CM127" s="2">
        <f t="shared" si="75"/>
        <v>0.402675392215818</v>
      </c>
      <c r="CN127" s="2">
        <f t="shared" si="75"/>
        <v>0.398683473827514</v>
      </c>
      <c r="CO127" s="2">
        <f t="shared" si="75"/>
        <v>0.445336311878292</v>
      </c>
      <c r="CP127" s="2">
        <f t="shared" si="75"/>
        <v>0.414702987253163</v>
      </c>
      <c r="CQ127" s="2">
        <f t="shared" si="75"/>
        <v>0.430301116745359</v>
      </c>
      <c r="CR127" s="2">
        <f t="shared" si="75"/>
        <v>0.425901875653657</v>
      </c>
      <c r="CS127" s="2">
        <f t="shared" si="75"/>
        <v>0.44886699247518</v>
      </c>
      <c r="CT127" s="2">
        <f t="shared" si="75"/>
        <v>0.440631223595006</v>
      </c>
      <c r="CU127" s="2">
        <f t="shared" si="75"/>
        <v>0.373866623518576</v>
      </c>
      <c r="CV127" s="2">
        <f t="shared" si="75"/>
        <v>0.373935956396179</v>
      </c>
      <c r="CW127" s="2">
        <f t="shared" si="75"/>
        <v>0.434303958663288</v>
      </c>
      <c r="CX127" s="2">
        <f t="shared" si="75"/>
        <v>0.435102992801552</v>
      </c>
      <c r="CY127" s="2">
        <f t="shared" si="75"/>
        <v>0.424600320694619</v>
      </c>
      <c r="CZ127" s="2">
        <f t="shared" si="75"/>
        <v>0.437828773028143</v>
      </c>
      <c r="DA127" s="2">
        <f t="shared" si="75"/>
        <v>0.397780459478722</v>
      </c>
      <c r="DB127" s="2">
        <f t="shared" si="75"/>
        <v>0.413465083044981</v>
      </c>
      <c r="DC127" s="2">
        <f t="shared" si="75"/>
        <v>0.438159053798264</v>
      </c>
      <c r="DD127" s="2">
        <f t="shared" si="75"/>
        <v>0.327022449723919</v>
      </c>
      <c r="DE127" s="2">
        <f t="shared" si="75"/>
        <v>0.446420107912218</v>
      </c>
      <c r="DF127" s="2">
        <f t="shared" si="75"/>
        <v>0.421210853617482</v>
      </c>
      <c r="DG127" s="2">
        <f t="shared" si="75"/>
        <v>0.408477866293932</v>
      </c>
      <c r="DH127" s="2">
        <f t="shared" si="75"/>
        <v>0.406586160393785</v>
      </c>
      <c r="DI127" s="2">
        <f t="shared" si="75"/>
        <v>0.435574046473087</v>
      </c>
      <c r="DJ127" s="2">
        <f t="shared" si="75"/>
        <v>0.425706200282692</v>
      </c>
      <c r="DK127" s="2">
        <f t="shared" si="75"/>
        <v>0.443083206146655</v>
      </c>
      <c r="DL127" s="2">
        <f t="shared" si="75"/>
        <v>0.390812340033388</v>
      </c>
      <c r="DM127" s="2">
        <f t="shared" si="75"/>
        <v>0.453131496149985</v>
      </c>
      <c r="DN127" s="2">
        <f t="shared" si="75"/>
        <v>0.424214312485547</v>
      </c>
      <c r="DO127" s="2">
        <f t="shared" si="75"/>
        <v>0.416138133964928</v>
      </c>
      <c r="DP127" s="2">
        <f t="shared" si="75"/>
        <v>0.425709790426138</v>
      </c>
      <c r="DQ127" s="2">
        <f t="shared" si="75"/>
        <v>0.42946677580342</v>
      </c>
      <c r="DR127" s="2">
        <f t="shared" si="75"/>
        <v>0.432667698614319</v>
      </c>
      <c r="DS127" s="2">
        <f t="shared" si="75"/>
        <v>0.397360550102397</v>
      </c>
      <c r="DT127" s="2">
        <f t="shared" si="75"/>
        <v>0.399833984470602</v>
      </c>
      <c r="DU127" s="2">
        <f t="shared" si="75"/>
        <v>0.438641020438697</v>
      </c>
      <c r="DV127" s="2">
        <f t="shared" si="75"/>
        <v>0.447367471476724</v>
      </c>
      <c r="DW127" s="2">
        <f t="shared" si="75"/>
        <v>0.429447127585505</v>
      </c>
      <c r="DX127" s="2">
        <f t="shared" si="75"/>
        <v>0.438671448255711</v>
      </c>
      <c r="DY127" s="2">
        <f t="shared" si="75"/>
        <v>0.429221433314912</v>
      </c>
      <c r="DZ127" s="2">
        <f t="shared" si="75"/>
        <v>0.434093784593075</v>
      </c>
      <c r="EA127" s="2">
        <f t="shared" si="75"/>
        <v>0.372215276747272</v>
      </c>
      <c r="EB127" s="2">
        <f t="shared" ref="EB127:EQ127" si="76">EB29/(EB27+EB28+EB29)</f>
        <v>0.449514230734897</v>
      </c>
      <c r="EC127" s="2">
        <f t="shared" si="76"/>
        <v>0.419735457922484</v>
      </c>
      <c r="ED127" s="2">
        <f t="shared" si="76"/>
        <v>0.42809715445525</v>
      </c>
      <c r="EE127" s="2">
        <f t="shared" si="76"/>
        <v>0.435167473553889</v>
      </c>
      <c r="EF127" s="2">
        <f t="shared" si="76"/>
        <v>0.432220838197958</v>
      </c>
      <c r="EG127" s="2">
        <f t="shared" si="76"/>
        <v>0.419396799128765</v>
      </c>
      <c r="EH127" s="2">
        <f t="shared" si="76"/>
        <v>0.430304619853516</v>
      </c>
      <c r="EI127" s="2">
        <f t="shared" si="76"/>
        <v>0.424317396848016</v>
      </c>
      <c r="EJ127" s="2">
        <f t="shared" si="76"/>
        <v>0.423991048644434</v>
      </c>
      <c r="EK127" s="2">
        <f t="shared" si="76"/>
        <v>0.434814179187327</v>
      </c>
      <c r="EL127" s="2">
        <f t="shared" si="76"/>
        <v>0.438620468815388</v>
      </c>
      <c r="EM127" s="2">
        <f t="shared" si="76"/>
        <v>0.442993177265612</v>
      </c>
      <c r="EN127" s="2">
        <f t="shared" si="76"/>
        <v>0.424777471998348</v>
      </c>
      <c r="EO127" s="2">
        <f t="shared" si="76"/>
        <v>0.443038296141552</v>
      </c>
      <c r="EP127" s="2">
        <f t="shared" si="76"/>
        <v>0.429828013170571</v>
      </c>
      <c r="EQ127" s="2">
        <f t="shared" si="76"/>
        <v>0.424413392514845</v>
      </c>
    </row>
  </sheetData>
  <mergeCells count="9">
    <mergeCell ref="C42:H42"/>
    <mergeCell ref="J42:W42"/>
    <mergeCell ref="X42:BQ42"/>
    <mergeCell ref="BR42:CE42"/>
    <mergeCell ref="CF42:CS42"/>
    <mergeCell ref="CT42:DK42"/>
    <mergeCell ref="DL42:DY42"/>
    <mergeCell ref="DZ42:EE42"/>
    <mergeCell ref="EF42:EQ42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WPS_1477313185</cp:lastModifiedBy>
  <dcterms:created xsi:type="dcterms:W3CDTF">2020-07-12T13:03:00Z</dcterms:created>
  <dcterms:modified xsi:type="dcterms:W3CDTF">2020-07-13T14:35:03Z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