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firstSheet="9" activeTab="15"/>
  </bookViews>
  <sheets>
    <sheet name="宁德市公司指标" sheetId="1" r:id="rId1"/>
    <sheet name="全能卡目标" sheetId="2" r:id="rId2"/>
    <sheet name="固网、个人号卡积分目标" sheetId="3" r:id="rId3"/>
    <sheet name="晒单统计" sheetId="4" r:id="rId4"/>
    <sheet name="号卡晒单" sheetId="5" r:id="rId5"/>
    <sheet name="固网新增-回网" sheetId="6" r:id="rId6"/>
    <sheet name="3.7每日通报" sheetId="7" r:id="rId7"/>
    <sheet name="新3.8每日通报" sheetId="8" r:id="rId8"/>
    <sheet name="新3.9每日通报 " sheetId="9" r:id="rId9"/>
    <sheet name="3.9每日通报 " sheetId="10" r:id="rId10"/>
    <sheet name="新3.8每日通报 (2)" sheetId="11" r:id="rId11"/>
    <sheet name="Sheet1" sheetId="12" r:id="rId12"/>
    <sheet name="Sheet2" sheetId="13" r:id="rId13"/>
    <sheet name="Sheet3" sheetId="14" r:id="rId14"/>
    <sheet name="Sheet4" sheetId="15" r:id="rId15"/>
    <sheet name="test" sheetId="16" r:id="rId16"/>
  </sheets>
  <definedNames>
    <definedName name="_xlnm._FilterDatabase" localSheetId="14" hidden="1">Sheet4!$A$1:$C$40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86199</author>
  </authors>
  <commentList>
    <comment ref="G187" authorId="0">
      <text>
        <r>
          <rPr>
            <sz val="10"/>
            <rFont val="宋体"/>
            <charset val="134"/>
          </rPr>
          <t>86199:
原发展人黄伏星</t>
        </r>
      </text>
    </comment>
  </commentList>
</comments>
</file>

<file path=xl/sharedStrings.xml><?xml version="1.0" encoding="utf-8"?>
<sst xmlns="http://schemas.openxmlformats.org/spreadsheetml/2006/main" count="3795" uniqueCount="701">
  <si>
    <t>分公司</t>
  </si>
  <si>
    <t>保底目标</t>
  </si>
  <si>
    <t>挑战目标</t>
  </si>
  <si>
    <t>固网积分</t>
  </si>
  <si>
    <t>个人号卡积分</t>
  </si>
  <si>
    <t>全能卡积分</t>
  </si>
  <si>
    <t>蕉城</t>
  </si>
  <si>
    <t>霞浦</t>
  </si>
  <si>
    <t>福安</t>
  </si>
  <si>
    <t>福鼎</t>
  </si>
  <si>
    <t>古田</t>
  </si>
  <si>
    <t>寿宁（柘荣）</t>
  </si>
  <si>
    <t>周宁</t>
  </si>
  <si>
    <t>屏南</t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</si>
  <si>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</si>
  <si>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</si>
  <si>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</si>
  <si>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</si>
  <si>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</si>
  <si>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</si>
  <si>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</si>
  <si>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</si>
  <si>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</si>
  <si>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</si>
  <si>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</si>
  <si>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</si>
  <si>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</si>
  <si>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</si>
  <si>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</si>
  <si>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</si>
  <si>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</si>
  <si>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</si>
  <si>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</si>
  <si>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</si>
  <si>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</si>
  <si>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t>姓名</t>
  </si>
  <si>
    <t>保底积分</t>
  </si>
  <si>
    <t>挑战积分</t>
  </si>
  <si>
    <t>站点保底积分</t>
  </si>
  <si>
    <t>站点挑战积分</t>
  </si>
  <si>
    <t>站点号卡积分</t>
  </si>
  <si>
    <t>黄莉莉</t>
  </si>
  <si>
    <t>李亚琴</t>
  </si>
  <si>
    <t>林圣招</t>
  </si>
  <si>
    <t>谢福琴</t>
  </si>
  <si>
    <t>汤慈妃</t>
  </si>
  <si>
    <t>罗祯</t>
  </si>
  <si>
    <t>陈国焜</t>
  </si>
  <si>
    <t>郑谢峰</t>
  </si>
  <si>
    <t>钟宇明</t>
  </si>
  <si>
    <t>林芥锋</t>
  </si>
  <si>
    <t>卢俊杰</t>
  </si>
  <si>
    <t>刘逢财</t>
  </si>
  <si>
    <t>黄树锦</t>
  </si>
  <si>
    <t>吴锦忠</t>
  </si>
  <si>
    <t>陈凤</t>
  </si>
  <si>
    <t>陈庆良</t>
  </si>
  <si>
    <t>陈丽花</t>
  </si>
  <si>
    <t>刘茂荣</t>
  </si>
  <si>
    <t>潘启旺</t>
  </si>
  <si>
    <t>谢彩丽</t>
  </si>
  <si>
    <t>王少平</t>
  </si>
  <si>
    <t>肖梦云</t>
  </si>
  <si>
    <t>谢益忠</t>
  </si>
  <si>
    <t>黄志凌</t>
  </si>
  <si>
    <t>黄瑞锋</t>
  </si>
  <si>
    <t>江忠尧</t>
  </si>
  <si>
    <t>林忠进</t>
  </si>
  <si>
    <t>陈舒宇</t>
  </si>
  <si>
    <t>王林发</t>
  </si>
  <si>
    <t>林斌</t>
  </si>
  <si>
    <t>李玉声</t>
  </si>
  <si>
    <t>刘坛国</t>
  </si>
  <si>
    <t>张国锋</t>
  </si>
  <si>
    <t>蔡慧</t>
  </si>
  <si>
    <t>马全现</t>
  </si>
  <si>
    <t>林木铃</t>
  </si>
  <si>
    <t>刘端容</t>
  </si>
  <si>
    <t>缪高雄</t>
  </si>
  <si>
    <t>林绍光</t>
  </si>
  <si>
    <t>袁晶晶</t>
  </si>
  <si>
    <t>王若连</t>
  </si>
  <si>
    <t>李斌</t>
  </si>
  <si>
    <t>陈明金</t>
  </si>
  <si>
    <t>郑铃凤</t>
  </si>
  <si>
    <t>詹长江</t>
  </si>
  <si>
    <t>谢凤端</t>
  </si>
  <si>
    <t>陈晨</t>
  </si>
  <si>
    <t>陈辉1</t>
  </si>
  <si>
    <t>陈曦1</t>
  </si>
  <si>
    <t>毛华棠</t>
  </si>
  <si>
    <t>缪文华</t>
  </si>
  <si>
    <t>李斌1</t>
  </si>
  <si>
    <t>阮铃颖</t>
  </si>
  <si>
    <t>陈曦（女）</t>
  </si>
  <si>
    <t>黄少琦</t>
  </si>
  <si>
    <t>王忠强</t>
  </si>
  <si>
    <t>郭云峰</t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</si>
  <si>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</si>
  <si>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</si>
  <si>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</si>
  <si>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</si>
  <si>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</si>
  <si>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</si>
  <si>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</si>
  <si>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</si>
  <si>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</si>
  <si>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</si>
  <si>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</si>
  <si>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</si>
  <si>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</si>
  <si>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</si>
  <si>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</si>
  <si>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</si>
  <si>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</si>
  <si>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</si>
  <si>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</si>
  <si>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</si>
  <si>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</si>
  <si>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</si>
  <si>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</si>
  <si>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</si>
  <si>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</si>
  <si>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</si>
  <si>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</si>
  <si>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</si>
  <si>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</si>
  <si>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</si>
  <si>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</si>
  <si>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</si>
  <si>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</si>
  <si>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</si>
  <si>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</si>
  <si>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</si>
  <si>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</si>
  <si>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</si>
  <si>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</si>
  <si>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</si>
  <si>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</si>
  <si>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</si>
  <si>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</si>
  <si>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</si>
  <si>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</si>
  <si>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</si>
  <si>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</si>
  <si>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</si>
  <si>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</si>
  <si>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t xml:space="preserve">
 "福安分公司3月7日赛岐站第40单客户编号830403197064办理业务新增有效一户发展人赛岐站李斌
</t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</si>
  <si>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</si>
  <si>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</si>
  <si>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</si>
  <si>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</si>
  <si>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</si>
  <si>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</si>
  <si>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</si>
  <si>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</si>
  <si>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</si>
  <si>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</si>
  <si>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</si>
  <si>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</si>
  <si>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</si>
  <si>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</si>
  <si>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</si>
  <si>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</si>
  <si>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</si>
  <si>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</si>
  <si>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</si>
  <si>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</si>
  <si>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</si>
  <si>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</si>
  <si>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</si>
  <si>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</si>
  <si>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</si>
  <si>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</si>
  <si>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</si>
  <si>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</si>
  <si>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</si>
  <si>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</si>
  <si>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</si>
  <si>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</si>
  <si>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</si>
  <si>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</si>
  <si>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</si>
  <si>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</si>
  <si>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</si>
  <si>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</si>
  <si>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</si>
  <si>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</si>
  <si>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</si>
  <si>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</si>
  <si>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</si>
  <si>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</si>
  <si>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</si>
  <si>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</si>
  <si>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</si>
  <si>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</si>
  <si>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</si>
  <si>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</si>
  <si>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</si>
  <si>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</si>
  <si>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</si>
  <si>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</si>
  <si>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</si>
  <si>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</si>
  <si>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</si>
  <si>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</si>
  <si>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</si>
  <si>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</si>
  <si>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</si>
  <si>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</si>
  <si>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</si>
  <si>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</si>
  <si>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</si>
  <si>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</si>
  <si>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</si>
  <si>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</si>
  <si>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</si>
  <si>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</si>
  <si>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</si>
  <si>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</si>
  <si>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</si>
  <si>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</si>
  <si>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</si>
  <si>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</si>
  <si>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</si>
  <si>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</si>
  <si>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</si>
  <si>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</si>
  <si>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</si>
  <si>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</si>
  <si>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</si>
  <si>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</si>
  <si>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</si>
  <si>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</si>
  <si>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</si>
  <si>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</si>
  <si>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</si>
  <si>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</si>
  <si>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</si>
  <si>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</si>
  <si>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</si>
  <si>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</si>
  <si>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</si>
  <si>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</si>
  <si>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</si>
  <si>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</si>
  <si>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</si>
  <si>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</si>
  <si>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</si>
  <si>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</si>
  <si>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</si>
  <si>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</si>
  <si>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</si>
  <si>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</si>
  <si>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</si>
  <si>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</si>
  <si>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</si>
  <si>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</si>
  <si>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</si>
  <si>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</si>
  <si>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t>福安分公司3月9日城关站第27单，客户编号号:830403197188办理业务：双百套餐惠民卡年缴主卡一张，发展人:汤慈妃</t>
  </si>
  <si>
    <t>福安分公司3月9日溪柄第24单，客户编号号:830403197290办理业务：双百套餐主卡一张，发展人:刘端容</t>
  </si>
  <si>
    <t>福安分公司3月9日城关站第12单客户编号号:830403071034办理业务：新开慧家88元主卡一张副卡一张，发展人:李亚琴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</si>
  <si>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</si>
  <si>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</si>
  <si>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福安分公司3月9日赛岐站第25单，客户编号号:830403197309办理业务：全能卡169主副卡各一张，发展人:赛岐站，李斌</t>
  </si>
  <si>
    <t>福安分公司3月9日赛岐站第28单，客户编号号:830403197308办理业务：全能卡169主副卡各一张，发展人:陈曦（女）</t>
  </si>
  <si>
    <t>福安分公司3月9日溪潭站第20单客户编号号:830403197289办理业务：全能卡129主副卡各一张，发展人，缪高雄</t>
  </si>
  <si>
    <t>福安分公司3月9日晓阳站第16单客户编号号:830403197288办理业务：新开慧家88元主卡一张，发展人:詹长江，副卡一张发展人：谢凤端</t>
  </si>
  <si>
    <t>福安分公司3月9日城关第13单客户编号:830403197229办理业务：新增慧家39元主卡一张，发展人:谢福琴</t>
  </si>
  <si>
    <t>福安分公司3月9日城关站第26单，客户编号号:830403197291办理业务：新增有效慧家39套餐主卡一张，发展人:陈国焜</t>
  </si>
  <si>
    <t>福安分公司3月9日城关站第29单，客户编号号:830403197294办理业务：新增有效慧家39套餐主卡一张，发展人:刘逢财</t>
  </si>
  <si>
    <t>福安分公司3月9日城关站第30单，客户编号号:830403197312办理业务：新增有效慧家39套餐主卡一张，发展人:林芥锋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</si>
  <si>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</si>
  <si>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</si>
  <si>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福安分公司3月9日潭头站第3单客户编号号:830403197267办理业务：新增慧家39元主卡一张，发展人:李玉声</t>
  </si>
  <si>
    <t>福安分公司3月9日湾坞站第21单客户编号号:830403197228办理业务：新增有效慧家39套餐主卡一张，发展人:蔡慧</t>
  </si>
  <si>
    <t>福安分公司3月9日湾坞站第22单客户编号号:830403197234办理业务：新增有效慧家39套餐主卡一张，发展人:张国锋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</si>
  <si>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</si>
  <si>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</si>
  <si>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全能卡B（169）</t>
  </si>
  <si>
    <t>高互宽预离网回网（互动预离网不算分值）</t>
  </si>
  <si>
    <t>福安分公司3月9日下白石第4单客户编号:830403197252办理业务：新增高互宽，发展人:郑铃凤</t>
  </si>
  <si>
    <t>福安分公司3月9日下白石第5单客户编号:830403197051办理业务：新增高互宽，发展人:郑铃凤</t>
  </si>
  <si>
    <t>福安分公司3月9日甘棠站第7单客户编号:830403096277办理业务：回网高互宽，发展人:刘茂荣</t>
  </si>
  <si>
    <t>福安分公司3月9日城关站第8单客户编号:83040006181办理业务：回网标清，发展人:陈锐云</t>
  </si>
  <si>
    <t>福安分公司3月9日湾坞站1单客户编号号:830403168790办理业务：预离网回网高互宽，发展人:刘坛国</t>
  </si>
  <si>
    <t>福安分公司3月8日下白石站44单客户编号号:830403055388办理业务：回网高互宽，发展人:陈明金</t>
  </si>
  <si>
    <t>福安分公司3月9日城关站第9单客户编号:830403085055办理业务：回网高互宽，发展人:林芥锋</t>
  </si>
  <si>
    <t>福安分公司3月9日城关站第14单客户编号号:830403074048办理业务：回网高互宽，发展人:李亚琴</t>
  </si>
  <si>
    <t>福安分公司3月9日赛岐站第15单客户编号号:830403054610办理业务：回网高清，发展人:陈曦（女）</t>
  </si>
  <si>
    <t>福安分公司3月9日晓阳站17单客户编号号:830403169627办理业务：预离网高互宽，发展人:谢凤端</t>
  </si>
  <si>
    <t>福安分公司3月9日溪柄站第23单客户编号号:830403062448办理业务：回网高清，发展人:刘端容</t>
  </si>
  <si>
    <t>福安分公司3月9日甘棠站第31单客户编号号:830403096279，办理业务：回网高清互动，发展人:潘启旺</t>
  </si>
  <si>
    <t>互动回网</t>
  </si>
  <si>
    <t>日期</t>
  </si>
  <si>
    <t>办理业务</t>
  </si>
  <si>
    <t>发展人</t>
  </si>
  <si>
    <t>xxx</t>
  </si>
  <si>
    <t>套餐类型</t>
  </si>
  <si>
    <t>福安分公司3月7日</t>
  </si>
  <si>
    <t>第11单，</t>
  </si>
  <si>
    <t>客户编号:830403197050，</t>
  </si>
  <si>
    <t>办理业务：新增慧家39主卡一张，</t>
  </si>
  <si>
    <t>第12单，</t>
  </si>
  <si>
    <t>客户编号:830403197048</t>
  </si>
  <si>
    <t>第13单，</t>
  </si>
  <si>
    <t>客户编号:830403197051</t>
  </si>
  <si>
    <t>福安分公司3月7日溪柄站</t>
  </si>
  <si>
    <t>第47单，</t>
  </si>
  <si>
    <t>客户编号:830403197047，</t>
  </si>
  <si>
    <t>第48单，</t>
  </si>
  <si>
    <t>客户编号:830403197067，</t>
  </si>
  <si>
    <t>第49单，</t>
  </si>
  <si>
    <t>客户编号号:830403197047</t>
  </si>
  <si>
    <t>办理业务：新增有效一户，</t>
  </si>
  <si>
    <t>第50单，</t>
  </si>
  <si>
    <t>客户编号号:830403197067</t>
  </si>
  <si>
    <t>福安分公司3月7日湾坞站</t>
  </si>
  <si>
    <t>第54单</t>
  </si>
  <si>
    <t>客户编号号:830403014823</t>
  </si>
  <si>
    <t>办理业务：回网高清升级慧家39主卡一张，</t>
  </si>
  <si>
    <t>第55单</t>
  </si>
  <si>
    <t>客户编号号:830403197076</t>
  </si>
  <si>
    <t>福安分公司3月7日市区站</t>
  </si>
  <si>
    <t>第63单</t>
  </si>
  <si>
    <t>客户编号号:830403197054</t>
  </si>
  <si>
    <t>办理业务新增慧家39主卡一张，</t>
  </si>
  <si>
    <t>第64单</t>
  </si>
  <si>
    <t>客户编号号:830403197060</t>
  </si>
  <si>
    <t>单独算</t>
  </si>
  <si>
    <t>陈锐云</t>
  </si>
  <si>
    <t>第65单</t>
  </si>
  <si>
    <t>客户编号号:830403197055</t>
  </si>
  <si>
    <t>福安分公司 3 月 7 日市区站</t>
  </si>
  <si>
    <t>第 76 单</t>
  </si>
  <si>
    <t xml:space="preserve">客户编号: 830403197114 </t>
  </si>
  <si>
    <t xml:space="preserve">办理业务：单移 19.2 </t>
  </si>
  <si>
    <t>单移/副卡</t>
  </si>
  <si>
    <t>福安市分公司3月7日市区站</t>
  </si>
  <si>
    <t>第75单</t>
  </si>
  <si>
    <t>客户编码830403197053.</t>
  </si>
  <si>
    <t>办理业务：新增慧家家庭版39主卡一张，</t>
  </si>
  <si>
    <t>福安分公司3月7日上白石站</t>
  </si>
  <si>
    <t>第78单</t>
  </si>
  <si>
    <t>客户编号号:830403197081</t>
  </si>
  <si>
    <t>福安分公司3月7日小集</t>
  </si>
  <si>
    <t>客</t>
  </si>
  <si>
    <t>第79单</t>
  </si>
  <si>
    <t>客户编号:830403197115，办理业务：新增慧家39主卡一张，</t>
  </si>
  <si>
    <t>发展人:王烨</t>
  </si>
  <si>
    <t>第73单</t>
  </si>
  <si>
    <t>客户编码830403196989</t>
  </si>
  <si>
    <t>办理业务，惠民双百套餐年缴主卡一张，发展人汤慈妃</t>
  </si>
  <si>
    <t>第74单</t>
  </si>
  <si>
    <t>客户编码830403197088.</t>
  </si>
  <si>
    <t>办理业务惠民双百套餐年缴主卡2张，发展人汤慈妃</t>
  </si>
  <si>
    <t>福安分公司3月7日城关站第80单客户编号:830403177389，办理业务：新开团购版88套餐，发展人:吴锦忠</t>
  </si>
  <si>
    <t>福安分公司3月8日城关站</t>
  </si>
  <si>
    <t>第9单</t>
  </si>
  <si>
    <t>客户编号号:830403197095</t>
  </si>
  <si>
    <t>办理业务：全能卡129主副卡各一张</t>
  </si>
  <si>
    <t>a</t>
  </si>
  <si>
    <t>全能卡129</t>
  </si>
  <si>
    <t>福安分公司3月8日小集客</t>
  </si>
  <si>
    <t>第11单</t>
  </si>
  <si>
    <t>客户编号:830003150339，</t>
  </si>
  <si>
    <t>办理业务：团购版288套餐，主卡一张，</t>
  </si>
  <si>
    <t>福安分公司3月8日穆阳站</t>
  </si>
  <si>
    <t>第14单</t>
  </si>
  <si>
    <t>客户编号：830403197108</t>
  </si>
  <si>
    <t>福安分公司3月8日湾坞站</t>
  </si>
  <si>
    <t>16单</t>
  </si>
  <si>
    <t xml:space="preserve">客户编号号:830403025346 </t>
  </si>
  <si>
    <t>办理业务：升级团购88套餐 主卡1张+副卡1张，</t>
  </si>
  <si>
    <t>17单</t>
  </si>
  <si>
    <t>客户编号830403197090</t>
  </si>
  <si>
    <t>福安分公司3月8日上白石站</t>
  </si>
  <si>
    <t>第18单</t>
  </si>
  <si>
    <t>客户编号号:830403197191</t>
  </si>
  <si>
    <t>福安分公司3月8日社口站</t>
  </si>
  <si>
    <t>第22单</t>
  </si>
  <si>
    <t>客户编号号:830403197171</t>
  </si>
  <si>
    <t>第23单</t>
  </si>
  <si>
    <t>客户编号号:830403197189</t>
  </si>
  <si>
    <t>福安分公司3月8日溪潭站</t>
  </si>
  <si>
    <t>第24单</t>
  </si>
  <si>
    <t>客户编号号:830403197209</t>
  </si>
  <si>
    <t>福安分公司3月9日城关站第27单，客户编号号:830403197188办理业务：双百套餐惠民卡年缴主卡一张，</t>
  </si>
  <si>
    <t>福安分公司3月9日溪柄第24单，客户编号号:830403197290办理业务：双百套餐主卡一张，</t>
  </si>
  <si>
    <t>福安分公司3月9日城关站第12单客户编号号:830403071034办理业务：新开慧家88元主卡一张副卡一张，</t>
  </si>
  <si>
    <t>福安分公司3月9日赛岐站第10单客户编号号:830403047110办理业务：新增慧家88元主卡一张副卡一张，</t>
  </si>
  <si>
    <t>福安分公司3月9日赛岐站第11单客户编号号:830403197227办理业务：新增慧家88元主卡一张副卡一张，</t>
  </si>
  <si>
    <t>福安分公司3月9日赛岐站第25单，客户编号号:830403197309办理业务：全能卡169主副卡各一张，</t>
  </si>
  <si>
    <t>赛岐站，李斌</t>
  </si>
  <si>
    <t>福安分公司3月9日赛岐站第28单，客户编号号:830403197308办理业务：全能卡169主副卡各一张，</t>
  </si>
  <si>
    <t>福安分公司3月9日溪潭站第20单客户编号号:830403197289办理业务：全能卡129主副卡各一张，</t>
  </si>
  <si>
    <t>发展人，缪高雄</t>
  </si>
  <si>
    <t>福安分公司3月9日晓阳站第16单客户编号号:830403197288办理业务：新开慧家88元主卡一张，</t>
  </si>
  <si>
    <t>福安分公司3月9日城关第13单客户编号:830403197229办理业务：新增慧家39元主卡一张，</t>
  </si>
  <si>
    <t>福安分公司3月9日城关站第26单，客户编号号:830403197291办理业务：新增有效慧家39套餐主卡一张，</t>
  </si>
  <si>
    <t>福安分公司3月9日城关站第29单，客户编号号:830403197294办理业务：新增有效慧家39套餐主卡一张，</t>
  </si>
  <si>
    <t>福安分公司3月9日城关站第30单，客户编号号:830403197312办理业务：新增有效慧家39套餐主卡一张，</t>
  </si>
  <si>
    <t>福安分公司3月9日范坑站第2单客户编号号:830403197247办理业务：新增慧家39元主卡一张，</t>
  </si>
  <si>
    <t>福安分公司3月9日甘棠站第6单客户编号号:830400043226办理业务：新增慧家39元主卡一张，</t>
  </si>
  <si>
    <t>福安分公司3月9日潭头站第3单客户编号号:830403197267办理业务：新增慧家39元主卡一张，</t>
  </si>
  <si>
    <t>福安分公司3月9日湾坞站第21单客户编号号:830403197228办理业务：新增有效慧家39套餐主卡一张，</t>
  </si>
  <si>
    <t>福安分公司3月9日湾坞站第22单客户编号号:830403197234办理业务：新增有效慧家39套餐主卡一张，</t>
  </si>
  <si>
    <t>福安分公司3月9日溪尾站第19单客户编号:830403197270办理业务：新增慧家39元主卡一张，</t>
  </si>
  <si>
    <t>福安分公司3月9日下白石站第18单客户编号:830403197269办理业务：新增慧家39元主卡一张，</t>
  </si>
  <si>
    <t>b</t>
  </si>
  <si>
    <t>单</t>
  </si>
  <si>
    <t>客户编号</t>
  </si>
  <si>
    <t>有效新增/回网</t>
  </si>
  <si>
    <t>互动新增/回网</t>
  </si>
  <si>
    <t>宽带新增/回网</t>
  </si>
  <si>
    <t>宽带预离网回网</t>
  </si>
  <si>
    <t>晒单客户编号</t>
  </si>
  <si>
    <t>重复</t>
  </si>
  <si>
    <t>客户编号市公司下9.2-9.10</t>
  </si>
  <si>
    <t>第36单，客户编号号:830403197073</t>
  </si>
  <si>
    <t>第39单客户编号号:830403197078</t>
  </si>
  <si>
    <t>第40单客户编号号:830403197063</t>
  </si>
  <si>
    <t>福安分公司3月7日赛岐站</t>
  </si>
  <si>
    <t>第42单客户编号号: 830403197065</t>
  </si>
  <si>
    <t xml:space="preserve">
 "福安分公司3月7日赛岐站</t>
  </si>
  <si>
    <t>第40单客户编号830403197064</t>
  </si>
  <si>
    <t>办理业务新增有效一户</t>
  </si>
  <si>
    <t xml:space="preserve">发展人赛岐站李斌
</t>
  </si>
  <si>
    <t>"福安分公司3月7日赛岐站</t>
  </si>
  <si>
    <t>第39单客户编号830403197079</t>
  </si>
  <si>
    <t>发展人赛岐站李斌</t>
  </si>
  <si>
    <t>第45单客户编号号: 830403197080</t>
  </si>
  <si>
    <t>第49单，客户编号号:830403197047</t>
  </si>
  <si>
    <t>第50单，客户编号号:830403197067</t>
  </si>
  <si>
    <t>福安分公司3月7日社口站</t>
  </si>
  <si>
    <t>第58单客户编号号:830403197089</t>
  </si>
  <si>
    <t>办理业务：新增高清，</t>
  </si>
  <si>
    <t>第73单客户编号号:830403197113</t>
  </si>
  <si>
    <t>第74单客户编号号:830403197112</t>
  </si>
  <si>
    <t>第2单，客户编号:830403035513，</t>
  </si>
  <si>
    <t>办理业务：回网标清，</t>
  </si>
  <si>
    <t>第7单客户编号:830403020129</t>
  </si>
  <si>
    <t>第22单客户编号:830400047952</t>
  </si>
  <si>
    <t>办理业务：回网高清，</t>
  </si>
  <si>
    <t>第31单客户编号号:830403024655</t>
  </si>
  <si>
    <t>第35单客户编号号:830400049821</t>
  </si>
  <si>
    <t>第54单客户编号号:830403014823</t>
  </si>
  <si>
    <t>福安分公司3月7日下白石</t>
  </si>
  <si>
    <t>第66单客户编号:830403073702</t>
  </si>
  <si>
    <t>办理业务：回网高宽，</t>
  </si>
  <si>
    <t>第69单客户编号号:830400044609</t>
  </si>
  <si>
    <t>第3单，客户编号:830403071334</t>
  </si>
  <si>
    <t>办理业务：回网高互宽，</t>
  </si>
  <si>
    <t>宽带回网</t>
  </si>
  <si>
    <t>第4单，客户编号:830403064896</t>
  </si>
  <si>
    <t>第17单客户编号:830403057892，</t>
  </si>
  <si>
    <t>第18单客户编号:830403073191</t>
  </si>
  <si>
    <t>第19单客户编号:830403103570</t>
  </si>
  <si>
    <t>发展人王烨</t>
  </si>
  <si>
    <t>第26单客户编号号:830403013587，</t>
  </si>
  <si>
    <t>办理业务：回网标清并升高互宽，</t>
  </si>
  <si>
    <t>第27单客户编号号:830403082598</t>
  </si>
  <si>
    <t>第28单客户编号:830403166508</t>
  </si>
  <si>
    <t>第29单客户编号:830403057892</t>
  </si>
  <si>
    <t>第60单客户编号号:830403079407</t>
  </si>
  <si>
    <t>第20单客户编号:830403197071</t>
  </si>
  <si>
    <t>办理业务：新增高互宽，</t>
  </si>
  <si>
    <t>第21单客户编号:830403197070</t>
  </si>
  <si>
    <t>第30单客户编号:830403197074</t>
  </si>
  <si>
    <t>第37单客户编号:830403197059</t>
  </si>
  <si>
    <t>福安分公司3月7日小集客</t>
  </si>
  <si>
    <t>第77单客户编号:830403077136</t>
  </si>
  <si>
    <t>发展人:刘逢贵</t>
  </si>
  <si>
    <t>第5单客户编号:830403149411，</t>
  </si>
  <si>
    <t>办理业务：预离网回网高互宽，</t>
  </si>
  <si>
    <t>第6单客户编号:830403070624</t>
  </si>
  <si>
    <t>办理业务：预离网回网高宽，</t>
  </si>
  <si>
    <t>第8单，客户编号:830403078792</t>
  </si>
  <si>
    <t>第9单客户编号:830403112147</t>
  </si>
  <si>
    <t>第10单，客户编号:830403147507，</t>
  </si>
  <si>
    <t>办理业务：预离网回网高互宽</t>
  </si>
  <si>
    <t>第14单，客户编号:830403169275，</t>
  </si>
  <si>
    <t>第15单客户编号:830403167087</t>
  </si>
  <si>
    <t>办理业务：回预离网回网高互宽</t>
  </si>
  <si>
    <t>第23单客户编号:830403127927</t>
  </si>
  <si>
    <t>第25单客户编号号:830403159187</t>
  </si>
  <si>
    <t>第32单客户编号号:830403000170</t>
  </si>
  <si>
    <t>第33单客户编号号:830403028900</t>
  </si>
  <si>
    <t>第34单客户编号号:830403082546</t>
  </si>
  <si>
    <t>第24单客户编号号:830403056489</t>
  </si>
  <si>
    <t>第57单客户编号号:830403076255</t>
  </si>
  <si>
    <t>第59单客户编号号:830403037592</t>
  </si>
  <si>
    <t>福安分公司3月7日晓阳站</t>
  </si>
  <si>
    <t>第61单客户编号号:830403155708</t>
  </si>
  <si>
    <t>办理业务：预离网高互宽，</t>
  </si>
  <si>
    <t>福安分公司3月7日范坑站</t>
  </si>
  <si>
    <t>第67单客户编号号:830403150987</t>
  </si>
  <si>
    <t>第68单客户编号号:830400014197</t>
  </si>
  <si>
    <t>第1单，客户编号号:830403008222，</t>
  </si>
  <si>
    <t>办理业务：预离网回网高清，</t>
  </si>
  <si>
    <t>第16单，客户编号:830403035433</t>
  </si>
  <si>
    <t>办理业务：预离回网标清，</t>
  </si>
  <si>
    <t>福安分公司3月7日潭头站</t>
  </si>
  <si>
    <t>第38单客户编号号:830403102371</t>
  </si>
  <si>
    <t>办理业务：预离网回网标清，</t>
  </si>
  <si>
    <t>第46单客户编号号:830403169389</t>
  </si>
  <si>
    <t>第51单客户编号号:830403047793</t>
  </si>
  <si>
    <t>第52单客户编号号:830403007107</t>
  </si>
  <si>
    <t>办理业务：预离网回网高互，</t>
  </si>
  <si>
    <t>第53单客户编号号:830403050559</t>
  </si>
  <si>
    <t>第56单客户编号号:830403135187</t>
  </si>
  <si>
    <t>第70单客户编号号:830403071975</t>
  </si>
  <si>
    <t>理业务：预离网回网高互宽，</t>
  </si>
  <si>
    <t>第71单客户编号号:830400038283理业务：预离网回网高宽，</t>
  </si>
  <si>
    <t>第72单客户编号号:830400039909理业务：预离网回网高宽，</t>
  </si>
  <si>
    <t>福安分公司3月7日第11单，客户编号:830403197050，办理业务：新增慧家39主卡一张，</t>
  </si>
  <si>
    <t>福安分公司3月7日第12单，客户编号:830403197048办理业务：新增慧家39主卡一张，</t>
  </si>
  <si>
    <t>福安分公司3月7日第13单，客户编号:830403197051办理业务：新增慧家39主卡一张，</t>
  </si>
  <si>
    <t>福安分公司3月7日溪柄站第47单，客户编号:830403197047，办理业务：新增慧家39主卡一张，</t>
  </si>
  <si>
    <t>福安分公司3月7日溪柄站第48单，客户编号:830403197067，办理业务：新增慧家39主卡一张，</t>
  </si>
  <si>
    <t>福安分公司3月7日湾坞站第54单客户编号号:830403014823办理业务：回网高清升级慧家39主卡一张，</t>
  </si>
  <si>
    <t>福安分公司3月7日湾坞站第55单客户编号号:830403197076办理业务：新增慧家39主卡一张，</t>
  </si>
  <si>
    <t>福安分公司3月7日市区站第63单客户编号号:830403197054办理业务新增慧家39主卡一张，</t>
  </si>
  <si>
    <t>福安分公司3月7日市区站第64单客户编号号:830403197060办理业务新增慧家39主卡一张，</t>
  </si>
  <si>
    <t>陈锐元</t>
  </si>
  <si>
    <t>福安分公司3月7日市区站第65单客户编号号:830403197055办理业务新增慧家39主卡一张，</t>
  </si>
  <si>
    <t>福安市分公司3月7日市区站第75单客户编码830403197053.办理业务：新增慧家家庭版39主卡一张，</t>
  </si>
  <si>
    <t>发展人汤慈妃</t>
  </si>
  <si>
    <t>福安分公司3月7日上白石站第78单客户编号号:830403197081办理业务：新增慧家39主卡一张，</t>
  </si>
  <si>
    <t>福安分公司3月7日小集客第79单客户编号:830403197115，办理业务：新增慧家39主卡一张，</t>
  </si>
  <si>
    <t>福安分公司3月7日上白石站第81单客户编号号:830403197117办理业务：新增慧家39主卡一张，</t>
  </si>
  <si>
    <t>福安分公司3月7日城关站第82单，客户编号:830403197147，办理业务：新增慧家39主卡一张，</t>
  </si>
  <si>
    <t>互动新增</t>
  </si>
  <si>
    <t>宽带新增</t>
  </si>
  <si>
    <t>聚类回网</t>
  </si>
  <si>
    <t xml:space="preserve">刘坛国 </t>
  </si>
  <si>
    <t>福安分公司3月8日第29单，客户编号:830403086694办理业务：回网标清，</t>
  </si>
  <si>
    <t>福安分公司3月8日第30单，客户编号:830403086318办理业务：回网标清，</t>
  </si>
  <si>
    <t>福安分公司3月8日第31单，客户编号:830403161508办理业务：回网标清，</t>
  </si>
  <si>
    <t>福安分公司3月8日第32单，客户编号:830403082522办理业务：回网标清，</t>
  </si>
  <si>
    <t>福安分公司3月8日第33单，客户编号:830403017342办理业务：回网标清，</t>
  </si>
  <si>
    <t>福安分公司3月8日第34单客户编号:830403103569办理业务：回网高互宽，</t>
  </si>
  <si>
    <t>发展人：谢凤端</t>
  </si>
  <si>
    <t>福安分公司3月9日甘棠站第7单客户编号:830403096277办理业务：回网高互宽，</t>
  </si>
  <si>
    <t>福安分公司3月8日下白石站44单客户编号号:830403055388办理业务：回网高互宽，</t>
  </si>
  <si>
    <t>福安分公司3月9日城关站第9单客户编号:830403085055办理业务：回网高互宽，</t>
  </si>
  <si>
    <t>福安分公司3月9日城关站第14单客户编号号:830403074048办理业务：回网高互宽，</t>
  </si>
  <si>
    <t>福安分公司3月9日下白石第4单客户编号:830403197252办理业务：新增高互宽，</t>
  </si>
  <si>
    <t>福安分公司3月9日下白石第5单客户编号:830403197051办理业务：新增高互宽，</t>
  </si>
  <si>
    <t>福安分公司3月9日湾坞站1单客户编号号:830403168790办理业务：预离网回网高互宽，</t>
  </si>
  <si>
    <t>福安分公司3月9日晓阳站17单客户编号号:830403169627办理业务：预离网高互宽，</t>
  </si>
  <si>
    <t>福安分公司3月9日城关站第8单客户编号:83040006181办理业务：回网标清，</t>
  </si>
  <si>
    <t>福安分公司3月9日赛岐站第15单客户编号号:830403054610办理业务：回网高清，</t>
  </si>
  <si>
    <t>福安分公司3月9日溪柄站第23单客户编号号:830403062448办理业务：回网高清，</t>
  </si>
  <si>
    <t>福安分公司3月9日甘棠站第31单客户编号号:830403096279，办理业务：回网高清互动，</t>
  </si>
  <si>
    <t>福安分公司3月9日溪潭站第32单客户编号号:830403082590，办理业务：回网高清互动，发展人:缪高雄</t>
  </si>
  <si>
    <t>“三月红”晒单通报
（3月7日）</t>
  </si>
  <si>
    <t>当日单数</t>
  </si>
  <si>
    <t>累计单数</t>
  </si>
  <si>
    <t>全能卡站点合计</t>
  </si>
  <si>
    <t>周期固网积分任务</t>
  </si>
  <si>
    <t>周期个人号卡积分任务</t>
  </si>
  <si>
    <t>团购
88</t>
  </si>
  <si>
    <t>团购118</t>
  </si>
  <si>
    <t>团购158</t>
  </si>
  <si>
    <t>团购188</t>
  </si>
  <si>
    <t>团购228</t>
  </si>
  <si>
    <t>团购388</t>
  </si>
  <si>
    <t>团购588</t>
  </si>
  <si>
    <t>家庭版79</t>
  </si>
  <si>
    <t>家庭版119</t>
  </si>
  <si>
    <t>家庭版229</t>
  </si>
  <si>
    <t>固移融合主卡（出账69以下）</t>
  </si>
  <si>
    <t>固移融合主卡（出账69以上）</t>
  </si>
  <si>
    <t>全能99</t>
  </si>
  <si>
    <t>全能卡MAX(229)</t>
  </si>
  <si>
    <t>个人号卡积分指标</t>
  </si>
  <si>
    <t xml:space="preserve">
个人号卡积分</t>
  </si>
  <si>
    <t xml:space="preserve">
个人号卡指标累计（张）</t>
  </si>
  <si>
    <t>站点号卡积分指标</t>
  </si>
  <si>
    <t>站点号卡积分累计</t>
  </si>
  <si>
    <t>站点号卡积分完成率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</si>
  <si>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</si>
  <si>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</si>
  <si>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</si>
  <si>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</si>
  <si>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</si>
  <si>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站点固网积分完成率</t>
  </si>
  <si>
    <t>站点总积分完成率</t>
  </si>
  <si>
    <t>站点总积分完成率排名</t>
  </si>
  <si>
    <t>个人全能卡合计</t>
  </si>
  <si>
    <t>第一期站点全能卡数量合计</t>
  </si>
  <si>
    <t>第二期站点全能卡指标</t>
  </si>
  <si>
    <t>第二期站点全能卡数量合计</t>
  </si>
  <si>
    <t>第三期站点全能卡指标</t>
  </si>
  <si>
    <t>第三期站点全能卡数量合计</t>
  </si>
  <si>
    <t>第四期站点全能卡指标</t>
  </si>
  <si>
    <t>第四期站点全能卡数量合计</t>
  </si>
  <si>
    <t>分值/单</t>
  </si>
  <si>
    <t>套餐号</t>
  </si>
  <si>
    <t>sum</t>
  </si>
  <si>
    <t>max</t>
  </si>
  <si>
    <t>代表姓名中有其他符号的，易混淆</t>
  </si>
  <si>
    <t>王烨</t>
  </si>
  <si>
    <t>“三月红”晒单通报
（3月8日）</t>
  </si>
  <si>
    <t>“三月红”晒单通报
（3月9日）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</si>
  <si>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</si>
  <si>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</si>
  <si>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</si>
  <si>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</si>
  <si>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</si>
  <si>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</si>
  <si>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</si>
  <si>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</si>
  <si>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</si>
  <si>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</si>
  <si>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</si>
  <si>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</si>
  <si>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第20单</t>
  </si>
  <si>
    <t>第21单</t>
  </si>
  <si>
    <t>第25单</t>
  </si>
  <si>
    <t>第16单</t>
  </si>
  <si>
    <t>第3单</t>
  </si>
  <si>
    <t>第17单</t>
  </si>
  <si>
    <t>第19单</t>
  </si>
  <si>
    <t>第7单</t>
  </si>
  <si>
    <t>第8单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</si>
  <si>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</si>
  <si>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</si>
  <si>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</si>
  <si>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</si>
  <si>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</si>
  <si>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</si>
  <si>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</si>
  <si>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</si>
  <si>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</si>
  <si>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</si>
  <si>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</si>
  <si>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</si>
  <si>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</si>
  <si>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</si>
  <si>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</si>
  <si>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</si>
  <si>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</si>
  <si>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</si>
  <si>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</si>
  <si>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</si>
  <si>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</si>
  <si>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</si>
  <si>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</si>
  <si>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</si>
  <si>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</si>
  <si>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</si>
  <si>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</si>
  <si>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</si>
  <si>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</si>
  <si>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</si>
  <si>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</si>
  <si>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</si>
  <si>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</si>
  <si>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</si>
  <si>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</si>
  <si>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</si>
  <si>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</si>
  <si>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</si>
  <si>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</si>
  <si>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</si>
  <si>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</si>
  <si>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</si>
  <si>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</si>
  <si>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</si>
  <si>
    <t>3月9日</t>
  </si>
  <si>
    <t>双百套餐惠民卡年缴主卡一张</t>
  </si>
  <si>
    <t>双百套餐主卡一张</t>
  </si>
  <si>
    <t>新开慧家88元主卡一张副卡一张</t>
  </si>
  <si>
    <t>88</t>
  </si>
  <si>
    <t>新增慧家88元主卡一张副卡一张</t>
  </si>
  <si>
    <t>福安分公司3月9日赛岐站第11单客户编号号:830403197227办理业务：回网高互宽，发展人:陈辉1</t>
  </si>
  <si>
    <t>回网高互宽</t>
  </si>
  <si>
    <t>赛岐站</t>
  </si>
  <si>
    <t>全能卡169主副卡各一张</t>
  </si>
  <si>
    <t>B</t>
  </si>
  <si>
    <t>福安分公司3月9日赛岐站第28单，客户编号号:830403197308办理业务：回网预离网高互宽，发展人:陈曦（女）</t>
  </si>
  <si>
    <t>回网预离网高互宽</t>
  </si>
  <si>
    <t>毛都没有</t>
  </si>
  <si>
    <t>福安分公司3月9日晓阳站第16单客户编号号:830403197288办理业务：双百套餐主卡一张，发展人:詹长江，副卡一张发展人：谢凤端</t>
  </si>
  <si>
    <t>福安分公司3月9日城关第13单客户编号:830403197229办理业务：新增高互宽，发展人:谢福琴</t>
  </si>
  <si>
    <t>新增高互宽</t>
  </si>
  <si>
    <t>新增有效慧家39套餐主卡一张</t>
  </si>
  <si>
    <t>39</t>
  </si>
  <si>
    <t>新增慧家39元主卡一张</t>
  </si>
  <si>
    <t>全能卡129主副卡各一张</t>
  </si>
  <si>
    <t>A</t>
  </si>
  <si>
    <t>新开慧家88元主卡一张</t>
  </si>
  <si>
    <t>回网标清</t>
  </si>
  <si>
    <t>预离网回网高互宽</t>
  </si>
  <si>
    <t>3月8日</t>
  </si>
  <si>
    <t>回网高清</t>
  </si>
  <si>
    <t>预离网高互宽</t>
  </si>
  <si>
    <t>回网高清互动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</si>
</sst>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&quot;年&quot;m&quot;月&quot;d&quot;日&quot;;@"/>
  </numFmts>
  <fonts count="51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9"/>
      <color theme="1"/>
      <name val="宋体"/>
      <charset val="134"/>
    </font>
    <font>
      <sz val="8"/>
      <color theme="1"/>
      <name val="宋体"/>
      <charset val="134"/>
      <scheme val="minor"/>
    </font>
    <font>
      <sz val="9"/>
      <color rgb="FFFF0000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0" fillId="19" borderId="2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6" fillId="0" borderId="21">
      <alignment vertical="center"/>
    </xf>
    <xf numFmtId="0" fontId="37" fillId="0" borderId="21">
      <alignment vertical="center"/>
    </xf>
    <xf numFmtId="0" fontId="38" fillId="0" borderId="22">
      <alignment vertical="center"/>
    </xf>
    <xf numFmtId="0" fontId="38" fillId="0" borderId="0">
      <alignment vertical="center"/>
    </xf>
    <xf numFmtId="0" fontId="39" fillId="20" borderId="23">
      <alignment vertical="center"/>
    </xf>
    <xf numFmtId="0" fontId="40" fillId="21" borderId="24">
      <alignment vertical="center"/>
    </xf>
    <xf numFmtId="0" fontId="41" fillId="21" borderId="23">
      <alignment vertical="center"/>
    </xf>
    <xf numFmtId="0" fontId="42" fillId="22" borderId="25">
      <alignment vertical="center"/>
    </xf>
    <xf numFmtId="0" fontId="43" fillId="0" borderId="26">
      <alignment vertical="center"/>
    </xf>
    <xf numFmtId="0" fontId="44" fillId="0" borderId="27">
      <alignment vertical="center"/>
    </xf>
    <xf numFmtId="0" fontId="45" fillId="23" borderId="0">
      <alignment vertical="center"/>
    </xf>
    <xf numFmtId="0" fontId="46" fillId="24" borderId="0">
      <alignment vertical="center"/>
    </xf>
    <xf numFmtId="0" fontId="47" fillId="25" borderId="0">
      <alignment vertical="center"/>
    </xf>
    <xf numFmtId="0" fontId="48" fillId="26" borderId="0">
      <alignment vertical="center"/>
    </xf>
    <xf numFmtId="0" fontId="49" fillId="27" borderId="0">
      <alignment vertical="center"/>
    </xf>
    <xf numFmtId="0" fontId="49" fillId="28" borderId="0">
      <alignment vertical="center"/>
    </xf>
    <xf numFmtId="0" fontId="48" fillId="29" borderId="0">
      <alignment vertical="center"/>
    </xf>
    <xf numFmtId="0" fontId="48" fillId="30" borderId="0">
      <alignment vertical="center"/>
    </xf>
    <xf numFmtId="0" fontId="49" fillId="31" borderId="0">
      <alignment vertical="center"/>
    </xf>
    <xf numFmtId="0" fontId="49" fillId="32" borderId="0">
      <alignment vertical="center"/>
    </xf>
    <xf numFmtId="0" fontId="48" fillId="33" borderId="0">
      <alignment vertical="center"/>
    </xf>
    <xf numFmtId="0" fontId="48" fillId="34" borderId="0">
      <alignment vertical="center"/>
    </xf>
    <xf numFmtId="0" fontId="49" fillId="6" borderId="0">
      <alignment vertical="center"/>
    </xf>
    <xf numFmtId="0" fontId="49" fillId="10" borderId="0">
      <alignment vertical="center"/>
    </xf>
    <xf numFmtId="0" fontId="48" fillId="9" borderId="0">
      <alignment vertical="center"/>
    </xf>
    <xf numFmtId="0" fontId="48" fillId="35" borderId="0">
      <alignment vertical="center"/>
    </xf>
    <xf numFmtId="0" fontId="49" fillId="4" borderId="0">
      <alignment vertical="center"/>
    </xf>
    <xf numFmtId="0" fontId="49" fillId="8" borderId="0">
      <alignment vertical="center"/>
    </xf>
    <xf numFmtId="0" fontId="48" fillId="7" borderId="0">
      <alignment vertical="center"/>
    </xf>
    <xf numFmtId="0" fontId="48" fillId="36" borderId="0">
      <alignment vertical="center"/>
    </xf>
    <xf numFmtId="0" fontId="49" fillId="37" borderId="0">
      <alignment vertical="center"/>
    </xf>
    <xf numFmtId="0" fontId="49" fillId="38" borderId="0">
      <alignment vertical="center"/>
    </xf>
    <xf numFmtId="0" fontId="48" fillId="39" borderId="0">
      <alignment vertical="center"/>
    </xf>
    <xf numFmtId="0" fontId="48" fillId="13" borderId="0">
      <alignment vertical="center"/>
    </xf>
    <xf numFmtId="0" fontId="49" fillId="14" borderId="0">
      <alignment vertical="center"/>
    </xf>
    <xf numFmtId="0" fontId="49" fillId="12" borderId="0">
      <alignment vertical="center"/>
    </xf>
    <xf numFmtId="0" fontId="48" fillId="11" borderId="0">
      <alignment vertical="center"/>
    </xf>
  </cellStyleXfs>
  <cellXfs count="177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/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/>
    <xf numFmtId="0" fontId="10" fillId="0" borderId="4" xfId="0" applyFont="1" applyBorder="1" applyAlignment="1">
      <alignment horizontal="center" vertical="center" wrapText="1"/>
    </xf>
    <xf numFmtId="0" fontId="0" fillId="0" borderId="2" xfId="0" applyBorder="1" applyAlignment="1"/>
    <xf numFmtId="0" fontId="2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0" fillId="0" borderId="7" xfId="0" applyBorder="1" applyAlignment="1"/>
    <xf numFmtId="0" fontId="8" fillId="7" borderId="8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0" fillId="0" borderId="9" xfId="0" applyBorder="1" applyAlignment="1"/>
    <xf numFmtId="0" fontId="2" fillId="12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3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top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0" fillId="0" borderId="4" xfId="3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10" xfId="0" applyBorder="1" applyAlignment="1">
      <alignment vertical="center"/>
    </xf>
    <xf numFmtId="9" fontId="0" fillId="0" borderId="0" xfId="3" applyAlignment="1">
      <alignment vertical="center"/>
    </xf>
    <xf numFmtId="0" fontId="0" fillId="0" borderId="11" xfId="0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wrapText="1"/>
    </xf>
    <xf numFmtId="0" fontId="12" fillId="15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top"/>
    </xf>
    <xf numFmtId="177" fontId="12" fillId="15" borderId="0" xfId="0" applyNumberFormat="1" applyFont="1" applyFill="1" applyAlignment="1">
      <alignment horizontal="left" vertical="center"/>
    </xf>
    <xf numFmtId="177" fontId="12" fillId="15" borderId="0" xfId="0" applyNumberFormat="1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177" fontId="14" fillId="15" borderId="0" xfId="0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left" vertical="center"/>
    </xf>
    <xf numFmtId="0" fontId="15" fillId="15" borderId="0" xfId="0" applyFont="1" applyFill="1" applyAlignment="1">
      <alignment horizontal="center" vertical="center" wrapText="1"/>
    </xf>
    <xf numFmtId="177" fontId="0" fillId="0" borderId="0" xfId="0" applyNumberFormat="1" applyAlignment="1">
      <alignment horizontal="left" vertical="center"/>
    </xf>
    <xf numFmtId="177" fontId="16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18" borderId="0" xfId="0" applyFont="1" applyFill="1" applyAlignment="1">
      <alignment vertical="center"/>
    </xf>
    <xf numFmtId="177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2" fillId="15" borderId="0" xfId="0" applyFont="1" applyFill="1" applyAlignment="1">
      <alignment horizontal="center" vertical="center"/>
    </xf>
    <xf numFmtId="176" fontId="12" fillId="15" borderId="0" xfId="0" applyNumberFormat="1" applyFont="1" applyFill="1" applyAlignment="1">
      <alignment horizontal="left" vertical="top"/>
    </xf>
    <xf numFmtId="176" fontId="12" fillId="15" borderId="0" xfId="0" applyNumberFormat="1" applyFont="1" applyFill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17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5" fillId="17" borderId="0" xfId="0" applyFont="1" applyFill="1" applyAlignment="1">
      <alignment horizontal="left" vertical="center"/>
    </xf>
    <xf numFmtId="0" fontId="20" fillId="17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77" fontId="16" fillId="16" borderId="0" xfId="0" applyNumberFormat="1" applyFont="1" applyFill="1" applyAlignment="1">
      <alignment vertical="center"/>
    </xf>
    <xf numFmtId="49" fontId="0" fillId="16" borderId="0" xfId="0" applyNumberFormat="1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177" fontId="16" fillId="17" borderId="0" xfId="0" applyNumberFormat="1" applyFont="1" applyFill="1" applyAlignment="1">
      <alignment vertical="center"/>
    </xf>
    <xf numFmtId="49" fontId="0" fillId="17" borderId="0" xfId="0" applyNumberFormat="1" applyFill="1" applyAlignment="1">
      <alignment horizontal="left" vertical="center"/>
    </xf>
    <xf numFmtId="177" fontId="22" fillId="0" borderId="0" xfId="0" applyNumberFormat="1" applyFont="1" applyAlignment="1">
      <alignment vertic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7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0" fillId="7" borderId="0" xfId="0" applyFill="1" applyAlignment="1">
      <alignment horizontal="left" vertical="center"/>
    </xf>
    <xf numFmtId="0" fontId="15" fillId="7" borderId="0" xfId="0" applyFont="1" applyFill="1" applyAlignment="1">
      <alignment vertical="center" wrapText="1"/>
    </xf>
    <xf numFmtId="0" fontId="15" fillId="7" borderId="0" xfId="0" applyFont="1" applyFill="1" applyAlignment="1">
      <alignment vertical="center"/>
    </xf>
    <xf numFmtId="49" fontId="15" fillId="7" borderId="0" xfId="0" applyNumberFormat="1" applyFont="1" applyFill="1" applyAlignment="1">
      <alignment horizontal="center" vertical="center"/>
    </xf>
    <xf numFmtId="31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5" borderId="0" xfId="0" applyFill="1" applyAlignment="1">
      <alignment horizontal="left" vertical="center"/>
    </xf>
    <xf numFmtId="31" fontId="20" fillId="16" borderId="0" xfId="0" applyNumberFormat="1" applyFont="1" applyFill="1" applyAlignment="1">
      <alignment horizontal="left" vertical="center"/>
    </xf>
    <xf numFmtId="0" fontId="23" fillId="16" borderId="0" xfId="0" applyFont="1" applyFill="1" applyAlignment="1">
      <alignment vertical="center" wrapText="1"/>
    </xf>
    <xf numFmtId="0" fontId="20" fillId="16" borderId="0" xfId="0" applyFont="1" applyFill="1" applyAlignment="1">
      <alignment vertical="center"/>
    </xf>
    <xf numFmtId="0" fontId="20" fillId="16" borderId="0" xfId="0" applyFont="1" applyFill="1" applyAlignment="1">
      <alignment vertical="center" wrapText="1"/>
    </xf>
    <xf numFmtId="0" fontId="20" fillId="16" borderId="0" xfId="0" applyFont="1" applyFill="1" applyAlignment="1">
      <alignment horizontal="left" vertical="center"/>
    </xf>
    <xf numFmtId="0" fontId="20" fillId="16" borderId="0" xfId="0" applyFont="1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177" fontId="16" fillId="0" borderId="0" xfId="0" applyNumberFormat="1" applyFont="1" applyAlignment="1">
      <alignment vertical="center" wrapText="1"/>
    </xf>
    <xf numFmtId="0" fontId="15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16" fillId="0" borderId="0" xfId="0" applyFont="1" applyAlignment="1">
      <alignment vertical="center" wrapText="1"/>
    </xf>
    <xf numFmtId="177" fontId="24" fillId="0" borderId="0" xfId="0" applyNumberFormat="1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58" fontId="0" fillId="0" borderId="0" xfId="0" applyNumberFormat="1" applyAlignment="1">
      <alignment horizontal="left" vertical="center"/>
    </xf>
    <xf numFmtId="177" fontId="25" fillId="0" borderId="0" xfId="0" applyNumberFormat="1" applyFont="1" applyAlignment="1">
      <alignment vertical="center" wrapText="1"/>
    </xf>
    <xf numFmtId="177" fontId="17" fillId="0" borderId="0" xfId="0" applyNumberFormat="1" applyFont="1" applyAlignment="1">
      <alignment vertical="center" wrapText="1"/>
    </xf>
    <xf numFmtId="177" fontId="26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21" fillId="5" borderId="0" xfId="0" applyFont="1" applyFill="1" applyAlignment="1">
      <alignment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28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6" xfId="0" applyBorder="1" applyAlignment="1"/>
    <xf numFmtId="0" fontId="28" fillId="0" borderId="18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0" fillId="0" borderId="19" xfId="0" applyBorder="1" applyAlignment="1"/>
    <xf numFmtId="0" fontId="30" fillId="0" borderId="16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3.5" outlineLevelCol="7"/>
  <sheetData>
    <row r="1" ht="18.75" customHeight="1" spans="1:7">
      <c r="A1" s="171" t="s">
        <v>0</v>
      </c>
      <c r="B1" s="172" t="s">
        <v>1</v>
      </c>
      <c r="C1" s="173"/>
      <c r="D1" s="155"/>
      <c r="E1" s="172" t="s">
        <v>2</v>
      </c>
      <c r="F1" s="173"/>
      <c r="G1" s="155"/>
    </row>
    <row r="2" ht="30.75" customHeight="1" spans="1:7">
      <c r="A2" s="161"/>
      <c r="B2" s="174" t="s">
        <v>3</v>
      </c>
      <c r="C2" s="174" t="s">
        <v>4</v>
      </c>
      <c r="D2" s="175" t="s">
        <v>5</v>
      </c>
      <c r="E2" s="175" t="s">
        <v>3</v>
      </c>
      <c r="F2" s="175" t="s">
        <v>4</v>
      </c>
      <c r="G2" s="175" t="s">
        <v>5</v>
      </c>
    </row>
    <row r="3" ht="15.75" customHeight="1" spans="1:8">
      <c r="A3" s="176" t="s">
        <v>6</v>
      </c>
      <c r="B3" s="174">
        <v>396</v>
      </c>
      <c r="C3" s="174">
        <v>125</v>
      </c>
      <c r="D3" s="174">
        <v>27</v>
      </c>
      <c r="E3" s="174">
        <v>594</v>
      </c>
      <c r="F3" s="174">
        <v>188</v>
      </c>
      <c r="G3" s="174">
        <v>41</v>
      </c>
      <c r="H3">
        <f>E3/B3</f>
        <v>1.5</v>
      </c>
    </row>
    <row r="4" ht="15.75" customHeight="1" spans="1:7">
      <c r="A4" s="176" t="s">
        <v>7</v>
      </c>
      <c r="B4" s="174">
        <v>396</v>
      </c>
      <c r="C4" s="174">
        <v>125</v>
      </c>
      <c r="D4" s="174">
        <v>27</v>
      </c>
      <c r="E4" s="174">
        <v>594</v>
      </c>
      <c r="F4" s="174">
        <v>188</v>
      </c>
      <c r="G4" s="174">
        <v>41</v>
      </c>
    </row>
    <row r="5" ht="15.75" customHeight="1" spans="1:7">
      <c r="A5" s="176" t="s">
        <v>8</v>
      </c>
      <c r="B5" s="174">
        <v>396</v>
      </c>
      <c r="C5" s="174">
        <v>125</v>
      </c>
      <c r="D5" s="174">
        <v>27</v>
      </c>
      <c r="E5" s="174">
        <v>594</v>
      </c>
      <c r="F5" s="174">
        <v>188</v>
      </c>
      <c r="G5" s="174">
        <v>41</v>
      </c>
    </row>
    <row r="6" ht="15.75" customHeight="1" spans="1:7">
      <c r="A6" s="176" t="s">
        <v>9</v>
      </c>
      <c r="B6" s="174">
        <v>396</v>
      </c>
      <c r="C6" s="174">
        <v>125</v>
      </c>
      <c r="D6" s="174">
        <v>27</v>
      </c>
      <c r="E6" s="174">
        <v>594</v>
      </c>
      <c r="F6" s="174">
        <v>188</v>
      </c>
      <c r="G6" s="174">
        <v>41</v>
      </c>
    </row>
    <row r="7" ht="15.75" customHeight="1" spans="1:7">
      <c r="A7" s="176" t="s">
        <v>10</v>
      </c>
      <c r="B7" s="174">
        <v>300</v>
      </c>
      <c r="C7" s="174">
        <v>90</v>
      </c>
      <c r="D7" s="174">
        <v>21</v>
      </c>
      <c r="E7" s="174">
        <v>450</v>
      </c>
      <c r="F7" s="174">
        <v>135</v>
      </c>
      <c r="G7" s="174">
        <v>32</v>
      </c>
    </row>
    <row r="8" ht="30.75" customHeight="1" spans="1:7">
      <c r="A8" s="176" t="s">
        <v>11</v>
      </c>
      <c r="B8" s="174">
        <v>300</v>
      </c>
      <c r="C8" s="174">
        <v>90</v>
      </c>
      <c r="D8" s="174">
        <v>21</v>
      </c>
      <c r="E8" s="174">
        <v>450</v>
      </c>
      <c r="F8" s="174">
        <v>135</v>
      </c>
      <c r="G8" s="174">
        <v>32</v>
      </c>
    </row>
    <row r="9" ht="15.75" customHeight="1" spans="1:7">
      <c r="A9" s="176" t="s">
        <v>12</v>
      </c>
      <c r="B9" s="174">
        <v>210</v>
      </c>
      <c r="C9" s="174">
        <v>60</v>
      </c>
      <c r="D9" s="174">
        <v>14</v>
      </c>
      <c r="E9" s="174">
        <v>315</v>
      </c>
      <c r="F9" s="174">
        <v>90</v>
      </c>
      <c r="G9" s="174">
        <v>21</v>
      </c>
    </row>
    <row r="10" ht="15.75" customHeight="1" spans="1:7">
      <c r="A10" s="176" t="s">
        <v>13</v>
      </c>
      <c r="B10" s="174">
        <v>210</v>
      </c>
      <c r="C10" s="174">
        <v>60</v>
      </c>
      <c r="D10" s="174">
        <v>14</v>
      </c>
      <c r="E10" s="174">
        <v>315</v>
      </c>
      <c r="F10" s="174">
        <v>90</v>
      </c>
      <c r="G10" s="174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25" zoomScaleNormal="25" topLeftCell="A3" workbookViewId="0">
      <selection activeCell="CL66" sqref="CL66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hidden="1" customWidth="1"/>
    <col min="80" max="84" width="9" style="1" hidden="1" customWidth="1"/>
  </cols>
  <sheetData>
    <row r="1" ht="96" customHeight="1" spans="1:1">
      <c r="A1" s="12" t="s">
        <v>606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45360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hidden="1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1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4</v>
      </c>
      <c r="R10" s="27">
        <f>COUNTIFS(号卡晒单!$A:$A,$B$4,号卡晒单!$G:$G,B10,号卡晒单!$H:$H,$R$8)</f>
        <v>1</v>
      </c>
      <c r="S10" s="27">
        <f t="shared" si="0"/>
        <v>0</v>
      </c>
      <c r="T10" s="27">
        <f t="shared" si="1"/>
        <v>1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10</v>
      </c>
      <c r="Z10" s="27">
        <f>COUNTIFS('固网新增-回网'!$A:$A,$B$4,'固网新增-回网'!$F:$F,B10,'固网新增-回网'!$G:$G,$Z$8)</f>
        <v>1</v>
      </c>
      <c r="AA10" s="27">
        <f>COUNTIFS('固网新增-回网'!$A:$A,$B$4,'固网新增-回网'!$F:$F,B10,'固网新增-回网'!$H:$H,$AA$8)</f>
        <v>1</v>
      </c>
      <c r="AB10" s="27">
        <f>COUNTIFS('固网新增-回网'!$A:$A,$B$4,'固网新增-回网'!$F:$F,B10,'固网新增-回网'!$I:$I,$AB$8)</f>
        <v>1</v>
      </c>
      <c r="AC10" s="27">
        <f>COUNTIFS('固网新增-回网'!$A:$A,$B$4,'固网新增-回网'!$F:$F,B10,'固网新增-回网'!$G:$G,$AC$8)</f>
        <v>1</v>
      </c>
      <c r="AD10" s="27">
        <f>COUNTIFS('固网新增-回网'!$A:$A,$B$4,'固网新增-回网'!$F:$F,B10,'固网新增-回网'!$H:$H,$AD$8)</f>
        <v>1</v>
      </c>
      <c r="AE10" s="27">
        <f>COUNTIFS('固网新增-回网'!$A:$A,$B$4,'固网新增-回网'!$F:$F,B10,'固网新增-回网'!$I:$I,$AE$8)</f>
        <v>1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5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5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1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2</v>
      </c>
      <c r="R12" s="27">
        <f>COUNTIFS(号卡晒单!$A:$A,$B$4,号卡晒单!$G:$G,B12,号卡晒单!$H:$H,$R$8)</f>
        <v>0</v>
      </c>
      <c r="S12" s="27">
        <f t="shared" si="0"/>
        <v>1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3</v>
      </c>
      <c r="Z12" s="27">
        <f>COUNTIFS('固网新增-回网'!$A:$A,$B$4,'固网新增-回网'!$F:$F,B12,'固网新增-回网'!$G:$G,$Z$8)</f>
        <v>1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5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1</v>
      </c>
      <c r="R13" s="27">
        <f>COUNTIFS(号卡晒单!$A:$A,$B$4,号卡晒单!$G:$G,B13,号卡晒单!$H:$H,$R$8)</f>
        <v>1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5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1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2</v>
      </c>
      <c r="R15" s="27">
        <f>COUNTIFS(号卡晒单!$A:$A,$B$4,号卡晒单!$G:$G,B15,号卡晒单!$H:$H,$R$8)</f>
        <v>0</v>
      </c>
      <c r="S15" s="27">
        <f t="shared" si="0"/>
        <v>1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3</v>
      </c>
      <c r="Z15" s="27">
        <f>COUNTIFS('固网新增-回网'!$A:$A,$B$4,'固网新增-回网'!$F:$F,B15,'固网新增-回网'!$G:$G,$Z$8)</f>
        <v>1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2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0</v>
      </c>
      <c r="Z16" s="27">
        <f>COUNTIFS('固网新增-回网'!$A:$A,$B$4,'固网新增-回网'!$F:$F,B16,'固网新增-回网'!$G:$G,$Z$8)</f>
        <v>0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2</v>
      </c>
      <c r="Z17" s="27">
        <f>COUNTIFS('固网新增-回网'!$A:$A,$B$4,'固网新增-回网'!$F:$F,B17,'固网新增-回网'!$G:$G,$Z$8)</f>
        <v>0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1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1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2</v>
      </c>
      <c r="R18" s="27">
        <f>COUNTIFS(号卡晒单!$A:$A,$B$4,号卡晒单!$G:$G,B18,号卡晒单!$H:$H,$R$8)</f>
        <v>0</v>
      </c>
      <c r="S18" s="27">
        <f t="shared" si="0"/>
        <v>1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7</v>
      </c>
      <c r="Z18" s="27">
        <f>COUNTIFS('固网新增-回网'!$A:$A,$B$4,'固网新增-回网'!$F:$F,B18,'固网新增-回网'!$G:$G,$Z$8)</f>
        <v>1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1</v>
      </c>
      <c r="AD18" s="27">
        <f>COUNTIFS('固网新增-回网'!$A:$A,$B$4,'固网新增-回网'!$F:$F,B18,'固网新增-回网'!$H:$H,$AD$8)</f>
        <v>1</v>
      </c>
      <c r="AE18" s="27">
        <f>COUNTIFS('固网新增-回网'!$A:$A,$B$4,'固网新增-回网'!$F:$F,B18,'固网新增-回网'!$I:$I,$AE$8)</f>
        <v>1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1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2</v>
      </c>
      <c r="R20" s="27">
        <f>COUNTIFS(号卡晒单!$A:$A,$B$4,号卡晒单!$G:$G,B20,号卡晒单!$H:$H,$R$8)</f>
        <v>0</v>
      </c>
      <c r="S20" s="27">
        <f t="shared" si="0"/>
        <v>1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3</v>
      </c>
      <c r="Z20" s="27">
        <f>COUNTIFS('固网新增-回网'!$A:$A,$B$4,'固网新增-回网'!$F:$F,B20,'固网新增-回网'!$G:$G,$Z$8)</f>
        <v>1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0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0</v>
      </c>
      <c r="Z22" s="27">
        <f>COUNTIFS('固网新增-回网'!$A:$A,$B$4,'固网新增-回网'!$F:$F,B22,'固网新增-回网'!$G:$G,$Z$8)</f>
        <v>0</v>
      </c>
      <c r="AA22" s="27">
        <f>COUNTIFS('固网新增-回网'!$A:$A,$B$4,'固网新增-回网'!$F:$F,B22,'固网新增-回网'!$H:$H,$AA$8)</f>
        <v>0</v>
      </c>
      <c r="AB22" s="27">
        <f>COUNTIFS('固网新增-回网'!$A:$A,$B$4,'固网新增-回网'!$F:$F,B22,'固网新增-回网'!$I:$I,$AB$8)</f>
        <v>0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5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2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5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1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2</v>
      </c>
      <c r="R25" s="27">
        <f>COUNTIFS(号卡晒单!$A:$A,$B$4,号卡晒单!$G:$G,B25,号卡晒单!$H:$H,$R$8)</f>
        <v>0</v>
      </c>
      <c r="S25" s="27">
        <f t="shared" si="0"/>
        <v>1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3</v>
      </c>
      <c r="Z25" s="27">
        <f>COUNTIFS('固网新增-回网'!$A:$A,$B$4,'固网新增-回网'!$F:$F,B25,'固网新增-回网'!$G:$G,$Z$8)</f>
        <v>1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0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5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1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2</v>
      </c>
      <c r="R26" s="27">
        <f>COUNTIFS(号卡晒单!$A:$A,$B$4,号卡晒单!$G:$G,B26,号卡晒单!$H:$H,$R$8)</f>
        <v>0</v>
      </c>
      <c r="S26" s="27">
        <f t="shared" si="0"/>
        <v>1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7</v>
      </c>
      <c r="Z26" s="27">
        <f>COUNTIFS('固网新增-回网'!$A:$A,$B$4,'固网新增-回网'!$F:$F,B26,'固网新增-回网'!$G:$G,$Z$8)</f>
        <v>1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1</v>
      </c>
      <c r="AE26" s="27">
        <f>COUNTIFS('固网新增-回网'!$A:$A,$B$4,'固网新增-回网'!$F:$F,B26,'固网新增-回网'!$I:$I,$AE$8)</f>
        <v>1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2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5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3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1</v>
      </c>
      <c r="AD27" s="27">
        <f>COUNTIFS('固网新增-回网'!$A:$A,$B$4,'固网新增-回网'!$F:$F,B27,'固网新增-回网'!$H:$H,$AD$8)</f>
        <v>1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0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5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0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0</v>
      </c>
      <c r="R29" s="27">
        <f>COUNTIFS(号卡晒单!$A:$A,$B$4,号卡晒单!$G:$G,B29,号卡晒单!$H:$H,$R$8)</f>
        <v>0</v>
      </c>
      <c r="S29" s="27">
        <f t="shared" si="0"/>
        <v>0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0</v>
      </c>
      <c r="Z29" s="27">
        <f>COUNTIFS('固网新增-回网'!$A:$A,$B$4,'固网新增-回网'!$F:$F,B29,'固网新增-回网'!$G:$G,$Z$8)</f>
        <v>0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0</v>
      </c>
      <c r="AD29" s="27">
        <f>COUNTIFS('固网新增-回网'!$A:$A,$B$4,'固网新增-回网'!$F:$F,B29,'固网新增-回网'!$H:$H,$AD$8)</f>
        <v>0</v>
      </c>
      <c r="AE29" s="27">
        <f>COUNTIFS('固网新增-回网'!$A:$A,$B$4,'固网新增-回网'!$F:$F,B29,'固网新增-回网'!$I:$I,$AE$8)</f>
        <v>0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4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0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0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5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0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0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2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0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0</v>
      </c>
      <c r="R32" s="27">
        <f>COUNTIFS(号卡晒单!$A:$A,$B$4,号卡晒单!$G:$G,B32,号卡晒单!$H:$H,$R$8)</f>
        <v>0</v>
      </c>
      <c r="S32" s="27">
        <f t="shared" si="0"/>
        <v>0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0</v>
      </c>
      <c r="Z32" s="27">
        <f>COUNTIFS('固网新增-回网'!$A:$A,$B$4,'固网新增-回网'!$F:$F,B32,'固网新增-回网'!$G:$G,$Z$8)</f>
        <v>0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0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0</v>
      </c>
      <c r="Z33" s="27">
        <f>COUNTIFS('固网新增-回网'!$A:$A,$B$4,'固网新增-回网'!$F:$F,B33,'固网新增-回网'!$G:$G,$Z$8)</f>
        <v>0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0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0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0</v>
      </c>
      <c r="R34" s="27">
        <f>COUNTIFS(号卡晒单!$A:$A,$B$4,号卡晒单!$G:$G,B34,号卡晒单!$H:$H,$R$8)</f>
        <v>0</v>
      </c>
      <c r="S34" s="27">
        <f t="shared" si="0"/>
        <v>0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0</v>
      </c>
      <c r="Z34" s="27">
        <f>COUNTIFS('固网新增-回网'!$A:$A,$B$4,'固网新增-回网'!$F:$F,B34,'固网新增-回网'!$G:$G,$Z$8)</f>
        <v>0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0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10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0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0</v>
      </c>
      <c r="R35" s="27">
        <f>COUNTIFS(号卡晒单!$A:$A,$B$4,号卡晒单!$G:$G,B35,号卡晒单!$H:$H,$R$8)</f>
        <v>0</v>
      </c>
      <c r="S35" s="27">
        <f t="shared" si="0"/>
        <v>0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0</v>
      </c>
      <c r="Z35" s="27">
        <f>COUNTIFS('固网新增-回网'!$A:$A,$B$4,'固网新增-回网'!$F:$F,B35,'固网新增-回网'!$G:$G,$Z$8)</f>
        <v>0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0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0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5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0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0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2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5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5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1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2</v>
      </c>
      <c r="R39" s="27">
        <f>COUNTIFS(号卡晒单!$A:$A,$B$4,号卡晒单!$G:$G,B39,号卡晒单!$H:$H,$R$8)</f>
        <v>0</v>
      </c>
      <c r="S39" s="27">
        <f t="shared" si="0"/>
        <v>1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3</v>
      </c>
      <c r="Z39" s="27">
        <f>COUNTIFS('固网新增-回网'!$A:$A,$B$4,'固网新增-回网'!$F:$F,B39,'固网新增-回网'!$G:$G,$Z$8)</f>
        <v>1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2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2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1</v>
      </c>
      <c r="AG40" s="27">
        <f>COUNTIFS('固网新增-回网'!$A:$A,$B$4,'固网新增-回网'!$F:$F,B40,'固网新增-回网'!$K:$K,$AG$8)</f>
        <v>1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2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SUM(BK40:BK42)</f>
        <v>6</v>
      </c>
      <c r="BN40" s="53">
        <f>BM40/BL40</f>
        <v>0.666666666666667</v>
      </c>
      <c r="BO40" s="26">
        <v>5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1.15151515151515</v>
      </c>
      <c r="BV40" s="64">
        <f>RANK(BU40,$BU$9:$BU$66)</f>
        <v>5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1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2</v>
      </c>
      <c r="R41" s="27">
        <f>COUNTIFS(号卡晒单!$A:$A,$B$4,号卡晒单!$G:$G,B41,号卡晒单!$H:$H,$R$8)</f>
        <v>0</v>
      </c>
      <c r="S41" s="27">
        <f t="shared" si="0"/>
        <v>1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3</v>
      </c>
      <c r="Z41" s="27">
        <f>COUNTIFS('固网新增-回网'!$A:$A,$B$4,'固网新增-回网'!$F:$F,B41,'固网新增-回网'!$G:$G,$Z$8)</f>
        <v>1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1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2</v>
      </c>
      <c r="R42" s="27">
        <f>COUNTIFS(号卡晒单!$A:$A,$B$4,号卡晒单!$G:$G,B42,号卡晒单!$H:$H,$R$8)</f>
        <v>0</v>
      </c>
      <c r="S42" s="27">
        <f t="shared" si="0"/>
        <v>1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3</v>
      </c>
      <c r="Z42" s="27">
        <f>COUNTIFS('固网新增-回网'!$A:$A,$B$4,'固网新增-回网'!$F:$F,B42,'固网新增-回网'!$G:$G,$Z$8)</f>
        <v>1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0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5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0</v>
      </c>
      <c r="Z43" s="27">
        <f>COUNTIFS('固网新增-回网'!$A:$A,$B$4,'固网新增-回网'!$F:$F,B43,'固网新增-回网'!$G:$G,$Z$8)</f>
        <v>0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2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SUM(BK43:BK45)</f>
        <v>6</v>
      </c>
      <c r="BN43" s="53">
        <f>BM43/BL43</f>
        <v>0.666666666666667</v>
      </c>
      <c r="BO43" s="26">
        <v>5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1.10606060606061</v>
      </c>
      <c r="BV43" s="64">
        <f>RANK(BU43,$BU$9:$BU$66)</f>
        <v>6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1</v>
      </c>
      <c r="R45" s="27">
        <f>COUNTIFS(号卡晒单!$A:$A,$B$4,号卡晒单!$G:$G,B45,号卡晒单!$H:$H,$R$8)</f>
        <v>1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2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1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0</v>
      </c>
      <c r="AG45" s="27">
        <f>COUNTIFS('固网新增-回网'!$A:$A,$B$4,'固网新增-回网'!$F:$F,B45,'固网新增-回网'!$K:$K,$AG$8)</f>
        <v>0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5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7</v>
      </c>
      <c r="R46" s="27">
        <f>COUNTIFS(号卡晒单!$A:$A,$B$4,号卡晒单!$G:$G,B46,号卡晒单!$H:$H,$R$8)</f>
        <v>1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1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10</v>
      </c>
      <c r="Z46" s="27">
        <f>COUNTIFS('固网新增-回网'!$A:$A,$B$4,'固网新增-回网'!$F:$F,B46,'固网新增-回网'!$G:$G,$Z$8)</f>
        <v>1</v>
      </c>
      <c r="AA46" s="27">
        <f>COUNTIFS('固网新增-回网'!$A:$A,$B$4,'固网新增-回网'!$F:$F,B46,'固网新增-回网'!$H:$H,$AA$8)</f>
        <v>1</v>
      </c>
      <c r="AB46" s="27">
        <f>COUNTIFS('固网新增-回网'!$A:$A,$B$4,'固网新增-回网'!$F:$F,B46,'固网新增-回网'!$I:$I,$AB$8)</f>
        <v>1</v>
      </c>
      <c r="AC46" s="27">
        <f>COUNTIFS('固网新增-回网'!$A:$A,$B$4,'固网新增-回网'!$F:$F,B46,'固网新增-回网'!$G:$G,$AC$8)</f>
        <v>1</v>
      </c>
      <c r="AD46" s="27">
        <f>COUNTIFS('固网新增-回网'!$A:$A,$B$4,'固网新增-回网'!$F:$F,B46,'固网新增-回网'!$H:$H,$AD$8)</f>
        <v>1</v>
      </c>
      <c r="AE46" s="27">
        <f>COUNTIFS('固网新增-回网'!$A:$A,$B$4,'固网新增-回网'!$F:$F,B46,'固网新增-回网'!$I:$I,$AE$8)</f>
        <v>1</v>
      </c>
      <c r="AF46" s="27">
        <f>COUNTIFS('固网新增-回网'!$A:$A,$B$4,'固网新增-回网'!$F:$F,B46,'固网新增-回网'!$J:$J,$AF$8)</f>
        <v>0</v>
      </c>
      <c r="AG46" s="27">
        <f>COUNTIFS('固网新增-回网'!$A:$A,$B$4,'固网新增-回网'!$F:$F,B46,'固网新增-回网'!$K:$K,$AG$8)</f>
        <v>0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2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SUM(BK46:BK48)</f>
        <v>3</v>
      </c>
      <c r="BN46" s="53">
        <f>BM46/BL46</f>
        <v>0.333333333333333</v>
      </c>
      <c r="BO46" s="26">
        <v>5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0.734848484848485</v>
      </c>
      <c r="BV46" s="64">
        <f>RANK(BU46,$BU$9:$BU$66)</f>
        <v>11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2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0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5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1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2</v>
      </c>
      <c r="R49" s="27">
        <f>COUNTIFS(号卡晒单!$A:$A,$B$4,号卡晒单!$G:$G,B49,号卡晒单!$H:$H,$R$8)</f>
        <v>0</v>
      </c>
      <c r="S49" s="27">
        <f t="shared" si="0"/>
        <v>1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3</v>
      </c>
      <c r="Z49" s="27">
        <f>COUNTIFS('固网新增-回网'!$A:$A,$B$4,'固网新增-回网'!$F:$F,B49,'固网新增-回网'!$G:$G,$Z$8)</f>
        <v>1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2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5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1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2</v>
      </c>
      <c r="R50" s="27">
        <f>COUNTIFS(号卡晒单!$A:$A,$B$4,号卡晒单!$G:$G,B50,号卡晒单!$H:$H,$R$8)</f>
        <v>0</v>
      </c>
      <c r="S50" s="27">
        <f t="shared" si="0"/>
        <v>1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3</v>
      </c>
      <c r="Z50" s="27">
        <f>COUNTIFS('固网新增-回网'!$A:$A,$B$4,'固网新增-回网'!$F:$F,B50,'固网新增-回网'!$G:$G,$Z$8)</f>
        <v>1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5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8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8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2</v>
      </c>
      <c r="AD52" s="27">
        <f>COUNTIFS('固网新增-回网'!$A:$A,$B$4,'固网新增-回网'!$F:$F,B52,'固网新增-回网'!$H:$H,$AD$8)</f>
        <v>2</v>
      </c>
      <c r="AE52" s="27">
        <f>COUNTIFS('固网新增-回网'!$A:$A,$B$4,'固网新增-回网'!$F:$F,B52,'固网新增-回网'!$I:$I,$AE$8)</f>
        <v>2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5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1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3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1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1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1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0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2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5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3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1</v>
      </c>
      <c r="R54" s="27">
        <f>COUNTIFS(号卡晒单!$A:$A,$B$4,号卡晒单!$G:$G,B54,号卡晒单!$H:$H,$R$8)</f>
        <v>1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7</v>
      </c>
      <c r="Z54" s="27">
        <f>COUNTIFS('固网新增-回网'!$A:$A,$B$4,'固网新增-回网'!$F:$F,B54,'固网新增-回网'!$G:$G,$Z$8)</f>
        <v>1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1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5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hidden="1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2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1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4</v>
      </c>
      <c r="R56" s="27">
        <f>COUNTIFS(号卡晒单!$A:$A,$B$4,号卡晒单!$G:$G,B56,号卡晒单!$H:$H,$R$8)</f>
        <v>1</v>
      </c>
      <c r="S56" s="27">
        <f t="shared" si="0"/>
        <v>0</v>
      </c>
      <c r="T56" s="27">
        <f t="shared" si="1"/>
        <v>1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6</v>
      </c>
      <c r="Z56" s="27">
        <f>COUNTIFS('固网新增-回网'!$A:$A,$B$4,'固网新增-回网'!$F:$F,B56,'固网新增-回网'!$G:$G,$Z$8)</f>
        <v>1</v>
      </c>
      <c r="AA56" s="27">
        <f>COUNTIFS('固网新增-回网'!$A:$A,$B$4,'固网新增-回网'!$F:$F,B56,'固网新增-回网'!$H:$H,$AA$8)</f>
        <v>1</v>
      </c>
      <c r="AB56" s="27">
        <f>COUNTIFS('固网新增-回网'!$A:$A,$B$4,'固网新增-回网'!$F:$F,B56,'固网新增-回网'!$I:$I,$AB$8)</f>
        <v>1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2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0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0</v>
      </c>
      <c r="AG58" s="27">
        <f>COUNTIFS('固网新增-回网'!$A:$A,$B$4,'固网新增-回网'!$F:$F,B58,'固网新增-回网'!$K:$K,$AG$8)</f>
        <v>0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2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1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4</v>
      </c>
      <c r="R59" s="27">
        <f>COUNTIFS(号卡晒单!$A:$A,$B$4,号卡晒单!$G:$G,B59,号卡晒单!$H:$H,$R$8)</f>
        <v>1</v>
      </c>
      <c r="S59" s="27">
        <f t="shared" si="0"/>
        <v>0</v>
      </c>
      <c r="T59" s="27">
        <f t="shared" si="1"/>
        <v>1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1</v>
      </c>
      <c r="AA59" s="27">
        <f>COUNTIFS('固网新增-回网'!$A:$A,$B$4,'固网新增-回网'!$F:$F,B59,'固网新增-回网'!$H:$H,$AA$8)</f>
        <v>1</v>
      </c>
      <c r="AB59" s="27">
        <f>COUNTIFS('固网新增-回网'!$A:$A,$B$4,'固网新增-回网'!$F:$F,B59,'固网新增-回网'!$I:$I,$AB$8)</f>
        <v>1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2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9</v>
      </c>
      <c r="R60" s="27">
        <f>COUNTIFS(号卡晒单!$A:$A,$B$4,号卡晒单!$G:$G,B60,号卡晒单!$H:$H,$R$8)</f>
        <v>1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1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2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1</v>
      </c>
      <c r="AG60" s="27">
        <f>COUNTIFS('固网新增-回网'!$A:$A,$B$4,'固网新增-回网'!$F:$F,B60,'固网新增-回网'!$K:$K,$AG$8)</f>
        <v>1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2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0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0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5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9</v>
      </c>
      <c r="R62" s="27">
        <f>COUNTIFS(号卡晒单!$A:$A,$B$4,号卡晒单!$G:$G,B62,号卡晒单!$H:$H,$R$8)</f>
        <v>1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1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4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1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1</v>
      </c>
      <c r="AG62" s="27">
        <f>COUNTIFS('固网新增-回网'!$A:$A,$B$4,'固网新增-回网'!$F:$F,B62,'固网新增-回网'!$K:$K,$AG$8)</f>
        <v>1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5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0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2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5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7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0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0</v>
      </c>
      <c r="R64" s="27">
        <f>COUNTIFS(号卡晒单!$A:$A,$B$4,号卡晒单!$G:$G,B64,号卡晒单!$H:$H,$R$8)</f>
        <v>0</v>
      </c>
      <c r="S64" s="27">
        <f t="shared" si="0"/>
        <v>0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0</v>
      </c>
      <c r="Z64" s="27">
        <f>COUNTIFS('固网新增-回网'!$A:$A,$B$4,'固网新增-回网'!$F:$F,B64,'固网新增-回网'!$G:$G,$Z$8)</f>
        <v>0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0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0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0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18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9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>
        <f t="shared" si="7"/>
        <v>4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0</v>
      </c>
      <c r="K67" s="27">
        <f t="shared" si="7"/>
        <v>0</v>
      </c>
      <c r="L67" s="27">
        <f t="shared" si="7"/>
        <v>0</v>
      </c>
      <c r="M67" s="27">
        <f t="shared" si="7"/>
        <v>11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65</v>
      </c>
      <c r="R67" s="27">
        <f t="shared" si="7"/>
        <v>9</v>
      </c>
      <c r="S67" s="27">
        <f t="shared" si="7"/>
        <v>11</v>
      </c>
      <c r="T67" s="27">
        <f t="shared" si="7"/>
        <v>4</v>
      </c>
      <c r="U67" s="27">
        <f t="shared" si="7"/>
        <v>0</v>
      </c>
      <c r="V67" s="27">
        <f t="shared" si="7"/>
        <v>1</v>
      </c>
      <c r="W67" s="27">
        <f t="shared" si="7"/>
        <v>2</v>
      </c>
      <c r="X67" s="27">
        <f t="shared" si="7"/>
        <v>0</v>
      </c>
      <c r="Y67" s="69">
        <f t="shared" si="7"/>
        <v>104</v>
      </c>
      <c r="Z67" s="27">
        <f t="shared" si="7"/>
        <v>16</v>
      </c>
      <c r="AA67" s="27">
        <f t="shared" si="7"/>
        <v>5</v>
      </c>
      <c r="AB67" s="27">
        <f t="shared" si="7"/>
        <v>5</v>
      </c>
      <c r="AC67" s="27">
        <f t="shared" si="7"/>
        <v>10</v>
      </c>
      <c r="AD67" s="27">
        <f t="shared" si="7"/>
        <v>7</v>
      </c>
      <c r="AE67" s="27">
        <f t="shared" si="7"/>
        <v>6</v>
      </c>
      <c r="AF67" s="27">
        <f t="shared" si="7"/>
        <v>4</v>
      </c>
      <c r="AG67" s="27">
        <f t="shared" si="7"/>
        <v>4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>
        <f t="shared" si="7"/>
        <v>46</v>
      </c>
      <c r="BH67" s="27">
        <f t="shared" si="7"/>
        <v>33</v>
      </c>
      <c r="BI67" s="26">
        <v>175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127</v>
      </c>
      <c r="BN67" s="52"/>
      <c r="BO67" s="26">
        <v>426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68" spans="1:1">
      <c r="A68" s="68" t="s">
        <v>603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604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6"/>
  <sheetViews>
    <sheetView zoomScale="78" zoomScaleNormal="78" workbookViewId="0">
      <selection activeCell="BR9" sqref="BR9:BR24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605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45359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7" si="0">SUM(M9)</f>
        <v>0</v>
      </c>
      <c r="T9" s="27">
        <f t="shared" ref="T9:T67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7" si="2">AP9</f>
        <v>0</v>
      </c>
      <c r="AV9" s="23">
        <f t="shared" ref="AV9:AV67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8" si="4">SUM(AT9:AZ9)</f>
        <v>1</v>
      </c>
      <c r="BL9" s="29">
        <v>51</v>
      </c>
      <c r="BM9" s="52">
        <f>SUM(BJ9:BJ24)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7" si="5">SUM(BA9:BH9)</f>
        <v>0</v>
      </c>
      <c r="BR9" s="52">
        <v>124</v>
      </c>
      <c r="BS9" s="52">
        <f>SUM(BP9:BP24)</f>
        <v>77</v>
      </c>
      <c r="BT9" s="53">
        <f>BS9/BR9</f>
        <v>0.620967741935484</v>
      </c>
      <c r="BU9" s="53">
        <f>(BT9+BN9)/2</f>
        <v>0.653621125869703</v>
      </c>
      <c r="BV9" s="64">
        <f>RANK(BU9,$BU$9:$BU$67)</f>
        <v>13</v>
      </c>
      <c r="BW9" s="29" t="s">
        <v>20</v>
      </c>
      <c r="BX9" s="63" t="s">
        <v>41</v>
      </c>
      <c r="BY9" s="34">
        <f>SUM(AW9:AZ9)</f>
        <v>0</v>
      </c>
      <c r="BZ9" s="52">
        <f>SUM(BY9:BY24)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331</v>
      </c>
      <c r="C10" s="26">
        <v>0</v>
      </c>
      <c r="D10" s="26">
        <v>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>
        <f>R10*$R$4+S10*$S$4+T10*$T$4+U10*$U$4+V10*$V$4+W10*$W$4+X10*$X$4</f>
        <v>0</v>
      </c>
      <c r="R10" s="27">
        <f>COUNTIFS(号卡晒单!$A:$A,$B$4,号卡晒单!$G:$G,B10,号卡晒单!$H:$H,$R$8)</f>
        <v>0</v>
      </c>
      <c r="S10" s="27">
        <f t="shared" si="0"/>
        <v>0</v>
      </c>
      <c r="T10" s="27">
        <f t="shared" si="1"/>
        <v>0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0</v>
      </c>
      <c r="Z10" s="27">
        <f>COUNTIFS('固网新增-回网'!$A:$A,$B$4,'固网新增-回网'!$F:$F,B10,'固网新增-回网'!$G:$G,$Z$8)</f>
        <v>0</v>
      </c>
      <c r="AA10" s="27">
        <f>COUNTIFS('固网新增-回网'!$A:$A,$B$4,'固网新增-回网'!$F:$F,B10,'固网新增-回网'!$H:$H,$AA$8)</f>
        <v>0</v>
      </c>
      <c r="AB10" s="27">
        <f>COUNTIFS('固网新增-回网'!$A:$A,$B$4,'固网新增-回网'!$F:$F,B10,'固网新增-回网'!$I:$I,$AB$8)</f>
        <v>0</v>
      </c>
      <c r="AC10" s="27">
        <f>COUNTIFS('固网新增-回网'!$A:$A,$B$4,'固网新增-回网'!$F:$F,B10,'固网新增-回网'!$G:$G,$AC$8)</f>
        <v>0</v>
      </c>
      <c r="AD10" s="27">
        <f>COUNTIFS('固网新增-回网'!$A:$A,$B$4,'固网新增-回网'!$F:$F,B10,'固网新增-回网'!$H:$H,$AD$8)</f>
        <v>0</v>
      </c>
      <c r="AE10" s="27">
        <f>COUNTIFS('固网新增-回网'!$A:$A,$B$4,'固网新增-回网'!$F:$F,B10,'固网新增-回网'!$I:$I,$AE$8)</f>
        <v>0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3">
        <f>COUNTIFS(号卡晒单!$G:$G,B10,号卡晒单!$H:$H,$AT$8)</f>
        <v>0</v>
      </c>
      <c r="AU10" s="23">
        <f t="shared" si="2"/>
        <v>0</v>
      </c>
      <c r="AV10" s="23">
        <f t="shared" si="3"/>
        <v>0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0</v>
      </c>
      <c r="BB10" s="27">
        <f>COUNTIFS('固网新增-回网'!$F:$F,B10,'固网新增-回网'!$H:$H,$BB$8)</f>
        <v>0</v>
      </c>
      <c r="BC10" s="27">
        <f>COUNTIFS('固网新增-回网'!$F:$F,B10,'固网新增-回网'!$I:$I,$BC$8)</f>
        <v>0</v>
      </c>
      <c r="BD10" s="27">
        <f>COUNTIFS('固网新增-回网'!$F:$F,B10,'固网新增-回网'!$G:$G,$BD$8)</f>
        <v>0</v>
      </c>
      <c r="BE10" s="27">
        <f>COUNTIFS('固网新增-回网'!$F:$F,B10,'固网新增-回网'!$H:$H,$BE$8)</f>
        <v>0</v>
      </c>
      <c r="BF10" s="27">
        <f>COUNTIFS('固网新增-回网'!$F:$F,B10,'固网新增-回网'!$I:$I,$BF$8)</f>
        <v>0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0</v>
      </c>
      <c r="BJ10" s="27">
        <f>AT10*$AT$4+AU10*$AU$4+AV10*$AV$4+AW10*$AW$4+AX10*$AX$4+AY10*$AY$4+AZ10*$AZ$4</f>
        <v>0</v>
      </c>
      <c r="BK10" s="27">
        <f t="shared" si="4"/>
        <v>0</v>
      </c>
      <c r="BL10" s="28"/>
      <c r="BM10" s="28"/>
      <c r="BN10" s="28"/>
      <c r="BO10" s="26">
        <v>0</v>
      </c>
      <c r="BP10" s="27"/>
      <c r="BQ10" s="27">
        <f t="shared" si="5"/>
        <v>0</v>
      </c>
      <c r="BR10" s="28"/>
      <c r="BS10" s="28"/>
      <c r="BT10" s="28"/>
      <c r="BU10" s="28"/>
      <c r="BV10" s="28"/>
      <c r="BW10" s="28"/>
      <c r="BX10" s="63"/>
      <c r="BY10" s="34"/>
      <c r="BZ10" s="28"/>
    </row>
    <row r="11" ht="16.5" customHeight="1" spans="1:78">
      <c r="A11" s="28"/>
      <c r="B11" s="34" t="s">
        <v>42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1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1</v>
      </c>
      <c r="AU11" s="23">
        <f t="shared" si="2"/>
        <v>0</v>
      </c>
      <c r="AV11" s="23">
        <f t="shared" si="3"/>
        <v>1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1</v>
      </c>
      <c r="BB11" s="27">
        <f>COUNTIFS('固网新增-回网'!$F:$F,B11,'固网新增-回网'!$H:$H,$BB$8)</f>
        <v>1</v>
      </c>
      <c r="BC11" s="27">
        <f>COUNTIFS('固网新增-回网'!$F:$F,B11,'固网新增-回网'!$I:$I,$BC$8)</f>
        <v>1</v>
      </c>
      <c r="BD11" s="27">
        <f>COUNTIFS('固网新增-回网'!$F:$F,B11,'固网新增-回网'!$G:$G,$BD$8)</f>
        <v>1</v>
      </c>
      <c r="BE11" s="27">
        <f>COUNTIFS('固网新增-回网'!$F:$F,B11,'固网新增-回网'!$H:$H,$BE$8)</f>
        <v>1</v>
      </c>
      <c r="BF11" s="27">
        <f>COUNTIFS('固网新增-回网'!$F:$F,B11,'固网新增-回网'!$I:$I,$BF$8)</f>
        <v>1</v>
      </c>
      <c r="BG11" s="27">
        <f>COUNTIFS('固网新增-回网'!$F:$F,B11,'固网新增-回网'!$J:$J,$BG$8)</f>
        <v>0</v>
      </c>
      <c r="BH11" s="27">
        <f>COUNTIFS('固网新增-回网'!$F:$F,B11,'固网新增-回网'!$K:$K,$BH$8)</f>
        <v>0</v>
      </c>
      <c r="BI11" s="26">
        <v>5</v>
      </c>
      <c r="BJ11" s="27">
        <f>AT11*$AT$4+AU11*$AU$4+AV11*$AV$4+AW11*$AW$4+AX11*$AX$4+AY11*$AY$4+AZ11*$AZ$4</f>
        <v>4</v>
      </c>
      <c r="BK11" s="27">
        <f t="shared" si="4"/>
        <v>2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10</v>
      </c>
      <c r="BQ11" s="27">
        <f t="shared" si="5"/>
        <v>6</v>
      </c>
      <c r="BR11" s="28"/>
      <c r="BS11" s="28"/>
      <c r="BT11" s="28"/>
      <c r="BU11" s="28"/>
      <c r="BV11" s="28"/>
      <c r="BW11" s="28"/>
      <c r="BX11" s="63" t="s">
        <v>42</v>
      </c>
      <c r="BY11" s="34">
        <f t="shared" ref="BY11:BY67" si="6">SUM(AW11:AZ11)</f>
        <v>0</v>
      </c>
      <c r="BZ11" s="28"/>
    </row>
    <row r="12" ht="16.5" customHeight="1" spans="1:78">
      <c r="A12" s="28"/>
      <c r="B12" s="34" t="s">
        <v>43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0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0</v>
      </c>
      <c r="R12" s="27">
        <f>COUNTIFS(号卡晒单!$A:$A,$B$4,号卡晒单!$G:$G,B12,号卡晒单!$H:$H,$R$8)</f>
        <v>0</v>
      </c>
      <c r="S12" s="27">
        <f t="shared" si="0"/>
        <v>0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2</v>
      </c>
      <c r="Z12" s="27">
        <f>COUNTIFS('固网新增-回网'!$A:$A,$B$4,'固网新增-回网'!$F:$F,B12,'固网新增-回网'!$G:$G,$Z$8)</f>
        <v>0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1</v>
      </c>
      <c r="AG12" s="27">
        <f>COUNTIFS('固网新增-回网'!$A:$A,$B$4,'固网新增-回网'!$F:$F,B12,'固网新增-回网'!$K:$K,$AG$8)</f>
        <v>1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0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0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0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1</v>
      </c>
      <c r="BH12" s="27">
        <f>COUNTIFS('固网新增-回网'!$F:$F,B12,'固网新增-回网'!$K:$K,$BH$8)</f>
        <v>1</v>
      </c>
      <c r="BI12" s="26">
        <v>5</v>
      </c>
      <c r="BJ12" s="27">
        <f>AT12*$AT$4+AU12*$AU$4+AV12*$AV$4+AW12*$AW$4+AX12*$AX$4+AY12*$AY$4+AZ12*$AZ$4</f>
        <v>0</v>
      </c>
      <c r="BK12" s="27">
        <f t="shared" si="4"/>
        <v>0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2</v>
      </c>
      <c r="BQ12" s="27">
        <f t="shared" si="5"/>
        <v>2</v>
      </c>
      <c r="BR12" s="28"/>
      <c r="BS12" s="28"/>
      <c r="BT12" s="28"/>
      <c r="BU12" s="28"/>
      <c r="BV12" s="28"/>
      <c r="BW12" s="28"/>
      <c r="BX12" s="63" t="s">
        <v>43</v>
      </c>
      <c r="BY12" s="34">
        <f t="shared" si="6"/>
        <v>0</v>
      </c>
      <c r="BZ12" s="28"/>
    </row>
    <row r="13" ht="16.5" customHeight="1" spans="1:78">
      <c r="A13" s="28"/>
      <c r="B13" s="34" t="s">
        <v>44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0</v>
      </c>
      <c r="R13" s="27">
        <f>COUNTIFS(号卡晒单!$A:$A,$B$4,号卡晒单!$G:$G,B13,号卡晒单!$H:$H,$R$8)</f>
        <v>0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0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2</v>
      </c>
      <c r="BK13" s="27">
        <f t="shared" si="4"/>
        <v>1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44</v>
      </c>
      <c r="BY13" s="34">
        <f t="shared" si="6"/>
        <v>0</v>
      </c>
      <c r="BZ13" s="28"/>
    </row>
    <row r="14" ht="16.5" customHeight="1" spans="1:78">
      <c r="A14" s="28"/>
      <c r="B14" s="34" t="s">
        <v>45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1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3</v>
      </c>
      <c r="AU14" s="23">
        <f t="shared" si="2"/>
        <v>1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1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0</v>
      </c>
      <c r="BH14" s="27">
        <f>COUNTIFS('固网新增-回网'!$F:$F,B14,'固网新增-回网'!$K:$K,$BH$8)</f>
        <v>0</v>
      </c>
      <c r="BI14" s="26">
        <v>5</v>
      </c>
      <c r="BJ14" s="27">
        <f>AT14*$AT$4+AU14*$AU$4+AV14*$AV$4+AW14*$AW$4+AX14*$AX$4+AY14*$AY$4+AZ14*$AZ$4</f>
        <v>5</v>
      </c>
      <c r="BK14" s="27">
        <f t="shared" si="4"/>
        <v>4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3</v>
      </c>
      <c r="BQ14" s="27">
        <f t="shared" si="5"/>
        <v>1</v>
      </c>
      <c r="BR14" s="28"/>
      <c r="BS14" s="28"/>
      <c r="BT14" s="28"/>
      <c r="BU14" s="28"/>
      <c r="BV14" s="28"/>
      <c r="BW14" s="28"/>
      <c r="BX14" s="63" t="s">
        <v>45</v>
      </c>
      <c r="BY14" s="34">
        <f t="shared" si="6"/>
        <v>0</v>
      </c>
      <c r="BZ14" s="28"/>
    </row>
    <row r="15" ht="16.5" customHeight="1" spans="1:78">
      <c r="A15" s="28"/>
      <c r="B15" s="34" t="s">
        <v>46</v>
      </c>
      <c r="C15" s="26">
        <v>12</v>
      </c>
      <c r="D15" s="26">
        <v>5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0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0</v>
      </c>
      <c r="R15" s="27">
        <f>COUNTIFS(号卡晒单!$A:$A,$B$4,号卡晒单!$G:$G,B15,号卡晒单!$H:$H,$R$8)</f>
        <v>0</v>
      </c>
      <c r="S15" s="27">
        <f t="shared" si="0"/>
        <v>0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2</v>
      </c>
      <c r="Z15" s="27">
        <f>COUNTIFS('固网新增-回网'!$A:$A,$B$4,'固网新增-回网'!$F:$F,B15,'固网新增-回网'!$G:$G,$Z$8)</f>
        <v>0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1</v>
      </c>
      <c r="AG15" s="27">
        <f>COUNTIFS('固网新增-回网'!$A:$A,$B$4,'固网新增-回网'!$F:$F,B15,'固网新增-回网'!$K:$K,$AG$8)</f>
        <v>1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0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0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0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0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1</v>
      </c>
      <c r="BH15" s="27">
        <f>COUNTIFS('固网新增-回网'!$F:$F,B15,'固网新增-回网'!$K:$K,$BH$8)</f>
        <v>1</v>
      </c>
      <c r="BI15" s="26">
        <v>5</v>
      </c>
      <c r="BJ15" s="27">
        <f>AT15*$AT$4+AU15*$AU$4+AV15*$AV$4+AW15*$AW$4+AX15*$AX$4+AY15*$AY$4+AZ15*$AZ$4</f>
        <v>0</v>
      </c>
      <c r="BK15" s="27">
        <f t="shared" si="4"/>
        <v>0</v>
      </c>
      <c r="BL15" s="28"/>
      <c r="BM15" s="28"/>
      <c r="BN15" s="28"/>
      <c r="BO15" s="26">
        <v>12</v>
      </c>
      <c r="BP15" s="27">
        <f>BA15*$BA$4+BB15*$BB$4+BC15*$BC$4+BD15*$BD$4+BE15*$BE$4+BF15*$BF$4+BG15*$BG$4+BH15*$BH$4</f>
        <v>2</v>
      </c>
      <c r="BQ15" s="27">
        <f t="shared" si="5"/>
        <v>2</v>
      </c>
      <c r="BR15" s="28"/>
      <c r="BS15" s="28"/>
      <c r="BT15" s="28"/>
      <c r="BU15" s="28"/>
      <c r="BV15" s="28"/>
      <c r="BW15" s="28"/>
      <c r="BX15" s="63" t="s">
        <v>46</v>
      </c>
      <c r="BY15" s="34">
        <f t="shared" si="6"/>
        <v>0</v>
      </c>
      <c r="BZ15" s="28"/>
    </row>
    <row r="16" ht="16.5" customHeight="1" spans="1:78">
      <c r="A16" s="28"/>
      <c r="B16" s="34" t="s">
        <v>47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4</v>
      </c>
      <c r="Z16" s="27">
        <f>COUNTIFS('固网新增-回网'!$A:$A,$B$4,'固网新增-回网'!$F:$F,B16,'固网新增-回网'!$G:$G,$Z$8)</f>
        <v>0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2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1</v>
      </c>
      <c r="BB16" s="27">
        <f>COUNTIFS('固网新增-回网'!$F:$F,B16,'固网新增-回网'!$H:$H,$BB$8)</f>
        <v>0</v>
      </c>
      <c r="BC16" s="27">
        <f>COUNTIFS('固网新增-回网'!$F:$F,B16,'固网新增-回网'!$I:$I,$BC$8)</f>
        <v>0</v>
      </c>
      <c r="BD16" s="27">
        <f>COUNTIFS('固网新增-回网'!$F:$F,B16,'固网新增-回网'!$G:$G,$BD$8)</f>
        <v>2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7</v>
      </c>
      <c r="BQ16" s="27">
        <f t="shared" si="5"/>
        <v>3</v>
      </c>
      <c r="BR16" s="28"/>
      <c r="BS16" s="28"/>
      <c r="BT16" s="28"/>
      <c r="BU16" s="28"/>
      <c r="BV16" s="28"/>
      <c r="BW16" s="28"/>
      <c r="BX16" s="63" t="s">
        <v>47</v>
      </c>
      <c r="BY16" s="34">
        <f t="shared" si="6"/>
        <v>0</v>
      </c>
      <c r="BZ16" s="28"/>
    </row>
    <row r="17" ht="16.5" customHeight="1" spans="1:78">
      <c r="A17" s="28"/>
      <c r="B17" s="34" t="s">
        <v>48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6</v>
      </c>
      <c r="Z17" s="27">
        <f>COUNTIFS('固网新增-回网'!$A:$A,$B$4,'固网新增-回网'!$F:$F,B17,'固网新增-回网'!$G:$G,$Z$8)</f>
        <v>1</v>
      </c>
      <c r="AA17" s="27">
        <f>COUNTIFS('固网新增-回网'!$A:$A,$B$4,'固网新增-回网'!$F:$F,B17,'固网新增-回网'!$H:$H,$AA$8)</f>
        <v>1</v>
      </c>
      <c r="AB17" s="27">
        <f>COUNTIFS('固网新增-回网'!$A:$A,$B$4,'固网新增-回网'!$F:$F,B17,'固网新增-回网'!$I:$I,$AB$8)</f>
        <v>1</v>
      </c>
      <c r="AC17" s="27">
        <f>COUNTIFS('固网新增-回网'!$A:$A,$B$4,'固网新增-回网'!$F:$F,B17,'固网新增-回网'!$G:$G,$AC$8)</f>
        <v>0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1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1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1</v>
      </c>
      <c r="BC17" s="27">
        <f>COUNTIFS('固网新增-回网'!$F:$F,B17,'固网新增-回网'!$I:$I,$BC$8)</f>
        <v>1</v>
      </c>
      <c r="BD17" s="27">
        <f>COUNTIFS('固网新增-回网'!$F:$F,B17,'固网新增-回网'!$G:$G,$BD$8)</f>
        <v>0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2</v>
      </c>
      <c r="BK17" s="27">
        <f t="shared" si="4"/>
        <v>1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9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48</v>
      </c>
      <c r="BY17" s="34">
        <f t="shared" si="6"/>
        <v>0</v>
      </c>
      <c r="BZ17" s="28"/>
    </row>
    <row r="18" ht="16.5" customHeight="1" spans="1:78">
      <c r="A18" s="28"/>
      <c r="B18" s="34" t="s">
        <v>49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0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0</v>
      </c>
      <c r="R18" s="27">
        <f>COUNTIFS(号卡晒单!$A:$A,$B$4,号卡晒单!$G:$G,B18,号卡晒单!$H:$H,$R$8)</f>
        <v>0</v>
      </c>
      <c r="S18" s="27">
        <f t="shared" si="0"/>
        <v>0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2</v>
      </c>
      <c r="Z18" s="27">
        <f>COUNTIFS('固网新增-回网'!$A:$A,$B$4,'固网新增-回网'!$F:$F,B18,'固网新增-回网'!$G:$G,$Z$8)</f>
        <v>0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1</v>
      </c>
      <c r="AD18" s="27">
        <f>COUNTIFS('固网新增-回网'!$A:$A,$B$4,'固网新增-回网'!$F:$F,B18,'固网新增-回网'!$H:$H,$AD$8)</f>
        <v>0</v>
      </c>
      <c r="AE18" s="27">
        <f>COUNTIFS('固网新增-回网'!$A:$A,$B$4,'固网新增-回网'!$F:$F,B18,'固网新增-回网'!$I:$I,$AE$8)</f>
        <v>0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2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2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2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2</v>
      </c>
      <c r="BE18" s="27">
        <f>COUNTIFS('固网新增-回网'!$F:$F,B18,'固网新增-回网'!$H:$H,$BE$8)</f>
        <v>0</v>
      </c>
      <c r="BF18" s="27">
        <f>COUNTIFS('固网新增-回网'!$F:$F,B18,'固网新增-回网'!$I:$I,$BF$8)</f>
        <v>0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4</v>
      </c>
      <c r="BK18" s="27">
        <f t="shared" si="4"/>
        <v>2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10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49</v>
      </c>
      <c r="BY18" s="34">
        <f t="shared" si="6"/>
        <v>0</v>
      </c>
      <c r="BZ18" s="28"/>
    </row>
    <row r="19" ht="16.5" customHeight="1" spans="1:78">
      <c r="A19" s="28"/>
      <c r="B19" s="34" t="s">
        <v>50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1</v>
      </c>
      <c r="BE19" s="27">
        <f>COUNTIFS('固网新增-回网'!$F:$F,B19,'固网新增-回网'!$H:$H,$BE$8)</f>
        <v>1</v>
      </c>
      <c r="BF19" s="27">
        <f>COUNTIFS('固网新增-回网'!$F:$F,B19,'固网新增-回网'!$I:$I,$BF$8)</f>
        <v>1</v>
      </c>
      <c r="BG19" s="27">
        <f>COUNTIFS('固网新增-回网'!$F:$F,B19,'固网新增-回网'!$J:$J,$BG$8)</f>
        <v>0</v>
      </c>
      <c r="BH19" s="27">
        <f>COUNTIFS('固网新增-回网'!$F:$F,B19,'固网新增-回网'!$K:$K,$BH$8)</f>
        <v>0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7</v>
      </c>
      <c r="BQ19" s="27">
        <f t="shared" si="5"/>
        <v>4</v>
      </c>
      <c r="BR19" s="28"/>
      <c r="BS19" s="28"/>
      <c r="BT19" s="28"/>
      <c r="BU19" s="28"/>
      <c r="BV19" s="28"/>
      <c r="BW19" s="28"/>
      <c r="BX19" s="63" t="s">
        <v>50</v>
      </c>
      <c r="BY19" s="34">
        <f t="shared" si="6"/>
        <v>0</v>
      </c>
      <c r="BZ19" s="28"/>
    </row>
    <row r="20" ht="16.5" customHeight="1" spans="1:78">
      <c r="A20" s="28"/>
      <c r="B20" s="34" t="s">
        <v>51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0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0</v>
      </c>
      <c r="R20" s="27">
        <f>COUNTIFS(号卡晒单!$A:$A,$B$4,号卡晒单!$G:$G,B20,号卡晒单!$H:$H,$R$8)</f>
        <v>0</v>
      </c>
      <c r="S20" s="27">
        <f t="shared" si="0"/>
        <v>0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0</v>
      </c>
      <c r="Z20" s="27">
        <f>COUNTIFS('固网新增-回网'!$A:$A,$B$4,'固网新增-回网'!$F:$F,B20,'固网新增-回网'!$G:$G,$Z$8)</f>
        <v>0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1</v>
      </c>
      <c r="BH20" s="27">
        <f>COUNTIFS('固网新增-回网'!$F:$F,B20,'固网新增-回网'!$K:$K,$BH$8)</f>
        <v>1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5</v>
      </c>
      <c r="BQ20" s="27">
        <f t="shared" si="5"/>
        <v>3</v>
      </c>
      <c r="BR20" s="28"/>
      <c r="BS20" s="28"/>
      <c r="BT20" s="28"/>
      <c r="BU20" s="28"/>
      <c r="BV20" s="28"/>
      <c r="BW20" s="28"/>
      <c r="BX20" s="63" t="s">
        <v>51</v>
      </c>
      <c r="BY20" s="34">
        <f t="shared" si="6"/>
        <v>0</v>
      </c>
      <c r="BZ20" s="28"/>
    </row>
    <row r="21" ht="16.5" customHeight="1" spans="1:78">
      <c r="A21" s="28"/>
      <c r="B21" s="34" t="s">
        <v>52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1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1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0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0</v>
      </c>
      <c r="BC21" s="27">
        <f>COUNTIFS('固网新增-回网'!$F:$F,B21,'固网新增-回网'!$I:$I,$BC$8)</f>
        <v>0</v>
      </c>
      <c r="BD21" s="27">
        <f>COUNTIFS('固网新增-回网'!$F:$F,B21,'固网新增-回网'!$G:$G,$BD$8)</f>
        <v>0</v>
      </c>
      <c r="BE21" s="27">
        <f>COUNTIFS('固网新增-回网'!$F:$F,B21,'固网新增-回网'!$H:$H,$BE$8)</f>
        <v>0</v>
      </c>
      <c r="BF21" s="27">
        <f>COUNTIFS('固网新增-回网'!$F:$F,B21,'固网新增-回网'!$I:$I,$BF$8)</f>
        <v>0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2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3</v>
      </c>
      <c r="BQ21" s="27">
        <f t="shared" si="5"/>
        <v>1</v>
      </c>
      <c r="BR21" s="28"/>
      <c r="BS21" s="28"/>
      <c r="BT21" s="28"/>
      <c r="BU21" s="28"/>
      <c r="BV21" s="28"/>
      <c r="BW21" s="28"/>
      <c r="BX21" s="63" t="s">
        <v>52</v>
      </c>
      <c r="BY21" s="34">
        <f t="shared" si="6"/>
        <v>0</v>
      </c>
      <c r="BZ21" s="28"/>
    </row>
    <row r="22" ht="16.5" customHeight="1" spans="1:78">
      <c r="A22" s="28"/>
      <c r="B22" s="34" t="s">
        <v>53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6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1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10</v>
      </c>
      <c r="Z22" s="27">
        <f>COUNTIFS('固网新增-回网'!$A:$A,$B$4,'固网新增-回网'!$F:$F,B22,'固网新增-回网'!$G:$G,$Z$8)</f>
        <v>1</v>
      </c>
      <c r="AA22" s="27">
        <f>COUNTIFS('固网新增-回网'!$A:$A,$B$4,'固网新增-回网'!$F:$F,B22,'固网新增-回网'!$H:$H,$AA$8)</f>
        <v>1</v>
      </c>
      <c r="AB22" s="27">
        <f>COUNTIFS('固网新增-回网'!$A:$A,$B$4,'固网新增-回网'!$F:$F,B22,'固网新增-回网'!$I:$I,$AB$8)</f>
        <v>1</v>
      </c>
      <c r="AC22" s="27">
        <f>COUNTIFS('固网新增-回网'!$A:$A,$B$4,'固网新增-回网'!$F:$F,B22,'固网新增-回网'!$G:$G,$AC$8)</f>
        <v>1</v>
      </c>
      <c r="AD22" s="27">
        <f>COUNTIFS('固网新增-回网'!$A:$A,$B$4,'固网新增-回网'!$F:$F,B22,'固网新增-回网'!$H:$H,$AD$8)</f>
        <v>1</v>
      </c>
      <c r="AE22" s="27">
        <f>COUNTIFS('固网新增-回网'!$A:$A,$B$4,'固网新增-回网'!$F:$F,B22,'固网新增-回网'!$I:$I,$AE$8)</f>
        <v>1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0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0</v>
      </c>
      <c r="AW22" s="23">
        <f>COUNTIFS(号卡晒单!$G:$G,B22,号卡晒单!$H:$H,$AW$8)</f>
        <v>0</v>
      </c>
      <c r="AX22" s="27">
        <f>COUNTIFS(号卡晒单!$G:$G,B22,号卡晒单!$H:$H,$AX$8)</f>
        <v>1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1</v>
      </c>
      <c r="BE22" s="27">
        <f>COUNTIFS('固网新增-回网'!$F:$F,B22,'固网新增-回网'!$H:$H,$BE$8)</f>
        <v>1</v>
      </c>
      <c r="BF22" s="27">
        <f>COUNTIFS('固网新增-回网'!$F:$F,B22,'固网新增-回网'!$I:$I,$BF$8)</f>
        <v>1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6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10</v>
      </c>
      <c r="BQ22" s="27">
        <f t="shared" si="5"/>
        <v>6</v>
      </c>
      <c r="BR22" s="28"/>
      <c r="BS22" s="28"/>
      <c r="BT22" s="28"/>
      <c r="BU22" s="28"/>
      <c r="BV22" s="28"/>
      <c r="BW22" s="28"/>
      <c r="BX22" s="63" t="s">
        <v>53</v>
      </c>
      <c r="BY22" s="34">
        <f t="shared" si="6"/>
        <v>1</v>
      </c>
      <c r="BZ22" s="28"/>
    </row>
    <row r="23" ht="16.5" customHeight="1" spans="1:78">
      <c r="A23" s="28"/>
      <c r="B23" s="34" t="s">
        <v>54</v>
      </c>
      <c r="C23" s="26">
        <v>5</v>
      </c>
      <c r="D23" s="26">
        <v>2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1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1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1</v>
      </c>
      <c r="BB23" s="27">
        <f>COUNTIFS('固网新增-回网'!$F:$F,B23,'固网新增-回网'!$H:$H,$BB$8)</f>
        <v>1</v>
      </c>
      <c r="BC23" s="27">
        <f>COUNTIFS('固网新增-回网'!$F:$F,B23,'固网新增-回网'!$I:$I,$BC$8)</f>
        <v>1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2</v>
      </c>
      <c r="BJ23" s="27">
        <f>AT23*$AT$4+AU23*$AU$4+AV23*$AV$4+AW23*$AW$4+AX23*$AX$4+AY23*$AY$4+AZ23*$AZ$4</f>
        <v>3</v>
      </c>
      <c r="BK23" s="27">
        <f t="shared" si="4"/>
        <v>1</v>
      </c>
      <c r="BL23" s="28"/>
      <c r="BM23" s="28"/>
      <c r="BN23" s="28"/>
      <c r="BO23" s="26">
        <v>5</v>
      </c>
      <c r="BP23" s="27">
        <f>BA23*$BA$4+BB23*$BB$4+BC23*$BC$4+BD23*$BD$4+BE23*$BE$4+BF23*$BF$4+BG23*$BG$4+BH23*$BH$4</f>
        <v>6</v>
      </c>
      <c r="BQ23" s="27">
        <f t="shared" si="5"/>
        <v>3</v>
      </c>
      <c r="BR23" s="28"/>
      <c r="BS23" s="28"/>
      <c r="BT23" s="28"/>
      <c r="BU23" s="28"/>
      <c r="BV23" s="28"/>
      <c r="BW23" s="28"/>
      <c r="BX23" s="63" t="s">
        <v>54</v>
      </c>
      <c r="BY23" s="34">
        <f t="shared" si="6"/>
        <v>0</v>
      </c>
      <c r="BZ23" s="28"/>
    </row>
    <row r="24" ht="16.5" customHeight="1" spans="1:78">
      <c r="A24" s="30"/>
      <c r="B24" s="34" t="s">
        <v>55</v>
      </c>
      <c r="C24" s="26">
        <v>12</v>
      </c>
      <c r="D24" s="26">
        <v>5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0</v>
      </c>
      <c r="BH24" s="27">
        <f>COUNTIFS('固网新增-回网'!$F:$F,B24,'固网新增-回网'!$K:$K,$BH$8)</f>
        <v>0</v>
      </c>
      <c r="BI24" s="26">
        <v>5</v>
      </c>
      <c r="BJ24" s="27">
        <f>AT24*$AT$4+AU24*$AU$4+AV24*$AV$4+AW24*$AW$4+AX24*$AX$4+AY24*$AY$4+AZ24*$AZ$4</f>
        <v>0</v>
      </c>
      <c r="BK24" s="27">
        <f t="shared" si="4"/>
        <v>0</v>
      </c>
      <c r="BL24" s="30"/>
      <c r="BM24" s="30"/>
      <c r="BN24" s="30"/>
      <c r="BO24" s="26">
        <v>12</v>
      </c>
      <c r="BP24" s="27">
        <f>BA24*$BA$4+BB24*$BB$4+BC24*$BC$4+BD24*$BD$4+BE24*$BE$4+BF24*$BF$4+BG24*$BG$4+BH24*$BH$4</f>
        <v>0</v>
      </c>
      <c r="BQ24" s="27">
        <f t="shared" si="5"/>
        <v>0</v>
      </c>
      <c r="BR24" s="30"/>
      <c r="BS24" s="30"/>
      <c r="BT24" s="30"/>
      <c r="BU24" s="30"/>
      <c r="BV24" s="30"/>
      <c r="BW24" s="30"/>
      <c r="BX24" s="63" t="s">
        <v>55</v>
      </c>
      <c r="BY24" s="34">
        <f t="shared" si="6"/>
        <v>0</v>
      </c>
      <c r="BZ24" s="30"/>
    </row>
    <row r="25" ht="16.5" customHeight="1" spans="1:84">
      <c r="A25" s="34" t="s">
        <v>21</v>
      </c>
      <c r="B25" s="34" t="s">
        <v>56</v>
      </c>
      <c r="C25" s="26">
        <v>5</v>
      </c>
      <c r="D25" s="26">
        <v>2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0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0</v>
      </c>
      <c r="R25" s="27">
        <f>COUNTIFS(号卡晒单!$A:$A,$B$4,号卡晒单!$G:$G,B25,号卡晒单!$H:$H,$R$8)</f>
        <v>0</v>
      </c>
      <c r="S25" s="27">
        <f t="shared" si="0"/>
        <v>0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0</v>
      </c>
      <c r="Z25" s="27">
        <f>COUNTIFS('固网新增-回网'!$A:$A,$B$4,'固网新增-回网'!$F:$F,B25,'固网新增-回网'!$G:$G,$Z$8)</f>
        <v>0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0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0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0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0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0</v>
      </c>
      <c r="BE25" s="27">
        <f>COUNTIFS('固网新增-回网'!$F:$F,B25,'固网新增-回网'!$H:$H,$BE$8)</f>
        <v>0</v>
      </c>
      <c r="BF25" s="27">
        <f>COUNTIFS('固网新增-回网'!$F:$F,B25,'固网新增-回网'!$I:$I,$BF$8)</f>
        <v>0</v>
      </c>
      <c r="BG25" s="27">
        <f>COUNTIFS('固网新增-回网'!$F:$F,B25,'固网新增-回网'!$J:$J,$BG$8)</f>
        <v>1</v>
      </c>
      <c r="BH25" s="27">
        <f>COUNTIFS('固网新增-回网'!$F:$F,B25,'固网新增-回网'!$K:$K,$BH$8)</f>
        <v>1</v>
      </c>
      <c r="BI25" s="26">
        <v>2</v>
      </c>
      <c r="BJ25" s="27">
        <f>AT25*$AT$4+AU25*$AU$4+AV25*$AV$4+AW25*$AW$4+AX25*$AX$4+AY25*$AY$4+AZ25*$AZ$4</f>
        <v>0</v>
      </c>
      <c r="BK25" s="27">
        <f t="shared" si="4"/>
        <v>0</v>
      </c>
      <c r="BL25" s="34">
        <v>7</v>
      </c>
      <c r="BM25" s="52">
        <f>SUM(BJ25:BJ26)</f>
        <v>2</v>
      </c>
      <c r="BN25" s="53">
        <f>BM25/BL25</f>
        <v>0.285714285714286</v>
      </c>
      <c r="BO25" s="26">
        <v>5</v>
      </c>
      <c r="BP25" s="27">
        <f>BA25*$BA$4+BB25*$BB$4+BC25*$BC$4+BD25*$BD$4+BE25*$BE$4+BF25*$BF$4+BG25*$BG$4+BH25*$BH$4</f>
        <v>2</v>
      </c>
      <c r="BQ25" s="27">
        <f t="shared" si="5"/>
        <v>2</v>
      </c>
      <c r="BR25" s="52">
        <v>17</v>
      </c>
      <c r="BS25" s="52">
        <f>SUM(BQ25:BQ26)</f>
        <v>9</v>
      </c>
      <c r="BT25" s="53">
        <f>BS25/BR25</f>
        <v>0.529411764705882</v>
      </c>
      <c r="BU25" s="53">
        <f>(BT25+BN25)/2</f>
        <v>0.407563025210084</v>
      </c>
      <c r="BV25" s="64">
        <f>RANK(BU25,$BU$9:$BU$67)</f>
        <v>15</v>
      </c>
      <c r="BW25" s="34" t="s">
        <v>21</v>
      </c>
      <c r="BX25" s="63" t="s">
        <v>56</v>
      </c>
      <c r="BY25" s="34">
        <f t="shared" si="6"/>
        <v>0</v>
      </c>
      <c r="BZ25" s="52">
        <f>SUM(BY25:BY26)</f>
        <v>0</v>
      </c>
      <c r="CA25" s="65"/>
      <c r="CB25" s="65"/>
      <c r="CC25" s="65"/>
      <c r="CD25" s="65"/>
      <c r="CE25" s="65"/>
      <c r="CF25" s="65"/>
    </row>
    <row r="26" ht="16.5" customHeight="1" spans="1:78">
      <c r="A26" s="30"/>
      <c r="B26" s="34" t="s">
        <v>57</v>
      </c>
      <c r="C26" s="26">
        <v>12</v>
      </c>
      <c r="D26" s="26">
        <v>5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0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0</v>
      </c>
      <c r="R26" s="27">
        <f>COUNTIFS(号卡晒单!$A:$A,$B$4,号卡晒单!$G:$G,B26,号卡晒单!$H:$H,$R$8)</f>
        <v>0</v>
      </c>
      <c r="S26" s="27">
        <f t="shared" si="0"/>
        <v>0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6</v>
      </c>
      <c r="Z26" s="27">
        <f>COUNTIFS('固网新增-回网'!$A:$A,$B$4,'固网新增-回网'!$F:$F,B26,'固网新增-回网'!$G:$G,$Z$8)</f>
        <v>0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1</v>
      </c>
      <c r="AE26" s="27">
        <f>COUNTIFS('固网新增-回网'!$A:$A,$B$4,'固网新增-回网'!$F:$F,B26,'固网新增-回网'!$I:$I,$AE$8)</f>
        <v>1</v>
      </c>
      <c r="AF26" s="27">
        <f>COUNTIFS('固网新增-回网'!$A:$A,$B$4,'固网新增-回网'!$F:$F,B26,'固网新增-回网'!$J:$J,$AF$8)</f>
        <v>2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1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3</v>
      </c>
      <c r="BH26" s="27">
        <f>COUNTIFS('固网新增-回网'!$F:$F,B26,'固网新增-回网'!$K:$K,$BH$8)</f>
        <v>0</v>
      </c>
      <c r="BI26" s="26">
        <v>5</v>
      </c>
      <c r="BJ26" s="27">
        <f>AT26*$AT$4+AU26*$AU$4+AV26*$AV$4+AW26*$AW$4+AX26*$AX$4+AY26*$AY$4+AZ26*$AZ$4</f>
        <v>2</v>
      </c>
      <c r="BK26" s="27">
        <f t="shared" si="4"/>
        <v>1</v>
      </c>
      <c r="BL26" s="30"/>
      <c r="BM26" s="30"/>
      <c r="BN26" s="30"/>
      <c r="BO26" s="26">
        <v>12</v>
      </c>
      <c r="BP26" s="27">
        <f>BA26*$BA$4+BB26*$BB$4+BC26*$BC$4+BD26*$BD$4+BE26*$BE$4+BF26*$BF$4+BG26*$BG$4+BH26*$BH$4</f>
        <v>10</v>
      </c>
      <c r="BQ26" s="27">
        <f t="shared" si="5"/>
        <v>7</v>
      </c>
      <c r="BR26" s="30"/>
      <c r="BS26" s="30"/>
      <c r="BT26" s="30"/>
      <c r="BU26" s="30"/>
      <c r="BV26" s="30"/>
      <c r="BW26" s="30"/>
      <c r="BX26" s="63" t="s">
        <v>57</v>
      </c>
      <c r="BY26" s="34">
        <f t="shared" si="6"/>
        <v>0</v>
      </c>
      <c r="BZ26" s="30"/>
    </row>
    <row r="27" ht="16.5" customHeight="1" spans="1:84">
      <c r="A27" s="34" t="s">
        <v>22</v>
      </c>
      <c r="B27" s="34" t="s">
        <v>58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0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0</v>
      </c>
      <c r="AD27" s="27">
        <f>COUNTIFS('固网新增-回网'!$A:$A,$B$4,'固网新增-回网'!$F:$F,B27,'固网新增-回网'!$H:$H,$AD$8)</f>
        <v>0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1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1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1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2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1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2</v>
      </c>
      <c r="BK27" s="27">
        <f t="shared" si="4"/>
        <v>1</v>
      </c>
      <c r="BL27" s="34">
        <v>9</v>
      </c>
      <c r="BM27" s="52">
        <f>SUM(BJ27:BJ29)</f>
        <v>4</v>
      </c>
      <c r="BN27" s="53">
        <f>BM27/BL27</f>
        <v>0.444444444444444</v>
      </c>
      <c r="BO27" s="26">
        <v>5</v>
      </c>
      <c r="BP27" s="27">
        <f>BA27*$BA$4+BB27*$BB$4+BC27*$BC$4+BD27*$BD$4+BE27*$BE$4+BF27*$BF$4+BG27*$BG$4+BH27*$BH$4</f>
        <v>9</v>
      </c>
      <c r="BQ27" s="27">
        <f t="shared" si="5"/>
        <v>5</v>
      </c>
      <c r="BR27" s="52">
        <v>22</v>
      </c>
      <c r="BS27" s="52">
        <f>SUM(BP27:BP29)</f>
        <v>19</v>
      </c>
      <c r="BT27" s="53">
        <f>BS27/BR27</f>
        <v>0.863636363636364</v>
      </c>
      <c r="BU27" s="53">
        <f>(BT27+BN27)/2</f>
        <v>0.654040404040404</v>
      </c>
      <c r="BV27" s="64">
        <f>RANK(BU27,$BU$9:$BU$67)</f>
        <v>12</v>
      </c>
      <c r="BW27" s="34" t="s">
        <v>22</v>
      </c>
      <c r="BX27" s="63" t="s">
        <v>58</v>
      </c>
      <c r="BY27" s="34">
        <f t="shared" si="6"/>
        <v>0</v>
      </c>
      <c r="BZ27" s="52">
        <f>SUM(BY27:BY29)</f>
        <v>0</v>
      </c>
      <c r="CA27" s="65"/>
      <c r="CB27" s="65"/>
      <c r="CC27" s="65"/>
      <c r="CD27" s="65"/>
      <c r="CE27" s="65">
        <v>1</v>
      </c>
      <c r="CF27" s="65"/>
    </row>
    <row r="28" ht="16.5" customHeight="1" spans="1:78">
      <c r="A28" s="28"/>
      <c r="B28" s="34" t="s">
        <v>59</v>
      </c>
      <c r="C28" s="26">
        <v>5</v>
      </c>
      <c r="D28" s="26">
        <v>2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0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0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0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0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0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2</v>
      </c>
      <c r="BJ28" s="27">
        <f>AT28*$AT$4+AU28*$AU$4+AV28*$AV$4+AW28*$AW$4+AX28*$AX$4+AY28*$AY$4+AZ28*$AZ$4</f>
        <v>0</v>
      </c>
      <c r="BK28" s="27">
        <f t="shared" si="4"/>
        <v>0</v>
      </c>
      <c r="BL28" s="28"/>
      <c r="BM28" s="28"/>
      <c r="BN28" s="28"/>
      <c r="BO28" s="26">
        <v>5</v>
      </c>
      <c r="BP28" s="27">
        <f>BA28*$BA$4+BB28*$BB$4+BC28*$BC$4+BD28*$BD$4+BE28*$BE$4+BF28*$BF$4+BG28*$BG$4+BH28*$BH$4</f>
        <v>3</v>
      </c>
      <c r="BQ28" s="27">
        <f t="shared" si="5"/>
        <v>2</v>
      </c>
      <c r="BR28" s="28"/>
      <c r="BS28" s="28"/>
      <c r="BT28" s="28"/>
      <c r="BU28" s="28"/>
      <c r="BV28" s="28"/>
      <c r="BW28" s="28"/>
      <c r="BX28" s="63" t="s">
        <v>59</v>
      </c>
      <c r="BY28" s="34">
        <f t="shared" si="6"/>
        <v>0</v>
      </c>
      <c r="BZ28" s="28"/>
    </row>
    <row r="29" ht="16.5" customHeight="1" spans="1:78">
      <c r="A29" s="30"/>
      <c r="B29" s="34" t="s">
        <v>60</v>
      </c>
      <c r="C29" s="26">
        <v>12</v>
      </c>
      <c r="D29" s="26">
        <v>5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1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2</v>
      </c>
      <c r="R29" s="27">
        <f>COUNTIFS(号卡晒单!$A:$A,$B$4,号卡晒单!$G:$G,B29,号卡晒单!$H:$H,$R$8)</f>
        <v>0</v>
      </c>
      <c r="S29" s="27">
        <f t="shared" si="0"/>
        <v>1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3</v>
      </c>
      <c r="Z29" s="27">
        <f>COUNTIFS('固网新增-回网'!$A:$A,$B$4,'固网新增-回网'!$F:$F,B29,'固网新增-回网'!$G:$G,$Z$8)</f>
        <v>1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0</v>
      </c>
      <c r="AD29" s="27">
        <f>COUNTIFS('固网新增-回网'!$A:$A,$B$4,'固网新增-回网'!$F:$F,B29,'固网新增-回网'!$H:$H,$AD$8)</f>
        <v>0</v>
      </c>
      <c r="AE29" s="27">
        <f>COUNTIFS('固网新增-回网'!$A:$A,$B$4,'固网新增-回网'!$F:$F,B29,'固网新增-回网'!$I:$I,$AE$8)</f>
        <v>0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1</v>
      </c>
      <c r="BE29" s="27">
        <f>COUNTIFS('固网新增-回网'!$F:$F,B29,'固网新增-回网'!$H:$H,$BE$8)</f>
        <v>1</v>
      </c>
      <c r="BF29" s="27">
        <f>COUNTIFS('固网新增-回网'!$F:$F,B29,'固网新增-回网'!$I:$I,$BF$8)</f>
        <v>1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5</v>
      </c>
      <c r="BJ29" s="27">
        <f>AT29*$AT$4+AU29*$AU$4+AV29*$AV$4+AW29*$AW$4+AX29*$AX$4+AY29*$AY$4+AZ29*$AZ$4</f>
        <v>2</v>
      </c>
      <c r="BK29" s="27">
        <f t="shared" si="4"/>
        <v>1</v>
      </c>
      <c r="BL29" s="30"/>
      <c r="BM29" s="30"/>
      <c r="BN29" s="30"/>
      <c r="BO29" s="26">
        <v>12</v>
      </c>
      <c r="BP29" s="27">
        <f>BA29*$BA$4+BB29*$BB$4+BC29*$BC$4+BD29*$BD$4+BE29*$BE$4+BF29*$BF$4+BG29*$BG$4+BH29*$BH$4</f>
        <v>7</v>
      </c>
      <c r="BQ29" s="27">
        <f t="shared" si="5"/>
        <v>4</v>
      </c>
      <c r="BR29" s="30"/>
      <c r="BS29" s="30"/>
      <c r="BT29" s="30"/>
      <c r="BU29" s="30"/>
      <c r="BV29" s="30"/>
      <c r="BW29" s="30"/>
      <c r="BX29" s="63" t="s">
        <v>60</v>
      </c>
      <c r="BY29" s="34">
        <f t="shared" si="6"/>
        <v>0</v>
      </c>
      <c r="BZ29" s="30"/>
    </row>
    <row r="30" ht="16.5" customHeight="1" spans="1:84">
      <c r="A30" s="34" t="s">
        <v>23</v>
      </c>
      <c r="B30" s="34" t="s">
        <v>61</v>
      </c>
      <c r="C30" s="26">
        <v>0</v>
      </c>
      <c r="D30" s="26">
        <v>0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6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2</v>
      </c>
      <c r="AD30" s="27">
        <f>COUNTIFS('固网新增-回网'!$A:$A,$B$4,'固网新增-回网'!$F:$F,B30,'固网新增-回网'!$H:$H,$AD$8)</f>
        <v>1</v>
      </c>
      <c r="AE30" s="27">
        <f>COUNTIFS('固网新增-回网'!$A:$A,$B$4,'固网新增-回网'!$F:$F,B30,'固网新增-回网'!$I:$I,$AE$8)</f>
        <v>1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3</v>
      </c>
      <c r="BE30" s="27">
        <f>COUNTIFS('固网新增-回网'!$F:$F,B30,'固网新增-回网'!$H:$H,$BE$8)</f>
        <v>2</v>
      </c>
      <c r="BF30" s="27">
        <f>COUNTIFS('固网新增-回网'!$F:$F,B30,'固网新增-回网'!$I:$I,$BF$8)</f>
        <v>2</v>
      </c>
      <c r="BG30" s="27">
        <f>COUNTIFS('固网新增-回网'!$F:$F,B30,'固网新增-回网'!$J:$J,$BG$8)</f>
        <v>0</v>
      </c>
      <c r="BH30" s="27">
        <f>COUNTIFS('固网新增-回网'!$F:$F,B30,'固网新增-回网'!$K:$K,$BH$8)</f>
        <v>0</v>
      </c>
      <c r="BI30" s="26">
        <v>0</v>
      </c>
      <c r="BJ30" s="27">
        <f>AT30*$AT$4+AU30*$AU$4+AV30*$AV$4+AW30*$AW$4+AX30*$AX$4+AY30*$AY$4+AZ30*$AZ$4</f>
        <v>2</v>
      </c>
      <c r="BK30" s="27">
        <f t="shared" si="4"/>
        <v>1</v>
      </c>
      <c r="BL30" s="34">
        <v>11</v>
      </c>
      <c r="BM30" s="52">
        <f>SUM(BJ30:BJ34)</f>
        <v>10</v>
      </c>
      <c r="BN30" s="53">
        <f>BM30/BL30</f>
        <v>0.909090909090909</v>
      </c>
      <c r="BO30" s="26">
        <v>0</v>
      </c>
      <c r="BP30" s="27">
        <f>BA30*$BA$4+BB30*$BB$4+BC30*$BC$4+BD30*$BD$4+BE30*$BE$4+BF30*$BF$4+BG30*$BG$4+BH30*$BH$4</f>
        <v>13</v>
      </c>
      <c r="BQ30" s="27">
        <f t="shared" si="5"/>
        <v>8</v>
      </c>
      <c r="BR30" s="52">
        <v>27</v>
      </c>
      <c r="BS30" s="52">
        <f>SUM(BP30:BP34)</f>
        <v>39</v>
      </c>
      <c r="BT30" s="53">
        <f>BS30/BR30</f>
        <v>1.44444444444444</v>
      </c>
      <c r="BU30" s="53">
        <f>(BT30+BN30)/2</f>
        <v>1.17676767676768</v>
      </c>
      <c r="BV30" s="64">
        <f>RANK(BU30,$BU$9:$BU$67)</f>
        <v>4</v>
      </c>
      <c r="BW30" s="34" t="s">
        <v>23</v>
      </c>
      <c r="BX30" s="63" t="s">
        <v>61</v>
      </c>
      <c r="BY30" s="34">
        <f t="shared" si="6"/>
        <v>0</v>
      </c>
      <c r="BZ30" s="52">
        <f>SUM(BY30:BY34)</f>
        <v>0</v>
      </c>
      <c r="CA30" s="65"/>
      <c r="CB30" s="65"/>
      <c r="CC30" s="65"/>
      <c r="CD30" s="65"/>
      <c r="CE30" s="65">
        <v>1</v>
      </c>
      <c r="CF30" s="65"/>
    </row>
    <row r="31" ht="16.5" customHeight="1" spans="1:78">
      <c r="A31" s="28"/>
      <c r="B31" s="34" t="s">
        <v>62</v>
      </c>
      <c r="C31" s="26">
        <v>12</v>
      </c>
      <c r="D31" s="26">
        <v>5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2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1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2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1</v>
      </c>
      <c r="BH31" s="27">
        <f>COUNTIFS('固网新增-回网'!$F:$F,B31,'固网新增-回网'!$K:$K,$BH$8)</f>
        <v>0</v>
      </c>
      <c r="BI31" s="26">
        <v>5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12</v>
      </c>
      <c r="BP31" s="27">
        <f>BA31*$BA$4+BB31*$BB$4+BC31*$BC$4+BD31*$BD$4+BE31*$BE$4+BF31*$BF$4+BG31*$BG$4+BH31*$BH$4</f>
        <v>8</v>
      </c>
      <c r="BQ31" s="27">
        <f t="shared" si="5"/>
        <v>4</v>
      </c>
      <c r="BR31" s="28"/>
      <c r="BS31" s="28"/>
      <c r="BT31" s="28"/>
      <c r="BU31" s="28"/>
      <c r="BV31" s="28"/>
      <c r="BW31" s="28"/>
      <c r="BX31" s="63" t="s">
        <v>62</v>
      </c>
      <c r="BY31" s="34">
        <f t="shared" si="6"/>
        <v>0</v>
      </c>
      <c r="BZ31" s="28"/>
    </row>
    <row r="32" ht="16.5" customHeight="1" spans="1:78">
      <c r="A32" s="28"/>
      <c r="B32" s="34" t="s">
        <v>63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1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2</v>
      </c>
      <c r="R32" s="27">
        <f>COUNTIFS(号卡晒单!$A:$A,$B$4,号卡晒单!$G:$G,B32,号卡晒单!$H:$H,$R$8)</f>
        <v>0</v>
      </c>
      <c r="S32" s="27">
        <f t="shared" si="0"/>
        <v>1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5</v>
      </c>
      <c r="Z32" s="27">
        <f>COUNTIFS('固网新增-回网'!$A:$A,$B$4,'固网新增-回网'!$F:$F,B32,'固网新增-回网'!$G:$G,$Z$8)</f>
        <v>1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1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63</v>
      </c>
      <c r="BY32" s="34">
        <f t="shared" si="6"/>
        <v>0</v>
      </c>
      <c r="BZ32" s="28"/>
    </row>
    <row r="33" ht="16.5" customHeight="1" spans="1:78">
      <c r="A33" s="28"/>
      <c r="B33" s="34" t="s">
        <v>64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2</v>
      </c>
      <c r="Z33" s="27">
        <f>COUNTIFS('固网新增-回网'!$A:$A,$B$4,'固网新增-回网'!$F:$F,B33,'固网新增-回网'!$G:$G,$Z$8)</f>
        <v>0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1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1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28"/>
      <c r="BM33" s="28"/>
      <c r="BN33" s="28"/>
      <c r="BO33" s="26">
        <v>5</v>
      </c>
      <c r="BP33" s="27">
        <f>BA33*$BA$4+BB33*$BB$4+BC33*$BC$4+BD33*$BD$4+BE33*$BE$4+BF33*$BF$4+BG33*$BG$4+BH33*$BH$4</f>
        <v>5</v>
      </c>
      <c r="BQ33" s="27">
        <f t="shared" si="5"/>
        <v>2</v>
      </c>
      <c r="BR33" s="28"/>
      <c r="BS33" s="28"/>
      <c r="BT33" s="28"/>
      <c r="BU33" s="28"/>
      <c r="BV33" s="28"/>
      <c r="BW33" s="28"/>
      <c r="BX33" s="63" t="s">
        <v>64</v>
      </c>
      <c r="BY33" s="34">
        <f t="shared" si="6"/>
        <v>0</v>
      </c>
      <c r="BZ33" s="28"/>
    </row>
    <row r="34" ht="16.5" customHeight="1" spans="1:78">
      <c r="A34" s="30"/>
      <c r="B34" s="34" t="s">
        <v>65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1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2</v>
      </c>
      <c r="R34" s="27">
        <f>COUNTIFS(号卡晒单!$A:$A,$B$4,号卡晒单!$G:$G,B34,号卡晒单!$H:$H,$R$8)</f>
        <v>0</v>
      </c>
      <c r="S34" s="27">
        <f t="shared" si="0"/>
        <v>1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5</v>
      </c>
      <c r="Z34" s="27">
        <f>COUNTIFS('固网新增-回网'!$A:$A,$B$4,'固网新增-回网'!$F:$F,B34,'固网新增-回网'!$G:$G,$Z$8)</f>
        <v>1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1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2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0</v>
      </c>
      <c r="BF34" s="27">
        <f>COUNTIFS('固网新增-回网'!$F:$F,B34,'固网新增-回网'!$I:$I,$BF$8)</f>
        <v>0</v>
      </c>
      <c r="BG34" s="27">
        <f>COUNTIFS('固网新增-回网'!$F:$F,B34,'固网新增-回网'!$J:$J,$BG$8)</f>
        <v>0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0"/>
      <c r="BM34" s="30"/>
      <c r="BN34" s="30"/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3</v>
      </c>
      <c r="BR34" s="30"/>
      <c r="BS34" s="30"/>
      <c r="BT34" s="30"/>
      <c r="BU34" s="30"/>
      <c r="BV34" s="30"/>
      <c r="BW34" s="30"/>
      <c r="BX34" s="63" t="s">
        <v>65</v>
      </c>
      <c r="BY34" s="34">
        <f t="shared" si="6"/>
        <v>0</v>
      </c>
      <c r="BZ34" s="30"/>
    </row>
    <row r="35" ht="16.5" customHeight="1" spans="1:84">
      <c r="A35" s="34" t="s">
        <v>24</v>
      </c>
      <c r="B35" s="34" t="s">
        <v>66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1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2</v>
      </c>
      <c r="R35" s="27">
        <f>COUNTIFS(号卡晒单!$A:$A,$B$4,号卡晒单!$G:$G,B35,号卡晒单!$H:$H,$R$8)</f>
        <v>0</v>
      </c>
      <c r="S35" s="27">
        <f t="shared" si="0"/>
        <v>1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4</v>
      </c>
      <c r="Z35" s="27">
        <f>COUNTIFS('固网新增-回网'!$A:$A,$B$4,'固网新增-回网'!$F:$F,B35,'固网新增-回网'!$G:$G,$Z$8)</f>
        <v>1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1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1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1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34">
        <v>9</v>
      </c>
      <c r="BM35" s="52">
        <f>SUM(BJ35:BJ37)</f>
        <v>4</v>
      </c>
      <c r="BN35" s="53">
        <f>BM35/BL35</f>
        <v>0.444444444444444</v>
      </c>
      <c r="BO35" s="26">
        <v>5</v>
      </c>
      <c r="BP35" s="27">
        <f>BA35*$BA$4+BB35*$BB$4+BC35*$BC$4+BD35*$BD$4+BE35*$BE$4+BF35*$BF$4+BG35*$BG$4+BH35*$BH$4</f>
        <v>8</v>
      </c>
      <c r="BQ35" s="27">
        <f t="shared" si="5"/>
        <v>5</v>
      </c>
      <c r="BR35" s="52">
        <v>22</v>
      </c>
      <c r="BS35" s="52">
        <f>SUM(BP35:BP37)</f>
        <v>23</v>
      </c>
      <c r="BT35" s="53">
        <f>BS35/BR35</f>
        <v>1.04545454545455</v>
      </c>
      <c r="BU35" s="53">
        <f>(BT35+BN35)/2</f>
        <v>0.744949494949495</v>
      </c>
      <c r="BV35" s="64">
        <f>RANK(BU35,$BU$9:$BU$67)</f>
        <v>10</v>
      </c>
      <c r="BW35" s="34" t="s">
        <v>24</v>
      </c>
      <c r="BX35" s="63" t="s">
        <v>66</v>
      </c>
      <c r="BY35" s="34">
        <f t="shared" si="6"/>
        <v>0</v>
      </c>
      <c r="BZ35" s="52">
        <f>SUM(BY35:BY37)</f>
        <v>0</v>
      </c>
      <c r="CA35" s="65"/>
      <c r="CB35" s="65"/>
      <c r="CC35" s="65"/>
      <c r="CD35" s="65"/>
      <c r="CE35" s="65"/>
      <c r="CF35" s="65"/>
    </row>
    <row r="36" ht="16.5" customHeight="1" spans="1:78">
      <c r="A36" s="28"/>
      <c r="B36" s="34" t="s">
        <v>67</v>
      </c>
      <c r="C36" s="26">
        <v>5</v>
      </c>
      <c r="D36" s="26">
        <v>2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1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2</v>
      </c>
      <c r="R36" s="27">
        <f>COUNTIFS(号卡晒单!$A:$A,$B$4,号卡晒单!$G:$G,B36,号卡晒单!$H:$H,$R$8)</f>
        <v>0</v>
      </c>
      <c r="S36" s="27">
        <f t="shared" si="0"/>
        <v>1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3</v>
      </c>
      <c r="Z36" s="27">
        <f>COUNTIFS('固网新增-回网'!$A:$A,$B$4,'固网新增-回网'!$F:$F,B36,'固网新增-回网'!$G:$G,$Z$8)</f>
        <v>1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0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1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1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2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1</v>
      </c>
      <c r="BE36" s="27">
        <f>COUNTIFS('固网新增-回网'!$F:$F,B36,'固网新增-回网'!$H:$H,$BE$8)</f>
        <v>1</v>
      </c>
      <c r="BF36" s="27">
        <f>COUNTIFS('固网新增-回网'!$F:$F,B36,'固网新增-回网'!$I:$I,$BF$8)</f>
        <v>1</v>
      </c>
      <c r="BG36" s="27">
        <f>COUNTIFS('固网新增-回网'!$F:$F,B36,'固网新增-回网'!$J:$J,$BG$8)</f>
        <v>0</v>
      </c>
      <c r="BH36" s="27">
        <f>COUNTIFS('固网新增-回网'!$F:$F,B36,'固网新增-回网'!$K:$K,$BH$8)</f>
        <v>0</v>
      </c>
      <c r="BI36" s="26">
        <v>2</v>
      </c>
      <c r="BJ36" s="27">
        <f>AT36*$AT$4+AU36*$AU$4+AV36*$AV$4+AW36*$AW$4+AX36*$AX$4+AY36*$AY$4+AZ36*$AZ$4</f>
        <v>2</v>
      </c>
      <c r="BK36" s="27">
        <f t="shared" si="4"/>
        <v>1</v>
      </c>
      <c r="BL36" s="28"/>
      <c r="BM36" s="28"/>
      <c r="BN36" s="28"/>
      <c r="BO36" s="26">
        <v>5</v>
      </c>
      <c r="BP36" s="27">
        <f>BA36*$BA$4+BB36*$BB$4+BC36*$BC$4+BD36*$BD$4+BE36*$BE$4+BF36*$BF$4+BG36*$BG$4+BH36*$BH$4</f>
        <v>10</v>
      </c>
      <c r="BQ36" s="27">
        <f t="shared" si="5"/>
        <v>5</v>
      </c>
      <c r="BR36" s="28"/>
      <c r="BS36" s="28"/>
      <c r="BT36" s="28"/>
      <c r="BU36" s="28"/>
      <c r="BV36" s="28"/>
      <c r="BW36" s="28"/>
      <c r="BX36" s="63" t="s">
        <v>67</v>
      </c>
      <c r="BY36" s="34">
        <f t="shared" si="6"/>
        <v>0</v>
      </c>
      <c r="BZ36" s="28"/>
    </row>
    <row r="37" ht="16.5" customHeight="1" spans="1:78">
      <c r="A37" s="30"/>
      <c r="B37" s="34" t="s">
        <v>68</v>
      </c>
      <c r="C37" s="26">
        <v>12</v>
      </c>
      <c r="D37" s="26">
        <v>5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1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1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0</v>
      </c>
      <c r="BE37" s="27">
        <f>COUNTIFS('固网新增-回网'!$F:$F,B37,'固网新增-回网'!$H:$H,$BE$8)</f>
        <v>0</v>
      </c>
      <c r="BF37" s="27">
        <f>COUNTIFS('固网新增-回网'!$F:$F,B37,'固网新增-回网'!$I:$I,$BF$8)</f>
        <v>0</v>
      </c>
      <c r="BG37" s="27">
        <f>COUNTIFS('固网新增-回网'!$F:$F,B37,'固网新增-回网'!$J:$J,$BG$8)</f>
        <v>3</v>
      </c>
      <c r="BH37" s="27">
        <f>COUNTIFS('固网新增-回网'!$F:$F,B37,'固网新增-回网'!$K:$K,$BH$8)</f>
        <v>2</v>
      </c>
      <c r="BI37" s="26">
        <v>5</v>
      </c>
      <c r="BJ37" s="27">
        <f>AT37*$AT$4+AU37*$AU$4+AV37*$AV$4+AW37*$AW$4+AX37*$AX$4+AY37*$AY$4+AZ37*$AZ$4</f>
        <v>0</v>
      </c>
      <c r="BK37" s="27">
        <f t="shared" si="4"/>
        <v>0</v>
      </c>
      <c r="BL37" s="30"/>
      <c r="BM37" s="30"/>
      <c r="BN37" s="30"/>
      <c r="BO37" s="26">
        <v>12</v>
      </c>
      <c r="BP37" s="27">
        <f>BA37*$BA$4+BB37*$BB$4+BC37*$BC$4+BD37*$BD$4+BE37*$BE$4+BF37*$BF$4+BG37*$BG$4+BH37*$BH$4</f>
        <v>5</v>
      </c>
      <c r="BQ37" s="27">
        <f t="shared" si="5"/>
        <v>5</v>
      </c>
      <c r="BR37" s="30"/>
      <c r="BS37" s="30"/>
      <c r="BT37" s="30"/>
      <c r="BU37" s="30"/>
      <c r="BV37" s="30"/>
      <c r="BW37" s="30"/>
      <c r="BX37" s="63" t="s">
        <v>68</v>
      </c>
      <c r="BY37" s="34">
        <f t="shared" si="6"/>
        <v>0</v>
      </c>
      <c r="BZ37" s="30"/>
    </row>
    <row r="38" ht="16.5" customHeight="1" spans="1:84">
      <c r="A38" s="34" t="s">
        <v>25</v>
      </c>
      <c r="B38" s="34" t="s">
        <v>69</v>
      </c>
      <c r="C38" s="26">
        <v>5</v>
      </c>
      <c r="D38" s="26">
        <v>2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0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0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0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2</v>
      </c>
      <c r="BE38" s="27">
        <f>COUNTIFS('固网新增-回网'!$F:$F,B38,'固网新增-回网'!$H:$H,$BE$8)</f>
        <v>2</v>
      </c>
      <c r="BF38" s="27">
        <f>COUNTIFS('固网新增-回网'!$F:$F,B38,'固网新增-回网'!$I:$I,$BF$8)</f>
        <v>2</v>
      </c>
      <c r="BG38" s="27">
        <f>COUNTIFS('固网新增-回网'!$F:$F,B38,'固网新增-回网'!$J:$J,$BG$8)</f>
        <v>1</v>
      </c>
      <c r="BH38" s="27">
        <f>COUNTIFS('固网新增-回网'!$F:$F,B38,'固网新增-回网'!$K:$K,$BH$8)</f>
        <v>0</v>
      </c>
      <c r="BI38" s="26">
        <v>2</v>
      </c>
      <c r="BJ38" s="27">
        <f>AT38*$AT$4+AU38*$AU$4+AV38*$AV$4+AW38*$AW$4+AX38*$AX$4+AY38*$AY$4+AZ38*$AZ$4</f>
        <v>0</v>
      </c>
      <c r="BK38" s="27">
        <f t="shared" si="4"/>
        <v>0</v>
      </c>
      <c r="BL38" s="34">
        <v>9</v>
      </c>
      <c r="BM38" s="52">
        <f>SUM(BJ38:BJ40)</f>
        <v>4</v>
      </c>
      <c r="BN38" s="53">
        <f>BM38/BL38</f>
        <v>0.444444444444444</v>
      </c>
      <c r="BO38" s="26">
        <v>5</v>
      </c>
      <c r="BP38" s="27">
        <f>BA38*$BA$4+BB38*$BB$4+BC38*$BC$4+BD38*$BD$4+BE38*$BE$4+BF38*$BF$4+BG38*$BG$4+BH38*$BH$4</f>
        <v>9</v>
      </c>
      <c r="BQ38" s="27">
        <f t="shared" si="5"/>
        <v>7</v>
      </c>
      <c r="BR38" s="52">
        <v>22</v>
      </c>
      <c r="BS38" s="52">
        <f>SUM(BP38:BP40)</f>
        <v>15</v>
      </c>
      <c r="BT38" s="53">
        <f>BS38/BR38</f>
        <v>0.681818181818182</v>
      </c>
      <c r="BU38" s="53">
        <f>(BT38+BN38)/2</f>
        <v>0.563131313131313</v>
      </c>
      <c r="BV38" s="64">
        <f>RANK(BU38,$BU$9:$BU$67)</f>
        <v>14</v>
      </c>
      <c r="BW38" s="34" t="s">
        <v>25</v>
      </c>
      <c r="BX38" s="63" t="s">
        <v>69</v>
      </c>
      <c r="BY38" s="34">
        <f t="shared" si="6"/>
        <v>0</v>
      </c>
      <c r="BZ38" s="52">
        <f>SUM(BY38:BY40)</f>
        <v>0</v>
      </c>
      <c r="CA38" s="65">
        <v>1</v>
      </c>
      <c r="CB38" s="65"/>
      <c r="CC38" s="65"/>
      <c r="CD38" s="65"/>
      <c r="CE38" s="65"/>
      <c r="CF38" s="65"/>
    </row>
    <row r="39" ht="16.5" customHeight="1" spans="1:78">
      <c r="A39" s="28"/>
      <c r="B39" s="34" t="s">
        <v>70</v>
      </c>
      <c r="C39" s="26">
        <v>12</v>
      </c>
      <c r="D39" s="26">
        <v>5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1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2</v>
      </c>
      <c r="R39" s="27">
        <f>COUNTIFS(号卡晒单!$A:$A,$B$4,号卡晒单!$G:$G,B39,号卡晒单!$H:$H,$R$8)</f>
        <v>0</v>
      </c>
      <c r="S39" s="27">
        <f t="shared" si="0"/>
        <v>1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3</v>
      </c>
      <c r="Z39" s="27">
        <f>COUNTIFS('固网新增-回网'!$A:$A,$B$4,'固网新增-回网'!$F:$F,B39,'固网新增-回网'!$G:$G,$Z$8)</f>
        <v>1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5</v>
      </c>
      <c r="BJ39" s="27">
        <f>AT39*$AT$4+AU39*$AU$4+AV39*$AV$4+AW39*$AW$4+AX39*$AX$4+AY39*$AY$4+AZ39*$AZ$4</f>
        <v>2</v>
      </c>
      <c r="BK39" s="27">
        <f t="shared" si="4"/>
        <v>1</v>
      </c>
      <c r="BL39" s="28"/>
      <c r="BM39" s="28"/>
      <c r="BN39" s="28"/>
      <c r="BO39" s="26">
        <v>12</v>
      </c>
      <c r="BP39" s="27">
        <f>BA39*$BA$4+BB39*$BB$4+BC39*$BC$4+BD39*$BD$4+BE39*$BE$4+BF39*$BF$4+BG39*$BG$4+BH39*$BH$4</f>
        <v>3</v>
      </c>
      <c r="BQ39" s="27">
        <f t="shared" si="5"/>
        <v>1</v>
      </c>
      <c r="BR39" s="28"/>
      <c r="BS39" s="28"/>
      <c r="BT39" s="28"/>
      <c r="BU39" s="28"/>
      <c r="BV39" s="28"/>
      <c r="BW39" s="28"/>
      <c r="BX39" s="63" t="s">
        <v>70</v>
      </c>
      <c r="BY39" s="34">
        <f t="shared" si="6"/>
        <v>0</v>
      </c>
      <c r="BZ39" s="28"/>
    </row>
    <row r="40" ht="16.5" customHeight="1" spans="1:78">
      <c r="A40" s="30"/>
      <c r="B40" s="34" t="s">
        <v>71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0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0</v>
      </c>
      <c r="AG40" s="27">
        <f>COUNTIFS('固网新增-回网'!$A:$A,$B$4,'固网新增-回网'!$F:$F,B40,'固网新增-回网'!$K:$K,$AG$8)</f>
        <v>0</v>
      </c>
      <c r="AH40" s="27">
        <f>COUNTIFS(号卡晒单!$G:$G,B40,号卡晒单!$H:$H,$AH$8)</f>
        <v>0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1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0</v>
      </c>
      <c r="AU40" s="23">
        <f t="shared" si="2"/>
        <v>1</v>
      </c>
      <c r="AV40" s="23">
        <f t="shared" si="3"/>
        <v>0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1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0</v>
      </c>
      <c r="BE40" s="27">
        <f>COUNTIFS('固网新增-回网'!$F:$F,B40,'固网新增-回网'!$H:$H,$BE$8)</f>
        <v>0</v>
      </c>
      <c r="BF40" s="27">
        <f>COUNTIFS('固网新增-回网'!$F:$F,B40,'固网新增-回网'!$I:$I,$BF$8)</f>
        <v>0</v>
      </c>
      <c r="BG40" s="27">
        <f>COUNTIFS('固网新增-回网'!$F:$F,B40,'固网新增-回网'!$J:$J,$BG$8)</f>
        <v>0</v>
      </c>
      <c r="BH40" s="27">
        <f>COUNTIFS('固网新增-回网'!$F:$F,B40,'固网新增-回网'!$K:$K,$BH$8)</f>
        <v>0</v>
      </c>
      <c r="BI40" s="26">
        <v>2</v>
      </c>
      <c r="BJ40" s="27">
        <f>AT40*$AT$4+AU40*$AU$4+AV40*$AV$4+AW40*$AW$4+AX40*$AX$4+AY40*$AY$4+AZ40*$AZ$4</f>
        <v>2</v>
      </c>
      <c r="BK40" s="27">
        <f t="shared" si="4"/>
        <v>1</v>
      </c>
      <c r="BL40" s="30"/>
      <c r="BM40" s="30"/>
      <c r="BN40" s="30"/>
      <c r="BO40" s="26">
        <v>5</v>
      </c>
      <c r="BP40" s="27">
        <f>BA40*$BA$4+BB40*$BB$4+BC40*$BC$4+BD40*$BD$4+BE40*$BE$4+BF40*$BF$4+BG40*$BG$4+BH40*$BH$4</f>
        <v>3</v>
      </c>
      <c r="BQ40" s="27">
        <f t="shared" si="5"/>
        <v>1</v>
      </c>
      <c r="BR40" s="30"/>
      <c r="BS40" s="30"/>
      <c r="BT40" s="30"/>
      <c r="BU40" s="30"/>
      <c r="BV40" s="30"/>
      <c r="BW40" s="30"/>
      <c r="BX40" s="63" t="s">
        <v>71</v>
      </c>
      <c r="BY40" s="34">
        <f t="shared" si="6"/>
        <v>0</v>
      </c>
      <c r="BZ40" s="30"/>
    </row>
    <row r="41" ht="16.5" customHeight="1" spans="1:84">
      <c r="A41" s="34" t="s">
        <v>26</v>
      </c>
      <c r="B41" s="34" t="s">
        <v>72</v>
      </c>
      <c r="C41" s="26">
        <v>5</v>
      </c>
      <c r="D41" s="26">
        <v>2</v>
      </c>
      <c r="E41" s="27">
        <f>COUNTIFS(号卡晒单!$A:$A,$B$4,号卡晒单!$G:$G,B41,号卡晒单!$H:$H,$E$8)</f>
        <v>1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0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4</v>
      </c>
      <c r="R41" s="27">
        <f>COUNTIFS(号卡晒单!$A:$A,$B$4,号卡晒单!$G:$G,B41,号卡晒单!$H:$H,$R$8)</f>
        <v>1</v>
      </c>
      <c r="S41" s="27">
        <f t="shared" si="0"/>
        <v>0</v>
      </c>
      <c r="T41" s="27">
        <f t="shared" si="1"/>
        <v>1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0</v>
      </c>
      <c r="Z41" s="27">
        <f>COUNTIFS('固网新增-回网'!$A:$A,$B$4,'固网新增-回网'!$F:$F,B41,'固网新增-回网'!$G:$G,$Z$8)</f>
        <v>0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1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0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1</v>
      </c>
      <c r="AU41" s="23">
        <f t="shared" si="2"/>
        <v>0</v>
      </c>
      <c r="AV41" s="23">
        <f t="shared" si="3"/>
        <v>1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0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1</v>
      </c>
      <c r="BH41" s="27">
        <f>COUNTIFS('固网新增-回网'!$F:$F,B41,'固网新增-回网'!$K:$K,$BH$8)</f>
        <v>1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34">
        <v>9</v>
      </c>
      <c r="BM41" s="52">
        <f>SUM(BK41:BK43)</f>
        <v>6</v>
      </c>
      <c r="BN41" s="53">
        <f>BM41/BL41</f>
        <v>0.666666666666667</v>
      </c>
      <c r="BO41" s="26">
        <v>5</v>
      </c>
      <c r="BP41" s="27">
        <f>BA41*$BA$4+BB41*$BB$4+BC41*$BC$4+BD41*$BD$4+BE41*$BE$4+BF41*$BF$4+BG41*$BG$4+BH41*$BH$4</f>
        <v>6</v>
      </c>
      <c r="BQ41" s="27">
        <f t="shared" si="5"/>
        <v>5</v>
      </c>
      <c r="BR41" s="52">
        <v>22</v>
      </c>
      <c r="BS41" s="52">
        <f>SUM(BP41:BP43)</f>
        <v>36</v>
      </c>
      <c r="BT41" s="53">
        <f>BS41/BR41</f>
        <v>1.63636363636364</v>
      </c>
      <c r="BU41" s="53">
        <f>(BT41+BN41)/2</f>
        <v>1.15151515151515</v>
      </c>
      <c r="BV41" s="64">
        <f>RANK(BU41,$BU$9:$BU$67)</f>
        <v>5</v>
      </c>
      <c r="BW41" s="34" t="s">
        <v>26</v>
      </c>
      <c r="BX41" s="63" t="s">
        <v>72</v>
      </c>
      <c r="BY41" s="34">
        <f t="shared" si="6"/>
        <v>0</v>
      </c>
      <c r="BZ41" s="52">
        <f>SUM(BY41:BY43)</f>
        <v>0</v>
      </c>
      <c r="CA41" s="65">
        <v>1</v>
      </c>
      <c r="CB41" s="65"/>
      <c r="CC41" s="65"/>
      <c r="CD41" s="65"/>
      <c r="CE41" s="65"/>
      <c r="CF41" s="65"/>
    </row>
    <row r="42" ht="16.5" customHeight="1" spans="1:78">
      <c r="A42" s="28"/>
      <c r="B42" s="34" t="s">
        <v>73</v>
      </c>
      <c r="C42" s="26">
        <v>5</v>
      </c>
      <c r="D42" s="26">
        <v>2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0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0</v>
      </c>
      <c r="R42" s="27">
        <f>COUNTIFS(号卡晒单!$A:$A,$B$4,号卡晒单!$G:$G,B42,号卡晒单!$H:$H,$R$8)</f>
        <v>0</v>
      </c>
      <c r="S42" s="27">
        <f t="shared" si="0"/>
        <v>0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4</v>
      </c>
      <c r="Z42" s="27">
        <f>COUNTIFS('固网新增-回网'!$A:$A,$B$4,'固网新增-回网'!$F:$F,B42,'固网新增-回网'!$G:$G,$Z$8)</f>
        <v>0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1</v>
      </c>
      <c r="AD42" s="27">
        <f>COUNTIFS('固网新增-回网'!$A:$A,$B$4,'固网新增-回网'!$F:$F,B42,'固网新增-回网'!$H:$H,$AD$8)</f>
        <v>1</v>
      </c>
      <c r="AE42" s="27">
        <f>COUNTIFS('固网新增-回网'!$A:$A,$B$4,'固网新增-回网'!$F:$F,B42,'固网新增-回网'!$I:$I,$AE$8)</f>
        <v>1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2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1</v>
      </c>
      <c r="BF42" s="27">
        <f>COUNTIFS('固网新增-回网'!$F:$F,B42,'固网新增-回网'!$I:$I,$BF$8)</f>
        <v>1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2</v>
      </c>
      <c r="BJ42" s="27">
        <f>AT42*$AT$4+AU42*$AU$4+AV42*$AV$4+AW42*$AW$4+AX42*$AX$4+AY42*$AY$4+AZ42*$AZ$4</f>
        <v>4</v>
      </c>
      <c r="BK42" s="27">
        <f t="shared" si="4"/>
        <v>2</v>
      </c>
      <c r="BL42" s="28"/>
      <c r="BM42" s="28"/>
      <c r="BN42" s="28"/>
      <c r="BO42" s="26">
        <v>5</v>
      </c>
      <c r="BP42" s="27">
        <f>BA42*$BA$4+BB42*$BB$4+BC42*$BC$4+BD42*$BD$4+BE42*$BE$4+BF42*$BF$4+BG42*$BG$4+BH42*$BH$4</f>
        <v>10</v>
      </c>
      <c r="BQ42" s="27">
        <f t="shared" si="5"/>
        <v>5</v>
      </c>
      <c r="BR42" s="28"/>
      <c r="BS42" s="28"/>
      <c r="BT42" s="28"/>
      <c r="BU42" s="28"/>
      <c r="BV42" s="28"/>
      <c r="BW42" s="28"/>
      <c r="BX42" s="63" t="s">
        <v>73</v>
      </c>
      <c r="BY42" s="34">
        <f t="shared" si="6"/>
        <v>0</v>
      </c>
      <c r="BZ42" s="28"/>
    </row>
    <row r="43" ht="16.5" customHeight="1" spans="1:78">
      <c r="A43" s="30"/>
      <c r="B43" s="34" t="s">
        <v>74</v>
      </c>
      <c r="C43" s="26">
        <v>12</v>
      </c>
      <c r="D43" s="26">
        <v>5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6</v>
      </c>
      <c r="Z43" s="27">
        <f>COUNTIFS('固网新增-回网'!$A:$A,$B$4,'固网新增-回网'!$F:$F,B43,'固网新增-回网'!$G:$G,$Z$8)</f>
        <v>2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6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1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0</v>
      </c>
      <c r="BH43" s="27">
        <f>COUNTIFS('固网新增-回网'!$F:$F,B43,'固网新增-回网'!$K:$K,$BH$8)</f>
        <v>0</v>
      </c>
      <c r="BI43" s="26">
        <v>5</v>
      </c>
      <c r="BJ43" s="27">
        <f>AT43*$AT$4+AU43*$AU$4+AV43*$AV$4+AW43*$AW$4+AX43*$AX$4+AY43*$AY$4+AZ43*$AZ$4</f>
        <v>4</v>
      </c>
      <c r="BK43" s="27">
        <f t="shared" si="4"/>
        <v>2</v>
      </c>
      <c r="BL43" s="30"/>
      <c r="BM43" s="30"/>
      <c r="BN43" s="30"/>
      <c r="BO43" s="26">
        <v>12</v>
      </c>
      <c r="BP43" s="27">
        <f>BA43*$BA$4+BB43*$BB$4+BC43*$BC$4+BD43*$BD$4+BE43*$BE$4+BF43*$BF$4+BG43*$BG$4+BH43*$BH$4</f>
        <v>20</v>
      </c>
      <c r="BQ43" s="27">
        <f t="shared" si="5"/>
        <v>7</v>
      </c>
      <c r="BR43" s="30"/>
      <c r="BS43" s="30"/>
      <c r="BT43" s="30"/>
      <c r="BU43" s="30"/>
      <c r="BV43" s="30"/>
      <c r="BW43" s="30"/>
      <c r="BX43" s="63" t="s">
        <v>74</v>
      </c>
      <c r="BY43" s="34">
        <f t="shared" si="6"/>
        <v>0</v>
      </c>
      <c r="BZ43" s="30"/>
    </row>
    <row r="44" ht="16.5" customHeight="1" spans="1:84">
      <c r="A44" s="34" t="s">
        <v>27</v>
      </c>
      <c r="B44" s="34" t="s">
        <v>75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34">
        <v>9</v>
      </c>
      <c r="BM44" s="52">
        <f>SUM(BK44:BK46)</f>
        <v>6</v>
      </c>
      <c r="BN44" s="53">
        <f>BM44/BL44</f>
        <v>0.666666666666667</v>
      </c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52">
        <v>22</v>
      </c>
      <c r="BS44" s="52">
        <f>SUM(BP44:BP46)</f>
        <v>34</v>
      </c>
      <c r="BT44" s="53">
        <f>BS44/BR44</f>
        <v>1.54545454545455</v>
      </c>
      <c r="BU44" s="53">
        <f>(BT44+BN44)/2</f>
        <v>1.10606060606061</v>
      </c>
      <c r="BV44" s="64">
        <f>RANK(BU44,$BU$9:$BU$67)</f>
        <v>6</v>
      </c>
      <c r="BW44" s="34" t="s">
        <v>27</v>
      </c>
      <c r="BX44" s="63" t="s">
        <v>75</v>
      </c>
      <c r="BY44" s="34">
        <f t="shared" si="6"/>
        <v>0</v>
      </c>
      <c r="BZ44" s="52">
        <f>SUM(BY44:BY46)</f>
        <v>0</v>
      </c>
      <c r="CA44" s="65">
        <v>1</v>
      </c>
      <c r="CB44" s="65"/>
      <c r="CC44" s="65"/>
      <c r="CD44" s="65"/>
      <c r="CE44" s="65">
        <v>1</v>
      </c>
      <c r="CF44" s="65"/>
    </row>
    <row r="45" ht="16.5" customHeight="1" spans="1:78">
      <c r="A45" s="28"/>
      <c r="B45" s="34" t="s">
        <v>76</v>
      </c>
      <c r="C45" s="26">
        <v>5</v>
      </c>
      <c r="D45" s="26">
        <v>2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0</v>
      </c>
      <c r="R45" s="27">
        <f>COUNTIFS(号卡晒单!$A:$A,$B$4,号卡晒单!$G:$G,B45,号卡晒单!$H:$H,$R$8)</f>
        <v>0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0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0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0</v>
      </c>
      <c r="AG45" s="27">
        <f>COUNTIFS('固网新增-回网'!$A:$A,$B$4,'固网新增-回网'!$F:$F,B45,'固网新增-回网'!$K:$K,$AG$8)</f>
        <v>0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2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0</v>
      </c>
      <c r="AU45" s="23">
        <f t="shared" si="2"/>
        <v>2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2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0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2</v>
      </c>
      <c r="BH45" s="27">
        <f>COUNTIFS('固网新增-回网'!$F:$F,B45,'固网新增-回网'!$K:$K,$BH$8)</f>
        <v>1</v>
      </c>
      <c r="BI45" s="26">
        <v>2</v>
      </c>
      <c r="BJ45" s="27">
        <f>AT45*$AT$4+AU45*$AU$4+AV45*$AV$4+AW45*$AW$4+AX45*$AX$4+AY45*$AY$4+AZ45*$AZ$4</f>
        <v>4</v>
      </c>
      <c r="BK45" s="27">
        <f t="shared" si="4"/>
        <v>2</v>
      </c>
      <c r="BL45" s="28"/>
      <c r="BM45" s="28"/>
      <c r="BN45" s="28"/>
      <c r="BO45" s="26">
        <v>5</v>
      </c>
      <c r="BP45" s="27">
        <f>BA45*$BA$4+BB45*$BB$4+BC45*$BC$4+BD45*$BD$4+BE45*$BE$4+BF45*$BF$4+BG45*$BG$4+BH45*$BH$4</f>
        <v>9</v>
      </c>
      <c r="BQ45" s="27">
        <f t="shared" si="5"/>
        <v>5</v>
      </c>
      <c r="BR45" s="28"/>
      <c r="BS45" s="28"/>
      <c r="BT45" s="28"/>
      <c r="BU45" s="28"/>
      <c r="BV45" s="28"/>
      <c r="BW45" s="28"/>
      <c r="BX45" s="63" t="s">
        <v>76</v>
      </c>
      <c r="BY45" s="34">
        <f t="shared" si="6"/>
        <v>0</v>
      </c>
      <c r="BZ45" s="28"/>
    </row>
    <row r="46" ht="16.5" customHeight="1" spans="1:78">
      <c r="A46" s="30"/>
      <c r="B46" s="34" t="s">
        <v>77</v>
      </c>
      <c r="C46" s="26">
        <v>12</v>
      </c>
      <c r="D46" s="26">
        <v>5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1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2</v>
      </c>
      <c r="R46" s="27">
        <f>COUNTIFS(号卡晒单!$A:$A,$B$4,号卡晒单!$G:$G,B46,号卡晒单!$H:$H,$R$8)</f>
        <v>0</v>
      </c>
      <c r="S46" s="27">
        <f t="shared" si="0"/>
        <v>1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0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10</v>
      </c>
      <c r="Z46" s="27">
        <f>COUNTIFS('固网新增-回网'!$A:$A,$B$4,'固网新增-回网'!$F:$F,B46,'固网新增-回网'!$G:$G,$Z$8)</f>
        <v>1</v>
      </c>
      <c r="AA46" s="27">
        <f>COUNTIFS('固网新增-回网'!$A:$A,$B$4,'固网新增-回网'!$F:$F,B46,'固网新增-回网'!$H:$H,$AA$8)</f>
        <v>0</v>
      </c>
      <c r="AB46" s="27">
        <f>COUNTIFS('固网新增-回网'!$A:$A,$B$4,'固网新增-回网'!$F:$F,B46,'固网新增-回网'!$I:$I,$AB$8)</f>
        <v>0</v>
      </c>
      <c r="AC46" s="27">
        <f>COUNTIFS('固网新增-回网'!$A:$A,$B$4,'固网新增-回网'!$F:$F,B46,'固网新增-回网'!$G:$G,$AC$8)</f>
        <v>2</v>
      </c>
      <c r="AD46" s="27">
        <f>COUNTIFS('固网新增-回网'!$A:$A,$B$4,'固网新增-回网'!$F:$F,B46,'固网新增-回网'!$H:$H,$AD$8)</f>
        <v>0</v>
      </c>
      <c r="AE46" s="27">
        <f>COUNTIFS('固网新增-回网'!$A:$A,$B$4,'固网新增-回网'!$F:$F,B46,'固网新增-回网'!$I:$I,$AE$8)</f>
        <v>0</v>
      </c>
      <c r="AF46" s="27">
        <f>COUNTIFS('固网新增-回网'!$A:$A,$B$4,'固网新增-回网'!$F:$F,B46,'固网新增-回网'!$J:$J,$AF$8)</f>
        <v>2</v>
      </c>
      <c r="AG46" s="27">
        <f>COUNTIFS('固网新增-回网'!$A:$A,$B$4,'固网新增-回网'!$F:$F,B46,'固网新增-回网'!$K:$K,$AG$8)</f>
        <v>1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1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1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0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0</v>
      </c>
      <c r="BC46" s="27">
        <f>COUNTIFS('固网新增-回网'!$F:$F,B46,'固网新增-回网'!$I:$I,$BC$8)</f>
        <v>0</v>
      </c>
      <c r="BD46" s="27">
        <f>COUNTIFS('固网新增-回网'!$F:$F,B46,'固网新增-回网'!$G:$G,$BD$8)</f>
        <v>3</v>
      </c>
      <c r="BE46" s="27">
        <f>COUNTIFS('固网新增-回网'!$F:$F,B46,'固网新增-回网'!$H:$H,$BE$8)</f>
        <v>0</v>
      </c>
      <c r="BF46" s="27">
        <f>COUNTIFS('固网新增-回网'!$F:$F,B46,'固网新增-回网'!$I:$I,$BF$8)</f>
        <v>0</v>
      </c>
      <c r="BG46" s="27">
        <f>COUNTIFS('固网新增-回网'!$F:$F,B46,'固网新增-回网'!$J:$J,$BG$8)</f>
        <v>5</v>
      </c>
      <c r="BH46" s="27">
        <f>COUNTIFS('固网新增-回网'!$F:$F,B46,'固网新增-回网'!$K:$K,$BH$8)</f>
        <v>2</v>
      </c>
      <c r="BI46" s="26">
        <v>5</v>
      </c>
      <c r="BJ46" s="27">
        <f>AT46*$AT$4+AU46*$AU$4+AV46*$AV$4+AW46*$AW$4+AX46*$AX$4+AY46*$AY$4+AZ46*$AZ$4</f>
        <v>3</v>
      </c>
      <c r="BK46" s="27">
        <f t="shared" si="4"/>
        <v>2</v>
      </c>
      <c r="BL46" s="30"/>
      <c r="BM46" s="30"/>
      <c r="BN46" s="30"/>
      <c r="BO46" s="26">
        <v>12</v>
      </c>
      <c r="BP46" s="27">
        <f>BA46*$BA$4+BB46*$BB$4+BC46*$BC$4+BD46*$BD$4+BE46*$BE$4+BF46*$BF$4+BG46*$BG$4+BH46*$BH$4</f>
        <v>16</v>
      </c>
      <c r="BQ46" s="27">
        <f t="shared" si="5"/>
        <v>11</v>
      </c>
      <c r="BR46" s="30"/>
      <c r="BS46" s="30"/>
      <c r="BT46" s="30"/>
      <c r="BU46" s="30"/>
      <c r="BV46" s="30"/>
      <c r="BW46" s="30"/>
      <c r="BX46" s="63" t="s">
        <v>77</v>
      </c>
      <c r="BY46" s="34">
        <f t="shared" si="6"/>
        <v>0</v>
      </c>
      <c r="BZ46" s="30"/>
    </row>
    <row r="47" ht="16.5" customHeight="1" spans="1:84">
      <c r="A47" s="34" t="s">
        <v>28</v>
      </c>
      <c r="B47" s="34" t="s">
        <v>78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1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1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1</v>
      </c>
      <c r="BB47" s="27">
        <f>COUNTIFS('固网新增-回网'!$F:$F,B47,'固网新增-回网'!$H:$H,$BB$8)</f>
        <v>1</v>
      </c>
      <c r="BC47" s="27">
        <f>COUNTIFS('固网新增-回网'!$F:$F,B47,'固网新增-回网'!$I:$I,$BC$8)</f>
        <v>1</v>
      </c>
      <c r="BD47" s="27">
        <f>COUNTIFS('固网新增-回网'!$F:$F,B47,'固网新增-回网'!$G:$G,$BD$8)</f>
        <v>1</v>
      </c>
      <c r="BE47" s="27">
        <f>COUNTIFS('固网新增-回网'!$F:$F,B47,'固网新增-回网'!$H:$H,$BE$8)</f>
        <v>1</v>
      </c>
      <c r="BF47" s="27">
        <f>COUNTIFS('固网新增-回网'!$F:$F,B47,'固网新增-回网'!$I:$I,$BF$8)</f>
        <v>1</v>
      </c>
      <c r="BG47" s="27">
        <f>COUNTIFS('固网新增-回网'!$F:$F,B47,'固网新增-回网'!$J:$J,$BG$8)</f>
        <v>1</v>
      </c>
      <c r="BH47" s="27">
        <f>COUNTIFS('固网新增-回网'!$F:$F,B47,'固网新增-回网'!$K:$K,$BH$8)</f>
        <v>1</v>
      </c>
      <c r="BI47" s="26">
        <v>2</v>
      </c>
      <c r="BJ47" s="27">
        <f>AT47*$AT$4+AU47*$AU$4+AV47*$AV$4+AW47*$AW$4+AX47*$AX$4+AY47*$AY$4+AZ47*$AZ$4</f>
        <v>7</v>
      </c>
      <c r="BK47" s="27">
        <f t="shared" si="4"/>
        <v>2</v>
      </c>
      <c r="BL47" s="34">
        <v>9</v>
      </c>
      <c r="BM47" s="52">
        <f>SUM(BK47:BK49)</f>
        <v>3</v>
      </c>
      <c r="BN47" s="53">
        <f>BM47/BL47</f>
        <v>0.333333333333333</v>
      </c>
      <c r="BO47" s="26">
        <v>5</v>
      </c>
      <c r="BP47" s="27">
        <f>BA47*$BA$4+BB47*$BB$4+BC47*$BC$4+BD47*$BD$4+BE47*$BE$4+BF47*$BF$4+BG47*$BG$4+BH47*$BH$4</f>
        <v>12</v>
      </c>
      <c r="BQ47" s="27">
        <f t="shared" si="5"/>
        <v>8</v>
      </c>
      <c r="BR47" s="52">
        <v>22</v>
      </c>
      <c r="BS47" s="52">
        <f>SUM(BP47:BP49)</f>
        <v>25</v>
      </c>
      <c r="BT47" s="53">
        <f>BS47/BR47</f>
        <v>1.13636363636364</v>
      </c>
      <c r="BU47" s="53">
        <f>(BT47+BN47)/2</f>
        <v>0.734848484848485</v>
      </c>
      <c r="BV47" s="64">
        <f>RANK(BU47,$BU$9:$BU$67)</f>
        <v>11</v>
      </c>
      <c r="BW47" s="34" t="s">
        <v>28</v>
      </c>
      <c r="BX47" s="63" t="s">
        <v>78</v>
      </c>
      <c r="BY47" s="34">
        <f t="shared" si="6"/>
        <v>1</v>
      </c>
      <c r="BZ47" s="52">
        <f>SUM(BY47:BY49)</f>
        <v>1</v>
      </c>
      <c r="CA47" s="65">
        <v>1</v>
      </c>
      <c r="CB47" s="65"/>
      <c r="CC47" s="65"/>
      <c r="CD47" s="65"/>
      <c r="CE47" s="65"/>
      <c r="CF47" s="65"/>
    </row>
    <row r="48" ht="16.5" customHeight="1" spans="1:78">
      <c r="A48" s="28"/>
      <c r="B48" s="34" t="s">
        <v>79</v>
      </c>
      <c r="C48" s="26">
        <v>5</v>
      </c>
      <c r="D48" s="26">
        <v>2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0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0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0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0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4</v>
      </c>
      <c r="BH48" s="27">
        <f>COUNTIFS('固网新增-回网'!$F:$F,B48,'固网新增-回网'!$K:$K,$BH$8)</f>
        <v>4</v>
      </c>
      <c r="BI48" s="26">
        <v>2</v>
      </c>
      <c r="BJ48" s="27">
        <f>AT48*$AT$4+AU48*$AU$4+AV48*$AV$4+AW48*$AW$4+AX48*$AX$4+AY48*$AY$4+AZ48*$AZ$4</f>
        <v>0</v>
      </c>
      <c r="BK48" s="27">
        <f t="shared" si="4"/>
        <v>0</v>
      </c>
      <c r="BL48" s="28"/>
      <c r="BM48" s="28"/>
      <c r="BN48" s="28"/>
      <c r="BO48" s="26">
        <v>5</v>
      </c>
      <c r="BP48" s="27">
        <f>BA48*$BA$4+BB48*$BB$4+BC48*$BC$4+BD48*$BD$4+BE48*$BE$4+BF48*$BF$4+BG48*$BG$4+BH48*$BH$4</f>
        <v>8</v>
      </c>
      <c r="BQ48" s="27">
        <f t="shared" si="5"/>
        <v>8</v>
      </c>
      <c r="BR48" s="28"/>
      <c r="BS48" s="28"/>
      <c r="BT48" s="28"/>
      <c r="BU48" s="28"/>
      <c r="BV48" s="28"/>
      <c r="BW48" s="28"/>
      <c r="BX48" s="63" t="s">
        <v>79</v>
      </c>
      <c r="BY48" s="34">
        <f t="shared" si="6"/>
        <v>0</v>
      </c>
      <c r="BZ48" s="28"/>
    </row>
    <row r="49" ht="16.5" customHeight="1" spans="1:78">
      <c r="A49" s="30"/>
      <c r="B49" s="34" t="s">
        <v>80</v>
      </c>
      <c r="C49" s="26">
        <v>12</v>
      </c>
      <c r="D49" s="26">
        <v>5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1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2</v>
      </c>
      <c r="R49" s="27">
        <f>COUNTIFS(号卡晒单!$A:$A,$B$4,号卡晒单!$G:$G,B49,号卡晒单!$H:$H,$R$8)</f>
        <v>0</v>
      </c>
      <c r="S49" s="27">
        <f t="shared" si="0"/>
        <v>1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3</v>
      </c>
      <c r="Z49" s="27">
        <f>COUNTIFS('固网新增-回网'!$A:$A,$B$4,'固网新增-回网'!$F:$F,B49,'固网新增-回网'!$G:$G,$Z$8)</f>
        <v>1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1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0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1</v>
      </c>
      <c r="BH49" s="27">
        <f>COUNTIFS('固网新增-回网'!$F:$F,B49,'固网新增-回网'!$K:$K,$BH$8)</f>
        <v>1</v>
      </c>
      <c r="BI49" s="26">
        <v>5</v>
      </c>
      <c r="BJ49" s="27">
        <f>AT49*$AT$4+AU49*$AU$4+AV49*$AV$4+AW49*$AW$4+AX49*$AX$4+AY49*$AY$4+AZ49*$AZ$4</f>
        <v>2</v>
      </c>
      <c r="BK49" s="27">
        <f t="shared" si="4"/>
        <v>1</v>
      </c>
      <c r="BL49" s="30"/>
      <c r="BM49" s="30"/>
      <c r="BN49" s="30"/>
      <c r="BO49" s="26">
        <v>12</v>
      </c>
      <c r="BP49" s="27">
        <f>BA49*$BA$4+BB49*$BB$4+BC49*$BC$4+BD49*$BD$4+BE49*$BE$4+BF49*$BF$4+BG49*$BG$4+BH49*$BH$4</f>
        <v>5</v>
      </c>
      <c r="BQ49" s="27">
        <f t="shared" si="5"/>
        <v>3</v>
      </c>
      <c r="BR49" s="30"/>
      <c r="BS49" s="30"/>
      <c r="BT49" s="30"/>
      <c r="BU49" s="30"/>
      <c r="BV49" s="30"/>
      <c r="BW49" s="30"/>
      <c r="BX49" s="63" t="s">
        <v>80</v>
      </c>
      <c r="BY49" s="34">
        <f t="shared" si="6"/>
        <v>0</v>
      </c>
      <c r="BZ49" s="30"/>
    </row>
    <row r="50" ht="16.5" customHeight="1" spans="1:83">
      <c r="A50" s="34" t="s">
        <v>29</v>
      </c>
      <c r="B50" s="34" t="s">
        <v>81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0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0</v>
      </c>
      <c r="R50" s="27">
        <f>COUNTIFS(号卡晒单!$A:$A,$B$4,号卡晒单!$G:$G,B50,号卡晒单!$H:$H,$R$8)</f>
        <v>0</v>
      </c>
      <c r="S50" s="27">
        <f t="shared" si="0"/>
        <v>0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12</v>
      </c>
      <c r="Z50" s="27">
        <f>COUNTIFS('固网新增-回网'!$A:$A,$B$4,'固网新增-回网'!$F:$F,B50,'固网新增-回网'!$G:$G,$Z$8)</f>
        <v>4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9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1</v>
      </c>
      <c r="BE50" s="27">
        <f>COUNTIFS('固网新增-回网'!$F:$F,B50,'固网新增-回网'!$H:$H,$BE$8)</f>
        <v>0</v>
      </c>
      <c r="BF50" s="27">
        <f>COUNTIFS('固网新增-回网'!$F:$F,B50,'固网新增-回网'!$I:$I,$BF$8)</f>
        <v>0</v>
      </c>
      <c r="BG50" s="27">
        <f>COUNTIFS('固网新增-回网'!$F:$F,B50,'固网新增-回网'!$J:$J,$BG$8)</f>
        <v>2</v>
      </c>
      <c r="BH50" s="27">
        <f>COUNTIFS('固网新增-回网'!$F:$F,B50,'固网新增-回网'!$K:$K,$BH$8)</f>
        <v>2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2</v>
      </c>
      <c r="BM50" s="52">
        <f>BJ50</f>
        <v>2</v>
      </c>
      <c r="BN50" s="53">
        <f>BM50/BL50</f>
        <v>1</v>
      </c>
      <c r="BO50" s="26">
        <v>5</v>
      </c>
      <c r="BP50" s="27">
        <f>BA50*$BA$4+BB50*$BB$4+BC50*$BC$4+BD50*$BD$4+BE50*$BE$4+BF50*$BF$4+BG50*$BG$4+BH50*$BH$4</f>
        <v>33</v>
      </c>
      <c r="BQ50" s="27">
        <f t="shared" si="5"/>
        <v>14</v>
      </c>
      <c r="BR50" s="52">
        <v>5</v>
      </c>
      <c r="BS50" s="52">
        <f>BP50</f>
        <v>33</v>
      </c>
      <c r="BT50" s="53">
        <f>BS50/BR50</f>
        <v>6.6</v>
      </c>
      <c r="BU50" s="53">
        <f>(BT50+BN50)/2</f>
        <v>3.8</v>
      </c>
      <c r="BV50" s="64">
        <f>RANK(BU50,$BU$9:$BU$67)</f>
        <v>1</v>
      </c>
      <c r="BW50" s="34" t="s">
        <v>29</v>
      </c>
      <c r="BX50" s="63" t="s">
        <v>81</v>
      </c>
      <c r="BY50" s="34">
        <f t="shared" si="6"/>
        <v>0</v>
      </c>
      <c r="BZ50" s="52">
        <f>BY50</f>
        <v>0</v>
      </c>
      <c r="CA50" s="65">
        <v>1</v>
      </c>
      <c r="CB50" s="65"/>
      <c r="CC50" s="65"/>
      <c r="CD50" s="65"/>
      <c r="CE50" s="65"/>
    </row>
    <row r="51" ht="16.5" customHeight="1" spans="1:84">
      <c r="A51" s="34" t="s">
        <v>30</v>
      </c>
      <c r="B51" s="34" t="s">
        <v>82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1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1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1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2</v>
      </c>
      <c r="BE51" s="27">
        <f>COUNTIFS('固网新增-回网'!$F:$F,B51,'固网新增-回网'!$H:$H,$BE$8)</f>
        <v>2</v>
      </c>
      <c r="BF51" s="27">
        <f>COUNTIFS('固网新增-回网'!$F:$F,B51,'固网新增-回网'!$I:$I,$BF$8)</f>
        <v>2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2</v>
      </c>
      <c r="BK51" s="27">
        <f t="shared" si="4"/>
        <v>1</v>
      </c>
      <c r="BL51" s="34">
        <v>9</v>
      </c>
      <c r="BM51" s="52">
        <f>SUM(BJ51:BJ53)</f>
        <v>2</v>
      </c>
      <c r="BN51" s="53">
        <f>BM51/BL51</f>
        <v>0.222222222222222</v>
      </c>
      <c r="BO51" s="26">
        <v>5</v>
      </c>
      <c r="BP51" s="27">
        <f>BA51*$BA$4+BB51*$BB$4+BC51*$BC$4+BD51*$BD$4+BE51*$BE$4+BF51*$BF$4+BG51*$BG$4+BH51*$BH$4</f>
        <v>11</v>
      </c>
      <c r="BQ51" s="27">
        <f t="shared" si="5"/>
        <v>7</v>
      </c>
      <c r="BR51" s="52">
        <v>22</v>
      </c>
      <c r="BS51" s="52">
        <f>SUM(BP51:BP53)</f>
        <v>38</v>
      </c>
      <c r="BT51" s="53">
        <f>BS51/BR51</f>
        <v>1.72727272727273</v>
      </c>
      <c r="BU51" s="53">
        <f>(BT51+BN51)/2</f>
        <v>0.974747474747475</v>
      </c>
      <c r="BV51" s="64">
        <f>RANK(BU51,$BU$9:$BU$67)</f>
        <v>8</v>
      </c>
      <c r="BW51" s="34" t="s">
        <v>30</v>
      </c>
      <c r="BX51" s="63" t="s">
        <v>82</v>
      </c>
      <c r="BY51" s="34">
        <f t="shared" si="6"/>
        <v>0</v>
      </c>
      <c r="BZ51" s="52">
        <f>SUM(BY51:BY53)</f>
        <v>0</v>
      </c>
      <c r="CA51" s="65"/>
      <c r="CB51" s="65"/>
      <c r="CC51" s="65">
        <v>1</v>
      </c>
      <c r="CD51" s="65"/>
      <c r="CE51" s="65"/>
      <c r="CF51" s="65"/>
    </row>
    <row r="52" ht="16.5" customHeight="1" spans="1:78">
      <c r="A52" s="28"/>
      <c r="B52" s="34" t="s">
        <v>83</v>
      </c>
      <c r="C52" s="26">
        <v>5</v>
      </c>
      <c r="D52" s="26">
        <v>2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4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1</v>
      </c>
      <c r="AD52" s="27">
        <f>COUNTIFS('固网新增-回网'!$A:$A,$B$4,'固网新增-回网'!$F:$F,B52,'固网新增-回网'!$H:$H,$AD$8)</f>
        <v>1</v>
      </c>
      <c r="AE52" s="27">
        <f>COUNTIFS('固网新增-回网'!$A:$A,$B$4,'固网新增-回网'!$F:$F,B52,'固网新增-回网'!$I:$I,$AE$8)</f>
        <v>1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1</v>
      </c>
      <c r="BE52" s="27">
        <f>COUNTIFS('固网新增-回网'!$F:$F,B52,'固网新增-回网'!$H:$H,$BE$8)</f>
        <v>1</v>
      </c>
      <c r="BF52" s="27">
        <f>COUNTIFS('固网新增-回网'!$F:$F,B52,'固网新增-回网'!$I:$I,$BF$8)</f>
        <v>1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2</v>
      </c>
      <c r="BJ52" s="27">
        <f>AT52*$AT$4+AU52*$AU$4+AV52*$AV$4+AW52*$AW$4+AX52*$AX$4+AY52*$AY$4+AZ52*$AZ$4</f>
        <v>0</v>
      </c>
      <c r="BK52" s="27">
        <f t="shared" si="4"/>
        <v>0</v>
      </c>
      <c r="BL52" s="28"/>
      <c r="BM52" s="28"/>
      <c r="BN52" s="28"/>
      <c r="BO52" s="26">
        <v>5</v>
      </c>
      <c r="BP52" s="27">
        <f>BA52*$BA$4+BB52*$BB$4+BC52*$BC$4+BD52*$BD$4+BE52*$BE$4+BF52*$BF$4+BG52*$BG$4+BH52*$BH$4</f>
        <v>4</v>
      </c>
      <c r="BQ52" s="27">
        <f t="shared" si="5"/>
        <v>3</v>
      </c>
      <c r="BR52" s="28"/>
      <c r="BS52" s="28"/>
      <c r="BT52" s="28"/>
      <c r="BU52" s="28"/>
      <c r="BV52" s="28"/>
      <c r="BW52" s="28"/>
      <c r="BX52" s="63" t="s">
        <v>83</v>
      </c>
      <c r="BY52" s="34">
        <f t="shared" si="6"/>
        <v>0</v>
      </c>
      <c r="BZ52" s="28"/>
    </row>
    <row r="53" ht="16.5" customHeight="1" spans="1:78">
      <c r="A53" s="30"/>
      <c r="B53" s="34" t="s">
        <v>84</v>
      </c>
      <c r="C53" s="26">
        <v>12</v>
      </c>
      <c r="D53" s="26">
        <v>5</v>
      </c>
      <c r="E53" s="27">
        <f>COUNTIFS(号卡晒单!$A:$A,$B$4,号卡晒单!$G:$G,B53,号卡晒单!$H:$H,$E$8)</f>
        <v>0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0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0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3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0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1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1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0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0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0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7</v>
      </c>
      <c r="BE53" s="27">
        <f>COUNTIFS('固网新增-回网'!$F:$F,B53,'固网新增-回网'!$H:$H,$BE$8)</f>
        <v>4</v>
      </c>
      <c r="BF53" s="27">
        <f>COUNTIFS('固网新增-回网'!$F:$F,B53,'固网新增-回网'!$I:$I,$BF$8)</f>
        <v>5</v>
      </c>
      <c r="BG53" s="27">
        <f>COUNTIFS('固网新增-回网'!$F:$F,B53,'固网新增-回网'!$J:$J,$BG$8)</f>
        <v>0</v>
      </c>
      <c r="BH53" s="27">
        <f>COUNTIFS('固网新增-回网'!$F:$F,B53,'固网新增-回网'!$K:$K,$BH$8)</f>
        <v>0</v>
      </c>
      <c r="BI53" s="26">
        <v>5</v>
      </c>
      <c r="BJ53" s="27">
        <f>AT53*$AT$4+AU53*$AU$4+AV53*$AV$4+AW53*$AW$4+AX53*$AX$4+AY53*$AY$4+AZ53*$AZ$4</f>
        <v>0</v>
      </c>
      <c r="BK53" s="27">
        <f t="shared" si="4"/>
        <v>0</v>
      </c>
      <c r="BL53" s="30"/>
      <c r="BM53" s="30"/>
      <c r="BN53" s="30"/>
      <c r="BO53" s="26">
        <v>12</v>
      </c>
      <c r="BP53" s="27">
        <f>BA53*$BA$4+BB53*$BB$4+BC53*$BC$4+BD53*$BD$4+BE53*$BE$4+BF53*$BF$4+BG53*$BG$4+BH53*$BH$4</f>
        <v>23</v>
      </c>
      <c r="BQ53" s="27">
        <f t="shared" si="5"/>
        <v>16</v>
      </c>
      <c r="BR53" s="30"/>
      <c r="BS53" s="30"/>
      <c r="BT53" s="30"/>
      <c r="BU53" s="30"/>
      <c r="BV53" s="30"/>
      <c r="BW53" s="30"/>
      <c r="BX53" s="63" t="s">
        <v>84</v>
      </c>
      <c r="BY53" s="34">
        <f t="shared" si="6"/>
        <v>0</v>
      </c>
      <c r="BZ53" s="30"/>
    </row>
    <row r="54" ht="16.5" customHeight="1" spans="1:84">
      <c r="A54" s="34" t="s">
        <v>31</v>
      </c>
      <c r="B54" s="34" t="s">
        <v>85</v>
      </c>
      <c r="C54" s="26">
        <v>5</v>
      </c>
      <c r="D54" s="26">
        <v>2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0</v>
      </c>
      <c r="R54" s="27">
        <f>COUNTIFS(号卡晒单!$A:$A,$B$4,号卡晒单!$G:$G,B54,号卡晒单!$H:$H,$R$8)</f>
        <v>0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2</v>
      </c>
      <c r="Z54" s="27">
        <f>COUNTIFS('固网新增-回网'!$A:$A,$B$4,'固网新增-回网'!$F:$F,B54,'固网新增-回网'!$G:$G,$Z$8)</f>
        <v>0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0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0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0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0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0</v>
      </c>
      <c r="BF54" s="27">
        <f>COUNTIFS('固网新增-回网'!$F:$F,B54,'固网新增-回网'!$I:$I,$BF$8)</f>
        <v>0</v>
      </c>
      <c r="BG54" s="27">
        <f>COUNTIFS('固网新增-回网'!$F:$F,B54,'固网新增-回网'!$J:$J,$BG$8)</f>
        <v>1</v>
      </c>
      <c r="BH54" s="27">
        <f>COUNTIFS('固网新增-回网'!$F:$F,B54,'固网新增-回网'!$K:$K,$BH$8)</f>
        <v>1</v>
      </c>
      <c r="BI54" s="26">
        <v>2</v>
      </c>
      <c r="BJ54" s="27">
        <f>AT54*$AT$4+AU54*$AU$4+AV54*$AV$4+AW54*$AW$4+AX54*$AX$4+AY54*$AY$4+AZ54*$AZ$4</f>
        <v>3</v>
      </c>
      <c r="BK54" s="27">
        <f t="shared" si="4"/>
        <v>1</v>
      </c>
      <c r="BL54" s="34">
        <v>7</v>
      </c>
      <c r="BM54" s="52">
        <f>SUM(BJ54:BJ55)</f>
        <v>8</v>
      </c>
      <c r="BN54" s="53">
        <f>BM54/BL54</f>
        <v>1.14285714285714</v>
      </c>
      <c r="BO54" s="26">
        <v>5</v>
      </c>
      <c r="BP54" s="27">
        <f>BA54*$BA$4+BB54*$BB$4+BC54*$BC$4+BD54*$BD$4+BE54*$BE$4+BF54*$BF$4+BG54*$BG$4+BH54*$BH$4</f>
        <v>5</v>
      </c>
      <c r="BQ54" s="27">
        <f t="shared" si="5"/>
        <v>4</v>
      </c>
      <c r="BR54" s="52">
        <v>17</v>
      </c>
      <c r="BS54" s="52">
        <f>SUM(BP54:BP55)</f>
        <v>24</v>
      </c>
      <c r="BT54" s="53">
        <f>BS54/BR54</f>
        <v>1.41176470588235</v>
      </c>
      <c r="BU54" s="53">
        <f>(BT54+BN54)/2</f>
        <v>1.27731092436975</v>
      </c>
      <c r="BV54" s="64">
        <f>RANK(BU54,$BU$9:$BU$67)</f>
        <v>3</v>
      </c>
      <c r="BW54" s="34" t="s">
        <v>31</v>
      </c>
      <c r="BX54" s="63" t="s">
        <v>85</v>
      </c>
      <c r="BY54" s="34">
        <f t="shared" si="6"/>
        <v>0</v>
      </c>
      <c r="BZ54" s="52">
        <f>SUM(BY54:BY55)</f>
        <v>0</v>
      </c>
      <c r="CA54" s="65"/>
      <c r="CB54" s="65"/>
      <c r="CC54" s="65">
        <v>1</v>
      </c>
      <c r="CD54" s="65"/>
      <c r="CE54" s="65"/>
      <c r="CF54" s="65"/>
    </row>
    <row r="55" ht="16.5" customHeight="1" spans="1:78">
      <c r="A55" s="30"/>
      <c r="B55" s="34" t="s">
        <v>86</v>
      </c>
      <c r="C55" s="26">
        <v>12</v>
      </c>
      <c r="D55" s="26">
        <v>5</v>
      </c>
      <c r="E55" s="27">
        <f>COUNTIFS(号卡晒单!$A:$A,$B$4,号卡晒单!$G:$G,B55,号卡晒单!$H:$H,$E$8)</f>
        <v>1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4</v>
      </c>
      <c r="R55" s="27">
        <f>COUNTIFS(号卡晒单!$A:$A,$B$4,号卡晒单!$G:$G,B55,号卡晒单!$H:$H,$R$8)</f>
        <v>1</v>
      </c>
      <c r="S55" s="27">
        <f t="shared" si="0"/>
        <v>0</v>
      </c>
      <c r="T55" s="27">
        <f t="shared" si="1"/>
        <v>1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6</v>
      </c>
      <c r="Z55" s="27">
        <f>COUNTIFS('固网新增-回网'!$A:$A,$B$4,'固网新增-回网'!$F:$F,B55,'固网新增-回网'!$G:$G,$Z$8)</f>
        <v>1</v>
      </c>
      <c r="AA55" s="27">
        <f>COUNTIFS('固网新增-回网'!$A:$A,$B$4,'固网新增-回网'!$F:$F,B55,'固网新增-回网'!$H:$H,$AA$8)</f>
        <v>1</v>
      </c>
      <c r="AB55" s="27">
        <f>COUNTIFS('固网新增-回网'!$A:$A,$B$4,'固网新增-回网'!$F:$F,B55,'固网新增-回网'!$I:$I,$AB$8)</f>
        <v>1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1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2</v>
      </c>
      <c r="AU55" s="23">
        <f t="shared" si="2"/>
        <v>0</v>
      </c>
      <c r="AV55" s="23">
        <f t="shared" si="3"/>
        <v>1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2</v>
      </c>
      <c r="BB55" s="27">
        <f>COUNTIFS('固网新增-回网'!$F:$F,B55,'固网新增-回网'!$H:$H,$BB$8)</f>
        <v>1</v>
      </c>
      <c r="BC55" s="27">
        <f>COUNTIFS('固网新增-回网'!$F:$F,B55,'固网新增-回网'!$I:$I,$BC$8)</f>
        <v>2</v>
      </c>
      <c r="BD55" s="27">
        <f>COUNTIFS('固网新增-回网'!$F:$F,B55,'固网新增-回网'!$G:$G,$BD$8)</f>
        <v>1</v>
      </c>
      <c r="BE55" s="27">
        <f>COUNTIFS('固网新增-回网'!$F:$F,B55,'固网新增-回网'!$H:$H,$BE$8)</f>
        <v>1</v>
      </c>
      <c r="BF55" s="27">
        <f>COUNTIFS('固网新增-回网'!$F:$F,B55,'固网新增-回网'!$I:$I,$BF$8)</f>
        <v>1</v>
      </c>
      <c r="BG55" s="27">
        <f>COUNTIFS('固网新增-回网'!$F:$F,B55,'固网新增-回网'!$J:$J,$BG$8)</f>
        <v>2</v>
      </c>
      <c r="BH55" s="27">
        <f>COUNTIFS('固网新增-回网'!$F:$F,B55,'固网新增-回网'!$K:$K,$BH$8)</f>
        <v>2</v>
      </c>
      <c r="BI55" s="26">
        <v>5</v>
      </c>
      <c r="BJ55" s="27">
        <f>AT55*$AT$4+AU55*$AU$4+AV55*$AV$4+AW55*$AW$4+AX55*$AX$4+AY55*$AY$4+AZ55*$AZ$4</f>
        <v>5</v>
      </c>
      <c r="BK55" s="27">
        <f t="shared" si="4"/>
        <v>3</v>
      </c>
      <c r="BL55" s="30"/>
      <c r="BM55" s="30"/>
      <c r="BN55" s="30"/>
      <c r="BO55" s="26">
        <v>12</v>
      </c>
      <c r="BP55" s="27">
        <f>BA55*$BA$4+BB55*$BB$4+BC55*$BC$4+BD55*$BD$4+BE55*$BE$4+BF55*$BF$4+BG55*$BG$4+BH55*$BH$4</f>
        <v>19</v>
      </c>
      <c r="BQ55" s="27">
        <f t="shared" si="5"/>
        <v>12</v>
      </c>
      <c r="BR55" s="30"/>
      <c r="BS55" s="30"/>
      <c r="BT55" s="30"/>
      <c r="BU55" s="30"/>
      <c r="BV55" s="30"/>
      <c r="BW55" s="30"/>
      <c r="BX55" s="63" t="s">
        <v>86</v>
      </c>
      <c r="BY55" s="34">
        <f t="shared" si="6"/>
        <v>0</v>
      </c>
      <c r="BZ55" s="30"/>
    </row>
    <row r="56" ht="16.5" customHeight="1" spans="1:84">
      <c r="A56" s="34" t="s">
        <v>32</v>
      </c>
      <c r="B56" s="34" t="s">
        <v>87</v>
      </c>
      <c r="C56" s="26">
        <v>0</v>
      </c>
      <c r="D56" s="26">
        <v>0</v>
      </c>
      <c r="E56" s="27">
        <f>COUNTIFS(号卡晒单!$A:$A,$B$4,号卡晒单!$G:$G,B56,号卡晒单!$H:$H,$E$8)</f>
        <v>0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0</v>
      </c>
      <c r="R56" s="27">
        <f>COUNTIFS(号卡晒单!$A:$A,$B$4,号卡晒单!$G:$G,B56,号卡晒单!$H:$H,$R$8)</f>
        <v>0</v>
      </c>
      <c r="S56" s="27">
        <f t="shared" si="0"/>
        <v>0</v>
      </c>
      <c r="T56" s="27">
        <f t="shared" si="1"/>
        <v>0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0</v>
      </c>
      <c r="Z56" s="27">
        <f>COUNTIFS('固网新增-回网'!$A:$A,$B$4,'固网新增-回网'!$F:$F,B56,'固网新增-回网'!$G:$G,$Z$8)</f>
        <v>0</v>
      </c>
      <c r="AA56" s="27">
        <f>COUNTIFS('固网新增-回网'!$A:$A,$B$4,'固网新增-回网'!$F:$F,B56,'固网新增-回网'!$H:$H,$AA$8)</f>
        <v>0</v>
      </c>
      <c r="AB56" s="27">
        <f>COUNTIFS('固网新增-回网'!$A:$A,$B$4,'固网新增-回网'!$F:$F,B56,'固网新增-回网'!$I:$I,$AB$8)</f>
        <v>0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0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0</v>
      </c>
      <c r="AU56" s="23">
        <f t="shared" si="2"/>
        <v>0</v>
      </c>
      <c r="AV56" s="23">
        <f t="shared" si="3"/>
        <v>0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0</v>
      </c>
      <c r="BB56" s="27">
        <f>COUNTIFS('固网新增-回网'!$F:$F,B56,'固网新增-回网'!$H:$H,$BB$8)</f>
        <v>0</v>
      </c>
      <c r="BC56" s="27">
        <f>COUNTIFS('固网新增-回网'!$F:$F,B56,'固网新增-回网'!$I:$I,$BC$8)</f>
        <v>0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0</v>
      </c>
      <c r="BJ56" s="27">
        <f>AT56*$AT$4+AU56*$AU$4+AV56*$AV$4+AW56*$AW$4+AX56*$AX$4+AY56*$AY$4+AZ56*$AZ$4</f>
        <v>0</v>
      </c>
      <c r="BK56" s="27">
        <f t="shared" si="4"/>
        <v>0</v>
      </c>
      <c r="BL56" s="34">
        <v>20</v>
      </c>
      <c r="BM56" s="52">
        <f>SUM(BJ56:BJ63)</f>
        <v>30</v>
      </c>
      <c r="BN56" s="53">
        <f>BM56/BL56</f>
        <v>1.5</v>
      </c>
      <c r="BO56" s="26">
        <v>0</v>
      </c>
      <c r="BP56" s="27">
        <f>BA56*$BA$4+BB56*$BB$4+BC56*$BC$4+BD56*$BD$4+BE56*$BE$4+BF56*$BF$4+BG56*$BG$4+BH56*$BH$4</f>
        <v>0</v>
      </c>
      <c r="BQ56" s="27">
        <f t="shared" si="5"/>
        <v>0</v>
      </c>
      <c r="BR56" s="52">
        <v>49</v>
      </c>
      <c r="BS56" s="52">
        <f>SUM(BP56:BP63)</f>
        <v>59</v>
      </c>
      <c r="BT56" s="53">
        <f>BS56/BR56</f>
        <v>1.20408163265306</v>
      </c>
      <c r="BU56" s="53">
        <f>(BT56+BN56)/2</f>
        <v>1.35204081632653</v>
      </c>
      <c r="BV56" s="64">
        <f>RANK(BU56,$BU$9:$BU$67)</f>
        <v>2</v>
      </c>
      <c r="BW56" s="34" t="s">
        <v>32</v>
      </c>
      <c r="BX56" s="63" t="s">
        <v>87</v>
      </c>
      <c r="BY56" s="34">
        <f t="shared" si="6"/>
        <v>0</v>
      </c>
      <c r="BZ56" s="52">
        <f>SUM(BY56:BY63)</f>
        <v>2</v>
      </c>
      <c r="CA56" s="65"/>
      <c r="CB56" s="65"/>
      <c r="CC56" s="65">
        <v>1</v>
      </c>
      <c r="CD56" s="65"/>
      <c r="CE56" s="65">
        <v>1</v>
      </c>
      <c r="CF56" s="65"/>
    </row>
    <row r="57" ht="16.5" customHeight="1" spans="1:78">
      <c r="A57" s="28"/>
      <c r="B57" s="35" t="s">
        <v>88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3</v>
      </c>
      <c r="BB57" s="27">
        <f>COUNTIFS('固网新增-回网'!$F:$F,B57,'固网新增-回网'!$H:$H,$BB$8)</f>
        <v>1</v>
      </c>
      <c r="BC57" s="27">
        <f>COUNTIFS('固网新增-回网'!$F:$F,B57,'固网新增-回网'!$I:$I,$BC$8)</f>
        <v>1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12</v>
      </c>
      <c r="BQ57" s="27">
        <f t="shared" si="5"/>
        <v>5</v>
      </c>
      <c r="BR57" s="28"/>
      <c r="BS57" s="28"/>
      <c r="BT57" s="28"/>
      <c r="BU57" s="28"/>
      <c r="BV57" s="28"/>
      <c r="BW57" s="28"/>
      <c r="BX57" s="66" t="s">
        <v>88</v>
      </c>
      <c r="BY57" s="34">
        <f t="shared" si="6"/>
        <v>0</v>
      </c>
      <c r="BZ57" s="28"/>
    </row>
    <row r="58" ht="16.5" customHeight="1" spans="1:78">
      <c r="A58" s="28"/>
      <c r="B58" s="35" t="s">
        <v>89</v>
      </c>
      <c r="C58" s="26">
        <v>5</v>
      </c>
      <c r="D58" s="26">
        <v>2</v>
      </c>
      <c r="E58" s="27">
        <f>COUNTIFS(号卡晒单!$A:$A,$B$4,号卡晒单!$G:$G,B58,号卡晒单!$H:$H,$E$8)</f>
        <v>1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4</v>
      </c>
      <c r="R58" s="27">
        <f>COUNTIFS(号卡晒单!$A:$A,$B$4,号卡晒单!$G:$G,B58,号卡晒单!$H:$H,$R$8)</f>
        <v>1</v>
      </c>
      <c r="S58" s="27">
        <f t="shared" si="0"/>
        <v>0</v>
      </c>
      <c r="T58" s="27">
        <f t="shared" si="1"/>
        <v>1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3</v>
      </c>
      <c r="Z58" s="27">
        <f>COUNTIFS('固网新增-回网'!$A:$A,$B$4,'固网新增-回网'!$F:$F,B58,'固网新增-回网'!$G:$G,$Z$8)</f>
        <v>1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0</v>
      </c>
      <c r="AG58" s="27">
        <f>COUNTIFS('固网新增-回网'!$A:$A,$B$4,'固网新增-回网'!$F:$F,B58,'固网新增-回网'!$K:$K,$AG$8)</f>
        <v>0</v>
      </c>
      <c r="AH58" s="27">
        <f>COUNTIFS(号卡晒单!$G:$G,B58,号卡晒单!$H:$H,$AH$8)</f>
        <v>1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1</v>
      </c>
      <c r="AU58" s="23">
        <f t="shared" si="2"/>
        <v>0</v>
      </c>
      <c r="AV58" s="23">
        <f t="shared" si="3"/>
        <v>1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1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0</v>
      </c>
      <c r="BH58" s="27">
        <f>COUNTIFS('固网新增-回网'!$F:$F,B58,'固网新增-回网'!$K:$K,$BH$8)</f>
        <v>0</v>
      </c>
      <c r="BI58" s="26">
        <v>2</v>
      </c>
      <c r="BJ58" s="27">
        <f>AT58*$AT$4+AU58*$AU$4+AV58*$AV$4+AW58*$AW$4+AX58*$AX$4+AY58*$AY$4+AZ58*$AZ$4</f>
        <v>4</v>
      </c>
      <c r="BK58" s="27">
        <f t="shared" si="4"/>
        <v>2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3</v>
      </c>
      <c r="BQ58" s="27">
        <f t="shared" si="5"/>
        <v>1</v>
      </c>
      <c r="BR58" s="28"/>
      <c r="BS58" s="28"/>
      <c r="BT58" s="28"/>
      <c r="BU58" s="28"/>
      <c r="BV58" s="28"/>
      <c r="BW58" s="28"/>
      <c r="BX58" s="66" t="s">
        <v>89</v>
      </c>
      <c r="BY58" s="34">
        <f t="shared" si="6"/>
        <v>0</v>
      </c>
      <c r="BZ58" s="28"/>
    </row>
    <row r="59" ht="16.5" customHeight="1" spans="1:78">
      <c r="A59" s="28"/>
      <c r="B59" s="34" t="s">
        <v>90</v>
      </c>
      <c r="C59" s="26">
        <v>5</v>
      </c>
      <c r="D59" s="26">
        <v>2</v>
      </c>
      <c r="E59" s="27">
        <f>COUNTIFS(号卡晒单!$A:$A,$B$4,号卡晒单!$G:$G,B59,号卡晒单!$H:$H,$E$8)</f>
        <v>0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0</v>
      </c>
      <c r="R59" s="27">
        <f>COUNTIFS(号卡晒单!$A:$A,$B$4,号卡晒单!$G:$G,B59,号卡晒单!$H:$H,$R$8)</f>
        <v>0</v>
      </c>
      <c r="S59" s="27">
        <f t="shared" si="0"/>
        <v>0</v>
      </c>
      <c r="T59" s="27">
        <f t="shared" si="1"/>
        <v>0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0</v>
      </c>
      <c r="AA59" s="27">
        <f>COUNTIFS('固网新增-回网'!$A:$A,$B$4,'固网新增-回网'!$F:$F,B59,'固网新增-回网'!$H:$H,$AA$8)</f>
        <v>0</v>
      </c>
      <c r="AB59" s="27">
        <f>COUNTIFS('固网新增-回网'!$A:$A,$B$4,'固网新增-回网'!$F:$F,B59,'固网新增-回网'!$I:$I,$AB$8)</f>
        <v>0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3</v>
      </c>
      <c r="AG59" s="27">
        <f>COUNTIFS('固网新增-回网'!$A:$A,$B$4,'固网新增-回网'!$F:$F,B59,'固网新增-回网'!$K:$K,$AG$8)</f>
        <v>3</v>
      </c>
      <c r="AH59" s="27">
        <f>COUNTIFS(号卡晒单!$G:$G,B59,号卡晒单!$H:$H,$AH$8)</f>
        <v>0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0</v>
      </c>
      <c r="AU59" s="23">
        <f t="shared" si="2"/>
        <v>0</v>
      </c>
      <c r="AV59" s="23">
        <f t="shared" si="3"/>
        <v>0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0</v>
      </c>
      <c r="BB59" s="27">
        <f>COUNTIFS('固网新增-回网'!$F:$F,B59,'固网新增-回网'!$H:$H,$BB$8)</f>
        <v>0</v>
      </c>
      <c r="BC59" s="27">
        <f>COUNTIFS('固网新增-回网'!$F:$F,B59,'固网新增-回网'!$I:$I,$BC$8)</f>
        <v>0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6</v>
      </c>
      <c r="BH59" s="27">
        <f>COUNTIFS('固网新增-回网'!$F:$F,B59,'固网新增-回网'!$K:$K,$BH$8)</f>
        <v>6</v>
      </c>
      <c r="BI59" s="26">
        <v>2</v>
      </c>
      <c r="BJ59" s="27">
        <f>AT59*$AT$4+AU59*$AU$4+AV59*$AV$4+AW59*$AW$4+AX59*$AX$4+AY59*$AY$4+AZ59*$AZ$4</f>
        <v>0</v>
      </c>
      <c r="BK59" s="27">
        <f t="shared" si="4"/>
        <v>0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12</v>
      </c>
      <c r="BR59" s="28"/>
      <c r="BS59" s="28"/>
      <c r="BT59" s="28"/>
      <c r="BU59" s="28"/>
      <c r="BV59" s="28"/>
      <c r="BW59" s="28"/>
      <c r="BX59" s="63" t="s">
        <v>90</v>
      </c>
      <c r="BY59" s="34">
        <f t="shared" si="6"/>
        <v>0</v>
      </c>
      <c r="BZ59" s="28"/>
    </row>
    <row r="60" ht="16.5" customHeight="1" spans="1:78">
      <c r="A60" s="28"/>
      <c r="B60" s="34" t="s">
        <v>91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0</v>
      </c>
      <c r="R60" s="27">
        <f>COUNTIFS(号卡晒单!$A:$A,$B$4,号卡晒单!$G:$G,B60,号卡晒单!$H:$H,$R$8)</f>
        <v>0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0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0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0</v>
      </c>
      <c r="AG60" s="27">
        <f>COUNTIFS('固网新增-回网'!$A:$A,$B$4,'固网新增-回网'!$F:$F,B60,'固网新增-回网'!$K:$K,$AG$8)</f>
        <v>0</v>
      </c>
      <c r="AH60" s="27">
        <f>COUNTIFS(号卡晒单!$G:$G,B60,号卡晒单!$H:$H,$AH$8)</f>
        <v>1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1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0</v>
      </c>
      <c r="AZ60" s="27">
        <f>COUNTIFS(号卡晒单!$G:$G,B60,号卡晒单!$H:$H,$AZ$8)</f>
        <v>0</v>
      </c>
      <c r="BA60" s="27">
        <f>COUNTIFS('固网新增-回网'!$F:$F,B60,'固网新增-回网'!$G:$G,$BA$8)</f>
        <v>3</v>
      </c>
      <c r="BB60" s="27">
        <f>COUNTIFS('固网新增-回网'!$F:$F,B60,'固网新增-回网'!$H:$H,$BB$8)</f>
        <v>1</v>
      </c>
      <c r="BC60" s="27">
        <f>COUNTIFS('固网新增-回网'!$F:$F,B60,'固网新增-回网'!$I:$I,$BC$8)</f>
        <v>1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0</v>
      </c>
      <c r="BH60" s="27">
        <f>COUNTIFS('固网新增-回网'!$F:$F,B60,'固网新增-回网'!$K:$K,$BH$8)</f>
        <v>0</v>
      </c>
      <c r="BI60" s="26">
        <v>2</v>
      </c>
      <c r="BJ60" s="27">
        <f>AT60*$AT$4+AU60*$AU$4+AV60*$AV$4+AW60*$AW$4+AX60*$AX$4+AY60*$AY$4+AZ60*$AZ$4</f>
        <v>4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12</v>
      </c>
      <c r="BQ60" s="27">
        <f t="shared" si="5"/>
        <v>5</v>
      </c>
      <c r="BR60" s="28"/>
      <c r="BS60" s="28"/>
      <c r="BT60" s="28"/>
      <c r="BU60" s="28"/>
      <c r="BV60" s="28"/>
      <c r="BW60" s="28"/>
      <c r="BX60" s="63" t="s">
        <v>91</v>
      </c>
      <c r="BY60" s="34">
        <f t="shared" si="6"/>
        <v>0</v>
      </c>
      <c r="BZ60" s="28"/>
    </row>
    <row r="61" ht="16.5" customHeight="1" spans="1:78">
      <c r="A61" s="28"/>
      <c r="B61" s="35" t="s">
        <v>92</v>
      </c>
      <c r="C61" s="26">
        <v>5</v>
      </c>
      <c r="D61" s="26">
        <v>2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0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0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1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1</v>
      </c>
      <c r="AZ61" s="27">
        <f>COUNTIFS(号卡晒单!$G:$G,B61,号卡晒单!$H:$H,$AZ$8)</f>
        <v>0</v>
      </c>
      <c r="BA61" s="27">
        <f>COUNTIFS('固网新增-回网'!$F:$F,B61,'固网新增-回网'!$G:$G,$BA$8)</f>
        <v>2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0</v>
      </c>
      <c r="BE61" s="27">
        <f>COUNTIFS('固网新增-回网'!$F:$F,B61,'固网新增-回网'!$H:$H,$BE$8)</f>
        <v>0</v>
      </c>
      <c r="BF61" s="27">
        <f>COUNTIFS('固网新增-回网'!$F:$F,B61,'固网新增-回网'!$I:$I,$BF$8)</f>
        <v>0</v>
      </c>
      <c r="BG61" s="27">
        <f>COUNTIFS('固网新增-回网'!$F:$F,B61,'固网新增-回网'!$J:$J,$BG$8)</f>
        <v>1</v>
      </c>
      <c r="BH61" s="27">
        <f>COUNTIFS('固网新增-回网'!$F:$F,B61,'固网新增-回网'!$K:$K,$BH$8)</f>
        <v>1</v>
      </c>
      <c r="BI61" s="26">
        <v>2</v>
      </c>
      <c r="BJ61" s="27">
        <f>AT61*$AT$4+AU61*$AU$4+AV61*$AV$4+AW61*$AW$4+AX61*$AX$4+AY61*$AY$4+AZ61*$AZ$4</f>
        <v>9</v>
      </c>
      <c r="BK61" s="27">
        <f t="shared" si="4"/>
        <v>2</v>
      </c>
      <c r="BL61" s="28"/>
      <c r="BM61" s="28"/>
      <c r="BN61" s="28"/>
      <c r="BO61" s="26">
        <v>5</v>
      </c>
      <c r="BP61" s="27">
        <f>BA61*$BA$4+BB61*$BB$4+BC61*$BC$4+BD61*$BD$4+BE61*$BE$4+BF61*$BF$4+BG61*$BG$4+BH61*$BH$4</f>
        <v>8</v>
      </c>
      <c r="BQ61" s="27">
        <f t="shared" si="5"/>
        <v>4</v>
      </c>
      <c r="BR61" s="28"/>
      <c r="BS61" s="28"/>
      <c r="BT61" s="28"/>
      <c r="BU61" s="28"/>
      <c r="BV61" s="28"/>
      <c r="BW61" s="28"/>
      <c r="BX61" s="66" t="s">
        <v>92</v>
      </c>
      <c r="BY61" s="34">
        <f t="shared" si="6"/>
        <v>1</v>
      </c>
      <c r="BZ61" s="28"/>
    </row>
    <row r="62" ht="16.5" customHeight="1" spans="1:78">
      <c r="A62" s="28"/>
      <c r="B62" s="34" t="s">
        <v>93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0</v>
      </c>
      <c r="R62" s="27">
        <f>COUNTIFS(号卡晒单!$A:$A,$B$4,号卡晒单!$G:$G,B62,号卡晒单!$H:$H,$R$8)</f>
        <v>0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0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2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1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0</v>
      </c>
      <c r="AG62" s="27">
        <f>COUNTIFS('固网新增-回网'!$A:$A,$B$4,'固网新增-回网'!$F:$F,B62,'固网新增-回网'!$K:$K,$AG$8)</f>
        <v>0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0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0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3</v>
      </c>
      <c r="BE62" s="27">
        <f>COUNTIFS('固网新增-回网'!$F:$F,B62,'固网新增-回网'!$H:$H,$BE$8)</f>
        <v>1</v>
      </c>
      <c r="BF62" s="27">
        <f>COUNTIFS('固网新增-回网'!$F:$F,B62,'固网新增-回网'!$I:$I,$BF$8)</f>
        <v>1</v>
      </c>
      <c r="BG62" s="27">
        <f>COUNTIFS('固网新增-回网'!$F:$F,B62,'固网新增-回网'!$J:$J,$BG$8)</f>
        <v>0</v>
      </c>
      <c r="BH62" s="27">
        <f>COUNTIFS('固网新增-回网'!$F:$F,B62,'固网新增-回网'!$K:$K,$BH$8)</f>
        <v>0</v>
      </c>
      <c r="BI62" s="26">
        <v>5</v>
      </c>
      <c r="BJ62" s="27">
        <f>AT62*$AT$4+AU62*$AU$4+AV62*$AV$4+AW62*$AW$4+AX62*$AX$4+AY62*$AY$4+AZ62*$AZ$4</f>
        <v>0</v>
      </c>
      <c r="BK62" s="27">
        <f t="shared" si="4"/>
        <v>0</v>
      </c>
      <c r="BL62" s="28"/>
      <c r="BM62" s="28"/>
      <c r="BN62" s="28"/>
      <c r="BO62" s="26">
        <v>12</v>
      </c>
      <c r="BP62" s="27">
        <f>BA62*$BA$4+BB62*$BB$4+BC62*$BC$4+BD62*$BD$4+BE62*$BE$4+BF62*$BF$4+BG62*$BG$4+BH62*$BH$4</f>
        <v>8</v>
      </c>
      <c r="BQ62" s="27">
        <f t="shared" si="5"/>
        <v>5</v>
      </c>
      <c r="BR62" s="28"/>
      <c r="BS62" s="28"/>
      <c r="BT62" s="28"/>
      <c r="BU62" s="28"/>
      <c r="BV62" s="28"/>
      <c r="BW62" s="28"/>
      <c r="BX62" s="63" t="s">
        <v>93</v>
      </c>
      <c r="BY62" s="34">
        <f t="shared" si="6"/>
        <v>0</v>
      </c>
      <c r="BZ62" s="28"/>
    </row>
    <row r="63" ht="16.5" customHeight="1" spans="1:78">
      <c r="A63" s="30"/>
      <c r="B63" s="35" t="s">
        <v>94</v>
      </c>
      <c r="C63" s="26">
        <v>12</v>
      </c>
      <c r="D63" s="26">
        <v>5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0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0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1</v>
      </c>
      <c r="AU63" s="23">
        <f t="shared" si="2"/>
        <v>0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1</v>
      </c>
      <c r="AZ63" s="27">
        <f>COUNTIFS(号卡晒单!$G:$G,B63,号卡晒单!$H:$H,$AZ$8)</f>
        <v>0</v>
      </c>
      <c r="BA63" s="27">
        <f>COUNTIFS('固网新增-回网'!$F:$F,B63,'固网新增-回网'!$G:$G,$BA$8)</f>
        <v>0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1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5</v>
      </c>
      <c r="BJ63" s="27">
        <f>AT63*$AT$4+AU63*$AU$4+AV63*$AV$4+AW63*$AW$4+AX63*$AX$4+AY63*$AY$4+AZ63*$AZ$4</f>
        <v>9</v>
      </c>
      <c r="BK63" s="27">
        <f t="shared" si="4"/>
        <v>2</v>
      </c>
      <c r="BL63" s="30"/>
      <c r="BM63" s="30"/>
      <c r="BN63" s="30"/>
      <c r="BO63" s="26">
        <v>12</v>
      </c>
      <c r="BP63" s="27">
        <f>BA63*$BA$4+BB63*$BB$4+BC63*$BC$4+BD63*$BD$4+BE63*$BE$4+BF63*$BF$4+BG63*$BG$4+BH63*$BH$4</f>
        <v>4</v>
      </c>
      <c r="BQ63" s="27">
        <f t="shared" si="5"/>
        <v>3</v>
      </c>
      <c r="BR63" s="30"/>
      <c r="BS63" s="30"/>
      <c r="BT63" s="30"/>
      <c r="BU63" s="30"/>
      <c r="BV63" s="30"/>
      <c r="BW63" s="30"/>
      <c r="BX63" s="66" t="s">
        <v>94</v>
      </c>
      <c r="BY63" s="34">
        <f t="shared" si="6"/>
        <v>1</v>
      </c>
      <c r="BZ63" s="30"/>
    </row>
    <row r="64" ht="16.5" customHeight="1" spans="1:84">
      <c r="A64" s="34" t="s">
        <v>33</v>
      </c>
      <c r="B64" s="34" t="s">
        <v>95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1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2</v>
      </c>
      <c r="R64" s="27">
        <f>COUNTIFS(号卡晒单!$A:$A,$B$4,号卡晒单!$G:$G,B64,号卡晒单!$H:$H,$R$8)</f>
        <v>0</v>
      </c>
      <c r="S64" s="27">
        <f t="shared" si="0"/>
        <v>1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3</v>
      </c>
      <c r="Z64" s="27">
        <f>COUNTIFS('固网新增-回网'!$A:$A,$B$4,'固网新增-回网'!$F:$F,B64,'固网新增-回网'!$G:$G,$Z$8)</f>
        <v>1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34">
        <v>6</v>
      </c>
      <c r="BM64" s="52">
        <f>SUM(BJ64:BJ66)</f>
        <v>6</v>
      </c>
      <c r="BN64" s="53">
        <f>BM64/BL64</f>
        <v>1</v>
      </c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52">
        <v>15</v>
      </c>
      <c r="BS64" s="52">
        <f>SUM(BP64:BP66)</f>
        <v>16</v>
      </c>
      <c r="BT64" s="53">
        <f>BS64/BR64</f>
        <v>1.06666666666667</v>
      </c>
      <c r="BU64" s="53">
        <f>(BT64+BN64)/2</f>
        <v>1.03333333333333</v>
      </c>
      <c r="BV64" s="64">
        <f>RANK(BU64,$BU$9:$BU$67)</f>
        <v>7</v>
      </c>
      <c r="BW64" s="34" t="s">
        <v>33</v>
      </c>
      <c r="BX64" s="63" t="s">
        <v>95</v>
      </c>
      <c r="BY64" s="34">
        <f t="shared" si="6"/>
        <v>0</v>
      </c>
      <c r="BZ64" s="52">
        <f>SUM(BY64:BY66)</f>
        <v>0</v>
      </c>
      <c r="CA64" s="65"/>
      <c r="CB64" s="65"/>
      <c r="CC64" s="65">
        <v>1</v>
      </c>
      <c r="CD64" s="65"/>
      <c r="CE64" s="65"/>
      <c r="CF64" s="65"/>
    </row>
    <row r="65" ht="16.5" customHeight="1" spans="1:78">
      <c r="A65" s="28"/>
      <c r="B65" s="34" t="s">
        <v>96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1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28"/>
      <c r="BM65" s="28"/>
      <c r="BN65" s="28"/>
      <c r="BO65" s="26">
        <v>5</v>
      </c>
      <c r="BP65" s="27">
        <f>BA65*$BA$4+BB65*$BB$4+BC65*$BC$4+BD65*$BD$4+BE65*$BE$4+BF65*$BF$4+BG65*$BG$4+BH65*$BH$4</f>
        <v>5</v>
      </c>
      <c r="BQ65" s="27">
        <f t="shared" si="5"/>
        <v>3</v>
      </c>
      <c r="BR65" s="28"/>
      <c r="BS65" s="28"/>
      <c r="BT65" s="28"/>
      <c r="BU65" s="28"/>
      <c r="BV65" s="28"/>
      <c r="BW65" s="28"/>
      <c r="BX65" s="63" t="s">
        <v>96</v>
      </c>
      <c r="BY65" s="34">
        <f t="shared" si="6"/>
        <v>0</v>
      </c>
      <c r="BZ65" s="28"/>
    </row>
    <row r="66" ht="16.5" customHeight="1" spans="1:78">
      <c r="A66" s="30"/>
      <c r="B66" s="34" t="s">
        <v>97</v>
      </c>
      <c r="C66" s="26">
        <v>5</v>
      </c>
      <c r="D66" s="26">
        <v>2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0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0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0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0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0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0</v>
      </c>
      <c r="BC66" s="27">
        <f>COUNTIFS('固网新增-回网'!$F:$F,B66,'固网新增-回网'!$I:$I,$BC$8)</f>
        <v>0</v>
      </c>
      <c r="BD66" s="27">
        <f>COUNTIFS('固网新增-回网'!$F:$F,B66,'固网新增-回网'!$G:$G,$BD$8)</f>
        <v>0</v>
      </c>
      <c r="BE66" s="27">
        <f>COUNTIFS('固网新增-回网'!$F:$F,B66,'固网新增-回网'!$H:$H,$BE$8)</f>
        <v>0</v>
      </c>
      <c r="BF66" s="27">
        <f>COUNTIFS('固网新增-回网'!$F:$F,B66,'固网新增-回网'!$I:$I,$BF$8)</f>
        <v>0</v>
      </c>
      <c r="BG66" s="27">
        <f>COUNTIFS('固网新增-回网'!$F:$F,B66,'固网新增-回网'!$J:$J,$BG$8)</f>
        <v>2</v>
      </c>
      <c r="BH66" s="27">
        <f>COUNTIFS('固网新增-回网'!$F:$F,B66,'固网新增-回网'!$K:$K,$BH$8)</f>
        <v>1</v>
      </c>
      <c r="BI66" s="26">
        <v>2</v>
      </c>
      <c r="BJ66" s="27">
        <f>AT66*$AT$4+AU66*$AU$4+AV66*$AV$4+AW66*$AW$4+AX66*$AX$4+AY66*$AY$4+AZ66*$AZ$4</f>
        <v>2</v>
      </c>
      <c r="BK66" s="27">
        <f t="shared" si="4"/>
        <v>1</v>
      </c>
      <c r="BL66" s="30"/>
      <c r="BM66" s="30"/>
      <c r="BN66" s="30"/>
      <c r="BO66" s="26">
        <v>5</v>
      </c>
      <c r="BP66" s="27">
        <f>BA66*$BA$4+BB66*$BB$4+BC66*$BC$4+BD66*$BD$4+BE66*$BE$4+BF66*$BF$4+BG66*$BG$4+BH66*$BH$4</f>
        <v>6</v>
      </c>
      <c r="BQ66" s="27">
        <f t="shared" si="5"/>
        <v>4</v>
      </c>
      <c r="BR66" s="30"/>
      <c r="BS66" s="30"/>
      <c r="BT66" s="30"/>
      <c r="BU66" s="30"/>
      <c r="BV66" s="30"/>
      <c r="BW66" s="30"/>
      <c r="BX66" s="63" t="s">
        <v>97</v>
      </c>
      <c r="BY66" s="34">
        <f t="shared" si="6"/>
        <v>0</v>
      </c>
      <c r="BZ66" s="30"/>
    </row>
    <row r="67" ht="16.5" customHeight="1" spans="1:78">
      <c r="A67" s="67"/>
      <c r="B67" s="34" t="s">
        <v>34</v>
      </c>
      <c r="C67" s="26">
        <v>18</v>
      </c>
      <c r="D67" s="26">
        <v>8</v>
      </c>
      <c r="E67" s="27">
        <f>COUNTIFS(号卡晒单!$A:$A,$B$4,号卡晒单!$G:$G,B67,号卡晒单!$H:$H,$E$8)</f>
        <v>0</v>
      </c>
      <c r="F67" s="27">
        <f>COUNTIFS(号卡晒单!$A:$A,$B$4,号卡晒单!$G:$G,B67,号卡晒单!$H:$H,$F$8)</f>
        <v>0</v>
      </c>
      <c r="G67" s="27">
        <f>COUNTIFS(号卡晒单!$A:$A,$B$4,号卡晒单!$G:$G,B67,号卡晒单!$H:$H,$G$8)</f>
        <v>0</v>
      </c>
      <c r="H67" s="27">
        <f>COUNTIFS(号卡晒单!$A:$A,$B$4,号卡晒单!$G:$G,B67,号卡晒单!$H:$H,$H$8)</f>
        <v>0</v>
      </c>
      <c r="I67" s="27">
        <f>COUNTIFS(号卡晒单!$A:$A,$B$4,号卡晒单!$G:$G,B67,号卡晒单!$H:$H,$I$8)</f>
        <v>0</v>
      </c>
      <c r="J67" s="27">
        <f>COUNTIFS(号卡晒单!$A:$A,$B$4,号卡晒单!$G:$G,B67,号卡晒单!$H:$H,$J$8)</f>
        <v>1</v>
      </c>
      <c r="K67" s="27">
        <f>COUNTIFS(号卡晒单!$A:$A,$B$4,号卡晒单!$G:$G,B67,号卡晒单!$H:$H,$K$8)</f>
        <v>0</v>
      </c>
      <c r="L67" s="27">
        <f>COUNTIFS(号卡晒单!$A:$A,$B$4,号卡晒单!$G:$G,B67,号卡晒单!$H:$H,$L$8)</f>
        <v>0</v>
      </c>
      <c r="M67" s="27">
        <f>COUNTIFS(号卡晒单!$A:$A,$B$4,号卡晒单!$G:$G,B67,号卡晒单!$H:$H,$M$8)</f>
        <v>0</v>
      </c>
      <c r="N67" s="27">
        <f>COUNTIFS(号卡晒单!$A:$A,$B$4,号卡晒单!$G:$G,B67,号卡晒单!$H:$H,$N$8)</f>
        <v>0</v>
      </c>
      <c r="O67" s="27">
        <f>COUNTIFS(号卡晒单!$A:$A,$B$4,号卡晒单!$G:$G,B67,号卡晒单!$H:$H,$O$8)</f>
        <v>0</v>
      </c>
      <c r="P67" s="27">
        <f>COUNTIFS(号卡晒单!$A:$A,$B$4,号卡晒单!$G:$G,B67,号卡晒单!$H:$H,$P$8)</f>
        <v>0</v>
      </c>
      <c r="Q67" s="27">
        <f>R67*$R$4+S67*$S$4+T67*$T$4+U67*$U$4+V67*$V$4+W67*$W$4+X67*$X$4</f>
        <v>3</v>
      </c>
      <c r="R67" s="27">
        <f>COUNTIFS(号卡晒单!$A:$A,$B$4,号卡晒单!$G:$G,B67,号卡晒单!$H:$H,$R$8)</f>
        <v>0</v>
      </c>
      <c r="S67" s="27">
        <f t="shared" si="0"/>
        <v>0</v>
      </c>
      <c r="T67" s="27">
        <f t="shared" si="1"/>
        <v>1</v>
      </c>
      <c r="U67" s="27">
        <f>COUNTIFS(号卡晒单!$A:$A,$B$4,号卡晒单!$G:$G,B67,号卡晒单!$H:$H,$U$8)</f>
        <v>0</v>
      </c>
      <c r="V67" s="27">
        <f>COUNTIFS(号卡晒单!$A:$A,$B$4,号卡晒单!$G:$G,B67,号卡晒单!$H:$H,$V$8)</f>
        <v>0</v>
      </c>
      <c r="W67" s="27">
        <f>COUNTIFS(号卡晒单!$A:$A,$B$4,号卡晒单!$G:$G,B67,号卡晒单!$H:$H,$W$8)</f>
        <v>0</v>
      </c>
      <c r="X67" s="27">
        <f>COUNTIFS(号卡晒单!$A:$A,$B$4,号卡晒单!$G:$G,B67,号卡晒单!$H:$H,$X$8)</f>
        <v>0</v>
      </c>
      <c r="Y67" s="27">
        <f>Z67*$Z$4+AA67*$AA$4+AB67*$AB$4+AC67*$AC$4+AD67*$AD$4+AE67*$AE$4+AF67*$AF$4+AG67*$AG$4</f>
        <v>5</v>
      </c>
      <c r="Z67" s="27">
        <f>COUNTIFS('固网新增-回网'!$A:$A,$B$4,'固网新增-回网'!$F:$F,B67,'固网新增-回网'!$G:$G,$Z$8)</f>
        <v>0</v>
      </c>
      <c r="AA67" s="27">
        <f>COUNTIFS('固网新增-回网'!$A:$A,$B$4,'固网新增-回网'!$F:$F,B67,'固网新增-回网'!$H:$H,$AA$8)</f>
        <v>1</v>
      </c>
      <c r="AB67" s="27">
        <f>COUNTIFS('固网新增-回网'!$A:$A,$B$4,'固网新增-回网'!$F:$F,B67,'固网新增-回网'!$I:$I,$AB$8)</f>
        <v>1</v>
      </c>
      <c r="AC67" s="27">
        <f>COUNTIFS('固网新增-回网'!$A:$A,$B$4,'固网新增-回网'!$F:$F,B67,'固网新增-回网'!$G:$G,$AC$8)</f>
        <v>1</v>
      </c>
      <c r="AD67" s="27">
        <f>COUNTIFS('固网新增-回网'!$A:$A,$B$4,'固网新增-回网'!$F:$F,B67,'固网新增-回网'!$H:$H,$AD$8)</f>
        <v>0</v>
      </c>
      <c r="AE67" s="27">
        <f>COUNTIFS('固网新增-回网'!$A:$A,$B$4,'固网新增-回网'!$F:$F,B67,'固网新增-回网'!$I:$I,$AE$8)</f>
        <v>0</v>
      </c>
      <c r="AF67" s="27">
        <f>COUNTIFS('固网新增-回网'!$A:$A,$B$4,'固网新增-回网'!$F:$F,B67,'固网新增-回网'!$J:$J,$AF$8)</f>
        <v>0</v>
      </c>
      <c r="AG67" s="27">
        <f>COUNTIFS('固网新增-回网'!$A:$A,$B$4,'固网新增-回网'!$F:$F,B67,'固网新增-回网'!$K:$K,$AG$8)</f>
        <v>0</v>
      </c>
      <c r="AH67" s="27">
        <f>COUNTIFS(号卡晒单!$G:$G,B67,号卡晒单!$H:$H,$AH$8)</f>
        <v>0</v>
      </c>
      <c r="AI67" s="27">
        <f>COUNTIFS(号卡晒单!$G:$G,B67,号卡晒单!$H:$H,$AI$8)</f>
        <v>0</v>
      </c>
      <c r="AJ67" s="27">
        <f>COUNTIFS(号卡晒单!$G:$G,B67,号卡晒单!$H:$H,$AJ$8)</f>
        <v>0</v>
      </c>
      <c r="AK67" s="27">
        <f>COUNTIFS(号卡晒单!$G:$G,B67,号卡晒单!$H:$H,$AK$8)</f>
        <v>0</v>
      </c>
      <c r="AL67" s="27">
        <f>COUNTIFS(号卡晒单!$G:$G,B67,号卡晒单!$H:$H,$AL$8)</f>
        <v>0</v>
      </c>
      <c r="AM67" s="27">
        <f>COUNTIFS(号卡晒单!$G:$G,B67,号卡晒单!$H:$H,$AM$8)</f>
        <v>1</v>
      </c>
      <c r="AN67" s="27">
        <f>COUNTIFS(号卡晒单!$G:$G,B67,号卡晒单!$H:$H,$AN$8)</f>
        <v>0</v>
      </c>
      <c r="AO67" s="27">
        <f>COUNTIFS(号卡晒单!$G:$G,B67,号卡晒单!$H:$H,$AO$8)</f>
        <v>0</v>
      </c>
      <c r="AP67" s="27">
        <f>COUNTIFS(号卡晒单!$G:$G,B67,号卡晒单!$H:$H,$AP$8)</f>
        <v>1</v>
      </c>
      <c r="AQ67" s="27">
        <f>COUNTIFS(号卡晒单!$G:$G,B67,号卡晒单!$H:$H,$AQ$8)</f>
        <v>0</v>
      </c>
      <c r="AR67" s="27">
        <f>COUNTIFS(号卡晒单!$G:$G,B67,号卡晒单!$H:$H,$AR$8)</f>
        <v>0</v>
      </c>
      <c r="AS67" s="27">
        <f>COUNTIFS(号卡晒单!$G:$G,B67,号卡晒单!$H:$H,$AS$8)</f>
        <v>0</v>
      </c>
      <c r="AT67" s="23">
        <f>COUNTIFS(号卡晒单!$G:$G,B67,号卡晒单!$H:$H,$AT$8)</f>
        <v>0</v>
      </c>
      <c r="AU67" s="23">
        <f t="shared" si="2"/>
        <v>1</v>
      </c>
      <c r="AV67" s="23">
        <f t="shared" si="3"/>
        <v>1</v>
      </c>
      <c r="AW67" s="23">
        <f>COUNTIFS(号卡晒单!$G:$G,B67,号卡晒单!$H:$H,$AW$8)</f>
        <v>0</v>
      </c>
      <c r="AX67" s="27">
        <f>COUNTIFS(号卡晒单!$G:$G,B67,号卡晒单!$H:$H,$AX$8)</f>
        <v>0</v>
      </c>
      <c r="AY67" s="27">
        <f>COUNTIFS(号卡晒单!$G:$G,B67,号卡晒单!$H:$H,$AY$8)</f>
        <v>0</v>
      </c>
      <c r="AZ67" s="27">
        <f>COUNTIFS(号卡晒单!$G:$G,B67,号卡晒单!$H:$H,$AZ$8)</f>
        <v>0</v>
      </c>
      <c r="BA67" s="27">
        <f>COUNTIFS('固网新增-回网'!$F:$F,B67,'固网新增-回网'!$G:$G,$BA$8)</f>
        <v>1</v>
      </c>
      <c r="BB67" s="27">
        <f>COUNTIFS('固网新增-回网'!$F:$F,B67,'固网新增-回网'!$H:$H,$BB$8)</f>
        <v>1</v>
      </c>
      <c r="BC67" s="27">
        <f>COUNTIFS('固网新增-回网'!$F:$F,B67,'固网新增-回网'!$I:$I,$BC$8)</f>
        <v>1</v>
      </c>
      <c r="BD67" s="27">
        <f>COUNTIFS('固网新增-回网'!$F:$F,B67,'固网新增-回网'!$G:$G,$BD$8)</f>
        <v>3</v>
      </c>
      <c r="BE67" s="27">
        <f>COUNTIFS('固网新增-回网'!$F:$F,B67,'固网新增-回网'!$H:$H,$BE$8)</f>
        <v>2</v>
      </c>
      <c r="BF67" s="27">
        <f>COUNTIFS('固网新增-回网'!$F:$F,B67,'固网新增-回网'!$I:$I,$BF$8)</f>
        <v>2</v>
      </c>
      <c r="BG67" s="27">
        <f>COUNTIFS('固网新增-回网'!$F:$F,B67,'固网新增-回网'!$J:$J,$BG$8)</f>
        <v>0</v>
      </c>
      <c r="BH67" s="27">
        <f>COUNTIFS('固网新增-回网'!$F:$F,B67,'固网新增-回网'!$K:$K,$BH$8)</f>
        <v>0</v>
      </c>
      <c r="BI67" s="26">
        <v>8</v>
      </c>
      <c r="BJ67" s="27">
        <f>AT67*$AT$4+AU67*$AU$4+AV67*$AV$4+AW67*$AW$4+AX67*$AX$4+AY67*$AY$4+AZ67*$AZ$4</f>
        <v>5</v>
      </c>
      <c r="BK67" s="27">
        <f t="shared" si="4"/>
        <v>2</v>
      </c>
      <c r="BL67" s="26">
        <v>8</v>
      </c>
      <c r="BM67" s="52">
        <f>BJ67</f>
        <v>5</v>
      </c>
      <c r="BN67" s="53">
        <f>BM67/BL67</f>
        <v>0.625</v>
      </c>
      <c r="BO67" s="26">
        <v>18</v>
      </c>
      <c r="BP67" s="27">
        <f>BA67*$BA$4+BB67*$BB$4+BC67*$BC$4+BD67*$BD$4+BE67*$BE$4+BF67*$BF$4+BG67*$BG$4+BH67*$BH$4</f>
        <v>16</v>
      </c>
      <c r="BQ67" s="27">
        <f t="shared" si="5"/>
        <v>10</v>
      </c>
      <c r="BR67" s="52">
        <v>18</v>
      </c>
      <c r="BS67" s="52">
        <f>BP67</f>
        <v>16</v>
      </c>
      <c r="BT67" s="53">
        <f>BS67/BR67</f>
        <v>0.888888888888889</v>
      </c>
      <c r="BU67" s="53">
        <f>(BT67+BN67)/2</f>
        <v>0.756944444444444</v>
      </c>
      <c r="BV67" s="64">
        <f>RANK(BU67,$BU$9:$BU$67)</f>
        <v>9</v>
      </c>
      <c r="BW67" s="34" t="s">
        <v>34</v>
      </c>
      <c r="BX67" s="63" t="s">
        <v>34</v>
      </c>
      <c r="BY67" s="34">
        <f t="shared" si="6"/>
        <v>0</v>
      </c>
      <c r="BZ67" s="52">
        <f>BY67</f>
        <v>0</v>
      </c>
    </row>
    <row r="68" spans="1:78">
      <c r="A68" s="26" t="s">
        <v>19</v>
      </c>
      <c r="B68" s="24"/>
      <c r="C68" s="26">
        <f t="shared" ref="C68:BH68" si="7">SUM(C9:C67)</f>
        <v>426</v>
      </c>
      <c r="D68" s="26">
        <f t="shared" si="7"/>
        <v>175</v>
      </c>
      <c r="E68" s="27">
        <f t="shared" si="7"/>
        <v>3</v>
      </c>
      <c r="F68" s="27">
        <f t="shared" si="7"/>
        <v>0</v>
      </c>
      <c r="G68" s="27">
        <f t="shared" si="7"/>
        <v>0</v>
      </c>
      <c r="H68" s="27">
        <f t="shared" si="7"/>
        <v>0</v>
      </c>
      <c r="I68" s="27">
        <f t="shared" si="7"/>
        <v>0</v>
      </c>
      <c r="J68" s="27">
        <f t="shared" si="7"/>
        <v>1</v>
      </c>
      <c r="K68" s="27">
        <f t="shared" si="7"/>
        <v>0</v>
      </c>
      <c r="L68" s="27">
        <f t="shared" si="7"/>
        <v>0</v>
      </c>
      <c r="M68" s="27">
        <f t="shared" si="7"/>
        <v>9</v>
      </c>
      <c r="N68" s="27">
        <f t="shared" si="7"/>
        <v>0</v>
      </c>
      <c r="O68" s="27">
        <f t="shared" si="7"/>
        <v>0</v>
      </c>
      <c r="P68" s="27">
        <f t="shared" si="7"/>
        <v>0</v>
      </c>
      <c r="Q68" s="27">
        <f t="shared" si="7"/>
        <v>39</v>
      </c>
      <c r="R68" s="27">
        <f t="shared" si="7"/>
        <v>3</v>
      </c>
      <c r="S68" s="27">
        <f t="shared" si="7"/>
        <v>9</v>
      </c>
      <c r="T68" s="27">
        <f t="shared" si="7"/>
        <v>4</v>
      </c>
      <c r="U68" s="27">
        <f t="shared" si="7"/>
        <v>0</v>
      </c>
      <c r="V68" s="27">
        <f t="shared" si="7"/>
        <v>1</v>
      </c>
      <c r="W68" s="27">
        <f t="shared" si="7"/>
        <v>0</v>
      </c>
      <c r="X68" s="27">
        <f t="shared" si="7"/>
        <v>0</v>
      </c>
      <c r="Y68" s="69">
        <f t="shared" si="7"/>
        <v>135</v>
      </c>
      <c r="Z68" s="27">
        <f t="shared" si="7"/>
        <v>19</v>
      </c>
      <c r="AA68" s="27">
        <f t="shared" si="7"/>
        <v>4</v>
      </c>
      <c r="AB68" s="27">
        <f t="shared" si="7"/>
        <v>4</v>
      </c>
      <c r="AC68" s="27">
        <f t="shared" si="7"/>
        <v>18</v>
      </c>
      <c r="AD68" s="27">
        <f t="shared" si="7"/>
        <v>5</v>
      </c>
      <c r="AE68" s="27">
        <f t="shared" si="7"/>
        <v>6</v>
      </c>
      <c r="AF68" s="27">
        <f t="shared" si="7"/>
        <v>12</v>
      </c>
      <c r="AG68" s="27">
        <f t="shared" si="7"/>
        <v>7</v>
      </c>
      <c r="AH68" s="27">
        <f t="shared" si="7"/>
        <v>8</v>
      </c>
      <c r="AI68" s="27">
        <f t="shared" si="7"/>
        <v>0</v>
      </c>
      <c r="AJ68" s="27">
        <f t="shared" si="7"/>
        <v>0</v>
      </c>
      <c r="AK68" s="27">
        <f t="shared" si="7"/>
        <v>0</v>
      </c>
      <c r="AL68" s="27">
        <f t="shared" si="7"/>
        <v>0</v>
      </c>
      <c r="AM68" s="27">
        <f t="shared" si="7"/>
        <v>1</v>
      </c>
      <c r="AN68" s="27">
        <f t="shared" si="7"/>
        <v>0</v>
      </c>
      <c r="AO68" s="27">
        <f t="shared" si="7"/>
        <v>0</v>
      </c>
      <c r="AP68" s="27">
        <f t="shared" si="7"/>
        <v>37</v>
      </c>
      <c r="AQ68" s="27">
        <f t="shared" si="7"/>
        <v>0</v>
      </c>
      <c r="AR68" s="27">
        <f t="shared" si="7"/>
        <v>0</v>
      </c>
      <c r="AS68" s="27">
        <f t="shared" si="7"/>
        <v>0</v>
      </c>
      <c r="AT68" s="27">
        <f t="shared" si="7"/>
        <v>15</v>
      </c>
      <c r="AU68" s="27">
        <f t="shared" si="7"/>
        <v>37</v>
      </c>
      <c r="AV68" s="27">
        <f t="shared" si="7"/>
        <v>9</v>
      </c>
      <c r="AW68" s="52">
        <f t="shared" si="7"/>
        <v>0</v>
      </c>
      <c r="AX68" s="27">
        <f t="shared" si="7"/>
        <v>2</v>
      </c>
      <c r="AY68" s="27">
        <f t="shared" si="7"/>
        <v>2</v>
      </c>
      <c r="AZ68" s="27">
        <f t="shared" si="7"/>
        <v>0</v>
      </c>
      <c r="BA68" s="27">
        <f t="shared" si="7"/>
        <v>67</v>
      </c>
      <c r="BB68" s="27">
        <f t="shared" si="7"/>
        <v>10</v>
      </c>
      <c r="BC68" s="27">
        <f t="shared" si="7"/>
        <v>10</v>
      </c>
      <c r="BD68" s="27">
        <f t="shared" si="7"/>
        <v>51</v>
      </c>
      <c r="BE68" s="27">
        <f t="shared" si="7"/>
        <v>27</v>
      </c>
      <c r="BF68" s="27">
        <f t="shared" si="7"/>
        <v>27</v>
      </c>
      <c r="BG68" s="27">
        <f t="shared" si="7"/>
        <v>46</v>
      </c>
      <c r="BH68" s="27">
        <f t="shared" si="7"/>
        <v>33</v>
      </c>
      <c r="BI68" s="26">
        <v>175</v>
      </c>
      <c r="BJ68" s="27">
        <f>SUM(BJ9:BJ67)</f>
        <v>144</v>
      </c>
      <c r="BK68" s="27">
        <f t="shared" si="4"/>
        <v>65</v>
      </c>
      <c r="BL68" s="26">
        <f>SUM(BL9:BL67)</f>
        <v>175</v>
      </c>
      <c r="BM68" s="52">
        <f>SUM(BM9:BM67)</f>
        <v>127</v>
      </c>
      <c r="BN68" s="52"/>
      <c r="BO68" s="26">
        <v>426</v>
      </c>
      <c r="BP68" s="27">
        <f>SUM(BP9:BP67)</f>
        <v>466</v>
      </c>
      <c r="BQ68" s="27">
        <f>SUM(BA68:BF68)</f>
        <v>192</v>
      </c>
      <c r="BR68" s="52">
        <v>426</v>
      </c>
      <c r="BS68" s="52">
        <f>SUM(BS9:BS67)</f>
        <v>463</v>
      </c>
      <c r="BT68" s="52"/>
      <c r="BU68" s="52"/>
      <c r="BV68" s="52"/>
      <c r="BW68" s="52"/>
      <c r="BX68" s="71"/>
      <c r="BY68" s="52">
        <f>SUM(BY9:BY67)</f>
        <v>4</v>
      </c>
      <c r="BZ68" s="52">
        <f>SUM(BZ9:BZ67)</f>
        <v>4</v>
      </c>
    </row>
    <row r="69" spans="1:1">
      <c r="A69" s="68" t="s">
        <v>603</v>
      </c>
    </row>
    <row r="70" spans="57:60">
      <c r="BE70" s="70"/>
      <c r="BF70" s="70"/>
      <c r="BG70" s="70"/>
      <c r="BH70" s="70"/>
    </row>
    <row r="71" spans="57:60">
      <c r="BE71" s="70"/>
      <c r="BF71" s="70"/>
      <c r="BG71" s="70"/>
      <c r="BH71" s="70"/>
    </row>
    <row r="72" spans="1:60">
      <c r="A72" t="s">
        <v>604</v>
      </c>
      <c r="B72" t="s">
        <v>34</v>
      </c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  <row r="86" spans="57:60">
      <c r="BE86" s="70"/>
      <c r="BF86" s="70"/>
      <c r="BG86" s="70"/>
      <c r="BH86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8:B68"/>
    <mergeCell ref="A69:B69"/>
    <mergeCell ref="A5:A7"/>
    <mergeCell ref="A9:A24"/>
    <mergeCell ref="A25:A26"/>
    <mergeCell ref="A27:A29"/>
    <mergeCell ref="A30:A34"/>
    <mergeCell ref="A35:A37"/>
    <mergeCell ref="A38:A40"/>
    <mergeCell ref="A41:A43"/>
    <mergeCell ref="A44:A46"/>
    <mergeCell ref="A47:A49"/>
    <mergeCell ref="A51:A53"/>
    <mergeCell ref="A54:A55"/>
    <mergeCell ref="A56:A63"/>
    <mergeCell ref="A64:A66"/>
    <mergeCell ref="B5:B7"/>
    <mergeCell ref="C6:C7"/>
    <mergeCell ref="D6:D7"/>
    <mergeCell ref="BL9:BL24"/>
    <mergeCell ref="BL25:BL26"/>
    <mergeCell ref="BL27:BL29"/>
    <mergeCell ref="BL30:BL34"/>
    <mergeCell ref="BL35:BL37"/>
    <mergeCell ref="BL38:BL40"/>
    <mergeCell ref="BL41:BL43"/>
    <mergeCell ref="BL44:BL46"/>
    <mergeCell ref="BL47:BL49"/>
    <mergeCell ref="BL51:BL53"/>
    <mergeCell ref="BL54:BL55"/>
    <mergeCell ref="BL56:BL63"/>
    <mergeCell ref="BL64:BL66"/>
    <mergeCell ref="BM9:BM24"/>
    <mergeCell ref="BM25:BM26"/>
    <mergeCell ref="BM27:BM29"/>
    <mergeCell ref="BM30:BM34"/>
    <mergeCell ref="BM35:BM37"/>
    <mergeCell ref="BM38:BM40"/>
    <mergeCell ref="BM41:BM43"/>
    <mergeCell ref="BM44:BM46"/>
    <mergeCell ref="BM47:BM49"/>
    <mergeCell ref="BM51:BM53"/>
    <mergeCell ref="BM54:BM55"/>
    <mergeCell ref="BM56:BM63"/>
    <mergeCell ref="BM64:BM66"/>
    <mergeCell ref="BN9:BN24"/>
    <mergeCell ref="BN25:BN26"/>
    <mergeCell ref="BN27:BN29"/>
    <mergeCell ref="BN30:BN34"/>
    <mergeCell ref="BN35:BN37"/>
    <mergeCell ref="BN38:BN40"/>
    <mergeCell ref="BN41:BN43"/>
    <mergeCell ref="BN44:BN46"/>
    <mergeCell ref="BN47:BN49"/>
    <mergeCell ref="BN51:BN53"/>
    <mergeCell ref="BN54:BN55"/>
    <mergeCell ref="BN56:BN63"/>
    <mergeCell ref="BN64:BN66"/>
    <mergeCell ref="BR9:BR24"/>
    <mergeCell ref="BR25:BR26"/>
    <mergeCell ref="BR27:BR29"/>
    <mergeCell ref="BR30:BR34"/>
    <mergeCell ref="BR35:BR37"/>
    <mergeCell ref="BR38:BR40"/>
    <mergeCell ref="BR41:BR43"/>
    <mergeCell ref="BR44:BR46"/>
    <mergeCell ref="BR47:BR49"/>
    <mergeCell ref="BR51:BR53"/>
    <mergeCell ref="BR54:BR55"/>
    <mergeCell ref="BR56:BR63"/>
    <mergeCell ref="BR64:BR66"/>
    <mergeCell ref="BS9:BS24"/>
    <mergeCell ref="BS25:BS26"/>
    <mergeCell ref="BS27:BS29"/>
    <mergeCell ref="BS30:BS34"/>
    <mergeCell ref="BS35:BS37"/>
    <mergeCell ref="BS38:BS40"/>
    <mergeCell ref="BS41:BS43"/>
    <mergeCell ref="BS44:BS46"/>
    <mergeCell ref="BS47:BS49"/>
    <mergeCell ref="BS51:BS53"/>
    <mergeCell ref="BS54:BS55"/>
    <mergeCell ref="BS56:BS63"/>
    <mergeCell ref="BS64:BS66"/>
    <mergeCell ref="BT9:BT24"/>
    <mergeCell ref="BT25:BT26"/>
    <mergeCell ref="BT27:BT29"/>
    <mergeCell ref="BT30:BT34"/>
    <mergeCell ref="BT35:BT37"/>
    <mergeCell ref="BT38:BT40"/>
    <mergeCell ref="BT41:BT43"/>
    <mergeCell ref="BT44:BT46"/>
    <mergeCell ref="BT47:BT49"/>
    <mergeCell ref="BT51:BT53"/>
    <mergeCell ref="BT54:BT55"/>
    <mergeCell ref="BT56:BT63"/>
    <mergeCell ref="BT64:BT66"/>
    <mergeCell ref="BU9:BU24"/>
    <mergeCell ref="BU25:BU26"/>
    <mergeCell ref="BU27:BU29"/>
    <mergeCell ref="BU30:BU34"/>
    <mergeCell ref="BU35:BU37"/>
    <mergeCell ref="BU38:BU40"/>
    <mergeCell ref="BU41:BU43"/>
    <mergeCell ref="BU44:BU46"/>
    <mergeCell ref="BU47:BU49"/>
    <mergeCell ref="BU51:BU53"/>
    <mergeCell ref="BU54:BU55"/>
    <mergeCell ref="BU56:BU63"/>
    <mergeCell ref="BU64:BU66"/>
    <mergeCell ref="BV9:BV24"/>
    <mergeCell ref="BV25:BV26"/>
    <mergeCell ref="BV27:BV29"/>
    <mergeCell ref="BV30:BV34"/>
    <mergeCell ref="BV35:BV37"/>
    <mergeCell ref="BV38:BV40"/>
    <mergeCell ref="BV41:BV43"/>
    <mergeCell ref="BV44:BV46"/>
    <mergeCell ref="BV47:BV49"/>
    <mergeCell ref="BV51:BV53"/>
    <mergeCell ref="BV54:BV55"/>
    <mergeCell ref="BV56:BV63"/>
    <mergeCell ref="BV64:BV66"/>
    <mergeCell ref="BW9:BW24"/>
    <mergeCell ref="BW25:BW26"/>
    <mergeCell ref="BW27:BW29"/>
    <mergeCell ref="BW30:BW34"/>
    <mergeCell ref="BW35:BW37"/>
    <mergeCell ref="BW38:BW40"/>
    <mergeCell ref="BW41:BW43"/>
    <mergeCell ref="BW44:BW46"/>
    <mergeCell ref="BW47:BW49"/>
    <mergeCell ref="BW51:BW53"/>
    <mergeCell ref="BW54:BW55"/>
    <mergeCell ref="BW56:BW63"/>
    <mergeCell ref="BW64:BW66"/>
    <mergeCell ref="BZ9:BZ24"/>
    <mergeCell ref="BZ25:BZ26"/>
    <mergeCell ref="BZ27:BZ29"/>
    <mergeCell ref="BZ30:BZ34"/>
    <mergeCell ref="BZ35:BZ37"/>
    <mergeCell ref="BZ38:BZ40"/>
    <mergeCell ref="BZ41:BZ43"/>
    <mergeCell ref="BZ44:BZ46"/>
    <mergeCell ref="BZ47:BZ49"/>
    <mergeCell ref="BZ51:BZ53"/>
    <mergeCell ref="BZ54:BZ55"/>
    <mergeCell ref="BZ56:BZ63"/>
    <mergeCell ref="BZ64:BZ66"/>
    <mergeCell ref="CA9:CA24"/>
    <mergeCell ref="CA25:CA26"/>
    <mergeCell ref="CA27:CA29"/>
    <mergeCell ref="CA30:CA34"/>
    <mergeCell ref="CA35:CA37"/>
    <mergeCell ref="CA38:CA40"/>
    <mergeCell ref="CA41:CA43"/>
    <mergeCell ref="CA44:CA46"/>
    <mergeCell ref="CA47:CA49"/>
    <mergeCell ref="CA51:CA53"/>
    <mergeCell ref="CA54:CA55"/>
    <mergeCell ref="CA56:CA63"/>
    <mergeCell ref="CA64:CA66"/>
    <mergeCell ref="CB9:CB24"/>
    <mergeCell ref="CB25:CB26"/>
    <mergeCell ref="CB27:CB29"/>
    <mergeCell ref="CB30:CB34"/>
    <mergeCell ref="CB35:CB37"/>
    <mergeCell ref="CB38:CB40"/>
    <mergeCell ref="CB41:CB43"/>
    <mergeCell ref="CB44:CB46"/>
    <mergeCell ref="CB47:CB49"/>
    <mergeCell ref="CB51:CB53"/>
    <mergeCell ref="CB54:CB55"/>
    <mergeCell ref="CB56:CB63"/>
    <mergeCell ref="CB64:CB66"/>
    <mergeCell ref="CC9:CC24"/>
    <mergeCell ref="CC25:CC26"/>
    <mergeCell ref="CC27:CC29"/>
    <mergeCell ref="CC30:CC34"/>
    <mergeCell ref="CC35:CC37"/>
    <mergeCell ref="CC38:CC40"/>
    <mergeCell ref="CC41:CC43"/>
    <mergeCell ref="CC44:CC46"/>
    <mergeCell ref="CC47:CC49"/>
    <mergeCell ref="CC51:CC53"/>
    <mergeCell ref="CC54:CC55"/>
    <mergeCell ref="CC56:CC63"/>
    <mergeCell ref="CC64:CC66"/>
    <mergeCell ref="CD9:CD24"/>
    <mergeCell ref="CD25:CD26"/>
    <mergeCell ref="CD27:CD29"/>
    <mergeCell ref="CD30:CD34"/>
    <mergeCell ref="CD35:CD37"/>
    <mergeCell ref="CD38:CD40"/>
    <mergeCell ref="CD41:CD43"/>
    <mergeCell ref="CD44:CD46"/>
    <mergeCell ref="CD47:CD49"/>
    <mergeCell ref="CD51:CD53"/>
    <mergeCell ref="CD54:CD55"/>
    <mergeCell ref="CD56:CD63"/>
    <mergeCell ref="CD64:CD66"/>
    <mergeCell ref="CE9:CE24"/>
    <mergeCell ref="CE25:CE26"/>
    <mergeCell ref="CE27:CE29"/>
    <mergeCell ref="CE30:CE34"/>
    <mergeCell ref="CE35:CE37"/>
    <mergeCell ref="CE38:CE40"/>
    <mergeCell ref="CE41:CE43"/>
    <mergeCell ref="CE44:CE46"/>
    <mergeCell ref="CE47:CE49"/>
    <mergeCell ref="CE51:CE53"/>
    <mergeCell ref="CE54:CE55"/>
    <mergeCell ref="CE56:CE63"/>
    <mergeCell ref="CE64:CE66"/>
    <mergeCell ref="CF9:CF24"/>
    <mergeCell ref="CF25:CF26"/>
    <mergeCell ref="CF27:CF29"/>
    <mergeCell ref="CF30:CF34"/>
    <mergeCell ref="CF35:CF37"/>
    <mergeCell ref="CF38:CF40"/>
    <mergeCell ref="CF41:CF43"/>
    <mergeCell ref="CF44:CF46"/>
    <mergeCell ref="CF47:CF49"/>
    <mergeCell ref="CF51:CF53"/>
    <mergeCell ref="CF54:CF55"/>
    <mergeCell ref="CF56:CF63"/>
    <mergeCell ref="CF64:CF66"/>
  </mergeCells>
  <conditionalFormatting sqref="BJ9:BJ68">
    <cfRule type="expression" dxfId="1" priority="7">
      <formula>BJ9&gt;=BI9</formula>
    </cfRule>
  </conditionalFormatting>
  <conditionalFormatting sqref="BP9:BP68">
    <cfRule type="expression" dxfId="1" priority="6">
      <formula>BP9&gt;=BO9</formula>
    </cfRule>
  </conditionalFormatting>
  <conditionalFormatting sqref="BV9:BV67">
    <cfRule type="top10" dxfId="3" priority="1" bottom="1" rank="3"/>
    <cfRule type="top10" dxfId="2" priority="2" rank="6"/>
  </conditionalFormatting>
  <conditionalFormatting sqref="E9:BH68">
    <cfRule type="cellIs" dxfId="4" priority="5" operator="greaterThan">
      <formula>0</formula>
    </cfRule>
  </conditionalFormatting>
  <conditionalFormatting sqref="BM9:BM67 BM68:BN68">
    <cfRule type="expression" dxfId="1" priority="3">
      <formula>BM9&gt;=BL9</formula>
    </cfRule>
  </conditionalFormatting>
  <conditionalFormatting sqref="BS9:BS67 BS68:BT68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3.5" outlineLevelCol="3"/>
  <cols>
    <col min="1" max="1" width="47.5" style="1" customWidth="1"/>
    <col min="2" max="2" width="93.1666666666667" style="1" customWidth="1"/>
    <col min="3" max="3" width="49.8333333333333" style="1" customWidth="1"/>
    <col min="4" max="4" width="42.1666666666667" style="1" customWidth="1"/>
  </cols>
  <sheetData>
    <row r="1" ht="21.5" customHeight="1" spans="1:4">
      <c r="A1" s="10" t="s">
        <v>607</v>
      </c>
      <c r="B1" s="10" t="s">
        <v>608</v>
      </c>
      <c r="C1" s="10" t="s">
        <v>609</v>
      </c>
      <c r="D1" s="10" t="s">
        <v>610</v>
      </c>
    </row>
    <row r="2" ht="16.5" customHeight="1" spans="1:4">
      <c r="A2" s="11" t="s">
        <v>611</v>
      </c>
      <c r="B2" s="2" t="s">
        <v>215</v>
      </c>
      <c r="C2" s="2" t="s">
        <v>101</v>
      </c>
      <c r="D2" s="7"/>
    </row>
    <row r="3" ht="16.5" customHeight="1" spans="1:4">
      <c r="A3" s="11" t="s">
        <v>612</v>
      </c>
      <c r="B3" s="7" t="s">
        <v>216</v>
      </c>
      <c r="C3" s="7" t="s">
        <v>101</v>
      </c>
      <c r="D3" s="7"/>
    </row>
    <row r="4" ht="72" customHeight="1" spans="1:4">
      <c r="A4" s="11" t="s">
        <v>613</v>
      </c>
      <c r="B4" s="8" t="s">
        <v>217</v>
      </c>
      <c r="C4" s="7" t="s">
        <v>101</v>
      </c>
      <c r="D4" s="7"/>
    </row>
    <row r="5" ht="16.5" customHeight="1" spans="1:4">
      <c r="A5" s="11" t="s">
        <v>614</v>
      </c>
      <c r="B5" s="7" t="s">
        <v>218</v>
      </c>
      <c r="C5" s="2" t="s">
        <v>119</v>
      </c>
      <c r="D5" s="7" t="s">
        <v>204</v>
      </c>
    </row>
    <row r="6" ht="16.5" customHeight="1" spans="1:4">
      <c r="A6" s="11" t="s">
        <v>615</v>
      </c>
      <c r="B6" s="7" t="s">
        <v>219</v>
      </c>
      <c r="C6" s="2" t="s">
        <v>124</v>
      </c>
      <c r="D6" s="7"/>
    </row>
    <row r="7" ht="16.5" customHeight="1" spans="1:4">
      <c r="A7" s="11" t="s">
        <v>616</v>
      </c>
      <c r="B7" s="2" t="s">
        <v>220</v>
      </c>
      <c r="C7" s="2" t="s">
        <v>103</v>
      </c>
      <c r="D7" s="7"/>
    </row>
    <row r="8" ht="16.5" customHeight="1" spans="1:4">
      <c r="A8" s="11" t="s">
        <v>617</v>
      </c>
      <c r="B8" s="7" t="s">
        <v>221</v>
      </c>
      <c r="C8" s="7" t="s">
        <v>103</v>
      </c>
      <c r="D8" s="7"/>
    </row>
    <row r="9" ht="16.5" customHeight="1" spans="1:4">
      <c r="A9" s="11" t="s">
        <v>618</v>
      </c>
      <c r="B9" s="7" t="s">
        <v>222</v>
      </c>
      <c r="C9" s="7" t="s">
        <v>103</v>
      </c>
      <c r="D9" s="8" t="s">
        <v>223</v>
      </c>
    </row>
    <row r="10" ht="16.5" customHeight="1" spans="1:4">
      <c r="A10" s="11" t="s">
        <v>359</v>
      </c>
      <c r="B10" s="7" t="s">
        <v>202</v>
      </c>
      <c r="C10" s="7" t="s">
        <v>203</v>
      </c>
      <c r="D10" s="7" t="s">
        <v>204</v>
      </c>
    </row>
    <row r="11" ht="16.5" customHeight="1" spans="1:4">
      <c r="A11" s="11" t="s">
        <v>619</v>
      </c>
      <c r="B11" s="2" t="s">
        <v>224</v>
      </c>
      <c r="C11" s="2" t="s">
        <v>103</v>
      </c>
      <c r="D11" s="7"/>
    </row>
    <row r="12" ht="16.5" customHeight="1" spans="1:4">
      <c r="A12" s="11" t="s">
        <v>365</v>
      </c>
      <c r="B12" s="2" t="s">
        <v>205</v>
      </c>
      <c r="C12" s="2" t="s">
        <v>206</v>
      </c>
      <c r="D12" s="7"/>
    </row>
    <row r="13" ht="16.5" customHeight="1" spans="1:4">
      <c r="A13" s="11" t="s">
        <v>620</v>
      </c>
      <c r="B13" s="7" t="s">
        <v>225</v>
      </c>
      <c r="C13" s="7" t="s">
        <v>103</v>
      </c>
      <c r="D13" s="7"/>
    </row>
    <row r="14" ht="16.5" customHeight="1" spans="1:4">
      <c r="A14" s="11" t="s">
        <v>621</v>
      </c>
      <c r="B14" s="7" t="s">
        <v>226</v>
      </c>
      <c r="C14" s="2" t="s">
        <v>103</v>
      </c>
      <c r="D14" s="7"/>
    </row>
    <row r="15" ht="16.5" customHeight="1" spans="1:4">
      <c r="A15" s="11" t="s">
        <v>369</v>
      </c>
      <c r="B15" s="7" t="s">
        <v>207</v>
      </c>
      <c r="C15" s="2" t="s">
        <v>113</v>
      </c>
      <c r="D15" s="7" t="s">
        <v>140</v>
      </c>
    </row>
    <row r="16" ht="16.5" customHeight="1" spans="1:4">
      <c r="A16" s="11" t="s">
        <v>622</v>
      </c>
      <c r="B16" s="7" t="s">
        <v>227</v>
      </c>
      <c r="C16" s="7" t="s">
        <v>140</v>
      </c>
      <c r="D16" s="7"/>
    </row>
    <row r="17" ht="29" customHeight="1" spans="1:4">
      <c r="A17" s="11" t="s">
        <v>623</v>
      </c>
      <c r="B17" s="9" t="s">
        <v>228</v>
      </c>
      <c r="C17" s="7" t="s">
        <v>161</v>
      </c>
      <c r="D17" s="7"/>
    </row>
    <row r="18" ht="16.5" customHeight="1" spans="1:4">
      <c r="A18" s="11" t="s">
        <v>624</v>
      </c>
      <c r="B18" s="7" t="s">
        <v>208</v>
      </c>
      <c r="C18" s="7" t="s">
        <v>201</v>
      </c>
      <c r="D18" s="7" t="s">
        <v>209</v>
      </c>
    </row>
    <row r="19" ht="16.5" customHeight="1" spans="1:4">
      <c r="A19" s="11" t="s">
        <v>378</v>
      </c>
      <c r="B19" s="7" t="s">
        <v>210</v>
      </c>
      <c r="C19" s="7" t="s">
        <v>113</v>
      </c>
      <c r="D19" s="7" t="s">
        <v>140</v>
      </c>
    </row>
    <row r="20" ht="16.5" customHeight="1" spans="1:4">
      <c r="A20" s="11" t="s">
        <v>625</v>
      </c>
      <c r="B20" s="7" t="s">
        <v>211</v>
      </c>
      <c r="C20" s="7" t="s">
        <v>113</v>
      </c>
      <c r="D20" s="7" t="s">
        <v>140</v>
      </c>
    </row>
    <row r="21" ht="16.5" customHeight="1" spans="1:4">
      <c r="A21" s="11" t="s">
        <v>626</v>
      </c>
      <c r="B21" s="2" t="s">
        <v>229</v>
      </c>
      <c r="C21" s="7" t="s">
        <v>161</v>
      </c>
      <c r="D21" s="7"/>
    </row>
    <row r="22" ht="16.5" customHeight="1" spans="1:4">
      <c r="A22" s="11" t="s">
        <v>627</v>
      </c>
      <c r="B22" s="7" t="s">
        <v>230</v>
      </c>
      <c r="C22" s="2" t="s">
        <v>161</v>
      </c>
      <c r="D22" s="7"/>
    </row>
    <row r="23" ht="16.5" customHeight="1" spans="1:4">
      <c r="A23" s="11" t="s">
        <v>381</v>
      </c>
      <c r="B23" s="7" t="s">
        <v>212</v>
      </c>
      <c r="C23" s="7" t="s">
        <v>113</v>
      </c>
      <c r="D23" s="7" t="s">
        <v>140</v>
      </c>
    </row>
    <row r="24" ht="16.5" customHeight="1" spans="1:4">
      <c r="A24" s="11" t="s">
        <v>383</v>
      </c>
      <c r="B24" s="7" t="s">
        <v>213</v>
      </c>
      <c r="C24" s="2" t="s">
        <v>113</v>
      </c>
      <c r="D24" s="7" t="s">
        <v>140</v>
      </c>
    </row>
    <row r="25" ht="16.5" customHeight="1" spans="1:4">
      <c r="A25" s="11" t="s">
        <v>386</v>
      </c>
      <c r="B25" s="2" t="s">
        <v>214</v>
      </c>
      <c r="C25" s="2" t="s">
        <v>113</v>
      </c>
      <c r="D25" s="7" t="s">
        <v>140</v>
      </c>
    </row>
    <row r="26" ht="16.5" customHeight="1" spans="1:4">
      <c r="A26" s="11" t="s">
        <v>628</v>
      </c>
      <c r="B26" s="7" t="s">
        <v>231</v>
      </c>
      <c r="C26" s="7" t="s">
        <v>161</v>
      </c>
      <c r="D26" s="7"/>
    </row>
    <row r="27" ht="16.5" customHeight="1" spans="1:4">
      <c r="A27" s="11" t="s">
        <v>629</v>
      </c>
      <c r="B27" s="2" t="s">
        <v>235</v>
      </c>
      <c r="C27" s="7" t="s">
        <v>113</v>
      </c>
      <c r="D27" s="7"/>
    </row>
    <row r="28" ht="16.5" customHeight="1" spans="1:4">
      <c r="A28" s="11" t="s">
        <v>630</v>
      </c>
      <c r="B28" s="7" t="s">
        <v>232</v>
      </c>
      <c r="C28" s="7"/>
      <c r="D28" s="7"/>
    </row>
    <row r="29" ht="16.5" customHeight="1" spans="1:4">
      <c r="A29" s="11" t="s">
        <v>631</v>
      </c>
      <c r="B29" s="7" t="s">
        <v>233</v>
      </c>
      <c r="C29" s="7"/>
      <c r="D29" s="7"/>
    </row>
    <row r="30" ht="16.5" customHeight="1" spans="1:4">
      <c r="A30" s="11" t="s">
        <v>632</v>
      </c>
      <c r="B30" s="2" t="s">
        <v>234</v>
      </c>
      <c r="C30" s="2"/>
      <c r="D30" s="7"/>
    </row>
    <row r="31" spans="2:2">
      <c r="B31" t="s">
        <v>236</v>
      </c>
    </row>
    <row r="32" spans="2:2">
      <c r="B32" t="s">
        <v>237</v>
      </c>
    </row>
    <row r="33" spans="2:2">
      <c r="B33" t="s">
        <v>238</v>
      </c>
    </row>
    <row r="34" spans="2:2">
      <c r="B34" t="s">
        <v>239</v>
      </c>
    </row>
    <row r="35" spans="2:2">
      <c r="B35" t="s">
        <v>240</v>
      </c>
    </row>
    <row r="36" spans="2:2">
      <c r="B36" t="s">
        <v>241</v>
      </c>
    </row>
    <row r="41" spans="2:3">
      <c r="B41" t="s">
        <v>244</v>
      </c>
      <c r="C41" t="s">
        <v>70</v>
      </c>
    </row>
    <row r="42" spans="2:3">
      <c r="B42" t="s">
        <v>246</v>
      </c>
      <c r="C42" t="s">
        <v>84</v>
      </c>
    </row>
    <row r="43" spans="2:3">
      <c r="B43" t="s">
        <v>249</v>
      </c>
      <c r="C43" t="s">
        <v>81</v>
      </c>
    </row>
    <row r="44" spans="2:3">
      <c r="B44" t="s">
        <v>250</v>
      </c>
      <c r="C44" t="s">
        <v>81</v>
      </c>
    </row>
    <row r="45" spans="2:3">
      <c r="B45" t="s">
        <v>251</v>
      </c>
      <c r="C45" t="s">
        <v>81</v>
      </c>
    </row>
    <row r="46" spans="2:3">
      <c r="B46" t="s">
        <v>252</v>
      </c>
      <c r="C46" t="s">
        <v>81</v>
      </c>
    </row>
    <row r="47" spans="2:3">
      <c r="B47" t="s">
        <v>253</v>
      </c>
      <c r="C47" t="s">
        <v>74</v>
      </c>
    </row>
    <row r="48" spans="2:3">
      <c r="B48" t="s">
        <v>254</v>
      </c>
      <c r="C48" t="s">
        <v>74</v>
      </c>
    </row>
    <row r="49" spans="2:3">
      <c r="B49" t="s">
        <v>243</v>
      </c>
      <c r="C49" t="s">
        <v>85</v>
      </c>
    </row>
    <row r="50" spans="2:3">
      <c r="B50" t="s">
        <v>245</v>
      </c>
      <c r="C50" t="s">
        <v>77</v>
      </c>
    </row>
    <row r="51" spans="2:3">
      <c r="B51" t="s">
        <v>247</v>
      </c>
      <c r="C51" t="s">
        <v>90</v>
      </c>
    </row>
    <row r="52" spans="2:3">
      <c r="B52" t="s">
        <v>248</v>
      </c>
      <c r="C52" t="s">
        <v>90</v>
      </c>
    </row>
    <row r="53" spans="2:3">
      <c r="B53" t="s">
        <v>255</v>
      </c>
      <c r="C53" t="s">
        <v>90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3.5" outlineLevelCol="2"/>
  <cols>
    <col min="1" max="1" width="84.8333333333333" style="1" customWidth="1"/>
    <col min="2" max="2" width="47.3333333333333" style="1" customWidth="1"/>
  </cols>
  <sheetData>
    <row r="1" ht="14.5" customHeight="1" spans="1:3">
      <c r="A1" s="7" t="s">
        <v>633</v>
      </c>
      <c r="B1" t="s">
        <v>297</v>
      </c>
      <c r="C1" t="s">
        <v>634</v>
      </c>
    </row>
    <row r="2" ht="14.5" customHeight="1" spans="1:3">
      <c r="A2" s="7" t="s">
        <v>635</v>
      </c>
      <c r="B2" t="s">
        <v>297</v>
      </c>
      <c r="C2" t="s">
        <v>636</v>
      </c>
    </row>
    <row r="3" ht="14.5" customHeight="1" spans="1:3">
      <c r="A3" s="7" t="s">
        <v>637</v>
      </c>
      <c r="B3" t="s">
        <v>297</v>
      </c>
      <c r="C3" t="s">
        <v>638</v>
      </c>
    </row>
    <row r="4" ht="14.5" customHeight="1" spans="1:3">
      <c r="A4" s="7" t="s">
        <v>639</v>
      </c>
      <c r="B4" t="s">
        <v>297</v>
      </c>
      <c r="C4" t="s">
        <v>640</v>
      </c>
    </row>
    <row r="5" ht="14.5" customHeight="1" spans="1:3">
      <c r="A5" s="7" t="s">
        <v>641</v>
      </c>
      <c r="B5" t="s">
        <v>297</v>
      </c>
      <c r="C5" t="s">
        <v>642</v>
      </c>
    </row>
    <row r="6" ht="14.5" customHeight="1" spans="1:3">
      <c r="A6" s="7" t="s">
        <v>643</v>
      </c>
      <c r="B6" t="s">
        <v>297</v>
      </c>
      <c r="C6" t="s">
        <v>644</v>
      </c>
    </row>
    <row r="7" ht="14.5" customHeight="1" spans="1:3">
      <c r="A7" s="2" t="s">
        <v>645</v>
      </c>
      <c r="B7" t="s">
        <v>297</v>
      </c>
      <c r="C7" t="s">
        <v>646</v>
      </c>
    </row>
    <row r="11" ht="14.5" customHeight="1" spans="1:3">
      <c r="A11" s="2" t="s">
        <v>647</v>
      </c>
      <c r="B11" t="s">
        <v>297</v>
      </c>
      <c r="C11" t="s">
        <v>61</v>
      </c>
    </row>
    <row r="12" ht="14.5" customHeight="1" spans="1:3">
      <c r="A12" s="7" t="s">
        <v>648</v>
      </c>
      <c r="B12" t="s">
        <v>297</v>
      </c>
      <c r="C12" t="s">
        <v>73</v>
      </c>
    </row>
    <row r="13" ht="14.5" customHeight="1" spans="1:3">
      <c r="A13" s="8" t="s">
        <v>649</v>
      </c>
      <c r="B13" t="s">
        <v>650</v>
      </c>
      <c r="C13" t="s">
        <v>57</v>
      </c>
    </row>
    <row r="14" ht="14.5" customHeight="1" spans="1:3">
      <c r="A14" s="7" t="s">
        <v>651</v>
      </c>
      <c r="B14" t="s">
        <v>297</v>
      </c>
      <c r="C14" t="s">
        <v>48</v>
      </c>
    </row>
    <row r="15" ht="14.5" customHeight="1" spans="1:3">
      <c r="A15" s="7" t="s">
        <v>652</v>
      </c>
      <c r="B15" t="s">
        <v>297</v>
      </c>
      <c r="C15" t="s">
        <v>46</v>
      </c>
    </row>
    <row r="16" ht="14.5" customHeight="1" spans="1:3">
      <c r="A16" s="2" t="s">
        <v>653</v>
      </c>
      <c r="B16" t="s">
        <v>297</v>
      </c>
      <c r="C16" t="s">
        <v>49</v>
      </c>
    </row>
    <row r="17" ht="14.5" customHeight="1" spans="1:3">
      <c r="A17" s="7" t="s">
        <v>654</v>
      </c>
      <c r="B17" t="s">
        <v>297</v>
      </c>
      <c r="C17" t="s">
        <v>77</v>
      </c>
    </row>
    <row r="18" ht="14.5" customHeight="1" spans="1:3">
      <c r="A18" s="7" t="s">
        <v>655</v>
      </c>
      <c r="B18" t="s">
        <v>297</v>
      </c>
      <c r="C18" t="s">
        <v>604</v>
      </c>
    </row>
    <row r="19" ht="14.5" customHeight="1" spans="1:3">
      <c r="A19" s="2" t="s">
        <v>656</v>
      </c>
      <c r="B19" t="s">
        <v>657</v>
      </c>
      <c r="C19" t="s">
        <v>47</v>
      </c>
    </row>
    <row r="20" ht="14.5" customHeight="1" spans="1:3">
      <c r="A20" s="7" t="s">
        <v>658</v>
      </c>
      <c r="B20" t="s">
        <v>297</v>
      </c>
      <c r="C20" t="s">
        <v>77</v>
      </c>
    </row>
    <row r="21" ht="14.5" customHeight="1" spans="1:3">
      <c r="A21" s="7" t="s">
        <v>659</v>
      </c>
      <c r="B21" t="s">
        <v>657</v>
      </c>
      <c r="C21" t="s">
        <v>47</v>
      </c>
    </row>
    <row r="22" ht="14.5" customHeight="1" spans="1:3">
      <c r="A22" s="7" t="s">
        <v>660</v>
      </c>
      <c r="B22" t="s">
        <v>297</v>
      </c>
      <c r="C22" t="s">
        <v>89</v>
      </c>
    </row>
    <row r="23" ht="29" customHeight="1" spans="1:3">
      <c r="A23" s="9" t="s">
        <v>661</v>
      </c>
      <c r="B23" t="s">
        <v>297</v>
      </c>
      <c r="C23" t="s">
        <v>57</v>
      </c>
    </row>
    <row r="24" ht="14.5" customHeight="1" spans="1:3">
      <c r="A24" s="2" t="s">
        <v>662</v>
      </c>
      <c r="B24" t="s">
        <v>297</v>
      </c>
      <c r="C24" t="s">
        <v>66</v>
      </c>
    </row>
    <row r="25" ht="14.5" customHeight="1" spans="1:3">
      <c r="A25" s="7" t="s">
        <v>663</v>
      </c>
      <c r="B25" t="s">
        <v>297</v>
      </c>
      <c r="C25" t="s">
        <v>77</v>
      </c>
    </row>
    <row r="26" ht="14.5" customHeight="1" spans="1:3">
      <c r="A26" s="7" t="s">
        <v>664</v>
      </c>
      <c r="B26" t="s">
        <v>297</v>
      </c>
      <c r="C26" t="s">
        <v>68</v>
      </c>
    </row>
    <row r="27" ht="14.5" customHeight="1" spans="1:1">
      <c r="A27" s="2"/>
    </row>
    <row r="28" ht="14.5" customHeight="1" spans="1:3">
      <c r="A28" s="7" t="s">
        <v>665</v>
      </c>
      <c r="B28" t="s">
        <v>666</v>
      </c>
      <c r="C28" t="s">
        <v>57</v>
      </c>
    </row>
    <row r="29" ht="14.5" customHeight="1" spans="1:3">
      <c r="A29" s="7" t="s">
        <v>667</v>
      </c>
      <c r="B29" t="s">
        <v>297</v>
      </c>
      <c r="C29" t="s">
        <v>93</v>
      </c>
    </row>
    <row r="30" ht="14.5" customHeight="1" spans="1:3">
      <c r="A30" s="2" t="s">
        <v>668</v>
      </c>
      <c r="B30" t="s">
        <v>297</v>
      </c>
      <c r="C30" t="s">
        <v>536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166666666667" defaultRowHeight="13.5"/>
  <cols>
    <col min="1" max="1" width="115.216666666667" style="1" customWidth="1"/>
  </cols>
  <sheetData>
    <row r="1" spans="1:1">
      <c r="A1" t="s">
        <v>669</v>
      </c>
    </row>
    <row r="2" spans="1:1">
      <c r="A2" t="s">
        <v>670</v>
      </c>
    </row>
    <row r="3" spans="1:1">
      <c r="A3" t="s">
        <v>671</v>
      </c>
    </row>
    <row r="4" spans="1:1">
      <c r="A4" t="s">
        <v>287</v>
      </c>
    </row>
    <row r="5" spans="1:1">
      <c r="A5" t="s">
        <v>269</v>
      </c>
    </row>
    <row r="6" spans="1:1">
      <c r="A6" t="s">
        <v>262</v>
      </c>
    </row>
    <row r="7" spans="1:1">
      <c r="A7" t="s">
        <v>289</v>
      </c>
    </row>
    <row r="8" spans="1:1">
      <c r="A8" t="s">
        <v>285</v>
      </c>
    </row>
    <row r="9" spans="1:1">
      <c r="A9" t="s">
        <v>288</v>
      </c>
    </row>
    <row r="10" spans="1:1">
      <c r="A10" t="s">
        <v>273</v>
      </c>
    </row>
    <row r="11" spans="1:1">
      <c r="A11" t="s">
        <v>274</v>
      </c>
    </row>
    <row r="12" spans="1:1">
      <c r="A12" t="s">
        <v>263</v>
      </c>
    </row>
    <row r="13" spans="1:1">
      <c r="A13" t="s">
        <v>264</v>
      </c>
    </row>
    <row r="14" spans="1:1">
      <c r="A14" t="s">
        <v>290</v>
      </c>
    </row>
    <row r="15" spans="1:1">
      <c r="A15" t="s">
        <v>275</v>
      </c>
    </row>
    <row r="16" spans="1:1">
      <c r="A16" t="s">
        <v>286</v>
      </c>
    </row>
    <row r="17" spans="1:1">
      <c r="A17" t="s">
        <v>267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291</v>
      </c>
    </row>
    <row r="21" spans="1:1">
      <c r="A21" t="s">
        <v>268</v>
      </c>
    </row>
    <row r="24" ht="14.5" customHeight="1" spans="1:1">
      <c r="A24" s="2" t="s">
        <v>265</v>
      </c>
    </row>
    <row r="25" ht="14.5" customHeight="1" spans="1:1">
      <c r="A25" s="2" t="s">
        <v>270</v>
      </c>
    </row>
    <row r="26" ht="14.5" customHeight="1" spans="1:1">
      <c r="A26" s="2" t="s">
        <v>260</v>
      </c>
    </row>
    <row r="27" ht="14.5" customHeight="1" spans="1:1">
      <c r="A27" s="2" t="s">
        <v>266</v>
      </c>
    </row>
    <row r="28" ht="14.5" customHeight="1" spans="1:1">
      <c r="A28" s="2" t="s">
        <v>271</v>
      </c>
    </row>
    <row r="29" ht="14.5" customHeight="1" spans="1:1">
      <c r="A29" s="2" t="s">
        <v>272</v>
      </c>
    </row>
    <row r="30" ht="14.5" customHeight="1" spans="1:1">
      <c r="A30" s="2" t="s">
        <v>293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25" defaultRowHeight="13.5" outlineLevelCol="2"/>
  <cols>
    <col min="1" max="1" width="128.091666666667" style="1" customWidth="1"/>
    <col min="2" max="2" width="40.275" style="1" customWidth="1"/>
    <col min="3" max="3" width="35.4583333333333" style="1" customWidth="1"/>
  </cols>
  <sheetData>
    <row r="2" ht="14.5" hidden="1" customHeight="1" spans="1:3">
      <c r="A2" s="2" t="s">
        <v>260</v>
      </c>
      <c r="B2" s="2" t="s">
        <v>186</v>
      </c>
      <c r="C2" s="2"/>
    </row>
    <row r="3" ht="14.5" hidden="1" customHeight="1" spans="1:3">
      <c r="A3" s="2" t="s">
        <v>261</v>
      </c>
      <c r="B3" s="2" t="s">
        <v>186</v>
      </c>
      <c r="C3" s="2"/>
    </row>
    <row r="4" ht="14.5" customHeight="1" spans="1:3">
      <c r="A4" s="3" t="s">
        <v>284</v>
      </c>
      <c r="B4" s="2" t="s">
        <v>101</v>
      </c>
      <c r="C4" s="2"/>
    </row>
    <row r="5" ht="14.5" customHeight="1" spans="1:3">
      <c r="A5" s="3" t="s">
        <v>287</v>
      </c>
      <c r="B5" s="2" t="s">
        <v>101</v>
      </c>
      <c r="C5" s="2"/>
    </row>
    <row r="6" ht="14.5" hidden="1" customHeight="1" spans="1:3">
      <c r="A6" s="3" t="s">
        <v>262</v>
      </c>
      <c r="B6" s="2" t="s">
        <v>209</v>
      </c>
      <c r="C6" s="2"/>
    </row>
    <row r="7" ht="14.5" customHeight="1" spans="1:3">
      <c r="A7" s="3" t="s">
        <v>288</v>
      </c>
      <c r="B7" s="2" t="s">
        <v>101</v>
      </c>
      <c r="C7" s="2"/>
    </row>
    <row r="8" ht="14.5" customHeight="1" spans="1:3">
      <c r="A8" s="3" t="s">
        <v>289</v>
      </c>
      <c r="B8" s="2" t="s">
        <v>101</v>
      </c>
      <c r="C8" s="2"/>
    </row>
    <row r="9" ht="14.5" customHeight="1" spans="1:3">
      <c r="A9" s="3" t="s">
        <v>282</v>
      </c>
      <c r="B9" s="2" t="s">
        <v>119</v>
      </c>
      <c r="C9" s="2"/>
    </row>
    <row r="10" ht="14.5" customHeight="1" spans="1:3">
      <c r="A10" s="3" t="s">
        <v>283</v>
      </c>
      <c r="B10" s="2" t="s">
        <v>119</v>
      </c>
      <c r="C10" s="2"/>
    </row>
    <row r="11" ht="14.5" customHeight="1" spans="1:3">
      <c r="A11" s="3" t="s">
        <v>286</v>
      </c>
      <c r="B11" s="2" t="s">
        <v>124</v>
      </c>
      <c r="C11" s="2"/>
    </row>
    <row r="12" ht="14.5" hidden="1" customHeight="1" spans="1:3">
      <c r="A12" s="3" t="s">
        <v>263</v>
      </c>
      <c r="B12" s="2" t="s">
        <v>209</v>
      </c>
      <c r="C12" s="2"/>
    </row>
    <row r="13" ht="14.5" hidden="1" customHeight="1" spans="1:3">
      <c r="A13" s="3" t="s">
        <v>264</v>
      </c>
      <c r="B13" s="2" t="s">
        <v>209</v>
      </c>
      <c r="C13" s="2"/>
    </row>
    <row r="14" ht="14.5" hidden="1" customHeight="1" spans="1:3">
      <c r="A14" s="2" t="s">
        <v>265</v>
      </c>
      <c r="B14" s="2" t="s">
        <v>209</v>
      </c>
      <c r="C14" s="2"/>
    </row>
    <row r="15" ht="14.5" hidden="1" customHeight="1" spans="1:3">
      <c r="A15" s="2" t="s">
        <v>266</v>
      </c>
      <c r="B15" s="2" t="s">
        <v>209</v>
      </c>
      <c r="C15" s="2"/>
    </row>
    <row r="16" ht="14.5" hidden="1" customHeight="1" spans="1:3">
      <c r="A16" s="3" t="s">
        <v>267</v>
      </c>
      <c r="B16" s="2" t="s">
        <v>209</v>
      </c>
      <c r="C16" s="2"/>
    </row>
    <row r="17" ht="14.5" hidden="1" customHeight="1" spans="1:3">
      <c r="A17" s="3" t="s">
        <v>268</v>
      </c>
      <c r="B17" s="2" t="s">
        <v>209</v>
      </c>
      <c r="C17" s="2"/>
    </row>
    <row r="18" ht="14.5" hidden="1" customHeight="1" spans="1:3">
      <c r="A18" s="3" t="s">
        <v>269</v>
      </c>
      <c r="B18" s="2" t="s">
        <v>113</v>
      </c>
      <c r="C18" s="2" t="s">
        <v>140</v>
      </c>
    </row>
    <row r="19" ht="14.5" customHeight="1" spans="1:3">
      <c r="A19" s="3" t="s">
        <v>291</v>
      </c>
      <c r="B19" s="2" t="s">
        <v>124</v>
      </c>
      <c r="C19" s="2"/>
    </row>
    <row r="20" ht="14.5" customHeight="1" spans="1:3">
      <c r="A20" s="5" t="s">
        <v>285</v>
      </c>
      <c r="B20" s="2" t="s">
        <v>103</v>
      </c>
      <c r="C20" s="2"/>
    </row>
    <row r="21" ht="14.5" hidden="1" customHeight="1" spans="1:3">
      <c r="A21" s="2" t="s">
        <v>270</v>
      </c>
      <c r="B21" s="2" t="s">
        <v>113</v>
      </c>
      <c r="C21" s="2" t="s">
        <v>140</v>
      </c>
    </row>
    <row r="22" ht="14.5" hidden="1" customHeight="1" spans="1:3">
      <c r="A22" s="2" t="s">
        <v>271</v>
      </c>
      <c r="B22" s="2" t="s">
        <v>113</v>
      </c>
      <c r="C22" s="2" t="s">
        <v>140</v>
      </c>
    </row>
    <row r="23" ht="14.5" customHeight="1" spans="1:3">
      <c r="A23" s="3" t="s">
        <v>290</v>
      </c>
      <c r="B23" s="2" t="s">
        <v>103</v>
      </c>
      <c r="C23" s="2"/>
    </row>
    <row r="24" ht="14.5" hidden="1" customHeight="1" spans="1:3">
      <c r="A24" s="2" t="s">
        <v>272</v>
      </c>
      <c r="B24" s="2" t="s">
        <v>113</v>
      </c>
      <c r="C24" s="6" t="s">
        <v>140</v>
      </c>
    </row>
    <row r="25" ht="14.5" hidden="1" customHeight="1" spans="1:3">
      <c r="A25" s="3" t="s">
        <v>273</v>
      </c>
      <c r="B25" s="2" t="s">
        <v>113</v>
      </c>
      <c r="C25" s="2" t="s">
        <v>140</v>
      </c>
    </row>
    <row r="26" ht="14.5" hidden="1" customHeight="1" spans="1:3">
      <c r="A26" s="3" t="s">
        <v>274</v>
      </c>
      <c r="B26" s="2" t="s">
        <v>113</v>
      </c>
      <c r="C26" s="2" t="s">
        <v>140</v>
      </c>
    </row>
    <row r="27" ht="14.5" hidden="1" customHeight="1" spans="1:3">
      <c r="A27" s="3" t="s">
        <v>275</v>
      </c>
      <c r="B27" s="2" t="s">
        <v>113</v>
      </c>
      <c r="C27" s="2" t="s">
        <v>140</v>
      </c>
    </row>
    <row r="28" ht="14.5" hidden="1" customHeight="1" spans="1:3">
      <c r="A28" s="4" t="s">
        <v>276</v>
      </c>
      <c r="B28" s="2" t="s">
        <v>113</v>
      </c>
      <c r="C28" s="2" t="s">
        <v>140</v>
      </c>
    </row>
    <row r="29" ht="14.5" hidden="1" customHeight="1" spans="1:3">
      <c r="A29" s="2" t="s">
        <v>277</v>
      </c>
      <c r="B29" s="2" t="s">
        <v>113</v>
      </c>
      <c r="C29" s="2" t="s">
        <v>140</v>
      </c>
    </row>
    <row r="30" ht="14.5" customHeight="1" spans="1:3">
      <c r="A30" s="2" t="s">
        <v>292</v>
      </c>
      <c r="B30" s="2" t="s">
        <v>103</v>
      </c>
      <c r="C30" s="2"/>
    </row>
    <row r="31" ht="14.5" hidden="1" customHeight="1" spans="1:3">
      <c r="A31" s="3" t="s">
        <v>278</v>
      </c>
      <c r="B31" s="2" t="s">
        <v>113</v>
      </c>
      <c r="C31" s="2" t="s">
        <v>140</v>
      </c>
    </row>
    <row r="32" ht="14.5" hidden="1" customHeight="1" spans="1:3">
      <c r="A32" s="3" t="s">
        <v>279</v>
      </c>
      <c r="B32" s="2" t="s">
        <v>113</v>
      </c>
      <c r="C32" s="2" t="s">
        <v>140</v>
      </c>
    </row>
    <row r="33" ht="14.5" hidden="1" customHeight="1" spans="1:3">
      <c r="A33" s="3" t="s">
        <v>267</v>
      </c>
      <c r="B33" s="2" t="s">
        <v>203</v>
      </c>
      <c r="C33" s="2" t="s">
        <v>204</v>
      </c>
    </row>
    <row r="34" ht="14.5" hidden="1" customHeight="1" spans="1:3">
      <c r="A34" s="2" t="s">
        <v>265</v>
      </c>
      <c r="B34" s="2" t="s">
        <v>280</v>
      </c>
      <c r="C34" s="2" t="s">
        <v>281</v>
      </c>
    </row>
    <row r="35" ht="14.5" hidden="1" customHeight="1" spans="1:3">
      <c r="A35" s="2" t="s">
        <v>266</v>
      </c>
      <c r="B35" s="2" t="s">
        <v>280</v>
      </c>
      <c r="C35" s="2" t="s">
        <v>281</v>
      </c>
    </row>
    <row r="36" ht="14.5" hidden="1" customHeight="1" spans="1:3">
      <c r="A36" s="3" t="s">
        <v>262</v>
      </c>
      <c r="B36" s="2" t="s">
        <v>201</v>
      </c>
      <c r="C36" s="2" t="s">
        <v>204</v>
      </c>
    </row>
    <row r="37" ht="14.5" hidden="1" customHeight="1" spans="1:3">
      <c r="A37" s="3" t="s">
        <v>263</v>
      </c>
      <c r="B37" s="2" t="s">
        <v>201</v>
      </c>
      <c r="C37" s="2" t="s">
        <v>204</v>
      </c>
    </row>
    <row r="38" ht="14.5" hidden="1" customHeight="1" spans="1:3">
      <c r="A38" s="3" t="s">
        <v>264</v>
      </c>
      <c r="B38" s="2" t="s">
        <v>201</v>
      </c>
      <c r="C38" s="2" t="s">
        <v>204</v>
      </c>
    </row>
    <row r="39" ht="14.5" hidden="1" customHeight="1" spans="1:3">
      <c r="A39" s="3" t="s">
        <v>268</v>
      </c>
      <c r="B39" s="2" t="s">
        <v>201</v>
      </c>
      <c r="C39" s="2" t="s">
        <v>204</v>
      </c>
    </row>
    <row r="40" ht="14.5" customHeight="1" spans="1:3">
      <c r="A40" s="2" t="s">
        <v>293</v>
      </c>
      <c r="B40" s="2" t="s">
        <v>103</v>
      </c>
      <c r="C40" s="2" t="s">
        <v>294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abSelected="1" zoomScale="70" zoomScaleNormal="70" workbookViewId="0">
      <selection activeCell="N54" sqref="N54"/>
    </sheetView>
  </sheetViews>
  <sheetFormatPr defaultColWidth="8.725" defaultRowHeight="13.5"/>
  <cols>
    <col min="1" max="1" width="124.725" style="1" customWidth="1"/>
    <col min="2" max="2" width="23.6333333333333" style="1" customWidth="1"/>
    <col min="3" max="3" width="28.9083333333333" style="1" customWidth="1"/>
    <col min="4" max="4" width="31.75" style="1" customWidth="1"/>
    <col min="5" max="5" width="37.875" style="1" customWidth="1"/>
    <col min="7" max="7" width="20.3" style="1" customWidth="1"/>
  </cols>
  <sheetData>
    <row r="1" ht="14.5" customHeight="1" spans="1:7">
      <c r="A1" s="2" t="s">
        <v>260</v>
      </c>
      <c r="B1" t="s">
        <v>45</v>
      </c>
      <c r="C1"/>
      <c r="D1" t="s">
        <v>672</v>
      </c>
      <c r="E1" t="s">
        <v>673</v>
      </c>
      <c r="G1" t="s">
        <v>338</v>
      </c>
    </row>
    <row r="2" ht="14.5" customHeight="1" spans="1:7">
      <c r="A2" s="2" t="s">
        <v>261</v>
      </c>
      <c r="B2" t="s">
        <v>77</v>
      </c>
      <c r="C2"/>
      <c r="D2" t="s">
        <v>672</v>
      </c>
      <c r="E2" t="s">
        <v>674</v>
      </c>
      <c r="G2" t="s">
        <v>338</v>
      </c>
    </row>
    <row r="3" spans="1:10">
      <c r="A3" s="3" t="s">
        <v>262</v>
      </c>
      <c r="B3" t="s">
        <v>42</v>
      </c>
      <c r="C3"/>
      <c r="D3" t="s">
        <v>672</v>
      </c>
      <c r="E3" t="s">
        <v>675</v>
      </c>
      <c r="G3" t="s">
        <v>676</v>
      </c>
      <c r="H3" t="s">
        <v>140</v>
      </c>
      <c r="I3" t="s">
        <v>533</v>
      </c>
      <c r="J3" t="s">
        <v>534</v>
      </c>
    </row>
    <row r="4" spans="1:10">
      <c r="A4" s="3" t="s">
        <v>263</v>
      </c>
      <c r="B4" t="s">
        <v>91</v>
      </c>
      <c r="C4"/>
      <c r="D4" t="s">
        <v>672</v>
      </c>
      <c r="E4" t="s">
        <v>677</v>
      </c>
      <c r="G4" t="s">
        <v>676</v>
      </c>
      <c r="H4" t="s">
        <v>140</v>
      </c>
      <c r="I4" t="s">
        <v>533</v>
      </c>
      <c r="J4" t="s">
        <v>534</v>
      </c>
    </row>
    <row r="5" spans="1:13">
      <c r="A5" s="3" t="s">
        <v>678</v>
      </c>
      <c r="B5" t="s">
        <v>88</v>
      </c>
      <c r="C5"/>
      <c r="D5" t="s">
        <v>672</v>
      </c>
      <c r="E5" t="s">
        <v>679</v>
      </c>
      <c r="K5" t="s">
        <v>103</v>
      </c>
      <c r="L5" t="s">
        <v>294</v>
      </c>
      <c r="M5" t="s">
        <v>454</v>
      </c>
    </row>
    <row r="6" ht="14.5" customHeight="1" spans="1:7">
      <c r="A6" s="2" t="s">
        <v>265</v>
      </c>
      <c r="B6" t="s">
        <v>680</v>
      </c>
      <c r="C6"/>
      <c r="D6" t="s">
        <v>672</v>
      </c>
      <c r="E6" t="s">
        <v>681</v>
      </c>
      <c r="G6" t="s">
        <v>682</v>
      </c>
    </row>
    <row r="7" ht="14.5" customHeight="1" spans="1:18">
      <c r="A7" s="2" t="s">
        <v>683</v>
      </c>
      <c r="B7" t="s">
        <v>94</v>
      </c>
      <c r="C7"/>
      <c r="D7" t="s">
        <v>672</v>
      </c>
      <c r="E7" t="s">
        <v>684</v>
      </c>
      <c r="P7" t="s">
        <v>161</v>
      </c>
      <c r="Q7" t="s">
        <v>685</v>
      </c>
      <c r="R7" t="s">
        <v>416</v>
      </c>
    </row>
    <row r="8" spans="1:7">
      <c r="A8" s="3" t="s">
        <v>686</v>
      </c>
      <c r="B8" t="s">
        <v>85</v>
      </c>
      <c r="C8" t="s">
        <v>86</v>
      </c>
      <c r="D8" t="s">
        <v>672</v>
      </c>
      <c r="E8" t="s">
        <v>674</v>
      </c>
      <c r="G8" t="s">
        <v>338</v>
      </c>
    </row>
    <row r="9" spans="1:10">
      <c r="A9" s="3" t="s">
        <v>263</v>
      </c>
      <c r="B9" t="s">
        <v>91</v>
      </c>
      <c r="C9"/>
      <c r="D9" t="s">
        <v>672</v>
      </c>
      <c r="E9" t="s">
        <v>677</v>
      </c>
      <c r="G9" t="s">
        <v>676</v>
      </c>
      <c r="H9" t="s">
        <v>140</v>
      </c>
      <c r="I9" t="s">
        <v>533</v>
      </c>
      <c r="J9" t="s">
        <v>534</v>
      </c>
    </row>
    <row r="10" spans="1:10">
      <c r="A10" s="3" t="s">
        <v>687</v>
      </c>
      <c r="B10" t="s">
        <v>44</v>
      </c>
      <c r="C10"/>
      <c r="D10" t="s">
        <v>672</v>
      </c>
      <c r="E10" t="s">
        <v>688</v>
      </c>
      <c r="H10" t="s">
        <v>140</v>
      </c>
      <c r="I10" t="s">
        <v>533</v>
      </c>
      <c r="J10" t="s">
        <v>534</v>
      </c>
    </row>
    <row r="11" ht="14.5" customHeight="1" spans="1:8">
      <c r="A11" s="2" t="s">
        <v>270</v>
      </c>
      <c r="B11" t="s">
        <v>47</v>
      </c>
      <c r="C11"/>
      <c r="D11" t="s">
        <v>672</v>
      </c>
      <c r="E11" t="s">
        <v>689</v>
      </c>
      <c r="G11" t="s">
        <v>690</v>
      </c>
      <c r="H11" t="s">
        <v>140</v>
      </c>
    </row>
    <row r="12" ht="14.5" customHeight="1" spans="1:8">
      <c r="A12" s="2" t="s">
        <v>271</v>
      </c>
      <c r="B12" t="s">
        <v>52</v>
      </c>
      <c r="C12"/>
      <c r="D12" t="s">
        <v>672</v>
      </c>
      <c r="E12" t="s">
        <v>689</v>
      </c>
      <c r="G12" t="s">
        <v>690</v>
      </c>
      <c r="H12" t="s">
        <v>140</v>
      </c>
    </row>
    <row r="13" ht="14.5" customHeight="1" spans="1:8">
      <c r="A13" s="2" t="s">
        <v>272</v>
      </c>
      <c r="B13" t="s">
        <v>50</v>
      </c>
      <c r="C13"/>
      <c r="D13" t="s">
        <v>672</v>
      </c>
      <c r="E13" t="s">
        <v>689</v>
      </c>
      <c r="G13" t="s">
        <v>690</v>
      </c>
      <c r="H13" t="s">
        <v>140</v>
      </c>
    </row>
    <row r="14" spans="1:8">
      <c r="A14" s="3" t="s">
        <v>273</v>
      </c>
      <c r="B14" t="s">
        <v>57</v>
      </c>
      <c r="C14"/>
      <c r="D14" t="s">
        <v>672</v>
      </c>
      <c r="E14" t="s">
        <v>691</v>
      </c>
      <c r="G14" t="s">
        <v>690</v>
      </c>
      <c r="H14" t="s">
        <v>140</v>
      </c>
    </row>
    <row r="15" spans="1:8">
      <c r="A15" s="3" t="s">
        <v>274</v>
      </c>
      <c r="B15" t="s">
        <v>58</v>
      </c>
      <c r="C15"/>
      <c r="D15" t="s">
        <v>672</v>
      </c>
      <c r="E15" t="s">
        <v>691</v>
      </c>
      <c r="G15" t="s">
        <v>690</v>
      </c>
      <c r="H15" t="s">
        <v>140</v>
      </c>
    </row>
    <row r="16" spans="1:8">
      <c r="A16" s="3" t="s">
        <v>275</v>
      </c>
      <c r="B16" t="s">
        <v>71</v>
      </c>
      <c r="C16"/>
      <c r="D16" t="s">
        <v>672</v>
      </c>
      <c r="E16" t="s">
        <v>691</v>
      </c>
      <c r="G16" t="s">
        <v>690</v>
      </c>
      <c r="H16" t="s">
        <v>140</v>
      </c>
    </row>
    <row r="17" ht="17" customHeight="1" spans="1:8">
      <c r="A17" s="4" t="s">
        <v>276</v>
      </c>
      <c r="B17" t="s">
        <v>74</v>
      </c>
      <c r="C17"/>
      <c r="D17" t="s">
        <v>672</v>
      </c>
      <c r="E17" t="s">
        <v>689</v>
      </c>
      <c r="G17" t="s">
        <v>690</v>
      </c>
      <c r="H17" t="s">
        <v>140</v>
      </c>
    </row>
    <row r="18" ht="14.5" customHeight="1" spans="1:8">
      <c r="A18" s="2" t="s">
        <v>277</v>
      </c>
      <c r="B18" t="s">
        <v>73</v>
      </c>
      <c r="C18"/>
      <c r="D18" t="s">
        <v>672</v>
      </c>
      <c r="E18" t="s">
        <v>689</v>
      </c>
      <c r="G18" t="s">
        <v>690</v>
      </c>
      <c r="H18" t="s">
        <v>140</v>
      </c>
    </row>
    <row r="19" spans="1:8">
      <c r="A19" s="3" t="s">
        <v>278</v>
      </c>
      <c r="B19" t="s">
        <v>81</v>
      </c>
      <c r="C19"/>
      <c r="D19" t="s">
        <v>672</v>
      </c>
      <c r="E19" t="s">
        <v>691</v>
      </c>
      <c r="G19" t="s">
        <v>690</v>
      </c>
      <c r="H19" t="s">
        <v>140</v>
      </c>
    </row>
    <row r="20" spans="1:8">
      <c r="A20" s="3" t="s">
        <v>279</v>
      </c>
      <c r="B20" t="s">
        <v>82</v>
      </c>
      <c r="C20"/>
      <c r="D20" t="s">
        <v>672</v>
      </c>
      <c r="E20" t="s">
        <v>691</v>
      </c>
      <c r="G20" t="s">
        <v>690</v>
      </c>
      <c r="H20" t="s">
        <v>140</v>
      </c>
    </row>
    <row r="21" spans="1:7">
      <c r="A21" s="3" t="s">
        <v>267</v>
      </c>
      <c r="B21" t="s">
        <v>78</v>
      </c>
      <c r="C21"/>
      <c r="D21" t="s">
        <v>672</v>
      </c>
      <c r="E21" t="s">
        <v>692</v>
      </c>
      <c r="G21" t="s">
        <v>693</v>
      </c>
    </row>
    <row r="22" ht="14.5" customHeight="1" spans="1:7">
      <c r="A22" s="2" t="s">
        <v>265</v>
      </c>
      <c r="B22" t="s">
        <v>680</v>
      </c>
      <c r="C22"/>
      <c r="D22" t="s">
        <v>672</v>
      </c>
      <c r="E22" t="s">
        <v>681</v>
      </c>
      <c r="G22" t="s">
        <v>682</v>
      </c>
    </row>
    <row r="23" ht="14.5" customHeight="1" spans="1:7">
      <c r="A23" s="2" t="s">
        <v>266</v>
      </c>
      <c r="B23" t="s">
        <v>94</v>
      </c>
      <c r="C23"/>
      <c r="D23" t="s">
        <v>672</v>
      </c>
      <c r="E23" t="s">
        <v>681</v>
      </c>
      <c r="G23" t="s">
        <v>682</v>
      </c>
    </row>
    <row r="24" spans="1:10">
      <c r="A24" s="3" t="s">
        <v>262</v>
      </c>
      <c r="B24" t="s">
        <v>42</v>
      </c>
      <c r="C24"/>
      <c r="D24" t="s">
        <v>672</v>
      </c>
      <c r="E24" t="s">
        <v>675</v>
      </c>
      <c r="G24" t="s">
        <v>676</v>
      </c>
      <c r="H24" t="s">
        <v>140</v>
      </c>
      <c r="I24" t="s">
        <v>533</v>
      </c>
      <c r="J24" t="s">
        <v>534</v>
      </c>
    </row>
    <row r="25" spans="1:10">
      <c r="A25" s="3" t="s">
        <v>263</v>
      </c>
      <c r="B25" t="s">
        <v>91</v>
      </c>
      <c r="C25"/>
      <c r="D25" t="s">
        <v>672</v>
      </c>
      <c r="E25" t="s">
        <v>677</v>
      </c>
      <c r="G25" t="s">
        <v>676</v>
      </c>
      <c r="H25" t="s">
        <v>140</v>
      </c>
      <c r="I25" t="s">
        <v>533</v>
      </c>
      <c r="J25" t="s">
        <v>534</v>
      </c>
    </row>
    <row r="26" spans="1:10">
      <c r="A26" s="3" t="s">
        <v>264</v>
      </c>
      <c r="B26" t="s">
        <v>88</v>
      </c>
      <c r="C26"/>
      <c r="D26" t="s">
        <v>672</v>
      </c>
      <c r="E26" t="s">
        <v>677</v>
      </c>
      <c r="G26" t="s">
        <v>676</v>
      </c>
      <c r="H26" t="s">
        <v>140</v>
      </c>
      <c r="I26" t="s">
        <v>533</v>
      </c>
      <c r="J26" t="s">
        <v>534</v>
      </c>
    </row>
    <row r="27" spans="1:10">
      <c r="A27" s="3" t="s">
        <v>268</v>
      </c>
      <c r="B27" t="s">
        <v>85</v>
      </c>
      <c r="C27" t="s">
        <v>86</v>
      </c>
      <c r="D27" t="s">
        <v>672</v>
      </c>
      <c r="E27" t="s">
        <v>694</v>
      </c>
      <c r="G27" t="s">
        <v>676</v>
      </c>
      <c r="H27" t="s">
        <v>140</v>
      </c>
      <c r="I27" t="s">
        <v>533</v>
      </c>
      <c r="J27" t="s">
        <v>534</v>
      </c>
    </row>
    <row r="28" spans="1:10">
      <c r="A28" s="3" t="s">
        <v>282</v>
      </c>
      <c r="B28" t="s">
        <v>84</v>
      </c>
      <c r="C28"/>
      <c r="D28" t="s">
        <v>672</v>
      </c>
      <c r="E28" t="s">
        <v>688</v>
      </c>
      <c r="H28" t="s">
        <v>140</v>
      </c>
      <c r="I28" t="s">
        <v>533</v>
      </c>
      <c r="J28" t="s">
        <v>534</v>
      </c>
    </row>
    <row r="29" spans="1:10">
      <c r="A29" s="3" t="s">
        <v>283</v>
      </c>
      <c r="B29" t="s">
        <v>84</v>
      </c>
      <c r="C29"/>
      <c r="D29" t="s">
        <v>672</v>
      </c>
      <c r="E29" t="s">
        <v>688</v>
      </c>
      <c r="H29" t="s">
        <v>140</v>
      </c>
      <c r="I29" t="s">
        <v>533</v>
      </c>
      <c r="J29" t="s">
        <v>534</v>
      </c>
    </row>
    <row r="30" spans="1:13">
      <c r="A30" s="3" t="s">
        <v>284</v>
      </c>
      <c r="B30" t="s">
        <v>58</v>
      </c>
      <c r="C30"/>
      <c r="D30" t="s">
        <v>672</v>
      </c>
      <c r="E30" t="s">
        <v>679</v>
      </c>
      <c r="K30" t="s">
        <v>103</v>
      </c>
      <c r="L30" t="s">
        <v>294</v>
      </c>
      <c r="M30" t="s">
        <v>454</v>
      </c>
    </row>
    <row r="31" spans="1:13">
      <c r="A31" s="5" t="s">
        <v>285</v>
      </c>
      <c r="B31" t="s">
        <v>331</v>
      </c>
      <c r="C31"/>
      <c r="D31" t="s">
        <v>672</v>
      </c>
      <c r="E31" t="s">
        <v>695</v>
      </c>
      <c r="K31" t="s">
        <v>103</v>
      </c>
      <c r="L31" t="s">
        <v>294</v>
      </c>
      <c r="M31" t="s">
        <v>454</v>
      </c>
    </row>
    <row r="32" spans="1:18">
      <c r="A32" s="3" t="s">
        <v>286</v>
      </c>
      <c r="B32" t="s">
        <v>72</v>
      </c>
      <c r="C32"/>
      <c r="D32" t="s">
        <v>672</v>
      </c>
      <c r="E32" t="s">
        <v>696</v>
      </c>
      <c r="P32" t="s">
        <v>161</v>
      </c>
      <c r="Q32" t="s">
        <v>685</v>
      </c>
      <c r="R32" t="s">
        <v>416</v>
      </c>
    </row>
    <row r="33" spans="1:13">
      <c r="A33" s="3" t="s">
        <v>287</v>
      </c>
      <c r="B33" t="s">
        <v>83</v>
      </c>
      <c r="C33"/>
      <c r="D33" t="s">
        <v>697</v>
      </c>
      <c r="E33" t="s">
        <v>679</v>
      </c>
      <c r="K33" t="s">
        <v>103</v>
      </c>
      <c r="L33" t="s">
        <v>294</v>
      </c>
      <c r="M33" t="s">
        <v>454</v>
      </c>
    </row>
    <row r="34" spans="1:13">
      <c r="A34" s="3" t="s">
        <v>288</v>
      </c>
      <c r="B34" t="s">
        <v>50</v>
      </c>
      <c r="C34"/>
      <c r="D34" t="s">
        <v>672</v>
      </c>
      <c r="E34" t="s">
        <v>679</v>
      </c>
      <c r="K34" t="s">
        <v>103</v>
      </c>
      <c r="L34" t="s">
        <v>294</v>
      </c>
      <c r="M34" t="s">
        <v>454</v>
      </c>
    </row>
    <row r="35" spans="1:13">
      <c r="A35" s="3" t="s">
        <v>289</v>
      </c>
      <c r="B35" t="s">
        <v>42</v>
      </c>
      <c r="C35"/>
      <c r="D35" t="s">
        <v>672</v>
      </c>
      <c r="E35" t="s">
        <v>679</v>
      </c>
      <c r="K35" t="s">
        <v>103</v>
      </c>
      <c r="L35" t="s">
        <v>294</v>
      </c>
      <c r="M35" t="s">
        <v>454</v>
      </c>
    </row>
    <row r="36" spans="1:13">
      <c r="A36" s="3" t="s">
        <v>290</v>
      </c>
      <c r="B36" t="s">
        <v>94</v>
      </c>
      <c r="C36"/>
      <c r="D36" t="s">
        <v>672</v>
      </c>
      <c r="E36" t="s">
        <v>698</v>
      </c>
      <c r="K36" t="s">
        <v>103</v>
      </c>
      <c r="L36" t="s">
        <v>294</v>
      </c>
      <c r="M36" t="s">
        <v>454</v>
      </c>
    </row>
    <row r="37" spans="1:18">
      <c r="A37" s="3" t="s">
        <v>291</v>
      </c>
      <c r="B37" t="s">
        <v>86</v>
      </c>
      <c r="C37"/>
      <c r="D37" t="s">
        <v>672</v>
      </c>
      <c r="E37" t="s">
        <v>699</v>
      </c>
      <c r="P37" t="s">
        <v>161</v>
      </c>
      <c r="Q37" t="s">
        <v>685</v>
      </c>
      <c r="R37" t="s">
        <v>416</v>
      </c>
    </row>
    <row r="38" ht="14.5" customHeight="1" spans="1:13">
      <c r="A38" s="2" t="s">
        <v>292</v>
      </c>
      <c r="B38" t="s">
        <v>77</v>
      </c>
      <c r="C38"/>
      <c r="D38" t="s">
        <v>672</v>
      </c>
      <c r="E38" t="s">
        <v>698</v>
      </c>
      <c r="K38" t="s">
        <v>103</v>
      </c>
      <c r="L38" t="s">
        <v>294</v>
      </c>
      <c r="M38" t="s">
        <v>454</v>
      </c>
    </row>
    <row r="39" ht="14.5" customHeight="1" spans="1:13">
      <c r="A39" s="2" t="s">
        <v>293</v>
      </c>
      <c r="B39" t="s">
        <v>59</v>
      </c>
      <c r="C39"/>
      <c r="D39" t="s">
        <v>672</v>
      </c>
      <c r="E39" t="s">
        <v>700</v>
      </c>
      <c r="K39" t="s">
        <v>103</v>
      </c>
      <c r="L39" t="s">
        <v>294</v>
      </c>
      <c r="M39" t="s">
        <v>454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66666666667" defaultRowHeight="13.5" outlineLevelCol="5"/>
  <cols>
    <col min="1" max="1" width="13.6666666666667" style="1" customWidth="1"/>
  </cols>
  <sheetData>
    <row r="1" spans="1:6">
      <c r="A1" s="168" t="s">
        <v>14</v>
      </c>
      <c r="B1" s="168" t="s">
        <v>15</v>
      </c>
      <c r="C1" s="168" t="s">
        <v>16</v>
      </c>
      <c r="D1" s="168" t="s">
        <v>17</v>
      </c>
      <c r="E1" s="168" t="s">
        <v>18</v>
      </c>
      <c r="F1" s="168" t="s">
        <v>19</v>
      </c>
    </row>
    <row r="2" spans="1:6">
      <c r="A2" s="169" t="s">
        <v>20</v>
      </c>
      <c r="B2" s="168">
        <v>1</v>
      </c>
      <c r="C2" s="168"/>
      <c r="D2" s="168">
        <v>1</v>
      </c>
      <c r="E2" s="168">
        <v>1</v>
      </c>
      <c r="F2" s="168">
        <f t="shared" ref="F2:F16" si="0">SUM(B2:E2)</f>
        <v>3</v>
      </c>
    </row>
    <row r="3" spans="1:6">
      <c r="A3" s="170" t="s">
        <v>21</v>
      </c>
      <c r="B3" s="168">
        <v>1</v>
      </c>
      <c r="C3" s="168"/>
      <c r="D3" s="168"/>
      <c r="E3" s="168"/>
      <c r="F3" s="168">
        <f t="shared" si="0"/>
        <v>1</v>
      </c>
    </row>
    <row r="4" spans="1:6">
      <c r="A4" s="170" t="s">
        <v>22</v>
      </c>
      <c r="B4" s="168">
        <v>1</v>
      </c>
      <c r="C4" s="168"/>
      <c r="D4" s="168"/>
      <c r="E4" s="168">
        <v>1</v>
      </c>
      <c r="F4" s="168">
        <f t="shared" si="0"/>
        <v>2</v>
      </c>
    </row>
    <row r="5" spans="1:6">
      <c r="A5" s="170" t="s">
        <v>23</v>
      </c>
      <c r="B5" s="168">
        <v>1</v>
      </c>
      <c r="C5" s="168"/>
      <c r="D5" s="168"/>
      <c r="E5" s="168">
        <v>1</v>
      </c>
      <c r="F5" s="168">
        <f t="shared" si="0"/>
        <v>2</v>
      </c>
    </row>
    <row r="6" spans="1:6">
      <c r="A6" s="170" t="s">
        <v>24</v>
      </c>
      <c r="B6" s="168">
        <v>1</v>
      </c>
      <c r="C6" s="168"/>
      <c r="D6" s="168"/>
      <c r="E6" s="168"/>
      <c r="F6" s="168">
        <f t="shared" si="0"/>
        <v>1</v>
      </c>
    </row>
    <row r="7" spans="1:6">
      <c r="A7" s="170" t="s">
        <v>25</v>
      </c>
      <c r="B7" s="168"/>
      <c r="C7" s="168">
        <v>1</v>
      </c>
      <c r="D7" s="168"/>
      <c r="E7" s="168"/>
      <c r="F7" s="168">
        <f t="shared" si="0"/>
        <v>1</v>
      </c>
    </row>
    <row r="8" spans="1:6">
      <c r="A8" s="170" t="s">
        <v>26</v>
      </c>
      <c r="B8" s="168"/>
      <c r="C8" s="168">
        <v>1</v>
      </c>
      <c r="D8" s="168"/>
      <c r="E8" s="168">
        <v>1</v>
      </c>
      <c r="F8" s="168">
        <f t="shared" si="0"/>
        <v>2</v>
      </c>
    </row>
    <row r="9" spans="1:6">
      <c r="A9" s="170" t="s">
        <v>27</v>
      </c>
      <c r="B9" s="168"/>
      <c r="C9" s="168">
        <v>1</v>
      </c>
      <c r="D9" s="168"/>
      <c r="E9" s="168"/>
      <c r="F9" s="168">
        <f t="shared" si="0"/>
        <v>1</v>
      </c>
    </row>
    <row r="10" spans="1:6">
      <c r="A10" s="170" t="s">
        <v>28</v>
      </c>
      <c r="B10" s="168"/>
      <c r="C10" s="168">
        <v>1</v>
      </c>
      <c r="D10" s="168"/>
      <c r="E10" s="168"/>
      <c r="F10" s="168">
        <f t="shared" si="0"/>
        <v>1</v>
      </c>
    </row>
    <row r="11" spans="1:6">
      <c r="A11" s="170" t="s">
        <v>29</v>
      </c>
      <c r="B11" s="168"/>
      <c r="C11" s="168">
        <v>1</v>
      </c>
      <c r="D11" s="168"/>
      <c r="E11" s="168"/>
      <c r="F11" s="168">
        <f t="shared" si="0"/>
        <v>1</v>
      </c>
    </row>
    <row r="12" spans="1:6">
      <c r="A12" s="170" t="s">
        <v>30</v>
      </c>
      <c r="B12" s="168"/>
      <c r="C12" s="168"/>
      <c r="D12" s="168">
        <v>1</v>
      </c>
      <c r="E12" s="168"/>
      <c r="F12" s="168">
        <f t="shared" si="0"/>
        <v>1</v>
      </c>
    </row>
    <row r="13" spans="1:6">
      <c r="A13" s="170" t="s">
        <v>31</v>
      </c>
      <c r="B13" s="168"/>
      <c r="C13" s="168"/>
      <c r="D13" s="168">
        <v>1</v>
      </c>
      <c r="E13" s="168"/>
      <c r="F13" s="168">
        <f t="shared" si="0"/>
        <v>1</v>
      </c>
    </row>
    <row r="14" spans="1:6">
      <c r="A14" s="170" t="s">
        <v>32</v>
      </c>
      <c r="B14" s="168"/>
      <c r="C14" s="168"/>
      <c r="D14" s="168">
        <v>1</v>
      </c>
      <c r="E14" s="168">
        <v>1</v>
      </c>
      <c r="F14" s="168">
        <f t="shared" si="0"/>
        <v>2</v>
      </c>
    </row>
    <row r="15" spans="1:6">
      <c r="A15" s="170" t="s">
        <v>33</v>
      </c>
      <c r="B15" s="168"/>
      <c r="C15" s="168"/>
      <c r="D15" s="168">
        <v>1</v>
      </c>
      <c r="E15" s="168"/>
      <c r="F15" s="168">
        <f t="shared" si="0"/>
        <v>1</v>
      </c>
    </row>
    <row r="16" spans="1:6">
      <c r="A16" s="170" t="s">
        <v>34</v>
      </c>
      <c r="B16" s="168">
        <v>1</v>
      </c>
      <c r="C16" s="47"/>
      <c r="D16" s="47"/>
      <c r="E16" s="24"/>
      <c r="F16" s="168">
        <f t="shared" si="0"/>
        <v>1</v>
      </c>
    </row>
    <row r="17" spans="1:6">
      <c r="A17" s="168" t="s">
        <v>19</v>
      </c>
      <c r="B17" s="168">
        <f>SUM(B2:B15)</f>
        <v>5</v>
      </c>
      <c r="C17" s="168">
        <f>SUM(C2:C15)</f>
        <v>5</v>
      </c>
      <c r="D17" s="168">
        <f>SUM(D2:D15)</f>
        <v>5</v>
      </c>
      <c r="E17" s="168">
        <f>SUM(E2:E15)</f>
        <v>5</v>
      </c>
      <c r="F17" s="168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opLeftCell="A28" workbookViewId="0">
      <selection activeCell="H41" sqref="H41:H43"/>
    </sheetView>
  </sheetViews>
  <sheetFormatPr defaultColWidth="9" defaultRowHeight="13.5"/>
  <sheetData>
    <row r="1" ht="14.75" customHeight="1" spans="1:10">
      <c r="A1" s="153" t="s">
        <v>14</v>
      </c>
      <c r="B1" s="154" t="s">
        <v>35</v>
      </c>
      <c r="C1" s="154" t="s">
        <v>36</v>
      </c>
      <c r="D1" s="155"/>
      <c r="E1" s="154" t="s">
        <v>37</v>
      </c>
      <c r="F1" s="155"/>
      <c r="G1" s="154" t="s">
        <v>38</v>
      </c>
      <c r="H1" s="155"/>
      <c r="I1" s="154" t="s">
        <v>39</v>
      </c>
      <c r="J1" s="155"/>
    </row>
    <row r="2" ht="14.75" customHeight="1" spans="1:10">
      <c r="A2" s="156"/>
      <c r="B2" s="157"/>
      <c r="C2" s="158" t="s">
        <v>3</v>
      </c>
      <c r="D2" s="158" t="s">
        <v>4</v>
      </c>
      <c r="E2" s="158" t="s">
        <v>3</v>
      </c>
      <c r="F2" s="158" t="s">
        <v>4</v>
      </c>
      <c r="G2" s="159" t="s">
        <v>14</v>
      </c>
      <c r="H2" s="160" t="s">
        <v>40</v>
      </c>
      <c r="I2" s="159" t="s">
        <v>14</v>
      </c>
      <c r="J2" s="160" t="s">
        <v>40</v>
      </c>
    </row>
    <row r="3" ht="14.75" customHeight="1" spans="1:10">
      <c r="A3" s="161"/>
      <c r="B3" s="162"/>
      <c r="C3" s="162"/>
      <c r="D3" s="162"/>
      <c r="E3" s="162"/>
      <c r="F3" s="162"/>
      <c r="G3" s="158" t="s">
        <v>3</v>
      </c>
      <c r="H3" s="162"/>
      <c r="I3" s="158" t="s">
        <v>3</v>
      </c>
      <c r="J3" s="162"/>
    </row>
    <row r="4" ht="14.75" customHeight="1" spans="1:10">
      <c r="A4" s="163" t="s">
        <v>20</v>
      </c>
      <c r="B4" s="164" t="s">
        <v>41</v>
      </c>
      <c r="C4" s="165">
        <v>12</v>
      </c>
      <c r="D4" s="165">
        <v>5</v>
      </c>
      <c r="E4" s="165">
        <v>18</v>
      </c>
      <c r="F4" s="165">
        <v>8</v>
      </c>
      <c r="G4" s="158">
        <v>124</v>
      </c>
      <c r="H4" s="158">
        <v>51</v>
      </c>
      <c r="I4" s="158">
        <v>190</v>
      </c>
      <c r="J4" s="158">
        <v>96</v>
      </c>
    </row>
    <row r="5" ht="14.75" customHeight="1" spans="1:10">
      <c r="A5" s="156"/>
      <c r="B5" s="164" t="s">
        <v>42</v>
      </c>
      <c r="C5" s="165">
        <v>12</v>
      </c>
      <c r="D5" s="165">
        <v>5</v>
      </c>
      <c r="E5" s="165">
        <v>18</v>
      </c>
      <c r="F5" s="165">
        <v>8</v>
      </c>
      <c r="G5" s="157"/>
      <c r="H5" s="157"/>
      <c r="I5" s="157"/>
      <c r="J5" s="157"/>
    </row>
    <row r="6" ht="14.75" customHeight="1" spans="1:10">
      <c r="A6" s="156"/>
      <c r="B6" s="164" t="s">
        <v>43</v>
      </c>
      <c r="C6" s="165">
        <v>12</v>
      </c>
      <c r="D6" s="165">
        <v>5</v>
      </c>
      <c r="E6" s="165">
        <v>18</v>
      </c>
      <c r="F6" s="165">
        <v>8</v>
      </c>
      <c r="G6" s="157"/>
      <c r="H6" s="157"/>
      <c r="I6" s="157"/>
      <c r="J6" s="157"/>
    </row>
    <row r="7" ht="14.75" customHeight="1" spans="1:10">
      <c r="A7" s="156"/>
      <c r="B7" s="164" t="s">
        <v>44</v>
      </c>
      <c r="C7" s="165">
        <v>12</v>
      </c>
      <c r="D7" s="165">
        <v>5</v>
      </c>
      <c r="E7" s="165">
        <v>18</v>
      </c>
      <c r="F7" s="165">
        <v>8</v>
      </c>
      <c r="G7" s="157"/>
      <c r="H7" s="157"/>
      <c r="I7" s="157"/>
      <c r="J7" s="157"/>
    </row>
    <row r="8" ht="14.75" customHeight="1" spans="1:10">
      <c r="A8" s="156"/>
      <c r="B8" s="164" t="s">
        <v>45</v>
      </c>
      <c r="C8" s="165">
        <v>12</v>
      </c>
      <c r="D8" s="165">
        <v>5</v>
      </c>
      <c r="E8" s="165">
        <v>18</v>
      </c>
      <c r="F8" s="165">
        <v>8</v>
      </c>
      <c r="G8" s="157"/>
      <c r="H8" s="157"/>
      <c r="I8" s="157"/>
      <c r="J8" s="157"/>
    </row>
    <row r="9" ht="14.75" customHeight="1" spans="1:10">
      <c r="A9" s="156"/>
      <c r="B9" s="164" t="s">
        <v>46</v>
      </c>
      <c r="C9" s="165">
        <v>12</v>
      </c>
      <c r="D9" s="165">
        <v>5</v>
      </c>
      <c r="E9" s="165">
        <v>18</v>
      </c>
      <c r="F9" s="165">
        <v>8</v>
      </c>
      <c r="G9" s="157"/>
      <c r="H9" s="157"/>
      <c r="I9" s="157"/>
      <c r="J9" s="157"/>
    </row>
    <row r="10" ht="14.75" customHeight="1" spans="1:10">
      <c r="A10" s="156"/>
      <c r="B10" s="164" t="s">
        <v>47</v>
      </c>
      <c r="C10" s="165">
        <v>5</v>
      </c>
      <c r="D10" s="165">
        <v>2</v>
      </c>
      <c r="E10" s="165">
        <v>8</v>
      </c>
      <c r="F10" s="165">
        <v>5</v>
      </c>
      <c r="G10" s="157"/>
      <c r="H10" s="157"/>
      <c r="I10" s="157"/>
      <c r="J10" s="157"/>
    </row>
    <row r="11" ht="14.75" customHeight="1" spans="1:10">
      <c r="A11" s="156"/>
      <c r="B11" s="164" t="s">
        <v>48</v>
      </c>
      <c r="C11" s="165">
        <v>5</v>
      </c>
      <c r="D11" s="165">
        <v>2</v>
      </c>
      <c r="E11" s="165">
        <v>8</v>
      </c>
      <c r="F11" s="165">
        <v>5</v>
      </c>
      <c r="G11" s="157"/>
      <c r="H11" s="157"/>
      <c r="I11" s="157"/>
      <c r="J11" s="157"/>
    </row>
    <row r="12" ht="14.75" customHeight="1" spans="1:10">
      <c r="A12" s="156"/>
      <c r="B12" s="164" t="s">
        <v>49</v>
      </c>
      <c r="C12" s="165">
        <v>5</v>
      </c>
      <c r="D12" s="165">
        <v>2</v>
      </c>
      <c r="E12" s="165">
        <v>8</v>
      </c>
      <c r="F12" s="165">
        <v>5</v>
      </c>
      <c r="G12" s="157"/>
      <c r="H12" s="157"/>
      <c r="I12" s="157"/>
      <c r="J12" s="157"/>
    </row>
    <row r="13" ht="14.75" customHeight="1" spans="1:10">
      <c r="A13" s="156"/>
      <c r="B13" s="164" t="s">
        <v>50</v>
      </c>
      <c r="C13" s="165">
        <v>5</v>
      </c>
      <c r="D13" s="165">
        <v>2</v>
      </c>
      <c r="E13" s="165">
        <v>8</v>
      </c>
      <c r="F13" s="165">
        <v>5</v>
      </c>
      <c r="G13" s="157"/>
      <c r="H13" s="157"/>
      <c r="I13" s="157"/>
      <c r="J13" s="157"/>
    </row>
    <row r="14" ht="14.75" customHeight="1" spans="1:10">
      <c r="A14" s="156"/>
      <c r="B14" s="164" t="s">
        <v>51</v>
      </c>
      <c r="C14" s="165">
        <v>5</v>
      </c>
      <c r="D14" s="165">
        <v>2</v>
      </c>
      <c r="E14" s="165">
        <v>8</v>
      </c>
      <c r="F14" s="165">
        <v>5</v>
      </c>
      <c r="G14" s="157"/>
      <c r="H14" s="157"/>
      <c r="I14" s="157"/>
      <c r="J14" s="157"/>
    </row>
    <row r="15" ht="14.75" customHeight="1" spans="1:10">
      <c r="A15" s="156"/>
      <c r="B15" s="164" t="s">
        <v>52</v>
      </c>
      <c r="C15" s="165">
        <v>5</v>
      </c>
      <c r="D15" s="165">
        <v>2</v>
      </c>
      <c r="E15" s="165">
        <v>8</v>
      </c>
      <c r="F15" s="165">
        <v>5</v>
      </c>
      <c r="G15" s="157"/>
      <c r="H15" s="157"/>
      <c r="I15" s="157"/>
      <c r="J15" s="157"/>
    </row>
    <row r="16" ht="14.75" customHeight="1" spans="1:10">
      <c r="A16" s="156"/>
      <c r="B16" s="164" t="s">
        <v>53</v>
      </c>
      <c r="C16" s="165">
        <v>5</v>
      </c>
      <c r="D16" s="165">
        <v>2</v>
      </c>
      <c r="E16" s="165">
        <v>8</v>
      </c>
      <c r="F16" s="165">
        <v>5</v>
      </c>
      <c r="G16" s="157"/>
      <c r="H16" s="157"/>
      <c r="I16" s="157"/>
      <c r="J16" s="157"/>
    </row>
    <row r="17" ht="14.75" customHeight="1" spans="1:10">
      <c r="A17" s="156"/>
      <c r="B17" s="164" t="s">
        <v>54</v>
      </c>
      <c r="C17" s="165">
        <v>5</v>
      </c>
      <c r="D17" s="165">
        <v>2</v>
      </c>
      <c r="E17" s="165">
        <v>8</v>
      </c>
      <c r="F17" s="165">
        <v>5</v>
      </c>
      <c r="G17" s="157"/>
      <c r="H17" s="157"/>
      <c r="I17" s="157"/>
      <c r="J17" s="157"/>
    </row>
    <row r="18" ht="14.75" customHeight="1" spans="1:10">
      <c r="A18" s="161"/>
      <c r="B18" s="164" t="s">
        <v>55</v>
      </c>
      <c r="C18" s="165">
        <v>12</v>
      </c>
      <c r="D18" s="165">
        <v>5</v>
      </c>
      <c r="E18" s="165">
        <v>18</v>
      </c>
      <c r="F18" s="165">
        <v>8</v>
      </c>
      <c r="G18" s="162"/>
      <c r="H18" s="162"/>
      <c r="I18" s="162"/>
      <c r="J18" s="162"/>
    </row>
    <row r="19" ht="14.75" customHeight="1" spans="1:10">
      <c r="A19" s="166" t="s">
        <v>21</v>
      </c>
      <c r="B19" s="164" t="s">
        <v>56</v>
      </c>
      <c r="C19" s="165">
        <v>5</v>
      </c>
      <c r="D19" s="165">
        <v>2</v>
      </c>
      <c r="E19" s="165">
        <v>8</v>
      </c>
      <c r="F19" s="165">
        <v>5</v>
      </c>
      <c r="G19" s="164">
        <v>17</v>
      </c>
      <c r="H19" s="164">
        <v>7</v>
      </c>
      <c r="I19" s="164">
        <v>26</v>
      </c>
      <c r="J19" s="164">
        <v>13</v>
      </c>
    </row>
    <row r="20" ht="14.75" customHeight="1" spans="1:10">
      <c r="A20" s="161"/>
      <c r="B20" s="164" t="s">
        <v>57</v>
      </c>
      <c r="C20" s="165">
        <v>12</v>
      </c>
      <c r="D20" s="165">
        <v>5</v>
      </c>
      <c r="E20" s="165">
        <v>18</v>
      </c>
      <c r="F20" s="165">
        <v>8</v>
      </c>
      <c r="G20" s="162"/>
      <c r="H20" s="162"/>
      <c r="I20" s="162"/>
      <c r="J20" s="162"/>
    </row>
    <row r="21" ht="14.75" customHeight="1" spans="1:10">
      <c r="A21" s="166" t="s">
        <v>22</v>
      </c>
      <c r="B21" s="164" t="s">
        <v>58</v>
      </c>
      <c r="C21" s="165">
        <v>5</v>
      </c>
      <c r="D21" s="165">
        <v>2</v>
      </c>
      <c r="E21" s="165">
        <v>8</v>
      </c>
      <c r="F21" s="165">
        <v>5</v>
      </c>
      <c r="G21" s="164">
        <v>22</v>
      </c>
      <c r="H21" s="164">
        <v>9</v>
      </c>
      <c r="I21" s="164">
        <v>34</v>
      </c>
      <c r="J21" s="164">
        <v>18</v>
      </c>
    </row>
    <row r="22" ht="14.75" customHeight="1" spans="1:10">
      <c r="A22" s="156"/>
      <c r="B22" s="164" t="s">
        <v>59</v>
      </c>
      <c r="C22" s="165">
        <v>5</v>
      </c>
      <c r="D22" s="165">
        <v>2</v>
      </c>
      <c r="E22" s="165">
        <v>8</v>
      </c>
      <c r="F22" s="165">
        <v>5</v>
      </c>
      <c r="G22" s="157"/>
      <c r="H22" s="157"/>
      <c r="I22" s="157"/>
      <c r="J22" s="157"/>
    </row>
    <row r="23" ht="14.75" customHeight="1" spans="1:10">
      <c r="A23" s="161"/>
      <c r="B23" s="164" t="s">
        <v>60</v>
      </c>
      <c r="C23" s="165">
        <v>12</v>
      </c>
      <c r="D23" s="165">
        <v>5</v>
      </c>
      <c r="E23" s="165">
        <v>18</v>
      </c>
      <c r="F23" s="165">
        <v>8</v>
      </c>
      <c r="G23" s="162"/>
      <c r="H23" s="162"/>
      <c r="I23" s="162"/>
      <c r="J23" s="162"/>
    </row>
    <row r="24" ht="14.75" customHeight="1" spans="1:10">
      <c r="A24" s="166" t="s">
        <v>23</v>
      </c>
      <c r="B24" s="164" t="s">
        <v>61</v>
      </c>
      <c r="C24" s="165">
        <v>0</v>
      </c>
      <c r="D24" s="165">
        <v>0</v>
      </c>
      <c r="E24" s="165">
        <v>0</v>
      </c>
      <c r="F24" s="165">
        <v>0</v>
      </c>
      <c r="G24" s="164">
        <v>27</v>
      </c>
      <c r="H24" s="164">
        <v>11</v>
      </c>
      <c r="I24" s="164">
        <v>42</v>
      </c>
      <c r="J24" s="164">
        <v>23</v>
      </c>
    </row>
    <row r="25" ht="14.75" customHeight="1" spans="1:10">
      <c r="A25" s="156"/>
      <c r="B25" s="164" t="s">
        <v>62</v>
      </c>
      <c r="C25" s="165">
        <v>12</v>
      </c>
      <c r="D25" s="165">
        <v>5</v>
      </c>
      <c r="E25" s="165">
        <v>18</v>
      </c>
      <c r="F25" s="165">
        <v>8</v>
      </c>
      <c r="G25" s="157"/>
      <c r="H25" s="157"/>
      <c r="I25" s="157"/>
      <c r="J25" s="157"/>
    </row>
    <row r="26" ht="14.75" customHeight="1" spans="1:10">
      <c r="A26" s="156"/>
      <c r="B26" s="164" t="s">
        <v>63</v>
      </c>
      <c r="C26" s="165">
        <v>5</v>
      </c>
      <c r="D26" s="165">
        <v>2</v>
      </c>
      <c r="E26" s="165">
        <v>8</v>
      </c>
      <c r="F26" s="165">
        <v>5</v>
      </c>
      <c r="G26" s="157"/>
      <c r="H26" s="157"/>
      <c r="I26" s="157"/>
      <c r="J26" s="157"/>
    </row>
    <row r="27" ht="14.75" customHeight="1" spans="1:10">
      <c r="A27" s="156"/>
      <c r="B27" s="164" t="s">
        <v>64</v>
      </c>
      <c r="C27" s="165">
        <v>5</v>
      </c>
      <c r="D27" s="165">
        <v>2</v>
      </c>
      <c r="E27" s="165">
        <v>8</v>
      </c>
      <c r="F27" s="165">
        <v>5</v>
      </c>
      <c r="G27" s="157"/>
      <c r="H27" s="157"/>
      <c r="I27" s="157"/>
      <c r="J27" s="157"/>
    </row>
    <row r="28" ht="14.75" customHeight="1" spans="1:10">
      <c r="A28" s="161"/>
      <c r="B28" s="164" t="s">
        <v>65</v>
      </c>
      <c r="C28" s="165">
        <v>5</v>
      </c>
      <c r="D28" s="165">
        <v>2</v>
      </c>
      <c r="E28" s="165">
        <v>8</v>
      </c>
      <c r="F28" s="165">
        <v>5</v>
      </c>
      <c r="G28" s="162"/>
      <c r="H28" s="162"/>
      <c r="I28" s="162"/>
      <c r="J28" s="162"/>
    </row>
    <row r="29" ht="14.75" customHeight="1" spans="1:10">
      <c r="A29" s="166" t="s">
        <v>24</v>
      </c>
      <c r="B29" s="164" t="s">
        <v>66</v>
      </c>
      <c r="C29" s="165">
        <v>5</v>
      </c>
      <c r="D29" s="165">
        <v>2</v>
      </c>
      <c r="E29" s="165">
        <v>8</v>
      </c>
      <c r="F29" s="165">
        <v>5</v>
      </c>
      <c r="G29" s="164">
        <v>22</v>
      </c>
      <c r="H29" s="164">
        <v>9</v>
      </c>
      <c r="I29" s="164">
        <v>34</v>
      </c>
      <c r="J29" s="164">
        <v>18</v>
      </c>
    </row>
    <row r="30" ht="14.75" customHeight="1" spans="1:10">
      <c r="A30" s="156"/>
      <c r="B30" s="164" t="s">
        <v>67</v>
      </c>
      <c r="C30" s="165">
        <v>5</v>
      </c>
      <c r="D30" s="165">
        <v>2</v>
      </c>
      <c r="E30" s="165">
        <v>8</v>
      </c>
      <c r="F30" s="165">
        <v>5</v>
      </c>
      <c r="G30" s="157"/>
      <c r="H30" s="157"/>
      <c r="I30" s="157"/>
      <c r="J30" s="157"/>
    </row>
    <row r="31" ht="14.75" customHeight="1" spans="1:10">
      <c r="A31" s="161"/>
      <c r="B31" s="164" t="s">
        <v>68</v>
      </c>
      <c r="C31" s="165">
        <v>12</v>
      </c>
      <c r="D31" s="165">
        <v>5</v>
      </c>
      <c r="E31" s="165">
        <v>18</v>
      </c>
      <c r="F31" s="165">
        <v>8</v>
      </c>
      <c r="G31" s="162"/>
      <c r="H31" s="162"/>
      <c r="I31" s="162"/>
      <c r="J31" s="162"/>
    </row>
    <row r="32" ht="14.75" customHeight="1" spans="1:10">
      <c r="A32" s="166" t="s">
        <v>25</v>
      </c>
      <c r="B32" s="164" t="s">
        <v>69</v>
      </c>
      <c r="C32" s="165">
        <v>5</v>
      </c>
      <c r="D32" s="165">
        <v>2</v>
      </c>
      <c r="E32" s="165">
        <v>8</v>
      </c>
      <c r="F32" s="165">
        <v>5</v>
      </c>
      <c r="G32" s="164">
        <v>22</v>
      </c>
      <c r="H32" s="164">
        <v>9</v>
      </c>
      <c r="I32" s="164">
        <v>34</v>
      </c>
      <c r="J32" s="164">
        <v>18</v>
      </c>
    </row>
    <row r="33" ht="14.75" customHeight="1" spans="1:10">
      <c r="A33" s="156"/>
      <c r="B33" s="164" t="s">
        <v>70</v>
      </c>
      <c r="C33" s="165">
        <v>12</v>
      </c>
      <c r="D33" s="165">
        <v>5</v>
      </c>
      <c r="E33" s="165">
        <v>18</v>
      </c>
      <c r="F33" s="165">
        <v>8</v>
      </c>
      <c r="G33" s="157"/>
      <c r="H33" s="157"/>
      <c r="I33" s="157"/>
      <c r="J33" s="157"/>
    </row>
    <row r="34" ht="14.75" customHeight="1" spans="1:10">
      <c r="A34" s="161"/>
      <c r="B34" s="164" t="s">
        <v>71</v>
      </c>
      <c r="C34" s="165">
        <v>5</v>
      </c>
      <c r="D34" s="165">
        <v>2</v>
      </c>
      <c r="E34" s="165">
        <v>8</v>
      </c>
      <c r="F34" s="165">
        <v>5</v>
      </c>
      <c r="G34" s="162"/>
      <c r="H34" s="162"/>
      <c r="I34" s="162"/>
      <c r="J34" s="162"/>
    </row>
    <row r="35" ht="14.75" customHeight="1" spans="1:10">
      <c r="A35" s="166" t="s">
        <v>26</v>
      </c>
      <c r="B35" s="164" t="s">
        <v>72</v>
      </c>
      <c r="C35" s="165">
        <v>5</v>
      </c>
      <c r="D35" s="165">
        <v>2</v>
      </c>
      <c r="E35" s="165">
        <v>8</v>
      </c>
      <c r="F35" s="165">
        <v>5</v>
      </c>
      <c r="G35" s="164">
        <v>22</v>
      </c>
      <c r="H35" s="164">
        <v>9</v>
      </c>
      <c r="I35" s="164">
        <v>34</v>
      </c>
      <c r="J35" s="164">
        <v>18</v>
      </c>
    </row>
    <row r="36" ht="14.75" customHeight="1" spans="1:10">
      <c r="A36" s="156"/>
      <c r="B36" s="164" t="s">
        <v>73</v>
      </c>
      <c r="C36" s="165">
        <v>5</v>
      </c>
      <c r="D36" s="165">
        <v>2</v>
      </c>
      <c r="E36" s="165">
        <v>8</v>
      </c>
      <c r="F36" s="165">
        <v>5</v>
      </c>
      <c r="G36" s="157"/>
      <c r="H36" s="157"/>
      <c r="I36" s="157"/>
      <c r="J36" s="157"/>
    </row>
    <row r="37" ht="14.75" customHeight="1" spans="1:10">
      <c r="A37" s="161"/>
      <c r="B37" s="164" t="s">
        <v>74</v>
      </c>
      <c r="C37" s="165">
        <v>12</v>
      </c>
      <c r="D37" s="165">
        <v>5</v>
      </c>
      <c r="E37" s="165">
        <v>18</v>
      </c>
      <c r="F37" s="165">
        <v>8</v>
      </c>
      <c r="G37" s="162"/>
      <c r="H37" s="162"/>
      <c r="I37" s="162"/>
      <c r="J37" s="162"/>
    </row>
    <row r="38" ht="14.75" customHeight="1" spans="1:10">
      <c r="A38" s="166" t="s">
        <v>27</v>
      </c>
      <c r="B38" s="164" t="s">
        <v>75</v>
      </c>
      <c r="C38" s="165">
        <v>5</v>
      </c>
      <c r="D38" s="165">
        <v>2</v>
      </c>
      <c r="E38" s="165">
        <v>8</v>
      </c>
      <c r="F38" s="165">
        <v>5</v>
      </c>
      <c r="G38" s="164">
        <v>22</v>
      </c>
      <c r="H38" s="164">
        <v>9</v>
      </c>
      <c r="I38" s="164">
        <v>34</v>
      </c>
      <c r="J38" s="164">
        <v>18</v>
      </c>
    </row>
    <row r="39" ht="14.75" customHeight="1" spans="1:10">
      <c r="A39" s="156"/>
      <c r="B39" s="164" t="s">
        <v>76</v>
      </c>
      <c r="C39" s="165">
        <v>5</v>
      </c>
      <c r="D39" s="165">
        <v>2</v>
      </c>
      <c r="E39" s="165">
        <v>8</v>
      </c>
      <c r="F39" s="165">
        <v>5</v>
      </c>
      <c r="G39" s="157"/>
      <c r="H39" s="157"/>
      <c r="I39" s="157"/>
      <c r="J39" s="157"/>
    </row>
    <row r="40" ht="14.75" customHeight="1" spans="1:10">
      <c r="A40" s="161"/>
      <c r="B40" s="164" t="s">
        <v>77</v>
      </c>
      <c r="C40" s="165">
        <v>12</v>
      </c>
      <c r="D40" s="165">
        <v>5</v>
      </c>
      <c r="E40" s="165">
        <v>18</v>
      </c>
      <c r="F40" s="165">
        <v>8</v>
      </c>
      <c r="G40" s="162"/>
      <c r="H40" s="162"/>
      <c r="I40" s="162"/>
      <c r="J40" s="162"/>
    </row>
    <row r="41" ht="14.75" customHeight="1" spans="1:10">
      <c r="A41" s="166" t="s">
        <v>28</v>
      </c>
      <c r="B41" s="164" t="s">
        <v>78</v>
      </c>
      <c r="C41" s="165">
        <v>5</v>
      </c>
      <c r="D41" s="165">
        <v>2</v>
      </c>
      <c r="E41" s="165">
        <v>8</v>
      </c>
      <c r="F41" s="165">
        <v>5</v>
      </c>
      <c r="G41" s="164">
        <v>22</v>
      </c>
      <c r="H41" s="164">
        <v>9</v>
      </c>
      <c r="I41" s="164">
        <v>34</v>
      </c>
      <c r="J41" s="164">
        <v>18</v>
      </c>
    </row>
    <row r="42" ht="14.75" customHeight="1" spans="1:10">
      <c r="A42" s="156"/>
      <c r="B42" s="164" t="s">
        <v>79</v>
      </c>
      <c r="C42" s="165">
        <v>5</v>
      </c>
      <c r="D42" s="165">
        <v>2</v>
      </c>
      <c r="E42" s="165">
        <v>8</v>
      </c>
      <c r="F42" s="165">
        <v>5</v>
      </c>
      <c r="G42" s="157"/>
      <c r="H42" s="157"/>
      <c r="I42" s="157"/>
      <c r="J42" s="157"/>
    </row>
    <row r="43" ht="14.75" customHeight="1" spans="1:10">
      <c r="A43" s="161"/>
      <c r="B43" s="164" t="s">
        <v>80</v>
      </c>
      <c r="C43" s="165">
        <v>12</v>
      </c>
      <c r="D43" s="165">
        <v>5</v>
      </c>
      <c r="E43" s="165">
        <v>18</v>
      </c>
      <c r="F43" s="165">
        <v>8</v>
      </c>
      <c r="G43" s="162"/>
      <c r="H43" s="162"/>
      <c r="I43" s="162"/>
      <c r="J43" s="162"/>
    </row>
    <row r="44" ht="14.75" customHeight="1" spans="1:10">
      <c r="A44" s="166" t="s">
        <v>29</v>
      </c>
      <c r="B44" s="164" t="s">
        <v>81</v>
      </c>
      <c r="C44" s="165">
        <v>5</v>
      </c>
      <c r="D44" s="165">
        <v>2</v>
      </c>
      <c r="E44" s="165">
        <v>8</v>
      </c>
      <c r="F44" s="165">
        <v>5</v>
      </c>
      <c r="G44" s="164">
        <v>5</v>
      </c>
      <c r="H44" s="164">
        <v>2</v>
      </c>
      <c r="I44" s="164">
        <v>8</v>
      </c>
      <c r="J44" s="164">
        <v>5</v>
      </c>
    </row>
    <row r="45" ht="14.75" customHeight="1" spans="1:10">
      <c r="A45" s="166" t="s">
        <v>30</v>
      </c>
      <c r="B45" s="164" t="s">
        <v>82</v>
      </c>
      <c r="C45" s="165">
        <v>5</v>
      </c>
      <c r="D45" s="165">
        <v>2</v>
      </c>
      <c r="E45" s="165">
        <v>8</v>
      </c>
      <c r="F45" s="165">
        <v>5</v>
      </c>
      <c r="G45" s="164">
        <v>22</v>
      </c>
      <c r="H45" s="164">
        <v>9</v>
      </c>
      <c r="I45" s="164">
        <v>34</v>
      </c>
      <c r="J45" s="164">
        <v>18</v>
      </c>
    </row>
    <row r="46" ht="14.75" customHeight="1" spans="1:10">
      <c r="A46" s="156"/>
      <c r="B46" s="164" t="s">
        <v>83</v>
      </c>
      <c r="C46" s="165">
        <v>5</v>
      </c>
      <c r="D46" s="165">
        <v>2</v>
      </c>
      <c r="E46" s="165">
        <v>8</v>
      </c>
      <c r="F46" s="165">
        <v>5</v>
      </c>
      <c r="G46" s="157"/>
      <c r="H46" s="157"/>
      <c r="I46" s="157"/>
      <c r="J46" s="157"/>
    </row>
    <row r="47" ht="14.75" customHeight="1" spans="1:10">
      <c r="A47" s="161"/>
      <c r="B47" s="164" t="s">
        <v>84</v>
      </c>
      <c r="C47" s="165">
        <v>12</v>
      </c>
      <c r="D47" s="165">
        <v>5</v>
      </c>
      <c r="E47" s="165">
        <v>18</v>
      </c>
      <c r="F47" s="165">
        <v>8</v>
      </c>
      <c r="G47" s="162"/>
      <c r="H47" s="162"/>
      <c r="I47" s="162"/>
      <c r="J47" s="162"/>
    </row>
    <row r="48" ht="14.75" customHeight="1" spans="1:10">
      <c r="A48" s="166" t="s">
        <v>31</v>
      </c>
      <c r="B48" s="164" t="s">
        <v>85</v>
      </c>
      <c r="C48" s="165">
        <v>5</v>
      </c>
      <c r="D48" s="165">
        <v>2</v>
      </c>
      <c r="E48" s="165">
        <v>8</v>
      </c>
      <c r="F48" s="165">
        <v>5</v>
      </c>
      <c r="G48" s="164">
        <v>17</v>
      </c>
      <c r="H48" s="164">
        <v>7</v>
      </c>
      <c r="I48" s="164">
        <v>26</v>
      </c>
      <c r="J48" s="164">
        <v>13</v>
      </c>
    </row>
    <row r="49" ht="14.75" customHeight="1" spans="1:10">
      <c r="A49" s="161"/>
      <c r="B49" s="164" t="s">
        <v>86</v>
      </c>
      <c r="C49" s="165">
        <v>12</v>
      </c>
      <c r="D49" s="165">
        <v>5</v>
      </c>
      <c r="E49" s="165">
        <v>18</v>
      </c>
      <c r="F49" s="165">
        <v>8</v>
      </c>
      <c r="G49" s="162"/>
      <c r="H49" s="162"/>
      <c r="I49" s="162"/>
      <c r="J49" s="162"/>
    </row>
    <row r="50" ht="14.75" customHeight="1" spans="1:10">
      <c r="A50" s="166" t="s">
        <v>32</v>
      </c>
      <c r="B50" s="164" t="s">
        <v>87</v>
      </c>
      <c r="C50" s="165">
        <v>0</v>
      </c>
      <c r="D50" s="165">
        <v>0</v>
      </c>
      <c r="E50" s="165">
        <v>0</v>
      </c>
      <c r="F50" s="165">
        <v>0</v>
      </c>
      <c r="G50" s="164">
        <v>49</v>
      </c>
      <c r="H50" s="164">
        <v>20</v>
      </c>
      <c r="I50" s="164">
        <v>76</v>
      </c>
      <c r="J50" s="164">
        <v>41</v>
      </c>
    </row>
    <row r="51" ht="14.75" customHeight="1" spans="1:10">
      <c r="A51" s="156"/>
      <c r="B51" s="164" t="s">
        <v>88</v>
      </c>
      <c r="C51" s="165">
        <v>5</v>
      </c>
      <c r="D51" s="165">
        <v>2</v>
      </c>
      <c r="E51" s="165">
        <v>8</v>
      </c>
      <c r="F51" s="165">
        <v>5</v>
      </c>
      <c r="G51" s="157"/>
      <c r="H51" s="157"/>
      <c r="I51" s="157"/>
      <c r="J51" s="157"/>
    </row>
    <row r="52" ht="14.75" customHeight="1" spans="1:10">
      <c r="A52" s="156"/>
      <c r="B52" s="164" t="s">
        <v>89</v>
      </c>
      <c r="C52" s="165">
        <v>5</v>
      </c>
      <c r="D52" s="165">
        <v>2</v>
      </c>
      <c r="E52" s="165">
        <v>8</v>
      </c>
      <c r="F52" s="165">
        <v>5</v>
      </c>
      <c r="G52" s="157"/>
      <c r="H52" s="157"/>
      <c r="I52" s="157"/>
      <c r="J52" s="157"/>
    </row>
    <row r="53" ht="14.75" customHeight="1" spans="1:10">
      <c r="A53" s="156"/>
      <c r="B53" s="164" t="s">
        <v>90</v>
      </c>
      <c r="C53" s="165">
        <v>5</v>
      </c>
      <c r="D53" s="165">
        <v>2</v>
      </c>
      <c r="E53" s="165">
        <v>8</v>
      </c>
      <c r="F53" s="165">
        <v>5</v>
      </c>
      <c r="G53" s="157"/>
      <c r="H53" s="157"/>
      <c r="I53" s="157"/>
      <c r="J53" s="157"/>
    </row>
    <row r="54" ht="14.75" customHeight="1" spans="1:10">
      <c r="A54" s="156"/>
      <c r="B54" s="164" t="s">
        <v>91</v>
      </c>
      <c r="C54" s="165">
        <v>5</v>
      </c>
      <c r="D54" s="165">
        <v>2</v>
      </c>
      <c r="E54" s="165">
        <v>8</v>
      </c>
      <c r="F54" s="165">
        <v>5</v>
      </c>
      <c r="G54" s="157"/>
      <c r="H54" s="157"/>
      <c r="I54" s="157"/>
      <c r="J54" s="157"/>
    </row>
    <row r="55" ht="14.75" customHeight="1" spans="1:10">
      <c r="A55" s="156"/>
      <c r="B55" s="164" t="s">
        <v>92</v>
      </c>
      <c r="C55" s="165">
        <v>5</v>
      </c>
      <c r="D55" s="165">
        <v>2</v>
      </c>
      <c r="E55" s="165">
        <v>8</v>
      </c>
      <c r="F55" s="165">
        <v>5</v>
      </c>
      <c r="G55" s="157"/>
      <c r="H55" s="157"/>
      <c r="I55" s="157"/>
      <c r="J55" s="157"/>
    </row>
    <row r="56" ht="14.75" customHeight="1" spans="1:10">
      <c r="A56" s="156"/>
      <c r="B56" s="164" t="s">
        <v>93</v>
      </c>
      <c r="C56" s="165">
        <v>12</v>
      </c>
      <c r="D56" s="165">
        <v>5</v>
      </c>
      <c r="E56" s="165">
        <v>18</v>
      </c>
      <c r="F56" s="165">
        <v>8</v>
      </c>
      <c r="G56" s="157"/>
      <c r="H56" s="157"/>
      <c r="I56" s="157"/>
      <c r="J56" s="157"/>
    </row>
    <row r="57" ht="14.75" customHeight="1" spans="1:10">
      <c r="A57" s="161"/>
      <c r="B57" s="164" t="s">
        <v>94</v>
      </c>
      <c r="C57" s="165">
        <v>12</v>
      </c>
      <c r="D57" s="165">
        <v>5</v>
      </c>
      <c r="E57" s="165">
        <v>18</v>
      </c>
      <c r="F57" s="165">
        <v>8</v>
      </c>
      <c r="G57" s="162"/>
      <c r="H57" s="162"/>
      <c r="I57" s="162"/>
      <c r="J57" s="162"/>
    </row>
    <row r="58" ht="14.75" customHeight="1" spans="1:10">
      <c r="A58" s="166" t="s">
        <v>33</v>
      </c>
      <c r="B58" s="164" t="s">
        <v>95</v>
      </c>
      <c r="C58" s="165">
        <v>5</v>
      </c>
      <c r="D58" s="165">
        <v>2</v>
      </c>
      <c r="E58" s="165">
        <v>8</v>
      </c>
      <c r="F58" s="165">
        <v>5</v>
      </c>
      <c r="G58" s="164">
        <v>15</v>
      </c>
      <c r="H58" s="164">
        <v>6</v>
      </c>
      <c r="I58" s="164">
        <v>24</v>
      </c>
      <c r="J58" s="164">
        <v>15</v>
      </c>
    </row>
    <row r="59" ht="14.75" customHeight="1" spans="1:10">
      <c r="A59" s="156"/>
      <c r="B59" s="164" t="s">
        <v>96</v>
      </c>
      <c r="C59" s="165">
        <v>5</v>
      </c>
      <c r="D59" s="165">
        <v>2</v>
      </c>
      <c r="E59" s="165">
        <v>8</v>
      </c>
      <c r="F59" s="165">
        <v>5</v>
      </c>
      <c r="G59" s="157"/>
      <c r="H59" s="157"/>
      <c r="I59" s="157"/>
      <c r="J59" s="157"/>
    </row>
    <row r="60" ht="14.75" customHeight="1" spans="1:10">
      <c r="A60" s="161"/>
      <c r="B60" s="164" t="s">
        <v>97</v>
      </c>
      <c r="C60" s="165">
        <v>5</v>
      </c>
      <c r="D60" s="165">
        <v>2</v>
      </c>
      <c r="E60" s="165">
        <v>8</v>
      </c>
      <c r="F60" s="165">
        <v>5</v>
      </c>
      <c r="G60" s="162"/>
      <c r="H60" s="162"/>
      <c r="I60" s="162"/>
      <c r="J60" s="162"/>
    </row>
    <row r="61" ht="14.75" customHeight="1" spans="1:10">
      <c r="A61" s="166" t="s">
        <v>34</v>
      </c>
      <c r="B61" s="162"/>
      <c r="C61" s="165">
        <v>18</v>
      </c>
      <c r="D61" s="165">
        <v>8</v>
      </c>
      <c r="E61" s="165">
        <v>23</v>
      </c>
      <c r="F61" s="165">
        <v>13</v>
      </c>
      <c r="G61" s="165">
        <v>18</v>
      </c>
      <c r="H61" s="165">
        <v>8</v>
      </c>
      <c r="I61" s="165">
        <v>23</v>
      </c>
      <c r="J61" s="165">
        <v>13</v>
      </c>
    </row>
    <row r="62" ht="14.75" customHeight="1" spans="1:10">
      <c r="A62" s="167" t="s">
        <v>19</v>
      </c>
      <c r="B62" s="162"/>
      <c r="C62" s="165">
        <f t="shared" ref="C62:J62" si="0">SUM(C4:C61)</f>
        <v>426</v>
      </c>
      <c r="D62" s="165">
        <f t="shared" si="0"/>
        <v>175</v>
      </c>
      <c r="E62" s="165">
        <f t="shared" si="0"/>
        <v>653</v>
      </c>
      <c r="F62" s="165">
        <f t="shared" si="0"/>
        <v>345</v>
      </c>
      <c r="G62" s="165">
        <f t="shared" si="0"/>
        <v>426</v>
      </c>
      <c r="H62" s="165">
        <f t="shared" si="0"/>
        <v>175</v>
      </c>
      <c r="I62" s="165">
        <f t="shared" si="0"/>
        <v>653</v>
      </c>
      <c r="J62" s="165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85" zoomScaleNormal="85" topLeftCell="A160" workbookViewId="0">
      <selection activeCell="A203" sqref="A163:A203"/>
    </sheetView>
  </sheetViews>
  <sheetFormatPr defaultColWidth="9" defaultRowHeight="13.5" outlineLevelCol="2"/>
  <cols>
    <col min="1" max="1" width="114" style="1" customWidth="1"/>
    <col min="2" max="2" width="34" style="1" customWidth="1"/>
  </cols>
  <sheetData>
    <row r="1" spans="1:2">
      <c r="A1" t="s">
        <v>98</v>
      </c>
      <c r="B1" t="s">
        <v>99</v>
      </c>
    </row>
    <row r="2" ht="14.5" customHeight="1" spans="1:3">
      <c r="A2" s="2" t="s">
        <v>100</v>
      </c>
      <c r="B2" s="2" t="s">
        <v>101</v>
      </c>
      <c r="C2" s="2"/>
    </row>
    <row r="3" ht="14.5" customHeight="1" spans="1:3">
      <c r="A3" s="2" t="s">
        <v>102</v>
      </c>
      <c r="B3" s="2" t="s">
        <v>103</v>
      </c>
      <c r="C3" s="2"/>
    </row>
    <row r="4" ht="14.5" customHeight="1" spans="1:3">
      <c r="A4" s="2" t="s">
        <v>104</v>
      </c>
      <c r="B4" s="2" t="s">
        <v>101</v>
      </c>
      <c r="C4" s="2"/>
    </row>
    <row r="5" ht="14.5" customHeight="1" spans="1:3">
      <c r="A5" s="2" t="s">
        <v>105</v>
      </c>
      <c r="B5" s="2" t="s">
        <v>101</v>
      </c>
      <c r="C5" s="2"/>
    </row>
    <row r="6" ht="14.5" customHeight="1" spans="1:3">
      <c r="A6" s="2" t="s">
        <v>106</v>
      </c>
      <c r="B6" s="2" t="s">
        <v>101</v>
      </c>
      <c r="C6" s="2"/>
    </row>
    <row r="7" ht="14.5" customHeight="1" spans="1:3">
      <c r="A7" s="2" t="s">
        <v>107</v>
      </c>
      <c r="B7" s="2" t="s">
        <v>101</v>
      </c>
      <c r="C7" s="2"/>
    </row>
    <row r="8" ht="14.5" customHeight="1" spans="1:3">
      <c r="A8" s="2" t="s">
        <v>108</v>
      </c>
      <c r="B8" s="2" t="s">
        <v>103</v>
      </c>
      <c r="C8" s="2"/>
    </row>
    <row r="9" ht="14.5" customHeight="1" spans="1:3">
      <c r="A9" s="95" t="s">
        <v>109</v>
      </c>
      <c r="B9" s="2" t="s">
        <v>101</v>
      </c>
      <c r="C9" s="2"/>
    </row>
    <row r="10" ht="14.5" customHeight="1" spans="1:3">
      <c r="A10" s="2" t="s">
        <v>110</v>
      </c>
      <c r="B10" s="2" t="s">
        <v>101</v>
      </c>
      <c r="C10" s="2"/>
    </row>
    <row r="11" ht="14.5" customHeight="1" spans="1:3">
      <c r="A11" s="2" t="s">
        <v>111</v>
      </c>
      <c r="B11" s="2" t="s">
        <v>101</v>
      </c>
      <c r="C11" s="2"/>
    </row>
    <row r="12" ht="14.5" customHeight="1" spans="1:3">
      <c r="A12" s="150" t="s">
        <v>112</v>
      </c>
      <c r="B12" s="150" t="s">
        <v>113</v>
      </c>
      <c r="C12" s="2"/>
    </row>
    <row r="13" ht="14.5" customHeight="1" spans="1:3">
      <c r="A13" s="150" t="s">
        <v>114</v>
      </c>
      <c r="B13" s="150" t="s">
        <v>113</v>
      </c>
      <c r="C13" s="2"/>
    </row>
    <row r="14" ht="14.5" customHeight="1" spans="1:3">
      <c r="A14" s="150" t="s">
        <v>115</v>
      </c>
      <c r="B14" s="150" t="s">
        <v>113</v>
      </c>
      <c r="C14" s="2"/>
    </row>
    <row r="15" ht="14.5" customHeight="1" spans="1:3">
      <c r="A15" s="2" t="s">
        <v>116</v>
      </c>
      <c r="B15" s="2" t="s">
        <v>101</v>
      </c>
      <c r="C15" s="2"/>
    </row>
    <row r="16" ht="14.5" customHeight="1" spans="1:3">
      <c r="A16" s="4" t="s">
        <v>117</v>
      </c>
      <c r="B16" s="2" t="s">
        <v>101</v>
      </c>
      <c r="C16" s="2"/>
    </row>
    <row r="17" ht="14.5" customHeight="1" spans="1:3">
      <c r="A17" s="2" t="s">
        <v>118</v>
      </c>
      <c r="B17" s="2" t="s">
        <v>119</v>
      </c>
      <c r="C17" s="2"/>
    </row>
    <row r="18" ht="14.5" customHeight="1" spans="1:3">
      <c r="A18" s="2" t="s">
        <v>120</v>
      </c>
      <c r="B18" s="2" t="s">
        <v>119</v>
      </c>
      <c r="C18" s="2"/>
    </row>
    <row r="19" ht="14.5" customHeight="1" spans="1:3">
      <c r="A19" s="2" t="s">
        <v>121</v>
      </c>
      <c r="B19" s="2" t="s">
        <v>119</v>
      </c>
      <c r="C19" s="2"/>
    </row>
    <row r="20" ht="14.5" customHeight="1" spans="1:3">
      <c r="A20" s="2" t="s">
        <v>122</v>
      </c>
      <c r="B20" s="2" t="s">
        <v>119</v>
      </c>
      <c r="C20" s="2"/>
    </row>
    <row r="21" ht="14.5" customHeight="1" spans="1:3">
      <c r="A21" s="2" t="s">
        <v>123</v>
      </c>
      <c r="B21" s="2" t="s">
        <v>124</v>
      </c>
      <c r="C21" s="2"/>
    </row>
    <row r="22" ht="14.5" customHeight="1" spans="1:3">
      <c r="A22" s="2" t="s">
        <v>125</v>
      </c>
      <c r="B22" s="2" t="s">
        <v>124</v>
      </c>
      <c r="C22" s="2"/>
    </row>
    <row r="23" ht="14.5" customHeight="1" spans="1:3">
      <c r="A23" s="2" t="s">
        <v>126</v>
      </c>
      <c r="B23" s="2" t="s">
        <v>103</v>
      </c>
      <c r="C23" s="2"/>
    </row>
    <row r="24" ht="14.5" customHeight="1" spans="1:3">
      <c r="A24" s="2" t="s">
        <v>127</v>
      </c>
      <c r="B24" s="2" t="s">
        <v>124</v>
      </c>
      <c r="C24" s="2"/>
    </row>
    <row r="25" ht="14.5" customHeight="1" spans="1:3">
      <c r="A25" s="2" t="s">
        <v>128</v>
      </c>
      <c r="B25" s="2" t="s">
        <v>124</v>
      </c>
      <c r="C25" s="2"/>
    </row>
    <row r="26" ht="14.5" customHeight="1" spans="1:3">
      <c r="A26" s="2" t="s">
        <v>129</v>
      </c>
      <c r="B26" s="2" t="s">
        <v>124</v>
      </c>
      <c r="C26" s="2"/>
    </row>
    <row r="27" ht="14.5" customHeight="1" spans="1:3">
      <c r="A27" s="2" t="s">
        <v>130</v>
      </c>
      <c r="B27" s="2" t="s">
        <v>124</v>
      </c>
      <c r="C27" s="2"/>
    </row>
    <row r="28" ht="14.5" customHeight="1" spans="1:3">
      <c r="A28" s="2" t="s">
        <v>131</v>
      </c>
      <c r="B28" s="2" t="s">
        <v>124</v>
      </c>
      <c r="C28" s="2"/>
    </row>
    <row r="29" ht="14.5" customHeight="1" spans="1:3">
      <c r="A29" s="2" t="s">
        <v>132</v>
      </c>
      <c r="B29" s="2" t="s">
        <v>124</v>
      </c>
      <c r="C29" s="2"/>
    </row>
    <row r="30" ht="14.5" customHeight="1" spans="1:3">
      <c r="A30" s="2" t="s">
        <v>133</v>
      </c>
      <c r="B30" s="2" t="s">
        <v>124</v>
      </c>
      <c r="C30" s="2"/>
    </row>
    <row r="31" ht="14.5" customHeight="1" spans="1:3">
      <c r="A31" s="2" t="s">
        <v>134</v>
      </c>
      <c r="B31" s="2" t="s">
        <v>103</v>
      </c>
      <c r="C31" s="2"/>
    </row>
    <row r="32" ht="14.5" customHeight="1" spans="1:3">
      <c r="A32" s="2" t="s">
        <v>135</v>
      </c>
      <c r="B32" s="2" t="s">
        <v>124</v>
      </c>
      <c r="C32" s="2"/>
    </row>
    <row r="33" ht="14.5" customHeight="1" spans="1:3">
      <c r="A33" s="2" t="s">
        <v>136</v>
      </c>
      <c r="B33" s="2" t="s">
        <v>124</v>
      </c>
      <c r="C33" s="2"/>
    </row>
    <row r="34" ht="14.5" customHeight="1" spans="1:3">
      <c r="A34" s="2" t="s">
        <v>137</v>
      </c>
      <c r="B34" s="2" t="s">
        <v>124</v>
      </c>
      <c r="C34" s="2"/>
    </row>
    <row r="35" ht="14.5" customHeight="1" spans="1:3">
      <c r="A35" s="2" t="s">
        <v>138</v>
      </c>
      <c r="B35" s="2" t="s">
        <v>103</v>
      </c>
      <c r="C35" s="2"/>
    </row>
    <row r="36" ht="14.5" customHeight="1" spans="1:3">
      <c r="A36" s="150" t="s">
        <v>139</v>
      </c>
      <c r="B36" s="150" t="s">
        <v>140</v>
      </c>
      <c r="C36" s="2"/>
    </row>
    <row r="37" ht="14.5" customHeight="1" spans="1:3">
      <c r="A37" s="2" t="s">
        <v>141</v>
      </c>
      <c r="B37" s="2" t="s">
        <v>124</v>
      </c>
      <c r="C37" s="2"/>
    </row>
    <row r="38" ht="14.5" customHeight="1" spans="1:3">
      <c r="A38" s="2" t="s">
        <v>142</v>
      </c>
      <c r="B38" s="2" t="s">
        <v>124</v>
      </c>
      <c r="C38" s="2"/>
    </row>
    <row r="39" ht="14.5" customHeight="1" spans="1:3">
      <c r="A39" s="150" t="s">
        <v>143</v>
      </c>
      <c r="B39" s="150" t="s">
        <v>140</v>
      </c>
      <c r="C39" s="2"/>
    </row>
    <row r="40" ht="14.5" customHeight="1" spans="1:3">
      <c r="A40" s="150" t="s">
        <v>144</v>
      </c>
      <c r="B40" s="150" t="s">
        <v>140</v>
      </c>
      <c r="C40" s="2"/>
    </row>
    <row r="41" ht="14.5" customHeight="1" spans="1:3">
      <c r="A41" s="2" t="s">
        <v>145</v>
      </c>
      <c r="B41" s="2" t="s">
        <v>124</v>
      </c>
      <c r="C41" s="2"/>
    </row>
    <row r="42" ht="14.5" customHeight="1" spans="1:3">
      <c r="A42" s="150" t="s">
        <v>146</v>
      </c>
      <c r="B42" s="150" t="s">
        <v>140</v>
      </c>
      <c r="C42" s="2"/>
    </row>
    <row r="43" ht="43.5" customHeight="1" spans="1:3">
      <c r="A43" s="151" t="s">
        <v>147</v>
      </c>
      <c r="B43" s="150" t="s">
        <v>140</v>
      </c>
      <c r="C43" s="2"/>
    </row>
    <row r="44" ht="14.5" customHeight="1" spans="1:3">
      <c r="A44" s="151" t="s">
        <v>148</v>
      </c>
      <c r="B44" s="150" t="s">
        <v>140</v>
      </c>
      <c r="C44" s="2"/>
    </row>
    <row r="45" ht="14.5" customHeight="1" spans="1:3">
      <c r="A45" s="150" t="s">
        <v>149</v>
      </c>
      <c r="B45" s="150" t="s">
        <v>140</v>
      </c>
      <c r="C45" s="2"/>
    </row>
    <row r="46" ht="14.5" customHeight="1" spans="1:3">
      <c r="A46" s="2" t="s">
        <v>150</v>
      </c>
      <c r="B46" s="2" t="s">
        <v>124</v>
      </c>
      <c r="C46" s="2"/>
    </row>
    <row r="47" ht="14.5" customHeight="1" spans="1:3">
      <c r="A47" s="150" t="s">
        <v>151</v>
      </c>
      <c r="B47" s="150" t="s">
        <v>113</v>
      </c>
      <c r="C47" s="2" t="s">
        <v>152</v>
      </c>
    </row>
    <row r="48" ht="14.5" customHeight="1" spans="1:3">
      <c r="A48" s="150" t="s">
        <v>153</v>
      </c>
      <c r="B48" s="150" t="s">
        <v>113</v>
      </c>
      <c r="C48" s="2" t="s">
        <v>154</v>
      </c>
    </row>
    <row r="49" ht="14.5" customHeight="1" spans="1:3">
      <c r="A49" s="150" t="s">
        <v>155</v>
      </c>
      <c r="B49" s="150" t="s">
        <v>140</v>
      </c>
      <c r="C49" s="90" t="s">
        <v>156</v>
      </c>
    </row>
    <row r="50" ht="14.5" customHeight="1" spans="1:3">
      <c r="A50" s="152" t="s">
        <v>155</v>
      </c>
      <c r="B50" s="150" t="s">
        <v>113</v>
      </c>
      <c r="C50" s="2" t="s">
        <v>156</v>
      </c>
    </row>
    <row r="51" ht="14.5" customHeight="1" spans="1:3">
      <c r="A51" s="152" t="s">
        <v>157</v>
      </c>
      <c r="B51" s="150" t="s">
        <v>113</v>
      </c>
      <c r="C51" s="2" t="s">
        <v>156</v>
      </c>
    </row>
    <row r="52" ht="14.5" customHeight="1" spans="1:3">
      <c r="A52" s="150" t="s">
        <v>157</v>
      </c>
      <c r="B52" s="150" t="s">
        <v>140</v>
      </c>
      <c r="C52" s="2" t="s">
        <v>156</v>
      </c>
    </row>
    <row r="53" ht="14.5" customHeight="1" spans="1:3">
      <c r="A53" s="2" t="s">
        <v>158</v>
      </c>
      <c r="B53" s="2" t="s">
        <v>124</v>
      </c>
      <c r="C53" s="2"/>
    </row>
    <row r="54" ht="14.5" customHeight="1" spans="1:3">
      <c r="A54" s="2" t="s">
        <v>159</v>
      </c>
      <c r="B54" s="2" t="s">
        <v>124</v>
      </c>
      <c r="C54" s="2"/>
    </row>
    <row r="55" ht="14.5" customHeight="1" spans="1:3">
      <c r="A55" s="2" t="s">
        <v>160</v>
      </c>
      <c r="B55" s="2" t="s">
        <v>161</v>
      </c>
      <c r="C55" s="2"/>
    </row>
    <row r="56" ht="14.5" customHeight="1" spans="1:3">
      <c r="A56" s="150" t="s">
        <v>162</v>
      </c>
      <c r="B56" s="150" t="s">
        <v>113</v>
      </c>
      <c r="C56" s="2"/>
    </row>
    <row r="57" ht="14.5" customHeight="1" spans="1:3">
      <c r="A57" s="90" t="s">
        <v>162</v>
      </c>
      <c r="B57" s="90" t="s">
        <v>103</v>
      </c>
      <c r="C57" s="2"/>
    </row>
    <row r="58" ht="14.5" customHeight="1" spans="1:3">
      <c r="A58" s="150" t="s">
        <v>163</v>
      </c>
      <c r="B58" s="150" t="s">
        <v>113</v>
      </c>
      <c r="C58" s="2"/>
    </row>
    <row r="59" ht="14.5" customHeight="1" spans="1:3">
      <c r="A59" s="2" t="s">
        <v>164</v>
      </c>
      <c r="B59" s="2" t="s">
        <v>161</v>
      </c>
      <c r="C59" s="2"/>
    </row>
    <row r="60" ht="14.5" customHeight="1" spans="1:3">
      <c r="A60" s="2" t="s">
        <v>165</v>
      </c>
      <c r="B60" s="2" t="s">
        <v>161</v>
      </c>
      <c r="C60" s="2"/>
    </row>
    <row r="61" ht="14.5" customHeight="1" spans="1:3">
      <c r="A61" s="150" t="s">
        <v>166</v>
      </c>
      <c r="B61" s="150" t="s">
        <v>140</v>
      </c>
      <c r="C61" s="2"/>
    </row>
    <row r="62" ht="14.5" customHeight="1" spans="1:3">
      <c r="A62" s="2" t="s">
        <v>167</v>
      </c>
      <c r="B62" s="2" t="s">
        <v>124</v>
      </c>
      <c r="C62" s="2"/>
    </row>
    <row r="63" ht="14.5" customHeight="1" spans="1:3">
      <c r="A63" s="2" t="s">
        <v>168</v>
      </c>
      <c r="B63" s="2" t="s">
        <v>161</v>
      </c>
      <c r="C63" s="2"/>
    </row>
    <row r="64" ht="14.5" customHeight="1" spans="1:3">
      <c r="A64" s="2" t="s">
        <v>169</v>
      </c>
      <c r="B64" s="2" t="s">
        <v>161</v>
      </c>
      <c r="C64" s="2"/>
    </row>
    <row r="65" ht="14.5" customHeight="1" spans="1:3">
      <c r="A65" s="150" t="s">
        <v>170</v>
      </c>
      <c r="B65" s="150" t="s">
        <v>113</v>
      </c>
      <c r="C65" s="2"/>
    </row>
    <row r="66" ht="14.5" customHeight="1" spans="1:3">
      <c r="A66" s="150" t="s">
        <v>171</v>
      </c>
      <c r="B66" s="150" t="s">
        <v>113</v>
      </c>
      <c r="C66" s="2"/>
    </row>
    <row r="67" ht="14.5" customHeight="1" spans="1:3">
      <c r="A67" s="150" t="s">
        <v>172</v>
      </c>
      <c r="B67" s="150" t="s">
        <v>113</v>
      </c>
      <c r="C67" s="2"/>
    </row>
    <row r="68" ht="14.5" customHeight="1" spans="1:3">
      <c r="A68" s="2" t="s">
        <v>173</v>
      </c>
      <c r="B68" s="2" t="s">
        <v>103</v>
      </c>
      <c r="C68" s="2"/>
    </row>
    <row r="69" ht="14.5" customHeight="1" spans="1:3">
      <c r="A69" s="2" t="s">
        <v>174</v>
      </c>
      <c r="B69" s="2" t="s">
        <v>161</v>
      </c>
      <c r="C69" s="2"/>
    </row>
    <row r="70" ht="14.5" customHeight="1" spans="1:3">
      <c r="A70" s="2" t="s">
        <v>175</v>
      </c>
      <c r="B70" s="2" t="s">
        <v>161</v>
      </c>
      <c r="C70" s="2"/>
    </row>
    <row r="71" ht="14.5" customHeight="1" spans="1:3">
      <c r="A71" s="2" t="s">
        <v>176</v>
      </c>
      <c r="B71" s="2" t="s">
        <v>103</v>
      </c>
      <c r="C71" s="2"/>
    </row>
    <row r="72" ht="14.5" customHeight="1" spans="1:3">
      <c r="A72" s="150" t="s">
        <v>177</v>
      </c>
      <c r="B72" s="150" t="s">
        <v>140</v>
      </c>
      <c r="C72" s="2"/>
    </row>
    <row r="73" ht="14.5" customHeight="1" spans="1:3">
      <c r="A73" s="150" t="s">
        <v>178</v>
      </c>
      <c r="B73" s="150" t="s">
        <v>140</v>
      </c>
      <c r="C73" s="2"/>
    </row>
    <row r="74" ht="29" customHeight="1" spans="1:3">
      <c r="A74" s="4" t="s">
        <v>179</v>
      </c>
      <c r="B74" s="2" t="s">
        <v>103</v>
      </c>
      <c r="C74" s="2" t="s">
        <v>180</v>
      </c>
    </row>
    <row r="75" ht="14.5" customHeight="1" spans="1:3">
      <c r="A75" s="2" t="s">
        <v>181</v>
      </c>
      <c r="B75" s="2"/>
      <c r="C75" s="2"/>
    </row>
    <row r="76" ht="14.5" customHeight="1" spans="1:2">
      <c r="A76" s="4" t="s">
        <v>182</v>
      </c>
      <c r="B76" s="2" t="s">
        <v>124</v>
      </c>
    </row>
    <row r="77" ht="14.5" customHeight="1" spans="1:2">
      <c r="A77" s="2" t="s">
        <v>183</v>
      </c>
      <c r="B77" s="2" t="s">
        <v>124</v>
      </c>
    </row>
    <row r="78" ht="14.5" customHeight="1" spans="1:2">
      <c r="A78" s="2" t="s">
        <v>184</v>
      </c>
      <c r="B78" s="2" t="s">
        <v>124</v>
      </c>
    </row>
    <row r="79" ht="14.5" customHeight="1" spans="1:2">
      <c r="A79" s="2" t="s">
        <v>185</v>
      </c>
      <c r="B79" s="2" t="s">
        <v>186</v>
      </c>
    </row>
    <row r="80" ht="14.5" customHeight="1" spans="1:2">
      <c r="A80" s="2" t="s">
        <v>187</v>
      </c>
      <c r="B80" s="2" t="s">
        <v>101</v>
      </c>
    </row>
    <row r="81" ht="14.5" customHeight="1" spans="1:2">
      <c r="A81" s="2" t="s">
        <v>188</v>
      </c>
      <c r="B81" s="104" t="s">
        <v>161</v>
      </c>
    </row>
    <row r="82" ht="14.5" customHeight="1" spans="1:2">
      <c r="A82" s="2" t="s">
        <v>189</v>
      </c>
      <c r="B82" s="2" t="s">
        <v>140</v>
      </c>
    </row>
    <row r="83" ht="14.5" customHeight="1" spans="1:2">
      <c r="A83" s="2" t="s">
        <v>190</v>
      </c>
      <c r="B83" s="2" t="s">
        <v>140</v>
      </c>
    </row>
    <row r="84" ht="14.5" customHeight="1" spans="1:2">
      <c r="A84" s="2" t="s">
        <v>191</v>
      </c>
      <c r="B84" s="2" t="s">
        <v>140</v>
      </c>
    </row>
    <row r="85" ht="14.5" customHeight="1" spans="1:2">
      <c r="A85" s="2" t="s">
        <v>192</v>
      </c>
      <c r="B85" s="2" t="s">
        <v>140</v>
      </c>
    </row>
    <row r="86" ht="14.5" customHeight="1" spans="1:2">
      <c r="A86" s="2" t="s">
        <v>193</v>
      </c>
      <c r="B86" s="2" t="s">
        <v>186</v>
      </c>
    </row>
    <row r="87" ht="14.5" customHeight="1" spans="1:2">
      <c r="A87" s="2" t="s">
        <v>194</v>
      </c>
      <c r="B87" s="2" t="s">
        <v>186</v>
      </c>
    </row>
    <row r="88" ht="14.5" customHeight="1" spans="1:2">
      <c r="A88" s="2" t="s">
        <v>195</v>
      </c>
      <c r="B88" s="2" t="s">
        <v>113</v>
      </c>
    </row>
    <row r="89" ht="14.5" customHeight="1" spans="1:2">
      <c r="A89" s="2" t="s">
        <v>196</v>
      </c>
      <c r="B89" s="2" t="s">
        <v>113</v>
      </c>
    </row>
    <row r="90" ht="14.5" customHeight="1" spans="1:2">
      <c r="A90" s="2" t="s">
        <v>197</v>
      </c>
      <c r="B90" s="2" t="s">
        <v>113</v>
      </c>
    </row>
    <row r="91" ht="14.5" customHeight="1" spans="1:2">
      <c r="A91" s="2" t="s">
        <v>198</v>
      </c>
      <c r="B91" s="2" t="s">
        <v>113</v>
      </c>
    </row>
    <row r="92" ht="14.5" customHeight="1" spans="1:2">
      <c r="A92" s="2" t="s">
        <v>199</v>
      </c>
      <c r="B92" s="2" t="s">
        <v>113</v>
      </c>
    </row>
    <row r="93" ht="29" customHeight="1" spans="1:2">
      <c r="A93" s="4" t="s">
        <v>200</v>
      </c>
      <c r="B93" s="104" t="s">
        <v>201</v>
      </c>
    </row>
    <row r="94" ht="14.5" customHeight="1" spans="1:3">
      <c r="A94" s="7" t="s">
        <v>202</v>
      </c>
      <c r="B94" s="7" t="s">
        <v>203</v>
      </c>
      <c r="C94" s="7" t="s">
        <v>204</v>
      </c>
    </row>
    <row r="95" ht="14.5" customHeight="1" spans="1:3">
      <c r="A95" s="2" t="s">
        <v>205</v>
      </c>
      <c r="B95" s="2" t="s">
        <v>206</v>
      </c>
      <c r="C95" s="7"/>
    </row>
    <row r="96" ht="14.5" customHeight="1" spans="1:3">
      <c r="A96" s="7" t="s">
        <v>207</v>
      </c>
      <c r="B96" s="2" t="s">
        <v>113</v>
      </c>
      <c r="C96" s="7" t="s">
        <v>140</v>
      </c>
    </row>
    <row r="97" ht="14.5" customHeight="1" spans="1:3">
      <c r="A97" s="7" t="s">
        <v>208</v>
      </c>
      <c r="B97" s="7" t="s">
        <v>201</v>
      </c>
      <c r="C97" s="7" t="s">
        <v>209</v>
      </c>
    </row>
    <row r="98" ht="14.5" customHeight="1" spans="1:3">
      <c r="A98" s="7" t="s">
        <v>210</v>
      </c>
      <c r="B98" s="7" t="s">
        <v>113</v>
      </c>
      <c r="C98" s="7" t="s">
        <v>140</v>
      </c>
    </row>
    <row r="99" ht="14.5" customHeight="1" spans="1:3">
      <c r="A99" s="7" t="s">
        <v>211</v>
      </c>
      <c r="B99" s="7" t="s">
        <v>113</v>
      </c>
      <c r="C99" s="7" t="s">
        <v>140</v>
      </c>
    </row>
    <row r="100" ht="14.5" customHeight="1" spans="1:3">
      <c r="A100" s="7" t="s">
        <v>212</v>
      </c>
      <c r="B100" s="7" t="s">
        <v>113</v>
      </c>
      <c r="C100" s="7" t="s">
        <v>140</v>
      </c>
    </row>
    <row r="101" ht="14.5" customHeight="1" spans="1:3">
      <c r="A101" s="7" t="s">
        <v>213</v>
      </c>
      <c r="B101" s="2" t="s">
        <v>113</v>
      </c>
      <c r="C101" s="7" t="s">
        <v>140</v>
      </c>
    </row>
    <row r="102" ht="14.5" customHeight="1" spans="1:3">
      <c r="A102" s="2" t="s">
        <v>214</v>
      </c>
      <c r="B102" s="2" t="s">
        <v>113</v>
      </c>
      <c r="C102" s="7" t="s">
        <v>140</v>
      </c>
    </row>
    <row r="105" ht="14.5" customHeight="1" spans="1:3">
      <c r="A105" s="2" t="s">
        <v>215</v>
      </c>
      <c r="B105" s="2" t="s">
        <v>101</v>
      </c>
      <c r="C105" s="7"/>
    </row>
    <row r="106" ht="14.5" customHeight="1" spans="1:3">
      <c r="A106" s="7" t="s">
        <v>216</v>
      </c>
      <c r="B106" s="7" t="s">
        <v>101</v>
      </c>
      <c r="C106" s="7"/>
    </row>
    <row r="107" ht="14.5" customHeight="1" spans="1:3">
      <c r="A107" s="8" t="s">
        <v>217</v>
      </c>
      <c r="B107" s="7" t="s">
        <v>101</v>
      </c>
      <c r="C107" s="7"/>
    </row>
    <row r="108" ht="14.5" customHeight="1" spans="1:3">
      <c r="A108" s="7" t="s">
        <v>218</v>
      </c>
      <c r="B108" s="2" t="s">
        <v>119</v>
      </c>
      <c r="C108" s="7" t="s">
        <v>204</v>
      </c>
    </row>
    <row r="109" ht="14.5" customHeight="1" spans="1:3">
      <c r="A109" s="7" t="s">
        <v>219</v>
      </c>
      <c r="B109" s="2" t="s">
        <v>124</v>
      </c>
      <c r="C109" s="7"/>
    </row>
    <row r="110" ht="14.5" customHeight="1" spans="1:3">
      <c r="A110" s="2" t="s">
        <v>220</v>
      </c>
      <c r="B110" s="2" t="s">
        <v>103</v>
      </c>
      <c r="C110" s="7"/>
    </row>
    <row r="111" ht="14.5" customHeight="1" spans="1:3">
      <c r="A111" s="7" t="s">
        <v>221</v>
      </c>
      <c r="B111" s="7" t="s">
        <v>103</v>
      </c>
      <c r="C111" s="7"/>
    </row>
    <row r="112" ht="29" customHeight="1" spans="1:3">
      <c r="A112" s="7" t="s">
        <v>222</v>
      </c>
      <c r="B112" s="7" t="s">
        <v>103</v>
      </c>
      <c r="C112" s="8" t="s">
        <v>223</v>
      </c>
    </row>
    <row r="113" ht="14.5" customHeight="1" spans="1:3">
      <c r="A113" s="2" t="s">
        <v>224</v>
      </c>
      <c r="B113" s="2" t="s">
        <v>103</v>
      </c>
      <c r="C113" s="7"/>
    </row>
    <row r="114" ht="14.5" customHeight="1" spans="1:3">
      <c r="A114" s="7" t="s">
        <v>225</v>
      </c>
      <c r="B114" s="7" t="s">
        <v>103</v>
      </c>
      <c r="C114" s="7"/>
    </row>
    <row r="115" ht="14.5" customHeight="1" spans="1:3">
      <c r="A115" s="7" t="s">
        <v>226</v>
      </c>
      <c r="B115" s="2" t="s">
        <v>103</v>
      </c>
      <c r="C115" s="7"/>
    </row>
    <row r="116" ht="14.5" customHeight="1" spans="1:3">
      <c r="A116" s="7" t="s">
        <v>227</v>
      </c>
      <c r="B116" s="7" t="s">
        <v>140</v>
      </c>
      <c r="C116" s="7"/>
    </row>
    <row r="117" ht="29" customHeight="1" spans="1:3">
      <c r="A117" s="9" t="s">
        <v>228</v>
      </c>
      <c r="B117" s="7" t="s">
        <v>161</v>
      </c>
      <c r="C117" s="7"/>
    </row>
    <row r="118" ht="14.5" customHeight="1" spans="1:3">
      <c r="A118" s="2" t="s">
        <v>229</v>
      </c>
      <c r="B118" s="7" t="s">
        <v>161</v>
      </c>
      <c r="C118" s="7"/>
    </row>
    <row r="119" ht="14.5" customHeight="1" spans="1:3">
      <c r="A119" s="7" t="s">
        <v>230</v>
      </c>
      <c r="B119" s="2" t="s">
        <v>161</v>
      </c>
      <c r="C119" s="7"/>
    </row>
    <row r="120" ht="14.5" customHeight="1" spans="1:3">
      <c r="A120" s="7" t="s">
        <v>231</v>
      </c>
      <c r="B120" s="7" t="s">
        <v>161</v>
      </c>
      <c r="C120" s="7"/>
    </row>
    <row r="121" ht="14.5" customHeight="1" spans="1:3">
      <c r="A121" s="2"/>
      <c r="B121" s="2"/>
      <c r="C121" s="7"/>
    </row>
    <row r="122" ht="14.5" customHeight="1" spans="1:3">
      <c r="A122" s="7" t="s">
        <v>232</v>
      </c>
      <c r="B122" s="7"/>
      <c r="C122" s="7"/>
    </row>
    <row r="123" ht="14.5" customHeight="1" spans="1:3">
      <c r="A123" s="7" t="s">
        <v>233</v>
      </c>
      <c r="B123" s="7"/>
      <c r="C123" s="7"/>
    </row>
    <row r="124" ht="14.5" customHeight="1" spans="1:3">
      <c r="A124" s="2" t="s">
        <v>234</v>
      </c>
      <c r="B124" s="2"/>
      <c r="C124" s="7"/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242</v>
      </c>
    </row>
    <row r="135" spans="1:1">
      <c r="A135" t="s">
        <v>243</v>
      </c>
    </row>
    <row r="136" spans="1:1">
      <c r="A136" t="s">
        <v>244</v>
      </c>
    </row>
    <row r="137" spans="1:1">
      <c r="A137" t="s">
        <v>245</v>
      </c>
    </row>
    <row r="138" spans="1:1">
      <c r="A138" t="s">
        <v>246</v>
      </c>
    </row>
    <row r="139" spans="1:1">
      <c r="A139" t="s">
        <v>247</v>
      </c>
    </row>
    <row r="140" spans="1:1">
      <c r="A140" t="s">
        <v>248</v>
      </c>
    </row>
    <row r="141" spans="1:1">
      <c r="A141" t="s">
        <v>249</v>
      </c>
    </row>
    <row r="142" spans="1:1">
      <c r="A142" t="s">
        <v>250</v>
      </c>
    </row>
    <row r="143" spans="1:1">
      <c r="A143" t="s">
        <v>251</v>
      </c>
    </row>
    <row r="144" spans="1:1">
      <c r="A144" t="s">
        <v>252</v>
      </c>
    </row>
    <row r="145" spans="1:1">
      <c r="A145" t="s">
        <v>253</v>
      </c>
    </row>
    <row r="146" spans="1:1">
      <c r="A146" t="s">
        <v>254</v>
      </c>
    </row>
    <row r="147" spans="1:1">
      <c r="A147" t="s">
        <v>255</v>
      </c>
    </row>
    <row r="149" ht="14.5" customHeight="1" spans="1:1">
      <c r="A149" s="118" t="s">
        <v>256</v>
      </c>
    </row>
    <row r="150" ht="14.5" customHeight="1" spans="1:1">
      <c r="A150" s="118" t="s">
        <v>257</v>
      </c>
    </row>
    <row r="151" ht="14.5" customHeight="1" spans="1:1">
      <c r="A151" s="118"/>
    </row>
    <row r="152" ht="14.5" customHeight="1" spans="1:1">
      <c r="A152" s="118"/>
    </row>
    <row r="153" ht="14.5" customHeight="1" spans="1:1">
      <c r="A153" s="118"/>
    </row>
    <row r="154" ht="14.5" customHeight="1" spans="1:1">
      <c r="A154" s="118" t="s">
        <v>258</v>
      </c>
    </row>
    <row r="155" ht="14.5" customHeight="1" spans="1:1">
      <c r="A155" s="118"/>
    </row>
    <row r="156" ht="14.5" customHeight="1" spans="1:1">
      <c r="A156" s="119" t="s">
        <v>259</v>
      </c>
    </row>
    <row r="159" ht="14.5" customHeight="1" spans="1:1">
      <c r="A159" s="118" t="s">
        <v>257</v>
      </c>
    </row>
    <row r="160" ht="14.5" customHeight="1" spans="1:1">
      <c r="A160" s="119" t="s">
        <v>259</v>
      </c>
    </row>
    <row r="163" ht="14.5" customHeight="1" spans="1:3">
      <c r="A163" s="2" t="s">
        <v>260</v>
      </c>
      <c r="B163" s="2" t="s">
        <v>186</v>
      </c>
      <c r="C163" s="2"/>
    </row>
    <row r="164" ht="14.5" customHeight="1" spans="1:3">
      <c r="A164" s="2" t="s">
        <v>261</v>
      </c>
      <c r="B164" s="2" t="s">
        <v>186</v>
      </c>
      <c r="C164" s="2"/>
    </row>
    <row r="165" ht="14.5" customHeight="1" spans="1:3">
      <c r="A165" s="3" t="s">
        <v>262</v>
      </c>
      <c r="B165" s="2" t="s">
        <v>209</v>
      </c>
      <c r="C165" s="2"/>
    </row>
    <row r="166" ht="14.5" customHeight="1" spans="1:3">
      <c r="A166" s="3" t="s">
        <v>263</v>
      </c>
      <c r="B166" s="2" t="s">
        <v>209</v>
      </c>
      <c r="C166" s="2"/>
    </row>
    <row r="167" ht="14.5" customHeight="1" spans="1:3">
      <c r="A167" s="3" t="s">
        <v>264</v>
      </c>
      <c r="B167" s="2" t="s">
        <v>209</v>
      </c>
      <c r="C167" s="2"/>
    </row>
    <row r="168" ht="14.5" customHeight="1" spans="1:3">
      <c r="A168" s="2" t="s">
        <v>265</v>
      </c>
      <c r="B168" s="2" t="s">
        <v>209</v>
      </c>
      <c r="C168" s="2"/>
    </row>
    <row r="169" ht="14.5" customHeight="1" spans="1:3">
      <c r="A169" s="2" t="s">
        <v>266</v>
      </c>
      <c r="B169" s="2" t="s">
        <v>209</v>
      </c>
      <c r="C169" s="2"/>
    </row>
    <row r="170" ht="14.5" customHeight="1" spans="1:3">
      <c r="A170" s="3" t="s">
        <v>267</v>
      </c>
      <c r="B170" s="2" t="s">
        <v>209</v>
      </c>
      <c r="C170" s="2"/>
    </row>
    <row r="171" ht="14.5" customHeight="1" spans="1:3">
      <c r="A171" s="3" t="s">
        <v>268</v>
      </c>
      <c r="B171" s="2" t="s">
        <v>209</v>
      </c>
      <c r="C171" s="2"/>
    </row>
    <row r="172" ht="14.5" customHeight="1" spans="1:3">
      <c r="A172" s="3" t="s">
        <v>269</v>
      </c>
      <c r="B172" s="2" t="s">
        <v>113</v>
      </c>
      <c r="C172" s="2" t="s">
        <v>140</v>
      </c>
    </row>
    <row r="173" ht="14.5" customHeight="1" spans="1:3">
      <c r="A173" s="2" t="s">
        <v>270</v>
      </c>
      <c r="B173" s="2" t="s">
        <v>113</v>
      </c>
      <c r="C173" s="2" t="s">
        <v>140</v>
      </c>
    </row>
    <row r="174" ht="14.5" customHeight="1" spans="1:3">
      <c r="A174" s="2" t="s">
        <v>271</v>
      </c>
      <c r="B174" s="2" t="s">
        <v>113</v>
      </c>
      <c r="C174" s="2" t="s">
        <v>140</v>
      </c>
    </row>
    <row r="175" ht="14.5" customHeight="1" spans="1:3">
      <c r="A175" s="2" t="s">
        <v>272</v>
      </c>
      <c r="B175" s="2" t="s">
        <v>113</v>
      </c>
      <c r="C175" s="6" t="s">
        <v>140</v>
      </c>
    </row>
    <row r="176" ht="14.5" customHeight="1" spans="1:3">
      <c r="A176" s="3" t="s">
        <v>273</v>
      </c>
      <c r="B176" s="2" t="s">
        <v>113</v>
      </c>
      <c r="C176" s="2" t="s">
        <v>140</v>
      </c>
    </row>
    <row r="177" ht="14.5" customHeight="1" spans="1:3">
      <c r="A177" s="3" t="s">
        <v>274</v>
      </c>
      <c r="B177" s="2" t="s">
        <v>113</v>
      </c>
      <c r="C177" s="2" t="s">
        <v>140</v>
      </c>
    </row>
    <row r="178" ht="14.5" customHeight="1" spans="1:3">
      <c r="A178" s="3" t="s">
        <v>275</v>
      </c>
      <c r="B178" s="2" t="s">
        <v>113</v>
      </c>
      <c r="C178" s="2" t="s">
        <v>140</v>
      </c>
    </row>
    <row r="179" ht="14.5" customHeight="1" spans="1:3">
      <c r="A179" s="4" t="s">
        <v>276</v>
      </c>
      <c r="B179" s="2" t="s">
        <v>113</v>
      </c>
      <c r="C179" s="2" t="s">
        <v>140</v>
      </c>
    </row>
    <row r="180" ht="14.5" customHeight="1" spans="1:3">
      <c r="A180" s="2" t="s">
        <v>277</v>
      </c>
      <c r="B180" s="2" t="s">
        <v>113</v>
      </c>
      <c r="C180" s="2" t="s">
        <v>140</v>
      </c>
    </row>
    <row r="181" ht="14.5" customHeight="1" spans="1:3">
      <c r="A181" s="3" t="s">
        <v>278</v>
      </c>
      <c r="B181" s="2" t="s">
        <v>113</v>
      </c>
      <c r="C181" s="2" t="s">
        <v>140</v>
      </c>
    </row>
    <row r="182" ht="14.5" customHeight="1" spans="1:3">
      <c r="A182" s="3" t="s">
        <v>279</v>
      </c>
      <c r="B182" s="2" t="s">
        <v>113</v>
      </c>
      <c r="C182" s="2" t="s">
        <v>140</v>
      </c>
    </row>
    <row r="183" ht="14.5" customHeight="1" spans="1:3">
      <c r="A183" s="3" t="s">
        <v>267</v>
      </c>
      <c r="B183" s="2" t="s">
        <v>203</v>
      </c>
      <c r="C183" s="2" t="s">
        <v>204</v>
      </c>
    </row>
    <row r="184" ht="14.5" customHeight="1" spans="1:3">
      <c r="A184" s="2" t="s">
        <v>265</v>
      </c>
      <c r="B184" s="2" t="s">
        <v>280</v>
      </c>
      <c r="C184" s="2" t="s">
        <v>281</v>
      </c>
    </row>
    <row r="185" ht="14.5" customHeight="1" spans="1:3">
      <c r="A185" s="2" t="s">
        <v>266</v>
      </c>
      <c r="B185" s="2" t="s">
        <v>280</v>
      </c>
      <c r="C185" s="2" t="s">
        <v>281</v>
      </c>
    </row>
    <row r="186" ht="14.5" customHeight="1" spans="1:3">
      <c r="A186" s="3" t="s">
        <v>262</v>
      </c>
      <c r="B186" s="2" t="s">
        <v>201</v>
      </c>
      <c r="C186" s="2" t="s">
        <v>204</v>
      </c>
    </row>
    <row r="187" ht="14.5" customHeight="1" spans="1:3">
      <c r="A187" s="3" t="s">
        <v>263</v>
      </c>
      <c r="B187" s="2" t="s">
        <v>201</v>
      </c>
      <c r="C187" s="2" t="s">
        <v>204</v>
      </c>
    </row>
    <row r="188" ht="14.5" customHeight="1" spans="1:3">
      <c r="A188" s="3" t="s">
        <v>264</v>
      </c>
      <c r="B188" s="2" t="s">
        <v>201</v>
      </c>
      <c r="C188" s="2" t="s">
        <v>204</v>
      </c>
    </row>
    <row r="189" ht="14.5" customHeight="1" spans="1:3">
      <c r="A189" s="3" t="s">
        <v>268</v>
      </c>
      <c r="B189" s="2" t="s">
        <v>201</v>
      </c>
      <c r="C189" s="2" t="s">
        <v>204</v>
      </c>
    </row>
    <row r="192" ht="14.5" customHeight="1" spans="1:3">
      <c r="A192" s="3" t="s">
        <v>282</v>
      </c>
      <c r="B192" s="2" t="s">
        <v>119</v>
      </c>
      <c r="C192" s="2"/>
    </row>
    <row r="193" ht="14.5" customHeight="1" spans="1:3">
      <c r="A193" s="3" t="s">
        <v>283</v>
      </c>
      <c r="B193" s="2" t="s">
        <v>119</v>
      </c>
      <c r="C193" s="2"/>
    </row>
    <row r="194" ht="14.5" customHeight="1" spans="1:3">
      <c r="A194" s="3" t="s">
        <v>284</v>
      </c>
      <c r="B194" s="2" t="s">
        <v>101</v>
      </c>
      <c r="C194" s="2"/>
    </row>
    <row r="195" ht="14.5" customHeight="1" spans="1:3">
      <c r="A195" s="5" t="s">
        <v>285</v>
      </c>
      <c r="B195" s="2" t="s">
        <v>103</v>
      </c>
      <c r="C195" s="2"/>
    </row>
    <row r="196" ht="14.5" customHeight="1" spans="1:3">
      <c r="A196" s="3" t="s">
        <v>286</v>
      </c>
      <c r="B196" s="2" t="s">
        <v>124</v>
      </c>
      <c r="C196" s="2"/>
    </row>
    <row r="197" ht="14.5" customHeight="1" spans="1:3">
      <c r="A197" s="3" t="s">
        <v>287</v>
      </c>
      <c r="B197" s="2" t="s">
        <v>101</v>
      </c>
      <c r="C197" s="2"/>
    </row>
    <row r="198" ht="14.5" customHeight="1" spans="1:3">
      <c r="A198" s="3" t="s">
        <v>288</v>
      </c>
      <c r="B198" s="2" t="s">
        <v>101</v>
      </c>
      <c r="C198" s="2"/>
    </row>
    <row r="199" ht="14.5" customHeight="1" spans="1:3">
      <c r="A199" s="3" t="s">
        <v>289</v>
      </c>
      <c r="B199" s="2" t="s">
        <v>101</v>
      </c>
      <c r="C199" s="2"/>
    </row>
    <row r="200" ht="14.5" customHeight="1" spans="1:3">
      <c r="A200" s="3" t="s">
        <v>290</v>
      </c>
      <c r="B200" s="2" t="s">
        <v>103</v>
      </c>
      <c r="C200" s="2"/>
    </row>
    <row r="201" ht="14.5" customHeight="1" spans="1:3">
      <c r="A201" s="3" t="s">
        <v>291</v>
      </c>
      <c r="B201" s="2" t="s">
        <v>124</v>
      </c>
      <c r="C201" s="2"/>
    </row>
    <row r="202" ht="14.5" customHeight="1" spans="1:3">
      <c r="A202" s="2" t="s">
        <v>292</v>
      </c>
      <c r="B202" s="2" t="s">
        <v>103</v>
      </c>
      <c r="C202" s="2"/>
    </row>
    <row r="203" ht="14.5" customHeight="1" spans="1:3">
      <c r="A203" s="2" t="s">
        <v>293</v>
      </c>
      <c r="B203" s="2" t="s">
        <v>103</v>
      </c>
      <c r="C203" s="2" t="s">
        <v>294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7"/>
  <sheetViews>
    <sheetView zoomScale="55" zoomScaleNormal="55" topLeftCell="B37" workbookViewId="0">
      <selection activeCell="B67" sqref="B41:B67"/>
    </sheetView>
  </sheetViews>
  <sheetFormatPr defaultColWidth="9" defaultRowHeight="13.5"/>
  <cols>
    <col min="1" max="1" width="16.3333333333333" style="76" customWidth="1"/>
    <col min="2" max="2" width="123.233333333333" style="89" customWidth="1"/>
    <col min="3" max="3" width="27.6" style="122" customWidth="1"/>
    <col min="4" max="4" width="54.1666666666667" style="122" customWidth="1"/>
    <col min="5" max="5" width="49.1666666666667" style="123" customWidth="1"/>
    <col min="6" max="6" width="17.1666666666667" style="1" customWidth="1"/>
    <col min="7" max="7" width="10.5" style="1" customWidth="1"/>
    <col min="8" max="8" width="12.6666666666667" style="120" customWidth="1"/>
    <col min="9" max="9" width="12.5" style="1" customWidth="1"/>
    <col min="10" max="10" width="5.83333333333333" style="65" customWidth="1"/>
    <col min="11" max="11" width="17" style="122" customWidth="1"/>
    <col min="12" max="12" width="13.8333333333333" style="1" customWidth="1"/>
    <col min="13" max="13" width="13.8333333333333" style="76" customWidth="1"/>
    <col min="14" max="14" width="13.1666666666667" style="1" customWidth="1"/>
    <col min="15" max="15" width="17.8333333333333" style="1" customWidth="1"/>
  </cols>
  <sheetData>
    <row r="1" s="121" customFormat="1" ht="23" customHeight="1" spans="1:13">
      <c r="A1" s="124" t="s">
        <v>295</v>
      </c>
      <c r="B1" s="125">
        <v>1</v>
      </c>
      <c r="C1" s="126">
        <v>2</v>
      </c>
      <c r="D1" s="126">
        <v>3</v>
      </c>
      <c r="E1" s="125" t="s">
        <v>296</v>
      </c>
      <c r="F1" s="126" t="s">
        <v>297</v>
      </c>
      <c r="G1" s="126" t="s">
        <v>298</v>
      </c>
      <c r="H1" s="127" t="s">
        <v>299</v>
      </c>
      <c r="J1" s="143"/>
      <c r="K1" s="126"/>
      <c r="M1" s="124"/>
    </row>
    <row r="2" ht="16.5" customHeight="1" spans="1:13">
      <c r="A2" s="128">
        <v>45358</v>
      </c>
      <c r="B2" s="4" t="s">
        <v>300</v>
      </c>
      <c r="C2" t="s">
        <v>301</v>
      </c>
      <c r="D2" t="s">
        <v>302</v>
      </c>
      <c r="E2" s="89" t="s">
        <v>303</v>
      </c>
      <c r="F2" t="s">
        <v>297</v>
      </c>
      <c r="G2" s="129" t="s">
        <v>61</v>
      </c>
      <c r="H2" s="65">
        <v>39</v>
      </c>
      <c r="I2" s="76"/>
      <c r="K2"/>
      <c r="L2" s="144"/>
      <c r="M2" s="101"/>
    </row>
    <row r="3" ht="14.5" customHeight="1" spans="1:13">
      <c r="A3" s="128">
        <v>45358</v>
      </c>
      <c r="B3" s="4" t="s">
        <v>300</v>
      </c>
      <c r="C3" t="s">
        <v>304</v>
      </c>
      <c r="D3" t="s">
        <v>305</v>
      </c>
      <c r="E3" s="89" t="s">
        <v>303</v>
      </c>
      <c r="F3" t="s">
        <v>297</v>
      </c>
      <c r="G3" s="76" t="s">
        <v>62</v>
      </c>
      <c r="H3" s="65">
        <v>39</v>
      </c>
      <c r="I3" s="76"/>
      <c r="K3"/>
      <c r="L3" s="144"/>
      <c r="M3" s="101"/>
    </row>
    <row r="4" ht="14.5" customHeight="1" spans="1:13">
      <c r="A4" s="128">
        <v>45358</v>
      </c>
      <c r="B4" s="4" t="s">
        <v>300</v>
      </c>
      <c r="C4" t="s">
        <v>306</v>
      </c>
      <c r="D4" t="s">
        <v>307</v>
      </c>
      <c r="E4" s="89" t="s">
        <v>303</v>
      </c>
      <c r="F4" t="s">
        <v>297</v>
      </c>
      <c r="G4" s="76" t="s">
        <v>64</v>
      </c>
      <c r="H4" s="65">
        <v>39</v>
      </c>
      <c r="I4" s="76"/>
      <c r="K4"/>
      <c r="L4" s="144"/>
      <c r="M4" s="101"/>
    </row>
    <row r="5" ht="14.5" customHeight="1" spans="1:13">
      <c r="A5" s="128">
        <v>45358</v>
      </c>
      <c r="B5" s="4" t="s">
        <v>308</v>
      </c>
      <c r="C5" t="s">
        <v>309</v>
      </c>
      <c r="D5" t="s">
        <v>310</v>
      </c>
      <c r="E5" s="89" t="s">
        <v>303</v>
      </c>
      <c r="F5" t="s">
        <v>297</v>
      </c>
      <c r="G5" s="76" t="s">
        <v>75</v>
      </c>
      <c r="H5" s="65">
        <v>39</v>
      </c>
      <c r="I5" s="76"/>
      <c r="K5"/>
      <c r="L5" s="144"/>
      <c r="M5" s="101"/>
    </row>
    <row r="6" ht="14.5" customHeight="1" spans="1:13">
      <c r="A6" s="128">
        <v>45358</v>
      </c>
      <c r="B6" s="4" t="s">
        <v>308</v>
      </c>
      <c r="C6" t="s">
        <v>311</v>
      </c>
      <c r="D6" t="s">
        <v>312</v>
      </c>
      <c r="E6" s="89" t="s">
        <v>303</v>
      </c>
      <c r="F6" t="s">
        <v>297</v>
      </c>
      <c r="G6" s="76" t="s">
        <v>76</v>
      </c>
      <c r="H6" s="65">
        <v>39</v>
      </c>
      <c r="I6" s="65"/>
      <c r="K6"/>
      <c r="M6" s="101"/>
    </row>
    <row r="7" ht="14.5" customHeight="1" spans="1:13">
      <c r="A7" s="128">
        <v>45358</v>
      </c>
      <c r="B7" s="4" t="s">
        <v>308</v>
      </c>
      <c r="C7" t="s">
        <v>313</v>
      </c>
      <c r="D7" t="s">
        <v>314</v>
      </c>
      <c r="E7" s="89" t="s">
        <v>315</v>
      </c>
      <c r="F7" t="s">
        <v>297</v>
      </c>
      <c r="G7" s="76" t="s">
        <v>75</v>
      </c>
      <c r="H7" s="65">
        <v>39</v>
      </c>
      <c r="I7" s="65"/>
      <c r="K7"/>
      <c r="L7" s="144"/>
      <c r="M7" s="101"/>
    </row>
    <row r="8" ht="14.5" customHeight="1" spans="1:13">
      <c r="A8" s="128">
        <v>45358</v>
      </c>
      <c r="B8" s="4" t="s">
        <v>308</v>
      </c>
      <c r="C8" t="s">
        <v>316</v>
      </c>
      <c r="D8" t="s">
        <v>317</v>
      </c>
      <c r="E8" s="89" t="s">
        <v>315</v>
      </c>
      <c r="F8" t="s">
        <v>297</v>
      </c>
      <c r="G8" s="76" t="s">
        <v>76</v>
      </c>
      <c r="H8" s="65">
        <v>39</v>
      </c>
      <c r="I8" s="65"/>
      <c r="K8"/>
      <c r="L8" s="144"/>
      <c r="M8" s="101"/>
    </row>
    <row r="9" ht="14.5" customHeight="1" spans="1:13">
      <c r="A9" s="128">
        <v>45358</v>
      </c>
      <c r="B9" s="4" t="s">
        <v>318</v>
      </c>
      <c r="C9" t="s">
        <v>319</v>
      </c>
      <c r="D9" t="s">
        <v>320</v>
      </c>
      <c r="E9" s="89" t="s">
        <v>321</v>
      </c>
      <c r="F9" t="s">
        <v>297</v>
      </c>
      <c r="G9" s="76" t="s">
        <v>74</v>
      </c>
      <c r="H9" s="65">
        <v>39</v>
      </c>
      <c r="I9" s="65"/>
      <c r="K9"/>
      <c r="M9" s="101"/>
    </row>
    <row r="10" ht="14.5" customHeight="1" spans="1:13">
      <c r="A10" s="128">
        <v>45358</v>
      </c>
      <c r="B10" s="4" t="s">
        <v>318</v>
      </c>
      <c r="C10" t="s">
        <v>322</v>
      </c>
      <c r="D10" t="s">
        <v>323</v>
      </c>
      <c r="E10" s="89" t="s">
        <v>303</v>
      </c>
      <c r="F10" t="s">
        <v>297</v>
      </c>
      <c r="G10" s="76" t="s">
        <v>73</v>
      </c>
      <c r="H10" s="65">
        <v>39</v>
      </c>
      <c r="I10" s="65"/>
      <c r="K10"/>
      <c r="M10" s="101"/>
    </row>
    <row r="11" ht="14.5" customHeight="1" spans="1:13">
      <c r="A11" s="128">
        <v>45358</v>
      </c>
      <c r="B11" s="4" t="s">
        <v>324</v>
      </c>
      <c r="C11" t="s">
        <v>325</v>
      </c>
      <c r="D11" t="s">
        <v>326</v>
      </c>
      <c r="E11" s="89" t="s">
        <v>327</v>
      </c>
      <c r="F11" t="s">
        <v>297</v>
      </c>
      <c r="G11" s="130" t="s">
        <v>49</v>
      </c>
      <c r="H11" s="65">
        <v>39</v>
      </c>
      <c r="I11" s="65"/>
      <c r="K11"/>
      <c r="L11" s="144"/>
      <c r="M11" s="101"/>
    </row>
    <row r="12" ht="14.5" customHeight="1" spans="1:13">
      <c r="A12" s="131">
        <v>45358</v>
      </c>
      <c r="B12" s="132" t="s">
        <v>324</v>
      </c>
      <c r="C12" s="133" t="s">
        <v>328</v>
      </c>
      <c r="D12" s="133" t="s">
        <v>329</v>
      </c>
      <c r="E12" s="134" t="s">
        <v>327</v>
      </c>
      <c r="F12" s="133" t="s">
        <v>297</v>
      </c>
      <c r="G12" s="135" t="s">
        <v>49</v>
      </c>
      <c r="H12" s="136">
        <v>39</v>
      </c>
      <c r="I12" s="65" t="s">
        <v>330</v>
      </c>
      <c r="J12" s="135" t="s">
        <v>331</v>
      </c>
      <c r="K12"/>
      <c r="L12" s="144"/>
      <c r="M12" s="101"/>
    </row>
    <row r="13" ht="14.5" customHeight="1" spans="1:13">
      <c r="A13" s="128">
        <v>45358</v>
      </c>
      <c r="B13" s="4" t="s">
        <v>324</v>
      </c>
      <c r="C13" t="s">
        <v>332</v>
      </c>
      <c r="D13" t="s">
        <v>333</v>
      </c>
      <c r="E13" s="89" t="s">
        <v>327</v>
      </c>
      <c r="F13" t="s">
        <v>297</v>
      </c>
      <c r="G13" s="130" t="s">
        <v>51</v>
      </c>
      <c r="H13" s="65">
        <v>39</v>
      </c>
      <c r="I13" s="65"/>
      <c r="K13"/>
      <c r="L13" s="144"/>
      <c r="M13" s="101"/>
    </row>
    <row r="14" ht="15" customHeight="1" spans="1:13">
      <c r="A14" s="128">
        <v>45358</v>
      </c>
      <c r="B14" s="4" t="s">
        <v>334</v>
      </c>
      <c r="C14" t="s">
        <v>335</v>
      </c>
      <c r="D14" t="s">
        <v>336</v>
      </c>
      <c r="E14" s="89" t="s">
        <v>337</v>
      </c>
      <c r="F14" t="s">
        <v>297</v>
      </c>
      <c r="G14" t="s">
        <v>41</v>
      </c>
      <c r="H14" s="94" t="s">
        <v>338</v>
      </c>
      <c r="I14" s="65"/>
      <c r="K14"/>
      <c r="M14" s="101"/>
    </row>
    <row r="15" ht="15" customHeight="1" spans="1:13">
      <c r="A15" s="128">
        <v>45358</v>
      </c>
      <c r="B15" s="4" t="s">
        <v>339</v>
      </c>
      <c r="C15" s="87" t="s">
        <v>340</v>
      </c>
      <c r="D15" s="87" t="s">
        <v>341</v>
      </c>
      <c r="E15" s="137" t="s">
        <v>342</v>
      </c>
      <c r="F15" t="s">
        <v>297</v>
      </c>
      <c r="G15" t="s">
        <v>45</v>
      </c>
      <c r="H15" s="105">
        <v>39</v>
      </c>
      <c r="K15" s="87"/>
      <c r="M15" s="101"/>
    </row>
    <row r="16" ht="14.5" customHeight="1" spans="1:13">
      <c r="A16" s="128">
        <v>45358</v>
      </c>
      <c r="B16" s="4" t="s">
        <v>343</v>
      </c>
      <c r="C16" s="122" t="s">
        <v>344</v>
      </c>
      <c r="D16" s="122" t="s">
        <v>345</v>
      </c>
      <c r="E16" s="123" t="s">
        <v>303</v>
      </c>
      <c r="F16" t="s">
        <v>297</v>
      </c>
      <c r="G16" t="s">
        <v>97</v>
      </c>
      <c r="H16" s="105">
        <v>39</v>
      </c>
      <c r="M16" s="101"/>
    </row>
    <row r="17" ht="30" customHeight="1" spans="1:13">
      <c r="A17" s="128">
        <v>45358</v>
      </c>
      <c r="B17" s="4" t="s">
        <v>346</v>
      </c>
      <c r="C17" s="87" t="s">
        <v>347</v>
      </c>
      <c r="D17" s="87" t="s">
        <v>348</v>
      </c>
      <c r="E17" s="137" t="s">
        <v>349</v>
      </c>
      <c r="F17" t="s">
        <v>350</v>
      </c>
      <c r="G17" t="s">
        <v>34</v>
      </c>
      <c r="H17" s="105">
        <v>39</v>
      </c>
      <c r="K17" s="87"/>
      <c r="M17" s="101"/>
    </row>
    <row r="18" ht="15" customHeight="1" spans="1:13">
      <c r="A18" s="128">
        <v>45358</v>
      </c>
      <c r="B18" s="4" t="s">
        <v>339</v>
      </c>
      <c r="C18" s="122" t="s">
        <v>351</v>
      </c>
      <c r="D18" s="122" t="s">
        <v>352</v>
      </c>
      <c r="E18" s="123" t="s">
        <v>353</v>
      </c>
      <c r="F18" t="s">
        <v>297</v>
      </c>
      <c r="G18" t="s">
        <v>45</v>
      </c>
      <c r="H18" s="94" t="s">
        <v>338</v>
      </c>
      <c r="M18" s="101"/>
    </row>
    <row r="19" ht="15" customHeight="1" spans="1:13">
      <c r="A19" s="128">
        <v>45358</v>
      </c>
      <c r="B19" s="4" t="s">
        <v>339</v>
      </c>
      <c r="C19" s="122" t="s">
        <v>354</v>
      </c>
      <c r="D19" s="122" t="s">
        <v>355</v>
      </c>
      <c r="E19" s="123" t="s">
        <v>356</v>
      </c>
      <c r="F19" t="s">
        <v>297</v>
      </c>
      <c r="G19" t="s">
        <v>45</v>
      </c>
      <c r="H19" s="94" t="s">
        <v>338</v>
      </c>
      <c r="M19" s="101"/>
    </row>
    <row r="20" ht="15" customHeight="1" spans="1:13">
      <c r="A20" s="128">
        <v>45358</v>
      </c>
      <c r="B20" s="89" t="s">
        <v>357</v>
      </c>
      <c r="C20" s="85"/>
      <c r="D20" s="85"/>
      <c r="E20" s="138"/>
      <c r="F20" t="s">
        <v>297</v>
      </c>
      <c r="G20" t="s">
        <v>54</v>
      </c>
      <c r="H20" s="139">
        <v>88</v>
      </c>
      <c r="K20" s="85"/>
      <c r="L20" s="144"/>
      <c r="M20" s="101"/>
    </row>
    <row r="21" ht="14.5" customHeight="1" spans="1:13">
      <c r="A21" s="128">
        <v>45358</v>
      </c>
      <c r="B21" s="4" t="s">
        <v>198</v>
      </c>
      <c r="C21" s="2"/>
      <c r="D21" s="85"/>
      <c r="E21" s="138"/>
      <c r="F21" t="s">
        <v>297</v>
      </c>
      <c r="G21" t="s">
        <v>96</v>
      </c>
      <c r="H21" s="140">
        <v>39</v>
      </c>
      <c r="K21" s="85"/>
      <c r="L21" s="144"/>
      <c r="M21" s="101"/>
    </row>
    <row r="22" ht="14.5" customHeight="1" spans="1:13">
      <c r="A22" s="128">
        <v>45358</v>
      </c>
      <c r="B22" s="4" t="s">
        <v>199</v>
      </c>
      <c r="C22" s="2"/>
      <c r="D22" s="85"/>
      <c r="E22" s="138"/>
      <c r="F22" t="s">
        <v>297</v>
      </c>
      <c r="G22" t="s">
        <v>48</v>
      </c>
      <c r="H22" s="140">
        <v>39</v>
      </c>
      <c r="K22" s="85"/>
      <c r="L22" s="144"/>
      <c r="M22" s="101"/>
    </row>
    <row r="23" ht="15" customHeight="1" spans="1:13">
      <c r="A23" s="128">
        <v>45359</v>
      </c>
      <c r="B23" s="7" t="s">
        <v>358</v>
      </c>
      <c r="C23" s="2" t="s">
        <v>359</v>
      </c>
      <c r="D23" s="92" t="s">
        <v>360</v>
      </c>
      <c r="E23" s="141" t="s">
        <v>361</v>
      </c>
      <c r="F23" t="s">
        <v>297</v>
      </c>
      <c r="G23" t="s">
        <v>53</v>
      </c>
      <c r="H23" s="94" t="s">
        <v>362</v>
      </c>
      <c r="I23" t="s">
        <v>363</v>
      </c>
      <c r="K23" s="92"/>
      <c r="L23" s="144"/>
      <c r="M23" s="101"/>
    </row>
    <row r="24" ht="15" customHeight="1" spans="1:13">
      <c r="A24" s="128">
        <v>45359</v>
      </c>
      <c r="B24" s="2" t="s">
        <v>364</v>
      </c>
      <c r="C24" s="92" t="s">
        <v>365</v>
      </c>
      <c r="D24" s="92" t="s">
        <v>366</v>
      </c>
      <c r="E24" s="141" t="s">
        <v>367</v>
      </c>
      <c r="F24" t="s">
        <v>297</v>
      </c>
      <c r="G24" t="s">
        <v>34</v>
      </c>
      <c r="H24" s="94">
        <v>288</v>
      </c>
      <c r="K24" s="92"/>
      <c r="L24" s="144"/>
      <c r="M24" s="101"/>
    </row>
    <row r="25" ht="15" customHeight="1" spans="1:13">
      <c r="A25" s="128">
        <v>45359</v>
      </c>
      <c r="B25" s="7" t="s">
        <v>368</v>
      </c>
      <c r="C25" s="92" t="s">
        <v>369</v>
      </c>
      <c r="D25" s="92" t="s">
        <v>370</v>
      </c>
      <c r="E25" s="141" t="s">
        <v>303</v>
      </c>
      <c r="F25" t="s">
        <v>297</v>
      </c>
      <c r="G25" t="s">
        <v>65</v>
      </c>
      <c r="H25" s="94">
        <v>39</v>
      </c>
      <c r="K25" s="92"/>
      <c r="L25" s="144"/>
      <c r="M25" s="101"/>
    </row>
    <row r="26" ht="15" customHeight="1" spans="1:13">
      <c r="A26" s="128">
        <v>45359</v>
      </c>
      <c r="B26" s="7" t="s">
        <v>371</v>
      </c>
      <c r="C26" s="92" t="s">
        <v>372</v>
      </c>
      <c r="D26" s="92" t="s">
        <v>373</v>
      </c>
      <c r="E26" s="141" t="s">
        <v>374</v>
      </c>
      <c r="F26" t="s">
        <v>297</v>
      </c>
      <c r="G26" t="s">
        <v>72</v>
      </c>
      <c r="H26" s="94" t="s">
        <v>338</v>
      </c>
      <c r="K26" s="92"/>
      <c r="L26" s="144"/>
      <c r="M26" s="101"/>
    </row>
    <row r="27" ht="15" customHeight="1" spans="1:13">
      <c r="A27" s="128">
        <v>45359</v>
      </c>
      <c r="B27" s="7" t="s">
        <v>371</v>
      </c>
      <c r="C27" s="92" t="s">
        <v>372</v>
      </c>
      <c r="D27" s="92" t="s">
        <v>373</v>
      </c>
      <c r="E27" s="141" t="s">
        <v>374</v>
      </c>
      <c r="F27" t="s">
        <v>297</v>
      </c>
      <c r="G27" t="s">
        <v>72</v>
      </c>
      <c r="H27" s="94">
        <v>88</v>
      </c>
      <c r="K27" s="92"/>
      <c r="L27" s="144"/>
      <c r="M27" s="101"/>
    </row>
    <row r="28" ht="15" customHeight="1" spans="1:13">
      <c r="A28" s="128">
        <v>45359</v>
      </c>
      <c r="B28" s="7" t="s">
        <v>368</v>
      </c>
      <c r="C28" s="92" t="s">
        <v>375</v>
      </c>
      <c r="D28" s="92" t="s">
        <v>376</v>
      </c>
      <c r="E28" s="141" t="s">
        <v>303</v>
      </c>
      <c r="F28" t="s">
        <v>297</v>
      </c>
      <c r="G28" t="s">
        <v>63</v>
      </c>
      <c r="H28" s="94">
        <v>39</v>
      </c>
      <c r="K28" s="92"/>
      <c r="L28" s="144"/>
      <c r="M28" s="101"/>
    </row>
    <row r="29" ht="15" customHeight="1" spans="1:13">
      <c r="A29" s="128">
        <v>45359</v>
      </c>
      <c r="B29" s="7" t="s">
        <v>377</v>
      </c>
      <c r="C29" s="92" t="s">
        <v>378</v>
      </c>
      <c r="D29" s="92" t="s">
        <v>379</v>
      </c>
      <c r="E29" s="141" t="s">
        <v>303</v>
      </c>
      <c r="F29" t="s">
        <v>297</v>
      </c>
      <c r="G29" t="s">
        <v>95</v>
      </c>
      <c r="H29" s="94">
        <v>39</v>
      </c>
      <c r="K29" s="92"/>
      <c r="L29" s="144"/>
      <c r="M29" s="101"/>
    </row>
    <row r="30" ht="15" customHeight="1" spans="1:13">
      <c r="A30" s="128">
        <v>45359</v>
      </c>
      <c r="B30" s="7" t="s">
        <v>380</v>
      </c>
      <c r="C30" s="92" t="s">
        <v>381</v>
      </c>
      <c r="D30" s="92" t="s">
        <v>382</v>
      </c>
      <c r="E30" s="141" t="s">
        <v>303</v>
      </c>
      <c r="F30" t="s">
        <v>297</v>
      </c>
      <c r="G30" t="s">
        <v>66</v>
      </c>
      <c r="H30" s="94">
        <v>39</v>
      </c>
      <c r="K30" s="92"/>
      <c r="L30" s="144"/>
      <c r="M30" s="101"/>
    </row>
    <row r="31" ht="15" customHeight="1" spans="1:13">
      <c r="A31" s="128">
        <v>45359</v>
      </c>
      <c r="B31" s="7" t="s">
        <v>380</v>
      </c>
      <c r="C31" s="92" t="s">
        <v>383</v>
      </c>
      <c r="D31" s="92" t="s">
        <v>384</v>
      </c>
      <c r="E31" s="141" t="s">
        <v>303</v>
      </c>
      <c r="F31" t="s">
        <v>297</v>
      </c>
      <c r="G31" t="s">
        <v>67</v>
      </c>
      <c r="H31" s="94">
        <v>39</v>
      </c>
      <c r="K31" s="92"/>
      <c r="L31" s="144"/>
      <c r="M31" s="101"/>
    </row>
    <row r="32" ht="15" customHeight="1" spans="1:13">
      <c r="A32" s="128">
        <v>45359</v>
      </c>
      <c r="B32" s="2" t="s">
        <v>385</v>
      </c>
      <c r="C32" s="92" t="s">
        <v>386</v>
      </c>
      <c r="D32" s="92" t="s">
        <v>387</v>
      </c>
      <c r="E32" s="141" t="s">
        <v>303</v>
      </c>
      <c r="F32" t="s">
        <v>297</v>
      </c>
      <c r="G32" t="s">
        <v>80</v>
      </c>
      <c r="H32" s="94">
        <v>39</v>
      </c>
      <c r="K32" s="92"/>
      <c r="L32" s="144"/>
      <c r="M32" s="101"/>
    </row>
    <row r="33" ht="15" customHeight="1" spans="1:13">
      <c r="A33" s="128">
        <v>45359</v>
      </c>
      <c r="B33" s="89" t="s">
        <v>235</v>
      </c>
      <c r="C33" s="92"/>
      <c r="D33" s="92"/>
      <c r="E33" s="141"/>
      <c r="G33" t="s">
        <v>60</v>
      </c>
      <c r="H33" s="94">
        <v>39</v>
      </c>
      <c r="K33" s="92"/>
      <c r="L33" s="144"/>
      <c r="M33" s="101"/>
    </row>
    <row r="34" ht="15" customHeight="1" spans="1:13">
      <c r="A34" s="128">
        <v>45359</v>
      </c>
      <c r="B34" s="89" t="s">
        <v>242</v>
      </c>
      <c r="C34" s="85"/>
      <c r="D34" s="85"/>
      <c r="E34" s="138"/>
      <c r="G34" t="s">
        <v>86</v>
      </c>
      <c r="H34" s="94">
        <v>88</v>
      </c>
      <c r="K34" s="85"/>
      <c r="L34" s="144"/>
      <c r="M34" s="101"/>
    </row>
    <row r="35" ht="15" customHeight="1" spans="1:13">
      <c r="A35" s="128">
        <v>45359</v>
      </c>
      <c r="B35" s="89" t="s">
        <v>242</v>
      </c>
      <c r="C35" s="85"/>
      <c r="D35" s="85"/>
      <c r="E35" s="138"/>
      <c r="G35" t="s">
        <v>86</v>
      </c>
      <c r="H35" s="94" t="s">
        <v>338</v>
      </c>
      <c r="K35" s="85"/>
      <c r="L35" s="144"/>
      <c r="M35" s="101"/>
    </row>
    <row r="36" ht="15" customHeight="1" spans="1:13">
      <c r="A36" s="128">
        <v>45359</v>
      </c>
      <c r="B36" t="s">
        <v>244</v>
      </c>
      <c r="C36" t="s">
        <v>70</v>
      </c>
      <c r="D36" s="85"/>
      <c r="E36" s="138"/>
      <c r="G36" t="s">
        <v>70</v>
      </c>
      <c r="H36" s="94">
        <v>39</v>
      </c>
      <c r="K36" s="85"/>
      <c r="L36" s="144"/>
      <c r="M36" s="101"/>
    </row>
    <row r="37" ht="15" customHeight="1" spans="1:13">
      <c r="A37" s="128">
        <v>45359</v>
      </c>
      <c r="B37" s="118" t="s">
        <v>256</v>
      </c>
      <c r="C37" s="85"/>
      <c r="D37" s="85"/>
      <c r="E37" s="138"/>
      <c r="G37" t="s">
        <v>89</v>
      </c>
      <c r="H37" s="94">
        <v>88</v>
      </c>
      <c r="K37" s="85"/>
      <c r="L37" s="144"/>
      <c r="M37" s="101"/>
    </row>
    <row r="38" ht="15" customHeight="1" spans="1:13">
      <c r="A38" s="128">
        <v>45359</v>
      </c>
      <c r="B38" s="118" t="s">
        <v>258</v>
      </c>
      <c r="C38" s="85"/>
      <c r="D38" s="85"/>
      <c r="E38" s="138"/>
      <c r="F38" s="91"/>
      <c r="G38" t="s">
        <v>77</v>
      </c>
      <c r="H38" s="94">
        <v>39</v>
      </c>
      <c r="K38" s="85"/>
      <c r="L38" s="144"/>
      <c r="M38" s="101"/>
    </row>
    <row r="39" ht="15" customHeight="1" spans="1:13">
      <c r="A39" s="128">
        <v>45359</v>
      </c>
      <c r="B39" s="118" t="s">
        <v>256</v>
      </c>
      <c r="C39" s="85"/>
      <c r="D39" s="85"/>
      <c r="E39" s="138"/>
      <c r="G39" t="s">
        <v>89</v>
      </c>
      <c r="H39" s="94" t="s">
        <v>338</v>
      </c>
      <c r="K39" s="85"/>
      <c r="L39" s="144"/>
      <c r="M39" s="101"/>
    </row>
    <row r="40" ht="15" customHeight="1" spans="1:13">
      <c r="A40" s="84"/>
      <c r="C40" s="85"/>
      <c r="D40" s="85"/>
      <c r="E40" s="138"/>
      <c r="H40" s="94"/>
      <c r="K40" s="85"/>
      <c r="L40" s="144"/>
      <c r="M40" s="101"/>
    </row>
    <row r="41" ht="15" customHeight="1" spans="1:13">
      <c r="A41" s="128">
        <v>45360</v>
      </c>
      <c r="B41" s="2" t="s">
        <v>388</v>
      </c>
      <c r="C41" s="2" t="s">
        <v>297</v>
      </c>
      <c r="D41" s="2" t="s">
        <v>45</v>
      </c>
      <c r="E41" s="138"/>
      <c r="G41" t="s">
        <v>45</v>
      </c>
      <c r="H41" s="94" t="s">
        <v>338</v>
      </c>
      <c r="I41" s="65"/>
      <c r="K41" s="85"/>
      <c r="L41" s="144"/>
      <c r="M41" s="100"/>
    </row>
    <row r="42" ht="15" customHeight="1" spans="1:13">
      <c r="A42" s="128">
        <v>45360</v>
      </c>
      <c r="B42" s="2" t="s">
        <v>389</v>
      </c>
      <c r="C42" s="2" t="s">
        <v>297</v>
      </c>
      <c r="D42" s="2" t="s">
        <v>77</v>
      </c>
      <c r="E42" s="138"/>
      <c r="G42" t="s">
        <v>77</v>
      </c>
      <c r="H42" s="94" t="s">
        <v>338</v>
      </c>
      <c r="I42" s="65"/>
      <c r="K42" s="85"/>
      <c r="L42" s="144"/>
      <c r="M42" s="101"/>
    </row>
    <row r="43" ht="15" customHeight="1" spans="1:13">
      <c r="A43" s="128">
        <v>45360</v>
      </c>
      <c r="B43" s="3" t="s">
        <v>390</v>
      </c>
      <c r="C43" s="2" t="s">
        <v>297</v>
      </c>
      <c r="D43" s="2" t="s">
        <v>42</v>
      </c>
      <c r="E43" s="138"/>
      <c r="G43" t="s">
        <v>42</v>
      </c>
      <c r="H43" s="94" t="s">
        <v>338</v>
      </c>
      <c r="I43" s="65"/>
      <c r="K43" s="85"/>
      <c r="L43" s="144"/>
      <c r="M43" s="101"/>
    </row>
    <row r="44" ht="15" customHeight="1" spans="1:13">
      <c r="A44" s="128">
        <v>45360</v>
      </c>
      <c r="B44" s="3" t="s">
        <v>391</v>
      </c>
      <c r="C44" s="2" t="s">
        <v>297</v>
      </c>
      <c r="D44" s="2" t="s">
        <v>91</v>
      </c>
      <c r="E44" s="138"/>
      <c r="G44" t="s">
        <v>91</v>
      </c>
      <c r="H44" s="94" t="s">
        <v>338</v>
      </c>
      <c r="I44" s="65"/>
      <c r="K44" s="85"/>
      <c r="L44" s="144"/>
      <c r="M44" s="101"/>
    </row>
    <row r="45" ht="15" customHeight="1" spans="1:13">
      <c r="A45" s="128">
        <v>45360</v>
      </c>
      <c r="B45" s="3" t="s">
        <v>392</v>
      </c>
      <c r="C45" s="2" t="s">
        <v>297</v>
      </c>
      <c r="D45" s="2" t="s">
        <v>88</v>
      </c>
      <c r="E45" s="138"/>
      <c r="G45" t="s">
        <v>88</v>
      </c>
      <c r="H45" s="94" t="s">
        <v>338</v>
      </c>
      <c r="I45" s="65"/>
      <c r="K45" s="85"/>
      <c r="L45" s="144"/>
      <c r="M45" s="101"/>
    </row>
    <row r="46" ht="15" customHeight="1" spans="1:13">
      <c r="A46" s="128">
        <v>45360</v>
      </c>
      <c r="B46" s="2" t="s">
        <v>393</v>
      </c>
      <c r="C46" s="2" t="s">
        <v>297</v>
      </c>
      <c r="D46" s="2" t="s">
        <v>394</v>
      </c>
      <c r="E46" s="138"/>
      <c r="G46" t="s">
        <v>92</v>
      </c>
      <c r="H46" s="94" t="s">
        <v>338</v>
      </c>
      <c r="I46" s="65"/>
      <c r="K46" s="85"/>
      <c r="L46" s="144"/>
      <c r="M46" s="101"/>
    </row>
    <row r="47" ht="15" customHeight="1" spans="1:13">
      <c r="A47" s="128">
        <v>45360</v>
      </c>
      <c r="B47" s="2" t="s">
        <v>395</v>
      </c>
      <c r="C47" s="2" t="s">
        <v>297</v>
      </c>
      <c r="D47" s="2" t="s">
        <v>94</v>
      </c>
      <c r="E47" s="138"/>
      <c r="G47" t="s">
        <v>94</v>
      </c>
      <c r="H47" s="94" t="s">
        <v>338</v>
      </c>
      <c r="I47" s="65"/>
      <c r="K47" s="85"/>
      <c r="M47" s="101"/>
    </row>
    <row r="48" ht="15" customHeight="1" spans="1:13">
      <c r="A48" s="128">
        <v>45360</v>
      </c>
      <c r="B48" s="3" t="s">
        <v>396</v>
      </c>
      <c r="C48" s="2" t="s">
        <v>397</v>
      </c>
      <c r="D48" s="2" t="s">
        <v>78</v>
      </c>
      <c r="E48" s="138"/>
      <c r="G48" t="s">
        <v>78</v>
      </c>
      <c r="H48" s="94" t="s">
        <v>338</v>
      </c>
      <c r="I48" s="65"/>
      <c r="K48" s="85"/>
      <c r="M48" s="101"/>
    </row>
    <row r="49" ht="15" customHeight="1" spans="1:13">
      <c r="A49" s="128">
        <v>45360</v>
      </c>
      <c r="B49" s="3" t="s">
        <v>398</v>
      </c>
      <c r="C49" s="2" t="s">
        <v>297</v>
      </c>
      <c r="D49" s="2" t="s">
        <v>85</v>
      </c>
      <c r="E49" s="138"/>
      <c r="G49" t="s">
        <v>86</v>
      </c>
      <c r="H49" s="94" t="s">
        <v>338</v>
      </c>
      <c r="I49" s="65"/>
      <c r="K49" s="85"/>
      <c r="M49" s="101"/>
    </row>
    <row r="50" ht="15" customHeight="1" spans="1:13">
      <c r="A50" s="128">
        <v>45360</v>
      </c>
      <c r="B50" s="3" t="s">
        <v>399</v>
      </c>
      <c r="C50" s="2" t="s">
        <v>297</v>
      </c>
      <c r="D50" s="2" t="s">
        <v>44</v>
      </c>
      <c r="E50" s="138"/>
      <c r="F50" s="91"/>
      <c r="G50" s="2" t="s">
        <v>44</v>
      </c>
      <c r="H50" s="94">
        <v>39</v>
      </c>
      <c r="I50" s="65"/>
      <c r="K50" s="85"/>
      <c r="M50" s="101"/>
    </row>
    <row r="51" ht="15" customHeight="1" spans="1:13">
      <c r="A51" s="128">
        <v>45360</v>
      </c>
      <c r="B51" s="2" t="s">
        <v>400</v>
      </c>
      <c r="C51" s="2" t="s">
        <v>297</v>
      </c>
      <c r="D51" s="2" t="s">
        <v>47</v>
      </c>
      <c r="E51" s="138"/>
      <c r="F51" s="91"/>
      <c r="G51" s="2" t="s">
        <v>47</v>
      </c>
      <c r="H51" s="94">
        <v>39</v>
      </c>
      <c r="I51" s="65"/>
      <c r="K51" s="85"/>
      <c r="M51" s="101"/>
    </row>
    <row r="52" ht="15" customHeight="1" spans="1:13">
      <c r="A52" s="128">
        <v>45360</v>
      </c>
      <c r="B52" s="2" t="s">
        <v>401</v>
      </c>
      <c r="C52" s="2" t="s">
        <v>297</v>
      </c>
      <c r="D52" s="2" t="s">
        <v>52</v>
      </c>
      <c r="E52" s="138"/>
      <c r="F52" s="91"/>
      <c r="G52" s="2" t="s">
        <v>52</v>
      </c>
      <c r="H52" s="94">
        <v>39</v>
      </c>
      <c r="I52" s="65"/>
      <c r="K52" s="85"/>
      <c r="M52" s="101"/>
    </row>
    <row r="53" ht="15" customHeight="1" spans="1:13">
      <c r="A53" s="128">
        <v>45360</v>
      </c>
      <c r="B53" s="2" t="s">
        <v>402</v>
      </c>
      <c r="C53" s="2" t="s">
        <v>297</v>
      </c>
      <c r="D53" s="6" t="s">
        <v>50</v>
      </c>
      <c r="E53" s="138"/>
      <c r="G53" s="6" t="s">
        <v>50</v>
      </c>
      <c r="H53" s="94">
        <v>39</v>
      </c>
      <c r="I53" s="65"/>
      <c r="K53" s="85"/>
      <c r="M53" s="101"/>
    </row>
    <row r="54" ht="15" customHeight="1" spans="1:13">
      <c r="A54" s="128">
        <v>45360</v>
      </c>
      <c r="B54" s="3" t="s">
        <v>403</v>
      </c>
      <c r="C54" s="2" t="s">
        <v>297</v>
      </c>
      <c r="D54" s="2" t="s">
        <v>57</v>
      </c>
      <c r="E54" s="138"/>
      <c r="G54" s="2" t="s">
        <v>57</v>
      </c>
      <c r="H54" s="94">
        <v>39</v>
      </c>
      <c r="I54" s="65"/>
      <c r="K54" s="85"/>
      <c r="L54" s="144"/>
      <c r="M54" s="101"/>
    </row>
    <row r="55" ht="15" customHeight="1" spans="1:13">
      <c r="A55" s="128">
        <v>45360</v>
      </c>
      <c r="B55" s="3" t="s">
        <v>404</v>
      </c>
      <c r="C55" s="2" t="s">
        <v>297</v>
      </c>
      <c r="D55" s="2" t="s">
        <v>58</v>
      </c>
      <c r="E55" s="138"/>
      <c r="G55" s="2" t="s">
        <v>58</v>
      </c>
      <c r="H55" s="94">
        <v>39</v>
      </c>
      <c r="I55" s="65"/>
      <c r="K55" s="85"/>
      <c r="L55" s="144"/>
      <c r="M55" s="101"/>
    </row>
    <row r="56" ht="15" customHeight="1" spans="1:13">
      <c r="A56" s="128">
        <v>45360</v>
      </c>
      <c r="B56" s="3" t="s">
        <v>405</v>
      </c>
      <c r="C56" s="2" t="s">
        <v>297</v>
      </c>
      <c r="D56" s="2" t="s">
        <v>71</v>
      </c>
      <c r="E56" s="138"/>
      <c r="G56" s="2" t="s">
        <v>71</v>
      </c>
      <c r="H56" s="94">
        <v>39</v>
      </c>
      <c r="I56" s="65"/>
      <c r="K56" s="85"/>
      <c r="L56" s="144"/>
      <c r="M56" s="101"/>
    </row>
    <row r="57" ht="15" customHeight="1" spans="1:13">
      <c r="A57" s="128">
        <v>45360</v>
      </c>
      <c r="B57" s="4" t="s">
        <v>406</v>
      </c>
      <c r="C57" s="2" t="s">
        <v>297</v>
      </c>
      <c r="D57" s="2" t="s">
        <v>74</v>
      </c>
      <c r="E57" s="142"/>
      <c r="G57" s="2" t="s">
        <v>74</v>
      </c>
      <c r="H57" s="94">
        <v>39</v>
      </c>
      <c r="I57" s="65"/>
      <c r="K57" s="85"/>
      <c r="L57" s="144"/>
      <c r="M57" s="101"/>
    </row>
    <row r="58" ht="15" customHeight="1" spans="1:13">
      <c r="A58" s="128">
        <v>45360</v>
      </c>
      <c r="B58" s="2" t="s">
        <v>407</v>
      </c>
      <c r="C58" s="2" t="s">
        <v>297</v>
      </c>
      <c r="D58" s="2" t="s">
        <v>73</v>
      </c>
      <c r="E58" s="138"/>
      <c r="F58" s="91"/>
      <c r="G58" s="2" t="s">
        <v>73</v>
      </c>
      <c r="H58" s="94">
        <v>39</v>
      </c>
      <c r="I58" s="65"/>
      <c r="K58" s="85"/>
      <c r="L58" s="144"/>
      <c r="M58" s="101"/>
    </row>
    <row r="59" ht="15" customHeight="1" spans="1:13">
      <c r="A59" s="128">
        <v>45360</v>
      </c>
      <c r="B59" s="3" t="s">
        <v>408</v>
      </c>
      <c r="C59" s="2" t="s">
        <v>297</v>
      </c>
      <c r="D59" s="2" t="s">
        <v>81</v>
      </c>
      <c r="E59" s="138"/>
      <c r="F59" s="91"/>
      <c r="G59" s="2" t="s">
        <v>81</v>
      </c>
      <c r="H59" s="94">
        <v>39</v>
      </c>
      <c r="I59" s="65"/>
      <c r="K59" s="85"/>
      <c r="L59" s="144"/>
      <c r="M59" s="101"/>
    </row>
    <row r="60" ht="15" customHeight="1" spans="1:13">
      <c r="A60" s="128">
        <v>45360</v>
      </c>
      <c r="B60" s="3" t="s">
        <v>409</v>
      </c>
      <c r="C60" s="2" t="s">
        <v>297</v>
      </c>
      <c r="D60" s="2" t="s">
        <v>82</v>
      </c>
      <c r="E60" s="138"/>
      <c r="F60" s="91"/>
      <c r="G60" s="2" t="s">
        <v>82</v>
      </c>
      <c r="H60" s="94">
        <v>39</v>
      </c>
      <c r="I60" s="65"/>
      <c r="K60" s="85"/>
      <c r="L60" s="144"/>
      <c r="M60" s="101"/>
    </row>
    <row r="61" ht="15" customHeight="1" spans="1:13">
      <c r="A61" s="128">
        <v>45360</v>
      </c>
      <c r="B61" s="3" t="s">
        <v>396</v>
      </c>
      <c r="C61" s="2" t="s">
        <v>397</v>
      </c>
      <c r="D61" s="2" t="s">
        <v>78</v>
      </c>
      <c r="E61" s="138"/>
      <c r="G61" s="2" t="s">
        <v>78</v>
      </c>
      <c r="H61" s="94" t="s">
        <v>362</v>
      </c>
      <c r="I61" s="65"/>
      <c r="K61" s="85"/>
      <c r="L61" s="144"/>
      <c r="M61" s="101"/>
    </row>
    <row r="62" ht="15" customHeight="1" spans="1:13">
      <c r="A62" s="128">
        <v>45360</v>
      </c>
      <c r="B62" s="2" t="s">
        <v>393</v>
      </c>
      <c r="C62" s="2" t="s">
        <v>297</v>
      </c>
      <c r="D62" s="2" t="s">
        <v>92</v>
      </c>
      <c r="E62" s="138"/>
      <c r="G62" s="2" t="s">
        <v>92</v>
      </c>
      <c r="H62" s="94" t="s">
        <v>410</v>
      </c>
      <c r="I62" s="65"/>
      <c r="K62" s="85"/>
      <c r="L62" s="144"/>
      <c r="M62" s="101"/>
    </row>
    <row r="63" ht="15" customHeight="1" spans="1:13">
      <c r="A63" s="128">
        <v>45360</v>
      </c>
      <c r="B63" s="2" t="s">
        <v>395</v>
      </c>
      <c r="C63" s="2" t="s">
        <v>297</v>
      </c>
      <c r="D63" s="2" t="s">
        <v>94</v>
      </c>
      <c r="E63" s="138"/>
      <c r="G63" s="2" t="s">
        <v>94</v>
      </c>
      <c r="H63" s="94" t="s">
        <v>410</v>
      </c>
      <c r="I63" s="65"/>
      <c r="K63" s="85"/>
      <c r="L63" s="144"/>
      <c r="M63" s="101"/>
    </row>
    <row r="64" ht="15" customHeight="1" spans="1:13">
      <c r="A64" s="128">
        <v>45360</v>
      </c>
      <c r="B64" s="3" t="s">
        <v>390</v>
      </c>
      <c r="C64" s="2" t="s">
        <v>297</v>
      </c>
      <c r="D64" s="2" t="s">
        <v>42</v>
      </c>
      <c r="E64" s="138"/>
      <c r="G64" s="2" t="s">
        <v>42</v>
      </c>
      <c r="H64" s="94">
        <v>88</v>
      </c>
      <c r="I64" s="65"/>
      <c r="K64" s="85"/>
      <c r="L64" s="144"/>
      <c r="M64" s="101"/>
    </row>
    <row r="65" ht="15" customHeight="1" spans="1:13">
      <c r="A65" s="128">
        <v>45360</v>
      </c>
      <c r="B65" s="3" t="s">
        <v>391</v>
      </c>
      <c r="C65" s="2" t="s">
        <v>297</v>
      </c>
      <c r="D65" s="2" t="s">
        <v>91</v>
      </c>
      <c r="E65" s="138"/>
      <c r="G65" s="2" t="s">
        <v>91</v>
      </c>
      <c r="H65" s="94">
        <v>88</v>
      </c>
      <c r="I65" s="65"/>
      <c r="K65" s="85"/>
      <c r="L65" s="144"/>
      <c r="M65" s="101"/>
    </row>
    <row r="66" ht="15" customHeight="1" spans="1:13">
      <c r="A66" s="128">
        <v>45360</v>
      </c>
      <c r="B66" s="3" t="s">
        <v>392</v>
      </c>
      <c r="C66" s="2" t="s">
        <v>297</v>
      </c>
      <c r="D66" s="2" t="s">
        <v>88</v>
      </c>
      <c r="E66" s="138"/>
      <c r="G66" s="2" t="s">
        <v>88</v>
      </c>
      <c r="H66" s="94">
        <v>88</v>
      </c>
      <c r="I66" s="65"/>
      <c r="K66" s="85"/>
      <c r="L66" s="144"/>
      <c r="M66" s="101"/>
    </row>
    <row r="67" ht="15" customHeight="1" spans="1:13">
      <c r="A67" s="128">
        <v>45360</v>
      </c>
      <c r="B67" s="3" t="s">
        <v>398</v>
      </c>
      <c r="C67" s="2" t="s">
        <v>297</v>
      </c>
      <c r="D67" s="2" t="s">
        <v>85</v>
      </c>
      <c r="E67" s="138"/>
      <c r="G67" t="s">
        <v>85</v>
      </c>
      <c r="H67" s="94">
        <v>88</v>
      </c>
      <c r="I67" s="65"/>
      <c r="K67" s="85"/>
      <c r="L67" s="144"/>
      <c r="M67" s="101"/>
    </row>
    <row r="68" ht="15" customHeight="1" spans="1:13">
      <c r="A68" s="84"/>
      <c r="C68" s="85"/>
      <c r="D68" s="85"/>
      <c r="E68" s="138"/>
      <c r="H68" s="94"/>
      <c r="I68" s="65"/>
      <c r="K68" s="85"/>
      <c r="L68" s="144"/>
      <c r="M68" s="101"/>
    </row>
    <row r="69" ht="15" customHeight="1" spans="1:13">
      <c r="A69" s="84"/>
      <c r="C69" s="85"/>
      <c r="D69" s="85"/>
      <c r="E69" s="138"/>
      <c r="H69" s="94"/>
      <c r="I69" s="65"/>
      <c r="K69" s="85"/>
      <c r="L69" s="144"/>
      <c r="M69" s="101"/>
    </row>
    <row r="70" ht="15" customHeight="1" spans="1:13">
      <c r="A70" s="84"/>
      <c r="C70" s="85"/>
      <c r="D70" s="85"/>
      <c r="E70" s="138"/>
      <c r="H70" s="94"/>
      <c r="I70" s="65"/>
      <c r="K70" s="85"/>
      <c r="L70" s="144"/>
      <c r="M70" s="101"/>
    </row>
    <row r="71" spans="1:13">
      <c r="A71" s="84"/>
      <c r="C71" s="85"/>
      <c r="D71" s="85"/>
      <c r="E71" s="138"/>
      <c r="H71" s="105"/>
      <c r="I71" s="65"/>
      <c r="K71" s="85"/>
      <c r="L71" s="144"/>
      <c r="M71" s="101"/>
    </row>
    <row r="72" spans="1:13">
      <c r="A72" s="84"/>
      <c r="C72" s="85"/>
      <c r="D72" s="85"/>
      <c r="E72" s="138"/>
      <c r="H72" s="105"/>
      <c r="I72" s="65"/>
      <c r="K72" s="85"/>
      <c r="L72" s="144"/>
      <c r="M72" s="101"/>
    </row>
    <row r="73" ht="15" customHeight="1" spans="1:13">
      <c r="A73" s="84"/>
      <c r="C73" s="85"/>
      <c r="D73" s="85"/>
      <c r="E73" s="138"/>
      <c r="H73" s="94"/>
      <c r="I73" s="65"/>
      <c r="K73" s="85"/>
      <c r="L73" s="144"/>
      <c r="M73" s="101"/>
    </row>
    <row r="74" spans="1:13">
      <c r="A74" s="84"/>
      <c r="C74" s="85"/>
      <c r="D74" s="85"/>
      <c r="E74" s="138"/>
      <c r="H74" s="105"/>
      <c r="I74" s="65"/>
      <c r="K74" s="85"/>
      <c r="L74" s="144"/>
      <c r="M74" s="101"/>
    </row>
    <row r="75" spans="1:13">
      <c r="A75" s="84"/>
      <c r="C75" s="85"/>
      <c r="D75" s="85"/>
      <c r="E75" s="138"/>
      <c r="H75" s="105"/>
      <c r="I75" s="65"/>
      <c r="K75" s="85"/>
      <c r="L75" s="144"/>
      <c r="M75" s="101"/>
    </row>
    <row r="76" ht="15" customHeight="1" spans="1:13">
      <c r="A76" s="84"/>
      <c r="C76" s="85"/>
      <c r="D76" s="85"/>
      <c r="E76" s="138"/>
      <c r="H76" s="94"/>
      <c r="I76" s="65"/>
      <c r="K76" s="85"/>
      <c r="L76" s="144"/>
      <c r="M76" s="101"/>
    </row>
    <row r="77" spans="1:13">
      <c r="A77" s="84"/>
      <c r="C77" s="85"/>
      <c r="D77" s="85"/>
      <c r="E77" s="138"/>
      <c r="H77" s="105"/>
      <c r="I77" s="65"/>
      <c r="K77" s="85"/>
      <c r="L77" s="144"/>
      <c r="M77" s="101"/>
    </row>
    <row r="78" ht="15" customHeight="1" spans="1:13">
      <c r="A78" s="84"/>
      <c r="C78" s="85"/>
      <c r="D78" s="85"/>
      <c r="E78" s="138"/>
      <c r="H78" s="94"/>
      <c r="I78" s="65"/>
      <c r="K78" s="85"/>
      <c r="L78" s="144"/>
      <c r="M78" s="101"/>
    </row>
    <row r="79" ht="15" customHeight="1" spans="1:13">
      <c r="A79" s="84"/>
      <c r="C79" s="85"/>
      <c r="D79" s="85"/>
      <c r="E79" s="138"/>
      <c r="H79" s="94"/>
      <c r="I79" s="65"/>
      <c r="K79" s="85"/>
      <c r="L79" s="144"/>
      <c r="M79" s="101"/>
    </row>
    <row r="80" ht="15" customHeight="1" spans="1:13">
      <c r="A80" s="84"/>
      <c r="C80" s="85"/>
      <c r="D80" s="85"/>
      <c r="E80" s="138"/>
      <c r="H80" s="94"/>
      <c r="I80" s="65"/>
      <c r="K80" s="85"/>
      <c r="L80" s="144"/>
      <c r="M80" s="101"/>
    </row>
    <row r="81" ht="15" customHeight="1" spans="1:13">
      <c r="A81" s="84"/>
      <c r="C81" s="85"/>
      <c r="D81" s="85"/>
      <c r="E81" s="138"/>
      <c r="H81" s="94"/>
      <c r="I81" s="65"/>
      <c r="K81" s="85"/>
      <c r="L81" s="144"/>
      <c r="M81" s="101"/>
    </row>
    <row r="82" spans="1:13">
      <c r="A82" s="84"/>
      <c r="C82" s="85"/>
      <c r="D82" s="85"/>
      <c r="E82" s="138"/>
      <c r="H82" s="105"/>
      <c r="I82" s="65"/>
      <c r="K82" s="85"/>
      <c r="L82" s="144"/>
      <c r="M82" s="101"/>
    </row>
    <row r="83" spans="1:13">
      <c r="A83" s="84"/>
      <c r="C83" s="85"/>
      <c r="D83" s="85"/>
      <c r="E83" s="138"/>
      <c r="H83" s="105"/>
      <c r="I83" s="65"/>
      <c r="K83" s="85"/>
      <c r="L83" s="144"/>
      <c r="M83" s="101"/>
    </row>
    <row r="84" spans="1:13">
      <c r="A84" s="84"/>
      <c r="C84" s="85"/>
      <c r="D84" s="85"/>
      <c r="E84" s="138"/>
      <c r="H84" s="105"/>
      <c r="I84" s="65"/>
      <c r="K84" s="85"/>
      <c r="L84" s="144"/>
      <c r="M84" s="101"/>
    </row>
    <row r="85" spans="1:13">
      <c r="A85" s="84"/>
      <c r="C85" s="85"/>
      <c r="D85" s="85"/>
      <c r="E85" s="138"/>
      <c r="H85" s="105"/>
      <c r="I85" s="65"/>
      <c r="K85" s="85"/>
      <c r="L85" s="144"/>
      <c r="M85" s="101"/>
    </row>
    <row r="86" spans="1:13">
      <c r="A86" s="84"/>
      <c r="C86" s="85"/>
      <c r="D86" s="85"/>
      <c r="E86" s="138"/>
      <c r="H86" s="105"/>
      <c r="I86" s="65"/>
      <c r="K86" s="85"/>
      <c r="L86" s="144"/>
      <c r="M86" s="101"/>
    </row>
    <row r="87" spans="1:13">
      <c r="A87" s="84"/>
      <c r="C87" s="85"/>
      <c r="D87" s="85"/>
      <c r="E87" s="138"/>
      <c r="H87" s="105"/>
      <c r="I87" s="65"/>
      <c r="K87" s="85"/>
      <c r="L87" s="144"/>
      <c r="M87" s="101"/>
    </row>
    <row r="88" spans="1:13">
      <c r="A88" s="84"/>
      <c r="C88" s="85"/>
      <c r="D88" s="85"/>
      <c r="E88" s="138"/>
      <c r="H88" s="105"/>
      <c r="I88" s="65"/>
      <c r="K88" s="85"/>
      <c r="L88" s="144"/>
      <c r="M88" s="101"/>
    </row>
    <row r="89" spans="1:13">
      <c r="A89" s="84"/>
      <c r="C89" s="85"/>
      <c r="D89" s="85"/>
      <c r="E89" s="138"/>
      <c r="H89" s="105"/>
      <c r="I89" s="65"/>
      <c r="K89" s="85"/>
      <c r="L89" s="144"/>
      <c r="M89" s="101"/>
    </row>
    <row r="90" ht="15" customHeight="1" spans="1:13">
      <c r="A90" s="84"/>
      <c r="C90" s="85"/>
      <c r="D90" s="85"/>
      <c r="E90" s="138"/>
      <c r="H90" s="94"/>
      <c r="I90" s="65"/>
      <c r="K90" s="85"/>
      <c r="L90" s="144"/>
      <c r="M90" s="101"/>
    </row>
    <row r="91" spans="1:13">
      <c r="A91" s="84"/>
      <c r="C91" s="85"/>
      <c r="D91" s="85"/>
      <c r="E91" s="138"/>
      <c r="H91" s="105"/>
      <c r="I91" s="65"/>
      <c r="K91" s="85"/>
      <c r="L91" s="144"/>
      <c r="M91" s="101"/>
    </row>
    <row r="92" spans="1:13">
      <c r="A92" s="84"/>
      <c r="C92" s="85"/>
      <c r="D92" s="85"/>
      <c r="E92" s="138"/>
      <c r="H92" s="105"/>
      <c r="I92" s="65"/>
      <c r="K92" s="85"/>
      <c r="L92" s="144"/>
      <c r="M92" s="101"/>
    </row>
    <row r="93" spans="1:13">
      <c r="A93" s="84"/>
      <c r="C93" s="85"/>
      <c r="D93" s="85"/>
      <c r="E93" s="138"/>
      <c r="H93" s="105"/>
      <c r="I93" s="65"/>
      <c r="K93" s="85"/>
      <c r="M93" s="101"/>
    </row>
    <row r="94" ht="15" customHeight="1" spans="1:13">
      <c r="A94" s="84"/>
      <c r="C94" s="85"/>
      <c r="D94" s="85"/>
      <c r="E94" s="138"/>
      <c r="H94" s="94"/>
      <c r="I94" s="65"/>
      <c r="K94" s="85"/>
      <c r="M94" s="101"/>
    </row>
    <row r="95" ht="15" customHeight="1" spans="1:13">
      <c r="A95" s="84"/>
      <c r="C95" s="85"/>
      <c r="D95" s="85"/>
      <c r="E95" s="138"/>
      <c r="H95" s="94"/>
      <c r="I95" s="65"/>
      <c r="K95" s="85"/>
      <c r="L95" s="144"/>
      <c r="M95" s="101"/>
    </row>
    <row r="96" spans="1:13">
      <c r="A96" s="84"/>
      <c r="C96" s="85"/>
      <c r="D96" s="85"/>
      <c r="E96" s="138"/>
      <c r="H96" s="105"/>
      <c r="I96" s="65"/>
      <c r="K96" s="85"/>
      <c r="L96" s="144"/>
      <c r="M96" s="101"/>
    </row>
    <row r="97" ht="15" customHeight="1" spans="1:13">
      <c r="A97" s="84"/>
      <c r="C97" s="85"/>
      <c r="D97" s="85"/>
      <c r="E97" s="138"/>
      <c r="H97" s="94"/>
      <c r="I97" s="65"/>
      <c r="K97" s="85"/>
      <c r="L97" s="144"/>
      <c r="M97" s="101"/>
    </row>
    <row r="98" ht="15" customHeight="1" spans="1:13">
      <c r="A98" s="84"/>
      <c r="C98" s="85"/>
      <c r="D98" s="85"/>
      <c r="E98" s="138"/>
      <c r="H98" s="94"/>
      <c r="I98" s="65"/>
      <c r="K98" s="85"/>
      <c r="L98" s="144"/>
      <c r="M98" s="101"/>
    </row>
    <row r="99" spans="1:13">
      <c r="A99" s="84"/>
      <c r="C99" s="85"/>
      <c r="D99" s="85"/>
      <c r="E99" s="138"/>
      <c r="H99" s="105"/>
      <c r="I99" s="65"/>
      <c r="K99" s="85"/>
      <c r="L99" s="144"/>
      <c r="M99" s="101"/>
    </row>
    <row r="100" spans="1:13">
      <c r="A100" s="84"/>
      <c r="C100" s="85"/>
      <c r="D100" s="85"/>
      <c r="E100" s="138"/>
      <c r="H100" s="105"/>
      <c r="I100" s="65"/>
      <c r="K100" s="85"/>
      <c r="L100" s="144"/>
      <c r="M100" s="101"/>
    </row>
    <row r="101" spans="1:13">
      <c r="A101" s="84"/>
      <c r="C101" s="85"/>
      <c r="D101" s="85"/>
      <c r="E101" s="138"/>
      <c r="H101" s="105"/>
      <c r="I101" s="65"/>
      <c r="K101" s="85"/>
      <c r="L101" s="144"/>
      <c r="M101" s="101"/>
    </row>
    <row r="102" spans="1:13">
      <c r="A102" s="84"/>
      <c r="C102" s="85"/>
      <c r="D102" s="85"/>
      <c r="E102" s="138"/>
      <c r="H102" s="105"/>
      <c r="I102" s="65"/>
      <c r="K102" s="85"/>
      <c r="L102" s="144"/>
      <c r="M102" s="101"/>
    </row>
    <row r="103" spans="1:13">
      <c r="A103" s="84"/>
      <c r="C103" s="85"/>
      <c r="D103" s="85"/>
      <c r="E103" s="138"/>
      <c r="H103" s="105"/>
      <c r="I103" s="65"/>
      <c r="K103" s="85"/>
      <c r="L103" s="144"/>
      <c r="M103" s="101"/>
    </row>
    <row r="104" spans="1:13">
      <c r="A104" s="84"/>
      <c r="C104" s="85"/>
      <c r="D104" s="85"/>
      <c r="E104" s="138"/>
      <c r="H104" s="105"/>
      <c r="I104" s="65"/>
      <c r="K104" s="85"/>
      <c r="L104" s="144"/>
      <c r="M104" s="101"/>
    </row>
    <row r="105" spans="1:13">
      <c r="A105" s="84"/>
      <c r="C105" s="85"/>
      <c r="D105" s="85"/>
      <c r="E105" s="138"/>
      <c r="H105" s="105"/>
      <c r="I105" s="65"/>
      <c r="K105" s="85"/>
      <c r="L105" s="144"/>
      <c r="M105" s="101"/>
    </row>
    <row r="106" spans="1:13">
      <c r="A106" s="84"/>
      <c r="C106" s="85"/>
      <c r="D106" s="85"/>
      <c r="E106" s="138"/>
      <c r="H106" s="105"/>
      <c r="I106" s="65"/>
      <c r="K106" s="85"/>
      <c r="L106" s="144"/>
      <c r="M106" s="101"/>
    </row>
    <row r="107" spans="1:13">
      <c r="A107" s="84"/>
      <c r="C107" s="85"/>
      <c r="D107" s="85"/>
      <c r="E107" s="138"/>
      <c r="H107" s="105"/>
      <c r="I107" s="65"/>
      <c r="K107" s="85"/>
      <c r="L107" s="144"/>
      <c r="M107" s="101"/>
    </row>
    <row r="108" spans="1:13">
      <c r="A108" s="84"/>
      <c r="C108" s="85"/>
      <c r="D108" s="85"/>
      <c r="E108" s="138"/>
      <c r="H108" s="105"/>
      <c r="I108" s="65"/>
      <c r="K108" s="85"/>
      <c r="L108" s="144"/>
      <c r="M108" s="101"/>
    </row>
    <row r="109" spans="1:13">
      <c r="A109" s="84"/>
      <c r="C109" s="85"/>
      <c r="D109" s="85"/>
      <c r="E109" s="138"/>
      <c r="H109" s="105"/>
      <c r="I109" s="65"/>
      <c r="K109" s="85"/>
      <c r="L109" s="144"/>
      <c r="M109" s="101"/>
    </row>
    <row r="110" spans="1:13">
      <c r="A110" s="84"/>
      <c r="C110" s="85"/>
      <c r="D110" s="85"/>
      <c r="E110" s="138"/>
      <c r="H110" s="105"/>
      <c r="I110" s="65"/>
      <c r="K110" s="85"/>
      <c r="L110" s="144"/>
      <c r="M110" s="101"/>
    </row>
    <row r="111" spans="1:13">
      <c r="A111" s="84"/>
      <c r="C111" s="85"/>
      <c r="D111" s="85"/>
      <c r="E111" s="138"/>
      <c r="H111" s="105"/>
      <c r="I111" s="65"/>
      <c r="K111" s="85"/>
      <c r="L111" s="144"/>
      <c r="M111" s="101"/>
    </row>
    <row r="112" spans="1:13">
      <c r="A112" s="84"/>
      <c r="C112" s="85"/>
      <c r="D112" s="85"/>
      <c r="E112" s="138"/>
      <c r="H112" s="105"/>
      <c r="I112" s="65"/>
      <c r="K112" s="85"/>
      <c r="L112" s="144"/>
      <c r="M112" s="101"/>
    </row>
    <row r="113" spans="1:13">
      <c r="A113" s="84"/>
      <c r="C113" s="85"/>
      <c r="D113" s="85"/>
      <c r="E113" s="138"/>
      <c r="H113" s="105"/>
      <c r="I113" s="65"/>
      <c r="K113" s="85"/>
      <c r="L113" s="144"/>
      <c r="M113" s="101"/>
    </row>
    <row r="114" spans="1:13">
      <c r="A114" s="145"/>
      <c r="L114" s="144"/>
      <c r="M114" s="101"/>
    </row>
    <row r="115" spans="1:13">
      <c r="A115" s="84"/>
      <c r="C115" s="85"/>
      <c r="D115" s="85"/>
      <c r="E115" s="138"/>
      <c r="H115" s="105"/>
      <c r="I115" s="65"/>
      <c r="K115" s="85"/>
      <c r="L115" s="144"/>
      <c r="M115" s="101"/>
    </row>
    <row r="116" spans="1:13">
      <c r="A116" s="84"/>
      <c r="C116" s="85"/>
      <c r="D116" s="85"/>
      <c r="E116" s="138"/>
      <c r="H116" s="105"/>
      <c r="I116" s="65"/>
      <c r="K116" s="85"/>
      <c r="L116" s="144"/>
      <c r="M116" s="101"/>
    </row>
    <row r="117" spans="1:13">
      <c r="A117" s="84"/>
      <c r="C117" s="85"/>
      <c r="D117" s="85"/>
      <c r="E117" s="138"/>
      <c r="H117" s="105"/>
      <c r="I117" s="65"/>
      <c r="K117" s="85"/>
      <c r="M117" s="101"/>
    </row>
    <row r="118" ht="15" customHeight="1" spans="1:13">
      <c r="A118" s="84"/>
      <c r="C118" s="85"/>
      <c r="D118" s="85"/>
      <c r="E118" s="138"/>
      <c r="H118" s="94"/>
      <c r="I118" s="65"/>
      <c r="K118" s="85"/>
      <c r="M118" s="101"/>
    </row>
    <row r="119" spans="1:13">
      <c r="A119" s="84"/>
      <c r="C119" s="85"/>
      <c r="D119" s="85"/>
      <c r="E119" s="138"/>
      <c r="H119" s="105"/>
      <c r="I119" s="65"/>
      <c r="K119" s="85"/>
      <c r="L119" s="144"/>
      <c r="M119" s="101"/>
    </row>
    <row r="120" spans="1:13">
      <c r="A120" s="84"/>
      <c r="C120" s="85"/>
      <c r="D120" s="85"/>
      <c r="E120" s="138"/>
      <c r="H120" s="105"/>
      <c r="I120" s="65"/>
      <c r="K120" s="85"/>
      <c r="L120" s="144"/>
      <c r="M120" s="101"/>
    </row>
    <row r="121" ht="15" customHeight="1" spans="1:13">
      <c r="A121" s="84"/>
      <c r="C121" s="85"/>
      <c r="D121" s="85"/>
      <c r="E121" s="138"/>
      <c r="H121" s="94"/>
      <c r="I121" s="65"/>
      <c r="K121" s="85"/>
      <c r="L121" s="144"/>
      <c r="M121" s="101"/>
    </row>
    <row r="122" spans="1:13">
      <c r="A122" s="84"/>
      <c r="C122" s="85"/>
      <c r="D122" s="85"/>
      <c r="E122" s="138"/>
      <c r="H122" s="105"/>
      <c r="I122" s="65"/>
      <c r="K122" s="85"/>
      <c r="L122" s="144"/>
      <c r="M122" s="101"/>
    </row>
    <row r="123" spans="1:13">
      <c r="A123" s="84"/>
      <c r="C123" s="85"/>
      <c r="D123" s="85"/>
      <c r="E123" s="138"/>
      <c r="H123" s="105"/>
      <c r="I123" s="65"/>
      <c r="K123" s="85"/>
      <c r="L123" s="144"/>
      <c r="M123" s="101"/>
    </row>
    <row r="124" spans="1:13">
      <c r="A124" s="84"/>
      <c r="C124" s="85"/>
      <c r="D124" s="85"/>
      <c r="E124" s="138"/>
      <c r="H124" s="105"/>
      <c r="I124" s="65"/>
      <c r="K124" s="85"/>
      <c r="L124" s="144"/>
      <c r="M124" s="101"/>
    </row>
    <row r="125" spans="1:13">
      <c r="A125" s="84"/>
      <c r="C125" s="85"/>
      <c r="D125" s="85"/>
      <c r="E125" s="138"/>
      <c r="H125" s="105"/>
      <c r="I125" s="65"/>
      <c r="K125" s="85"/>
      <c r="L125" s="144"/>
      <c r="M125" s="101"/>
    </row>
    <row r="126" spans="1:13">
      <c r="A126" s="84"/>
      <c r="C126" s="85"/>
      <c r="D126" s="85"/>
      <c r="E126" s="138"/>
      <c r="H126" s="105"/>
      <c r="I126" s="65"/>
      <c r="K126" s="85"/>
      <c r="L126" s="144"/>
      <c r="M126" s="101"/>
    </row>
    <row r="127" spans="1:13">
      <c r="A127" s="84"/>
      <c r="C127" s="85"/>
      <c r="D127" s="85"/>
      <c r="E127" s="138"/>
      <c r="H127" s="105"/>
      <c r="I127" s="65"/>
      <c r="K127" s="85"/>
      <c r="L127" s="144"/>
      <c r="M127" s="101"/>
    </row>
    <row r="128" spans="1:13">
      <c r="A128" s="84"/>
      <c r="C128" s="85"/>
      <c r="D128" s="85"/>
      <c r="E128" s="138"/>
      <c r="H128" s="105"/>
      <c r="I128" s="65"/>
      <c r="K128" s="85"/>
      <c r="L128" s="144"/>
      <c r="M128" s="101"/>
    </row>
    <row r="129" spans="1:13">
      <c r="A129" s="84"/>
      <c r="C129" s="85"/>
      <c r="D129" s="85"/>
      <c r="E129" s="138"/>
      <c r="H129" s="105"/>
      <c r="I129" s="65"/>
      <c r="K129" s="85"/>
      <c r="L129" s="144"/>
      <c r="M129" s="101"/>
    </row>
    <row r="130" spans="1:13">
      <c r="A130" s="84"/>
      <c r="C130" s="85"/>
      <c r="D130" s="85"/>
      <c r="E130" s="138"/>
      <c r="H130" s="105"/>
      <c r="I130" s="65"/>
      <c r="K130" s="85"/>
      <c r="L130" s="144"/>
      <c r="M130" s="101"/>
    </row>
    <row r="131" spans="1:13">
      <c r="A131" s="84"/>
      <c r="C131" s="85"/>
      <c r="D131" s="85"/>
      <c r="E131" s="138"/>
      <c r="H131" s="105"/>
      <c r="I131" s="65"/>
      <c r="K131" s="85"/>
      <c r="L131" s="144"/>
      <c r="M131" s="101"/>
    </row>
    <row r="132" spans="1:13">
      <c r="A132" s="84"/>
      <c r="C132" s="85"/>
      <c r="D132" s="85"/>
      <c r="E132" s="138"/>
      <c r="H132" s="105"/>
      <c r="I132" s="65"/>
      <c r="K132" s="85"/>
      <c r="L132" s="144"/>
      <c r="M132" s="101"/>
    </row>
    <row r="133" spans="1:13">
      <c r="A133" s="84"/>
      <c r="C133" s="85"/>
      <c r="D133" s="85"/>
      <c r="E133" s="138"/>
      <c r="H133" s="105"/>
      <c r="I133" s="65"/>
      <c r="K133" s="85"/>
      <c r="L133" s="144"/>
      <c r="M133" s="101"/>
    </row>
    <row r="134" ht="15" customHeight="1" spans="1:13">
      <c r="A134" s="84"/>
      <c r="C134" s="85"/>
      <c r="D134" s="85"/>
      <c r="E134" s="138"/>
      <c r="H134" s="94"/>
      <c r="I134" s="65"/>
      <c r="K134" s="85"/>
      <c r="L134" s="144"/>
      <c r="M134" s="101"/>
    </row>
    <row r="135" ht="15" customHeight="1" spans="1:13">
      <c r="A135" s="84"/>
      <c r="B135" s="146"/>
      <c r="C135" s="85"/>
      <c r="D135" s="85"/>
      <c r="E135" s="138"/>
      <c r="H135" s="94"/>
      <c r="I135" s="65"/>
      <c r="K135" s="85"/>
      <c r="L135" s="144"/>
      <c r="M135" s="101"/>
    </row>
    <row r="136" ht="15" customHeight="1" spans="1:13">
      <c r="A136" s="84"/>
      <c r="B136" s="147"/>
      <c r="C136" s="85"/>
      <c r="D136" s="85"/>
      <c r="E136" s="138"/>
      <c r="H136" s="94"/>
      <c r="I136" s="65"/>
      <c r="K136" s="85"/>
      <c r="L136" s="144"/>
      <c r="M136" s="101"/>
    </row>
    <row r="137" ht="15" customHeight="1" spans="1:13">
      <c r="A137" s="84"/>
      <c r="C137" s="85"/>
      <c r="D137" s="85"/>
      <c r="E137" s="138"/>
      <c r="H137" s="94"/>
      <c r="J137"/>
      <c r="K137" s="85"/>
      <c r="L137" s="144"/>
      <c r="M137" s="101"/>
    </row>
    <row r="138" ht="15" customHeight="1" spans="1:13">
      <c r="A138" s="84"/>
      <c r="C138" s="85"/>
      <c r="D138" s="85"/>
      <c r="E138" s="138"/>
      <c r="H138" s="94"/>
      <c r="I138" s="65"/>
      <c r="K138" s="85"/>
      <c r="L138" s="144"/>
      <c r="M138" s="101"/>
    </row>
    <row r="139" spans="1:13">
      <c r="A139" s="84"/>
      <c r="C139" s="85"/>
      <c r="D139" s="85"/>
      <c r="E139" s="138"/>
      <c r="H139" s="105"/>
      <c r="I139" s="65"/>
      <c r="K139" s="85"/>
      <c r="L139" s="144"/>
      <c r="M139" s="101"/>
    </row>
    <row r="140" ht="15" customHeight="1" spans="1:13">
      <c r="A140" s="84"/>
      <c r="C140" s="85"/>
      <c r="D140" s="85"/>
      <c r="E140" s="138"/>
      <c r="H140" s="94"/>
      <c r="I140" s="65"/>
      <c r="K140" s="85"/>
      <c r="L140" s="144"/>
      <c r="M140" s="101"/>
    </row>
    <row r="141" ht="15" customHeight="1" spans="1:13">
      <c r="A141" s="84"/>
      <c r="C141" s="85"/>
      <c r="D141" s="85"/>
      <c r="E141" s="138"/>
      <c r="H141" s="94"/>
      <c r="I141" s="65"/>
      <c r="K141" s="85"/>
      <c r="L141" s="144"/>
      <c r="M141" s="101"/>
    </row>
    <row r="142" ht="15" customHeight="1" spans="1:13">
      <c r="A142" s="84"/>
      <c r="C142" s="85"/>
      <c r="D142" s="85"/>
      <c r="E142" s="138"/>
      <c r="H142" s="94"/>
      <c r="I142" s="65"/>
      <c r="K142" s="85"/>
      <c r="L142" s="144"/>
      <c r="M142" s="101"/>
    </row>
    <row r="143" ht="15" customHeight="1" spans="1:13">
      <c r="A143" s="84"/>
      <c r="C143" s="85"/>
      <c r="D143" s="85"/>
      <c r="E143" s="138"/>
      <c r="H143" s="94"/>
      <c r="I143" s="65"/>
      <c r="K143" s="85"/>
      <c r="L143" s="144"/>
      <c r="M143" s="101"/>
    </row>
    <row r="144" ht="15" customHeight="1" spans="1:13">
      <c r="A144" s="84"/>
      <c r="C144" s="85"/>
      <c r="D144" s="85"/>
      <c r="E144" s="138"/>
      <c r="H144" s="94"/>
      <c r="I144" s="65"/>
      <c r="K144" s="85"/>
      <c r="L144" s="144"/>
      <c r="M144" s="101"/>
    </row>
    <row r="145" spans="1:13">
      <c r="A145" s="84"/>
      <c r="C145" s="85"/>
      <c r="D145" s="85"/>
      <c r="E145" s="138"/>
      <c r="H145" s="105"/>
      <c r="I145" s="65"/>
      <c r="K145" s="85"/>
      <c r="L145" s="144"/>
      <c r="M145" s="101"/>
    </row>
    <row r="146" spans="1:13">
      <c r="A146" s="84"/>
      <c r="C146" s="85"/>
      <c r="D146" s="85"/>
      <c r="E146" s="138"/>
      <c r="H146" s="105"/>
      <c r="I146" s="65"/>
      <c r="K146" s="85"/>
      <c r="L146" s="144"/>
      <c r="M146" s="101"/>
    </row>
    <row r="147" spans="1:13">
      <c r="A147" s="84"/>
      <c r="C147" s="85"/>
      <c r="D147" s="85"/>
      <c r="E147" s="138"/>
      <c r="H147" s="105"/>
      <c r="I147" s="65"/>
      <c r="K147" s="85"/>
      <c r="L147" s="144"/>
      <c r="M147" s="101"/>
    </row>
    <row r="148" spans="1:13">
      <c r="A148" s="84"/>
      <c r="C148" s="85"/>
      <c r="D148" s="85"/>
      <c r="E148" s="138"/>
      <c r="H148" s="105"/>
      <c r="I148" s="65"/>
      <c r="K148" s="85"/>
      <c r="L148" s="144"/>
      <c r="M148" s="101"/>
    </row>
    <row r="149" spans="1:13">
      <c r="A149" s="84"/>
      <c r="C149" s="85"/>
      <c r="D149" s="85"/>
      <c r="E149" s="138"/>
      <c r="H149" s="105"/>
      <c r="I149" s="65"/>
      <c r="K149" s="85"/>
      <c r="L149" s="144"/>
      <c r="M149" s="101"/>
    </row>
    <row r="150" spans="1:13">
      <c r="A150" s="84"/>
      <c r="C150" s="85"/>
      <c r="D150" s="85"/>
      <c r="E150" s="138"/>
      <c r="H150" s="105"/>
      <c r="I150" s="65"/>
      <c r="K150" s="85"/>
      <c r="L150" s="144"/>
      <c r="M150" s="101"/>
    </row>
    <row r="151" spans="1:13">
      <c r="A151" s="84"/>
      <c r="C151" s="85"/>
      <c r="D151" s="85"/>
      <c r="E151" s="138"/>
      <c r="H151" s="105"/>
      <c r="K151" s="85"/>
      <c r="L151" s="144"/>
      <c r="M151" s="101"/>
    </row>
    <row r="152" ht="15" customHeight="1" spans="1:13">
      <c r="A152" s="84"/>
      <c r="C152" s="85"/>
      <c r="D152" s="85"/>
      <c r="E152" s="138"/>
      <c r="H152" s="94"/>
      <c r="K152" s="85"/>
      <c r="L152" s="144"/>
      <c r="M152" s="101"/>
    </row>
    <row r="153" spans="1:13">
      <c r="A153" s="84"/>
      <c r="C153" s="85"/>
      <c r="D153" s="85"/>
      <c r="E153" s="138"/>
      <c r="H153" s="105"/>
      <c r="K153" s="85"/>
      <c r="L153" s="144"/>
      <c r="M153" s="101"/>
    </row>
    <row r="154" ht="15" customHeight="1" spans="1:13">
      <c r="A154" s="84"/>
      <c r="C154" s="85"/>
      <c r="D154" s="85"/>
      <c r="E154" s="138"/>
      <c r="H154" s="94"/>
      <c r="K154" s="85"/>
      <c r="L154" s="144"/>
      <c r="M154" s="101"/>
    </row>
    <row r="155" spans="1:13">
      <c r="A155" s="84"/>
      <c r="C155" s="85"/>
      <c r="D155" s="85"/>
      <c r="E155" s="138"/>
      <c r="H155" s="105"/>
      <c r="K155" s="85"/>
      <c r="L155" s="144"/>
      <c r="M155" s="101"/>
    </row>
    <row r="156" ht="15" customHeight="1" spans="1:13">
      <c r="A156" s="84"/>
      <c r="C156" s="85"/>
      <c r="D156" s="85"/>
      <c r="E156" s="138"/>
      <c r="H156" s="94"/>
      <c r="K156" s="85"/>
      <c r="L156" s="144"/>
      <c r="M156" s="101"/>
    </row>
    <row r="157" spans="1:13">
      <c r="A157" s="84"/>
      <c r="C157" s="85"/>
      <c r="D157" s="85"/>
      <c r="E157" s="138"/>
      <c r="H157" s="105"/>
      <c r="K157" s="85"/>
      <c r="L157" s="144"/>
      <c r="M157" s="101"/>
    </row>
    <row r="158" spans="1:13">
      <c r="A158" s="84"/>
      <c r="C158" s="85"/>
      <c r="D158" s="85"/>
      <c r="E158" s="138"/>
      <c r="H158" s="105"/>
      <c r="K158" s="85"/>
      <c r="L158" s="144"/>
      <c r="M158" s="101"/>
    </row>
    <row r="159" spans="1:13">
      <c r="A159" s="84"/>
      <c r="C159" s="85"/>
      <c r="D159" s="85"/>
      <c r="E159" s="138"/>
      <c r="H159" s="105"/>
      <c r="K159" s="85"/>
      <c r="L159" s="144"/>
      <c r="M159" s="101"/>
    </row>
    <row r="160" ht="15" customHeight="1" spans="1:13">
      <c r="A160" s="84"/>
      <c r="C160" s="85"/>
      <c r="D160" s="85"/>
      <c r="E160" s="138"/>
      <c r="H160" s="94"/>
      <c r="K160" s="85"/>
      <c r="L160" s="144"/>
      <c r="M160" s="101"/>
    </row>
    <row r="161" ht="15" customHeight="1" spans="1:13">
      <c r="A161" s="84"/>
      <c r="C161" s="85"/>
      <c r="D161" s="85"/>
      <c r="E161" s="138"/>
      <c r="H161" s="94"/>
      <c r="K161" s="85"/>
      <c r="L161" s="144"/>
      <c r="M161" s="101"/>
    </row>
    <row r="162" spans="1:13">
      <c r="A162" s="84"/>
      <c r="C162" s="85"/>
      <c r="D162" s="85"/>
      <c r="E162" s="138"/>
      <c r="H162" s="105"/>
      <c r="K162" s="85"/>
      <c r="L162" s="144"/>
      <c r="M162" s="101"/>
    </row>
    <row r="163" ht="15" customHeight="1" spans="1:13">
      <c r="A163" s="84"/>
      <c r="C163" s="85"/>
      <c r="D163" s="85"/>
      <c r="E163" s="138"/>
      <c r="H163" s="94"/>
      <c r="K163" s="85"/>
      <c r="L163" s="144"/>
      <c r="M163" s="101"/>
    </row>
    <row r="164" spans="1:13">
      <c r="A164" s="84"/>
      <c r="C164" s="85"/>
      <c r="D164" s="85"/>
      <c r="E164" s="138"/>
      <c r="H164" s="105"/>
      <c r="K164" s="85"/>
      <c r="L164" s="144"/>
      <c r="M164" s="101"/>
    </row>
    <row r="165" spans="1:13">
      <c r="A165" s="84"/>
      <c r="C165" s="85"/>
      <c r="D165" s="85"/>
      <c r="E165" s="138"/>
      <c r="H165" s="105"/>
      <c r="K165" s="85"/>
      <c r="L165" s="144"/>
      <c r="M165" s="101"/>
    </row>
    <row r="166" ht="15" customHeight="1" spans="1:13">
      <c r="A166" s="84"/>
      <c r="C166" s="85"/>
      <c r="D166" s="85"/>
      <c r="E166" s="138"/>
      <c r="H166" s="94"/>
      <c r="K166" s="85"/>
      <c r="L166" s="144"/>
      <c r="M166" s="101"/>
    </row>
    <row r="167" spans="1:13">
      <c r="A167" s="148"/>
      <c r="C167" s="85"/>
      <c r="D167" s="85"/>
      <c r="E167" s="138"/>
      <c r="H167" s="105"/>
      <c r="I167" s="65"/>
      <c r="K167" s="85"/>
      <c r="L167" s="144"/>
      <c r="M167" s="101"/>
    </row>
    <row r="168" spans="1:13">
      <c r="A168" s="148"/>
      <c r="C168" s="85"/>
      <c r="D168" s="85"/>
      <c r="E168" s="138"/>
      <c r="H168" s="105"/>
      <c r="I168" s="65"/>
      <c r="K168" s="85"/>
      <c r="L168" s="144"/>
      <c r="M168" s="101"/>
    </row>
    <row r="169" spans="1:13">
      <c r="A169" s="148"/>
      <c r="C169" s="85"/>
      <c r="D169" s="85"/>
      <c r="E169" s="138"/>
      <c r="H169" s="105"/>
      <c r="I169" s="65"/>
      <c r="K169" s="85"/>
      <c r="L169" s="144"/>
      <c r="M169" s="101"/>
    </row>
    <row r="170" ht="15" customHeight="1" spans="1:13">
      <c r="A170" s="148"/>
      <c r="C170" s="85"/>
      <c r="D170" s="85"/>
      <c r="E170" s="138"/>
      <c r="H170" s="94"/>
      <c r="I170" s="65"/>
      <c r="K170" s="85"/>
      <c r="L170" s="144"/>
      <c r="M170" s="101"/>
    </row>
    <row r="171" spans="1:13">
      <c r="A171" s="148"/>
      <c r="C171" s="85"/>
      <c r="D171" s="85"/>
      <c r="E171" s="138"/>
      <c r="H171" s="105"/>
      <c r="I171" s="65"/>
      <c r="K171" s="85"/>
      <c r="L171" s="144"/>
      <c r="M171" s="101"/>
    </row>
    <row r="172" ht="15" customHeight="1" spans="1:9">
      <c r="A172" s="148"/>
      <c r="C172" s="85"/>
      <c r="D172" s="85"/>
      <c r="E172" s="138"/>
      <c r="G172" s="149"/>
      <c r="H172" s="94"/>
      <c r="I172" s="65"/>
    </row>
    <row r="173" spans="1:9">
      <c r="A173" s="148"/>
      <c r="C173" s="85"/>
      <c r="D173" s="85"/>
      <c r="E173" s="138"/>
      <c r="H173" s="105"/>
      <c r="I173" s="65"/>
    </row>
    <row r="174" spans="1:9">
      <c r="A174" s="148"/>
      <c r="C174" s="85"/>
      <c r="D174" s="85"/>
      <c r="E174" s="138"/>
      <c r="H174" s="105"/>
      <c r="I174" s="65"/>
    </row>
    <row r="175" ht="15" customHeight="1" spans="1:9">
      <c r="A175" s="148"/>
      <c r="C175" s="85"/>
      <c r="D175" s="85"/>
      <c r="E175" s="138"/>
      <c r="H175" s="94"/>
      <c r="I175" s="65"/>
    </row>
    <row r="176" spans="1:9">
      <c r="A176" s="148"/>
      <c r="C176" s="85"/>
      <c r="D176" s="85"/>
      <c r="E176" s="138"/>
      <c r="H176" s="105"/>
      <c r="I176" s="65"/>
    </row>
    <row r="177" ht="15" customHeight="1" spans="1:9">
      <c r="A177" s="148"/>
      <c r="C177" s="85"/>
      <c r="D177" s="85"/>
      <c r="E177" s="138"/>
      <c r="H177" s="94"/>
      <c r="I177" s="65"/>
    </row>
    <row r="178" ht="15" customHeight="1" spans="1:9">
      <c r="A178" s="148"/>
      <c r="C178" s="85"/>
      <c r="D178" s="85"/>
      <c r="E178" s="138"/>
      <c r="H178" s="94"/>
      <c r="I178" s="65"/>
    </row>
    <row r="179" spans="1:9">
      <c r="A179" s="148"/>
      <c r="C179" s="85"/>
      <c r="D179" s="85"/>
      <c r="E179" s="138"/>
      <c r="H179" s="105"/>
      <c r="I179" s="65"/>
    </row>
    <row r="180" ht="15" customHeight="1" spans="1:9">
      <c r="A180" s="148"/>
      <c r="C180" s="85"/>
      <c r="D180" s="85"/>
      <c r="E180" s="138"/>
      <c r="H180" s="94"/>
      <c r="I180" s="65"/>
    </row>
    <row r="181" ht="15" customHeight="1" spans="1:9">
      <c r="A181" s="148"/>
      <c r="C181" s="85"/>
      <c r="D181" s="85"/>
      <c r="E181" s="138"/>
      <c r="H181" s="94"/>
      <c r="I181" s="65"/>
    </row>
    <row r="182" spans="1:9">
      <c r="A182" s="148"/>
      <c r="C182" s="85"/>
      <c r="D182" s="85"/>
      <c r="E182" s="138"/>
      <c r="H182" s="105"/>
      <c r="I182" s="65"/>
    </row>
    <row r="183" spans="1:9">
      <c r="A183" s="148"/>
      <c r="C183" s="85"/>
      <c r="D183" s="85"/>
      <c r="E183" s="138"/>
      <c r="H183" s="105"/>
      <c r="I183" s="65"/>
    </row>
    <row r="184" spans="1:9">
      <c r="A184" s="148"/>
      <c r="C184" s="85"/>
      <c r="D184" s="85"/>
      <c r="E184" s="138"/>
      <c r="H184" s="105"/>
      <c r="I184" s="65"/>
    </row>
    <row r="185" ht="15" customHeight="1" spans="1:9">
      <c r="A185" s="148"/>
      <c r="C185" s="85"/>
      <c r="D185" s="85"/>
      <c r="E185" s="138"/>
      <c r="H185" s="94"/>
      <c r="I185" s="65"/>
    </row>
    <row r="186" spans="1:9">
      <c r="A186" s="84"/>
      <c r="C186" s="85"/>
      <c r="D186" s="85"/>
      <c r="E186" s="138"/>
      <c r="H186" s="105"/>
      <c r="I186" s="65"/>
    </row>
    <row r="187" spans="1:7">
      <c r="A187" s="84"/>
      <c r="G187"/>
    </row>
  </sheetData>
  <conditionalFormatting sqref="C26:E26">
    <cfRule type="duplicateValues" dxfId="0" priority="17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5"/>
  </conditionalFormatting>
  <conditionalFormatting sqref="J26">
    <cfRule type="duplicateValues" dxfId="0" priority="18"/>
  </conditionalFormatting>
  <conditionalFormatting sqref="K26">
    <cfRule type="duplicateValues" dxfId="0" priority="12"/>
    <cfRule type="duplicateValues" dxfId="0" priority="8"/>
    <cfRule type="duplicateValues" dxfId="0" priority="11"/>
    <cfRule type="duplicateValues" dxfId="0" priority="10"/>
    <cfRule type="duplicateValues" dxfId="0" priority="9"/>
  </conditionalFormatting>
  <conditionalFormatting sqref="M26:N26">
    <cfRule type="duplicateValues" dxfId="0" priority="7"/>
  </conditionalFormatting>
  <conditionalFormatting sqref="C31:E31">
    <cfRule type="duplicateValues" dxfId="0" priority="305"/>
    <cfRule type="duplicateValues" dxfId="0" priority="306"/>
    <cfRule type="duplicateValues" dxfId="0" priority="304"/>
    <cfRule type="duplicateValues" dxfId="0" priority="303"/>
    <cfRule type="duplicateValues" dxfId="0" priority="302"/>
  </conditionalFormatting>
  <conditionalFormatting sqref="J31">
    <cfRule type="duplicateValues" dxfId="0" priority="307"/>
  </conditionalFormatting>
  <conditionalFormatting sqref="K31">
    <cfRule type="duplicateValues" dxfId="0" priority="154"/>
    <cfRule type="duplicateValues" dxfId="0" priority="157"/>
    <cfRule type="duplicateValues" dxfId="0" priority="155"/>
    <cfRule type="duplicateValues" dxfId="0" priority="156"/>
    <cfRule type="duplicateValues" dxfId="0" priority="158"/>
  </conditionalFormatting>
  <conditionalFormatting sqref="B36">
    <cfRule type="duplicateValues" dxfId="0" priority="4"/>
  </conditionalFormatting>
  <conditionalFormatting sqref="B37">
    <cfRule type="duplicateValues" dxfId="0" priority="3"/>
  </conditionalFormatting>
  <conditionalFormatting sqref="B38">
    <cfRule type="duplicateValues" dxfId="0" priority="2"/>
  </conditionalFormatting>
  <conditionalFormatting sqref="B39">
    <cfRule type="duplicateValues" dxfId="0" priority="1"/>
  </conditionalFormatting>
  <conditionalFormatting sqref="C136:E136">
    <cfRule type="duplicateValues" dxfId="0" priority="264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9"/>
  </conditionalFormatting>
  <conditionalFormatting sqref="J136">
    <cfRule type="duplicateValues" dxfId="0" priority="270"/>
  </conditionalFormatting>
  <conditionalFormatting sqref="K136">
    <cfRule type="duplicateValues" dxfId="0" priority="117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</conditionalFormatting>
  <conditionalFormatting sqref="C137:E137"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58"/>
  </conditionalFormatting>
  <conditionalFormatting sqref="K137">
    <cfRule type="duplicateValues" dxfId="0" priority="112"/>
    <cfRule type="duplicateValues" dxfId="0" priority="113"/>
    <cfRule type="duplicateValues" dxfId="0" priority="111"/>
    <cfRule type="duplicateValues" dxfId="0" priority="116"/>
    <cfRule type="duplicateValues" dxfId="0" priority="115"/>
    <cfRule type="duplicateValues" dxfId="0" priority="114"/>
  </conditionalFormatting>
  <conditionalFormatting sqref="C140:E140">
    <cfRule type="duplicateValues" dxfId="0" priority="196"/>
    <cfRule type="duplicateValues" dxfId="0" priority="197"/>
    <cfRule type="duplicateValues" dxfId="0" priority="198"/>
    <cfRule type="duplicateValues" dxfId="0" priority="195"/>
    <cfRule type="duplicateValues" dxfId="0" priority="202"/>
    <cfRule type="duplicateValues" dxfId="0" priority="201"/>
    <cfRule type="duplicateValues" dxfId="0" priority="200"/>
    <cfRule type="duplicateValues" dxfId="0" priority="199"/>
  </conditionalFormatting>
  <conditionalFormatting sqref="J140">
    <cfRule type="duplicateValues" dxfId="0" priority="203"/>
  </conditionalFormatting>
  <conditionalFormatting sqref="K140">
    <cfRule type="duplicateValues" dxfId="0" priority="50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1"/>
  </conditionalFormatting>
  <conditionalFormatting sqref="C152:E152">
    <cfRule type="duplicateValues" dxfId="0" priority="235"/>
    <cfRule type="duplicateValues" dxfId="0" priority="232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3"/>
    <cfRule type="duplicateValues" dxfId="0" priority="234"/>
  </conditionalFormatting>
  <conditionalFormatting sqref="K152">
    <cfRule type="duplicateValues" dxfId="0" priority="89"/>
    <cfRule type="duplicateValues" dxfId="0" priority="86"/>
    <cfRule type="duplicateValues" dxfId="0" priority="92"/>
    <cfRule type="duplicateValues" dxfId="0" priority="93"/>
    <cfRule type="duplicateValues" dxfId="0" priority="91"/>
    <cfRule type="duplicateValues" dxfId="0" priority="90"/>
    <cfRule type="duplicateValues" dxfId="0" priority="85"/>
    <cfRule type="duplicateValues" dxfId="0" priority="88"/>
    <cfRule type="duplicateValues" dxfId="0" priority="87"/>
  </conditionalFormatting>
  <conditionalFormatting sqref="C154:E154">
    <cfRule type="duplicateValues" dxfId="0" priority="228"/>
    <cfRule type="duplicateValues" dxfId="0" priority="225"/>
    <cfRule type="duplicateValues" dxfId="0" priority="231"/>
    <cfRule type="duplicateValues" dxfId="0" priority="230"/>
    <cfRule type="duplicateValues" dxfId="0" priority="229"/>
    <cfRule type="duplicateValues" dxfId="0" priority="223"/>
    <cfRule type="duplicateValues" dxfId="0" priority="227"/>
    <cfRule type="duplicateValues" dxfId="0" priority="226"/>
    <cfRule type="duplicateValues" dxfId="0" priority="224"/>
  </conditionalFormatting>
  <conditionalFormatting sqref="K154">
    <cfRule type="duplicateValues" dxfId="0" priority="84"/>
    <cfRule type="duplicateValues" dxfId="0" priority="78"/>
    <cfRule type="duplicateValues" dxfId="0" priority="76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7"/>
  </conditionalFormatting>
  <conditionalFormatting sqref="C163:E163">
    <cfRule type="duplicateValues" dxfId="0" priority="205"/>
    <cfRule type="duplicateValues" dxfId="0" priority="204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</conditionalFormatting>
  <conditionalFormatting sqref="J163">
    <cfRule type="duplicateValues" dxfId="0" priority="213"/>
  </conditionalFormatting>
  <conditionalFormatting sqref="K163">
    <cfRule type="duplicateValues" dxfId="0" priority="60"/>
    <cfRule type="duplicateValues" dxfId="0" priority="58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59"/>
  </conditionalFormatting>
  <conditionalFormatting sqref="C166:E166">
    <cfRule type="duplicateValues" dxfId="0" priority="215"/>
    <cfRule type="duplicateValues" dxfId="0" priority="214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</conditionalFormatting>
  <conditionalFormatting sqref="K166">
    <cfRule type="duplicateValues" dxfId="0" priority="74"/>
    <cfRule type="duplicateValues" dxfId="0" priority="75"/>
    <cfRule type="duplicateValues" dxfId="0" priority="68"/>
    <cfRule type="duplicateValues" dxfId="0" priority="73"/>
    <cfRule type="duplicateValues" dxfId="0" priority="67"/>
    <cfRule type="duplicateValues" dxfId="0" priority="71"/>
    <cfRule type="duplicateValues" dxfId="0" priority="70"/>
    <cfRule type="duplicateValues" dxfId="0" priority="69"/>
    <cfRule type="duplicateValues" dxfId="0" priority="72"/>
  </conditionalFormatting>
  <conditionalFormatting sqref="C170:E170">
    <cfRule type="duplicateValues" dxfId="0" priority="177"/>
    <cfRule type="duplicateValues" dxfId="0" priority="185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K170">
    <cfRule type="duplicateValues" dxfId="0" priority="33"/>
    <cfRule type="duplicateValues" dxfId="0" priority="32"/>
    <cfRule type="duplicateValues" dxfId="0" priority="40"/>
    <cfRule type="duplicateValues" dxfId="0" priority="39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</conditionalFormatting>
  <conditionalFormatting sqref="E41:E57">
    <cfRule type="duplicateValues" dxfId="0" priority="299"/>
    <cfRule type="duplicateValues" dxfId="0" priority="295"/>
    <cfRule type="duplicateValues" dxfId="0" priority="300"/>
    <cfRule type="duplicateValues" dxfId="0" priority="298"/>
    <cfRule type="duplicateValues" dxfId="0" priority="297"/>
    <cfRule type="duplicateValues" dxfId="0" priority="296"/>
  </conditionalFormatting>
  <conditionalFormatting sqref="F2:F13">
    <cfRule type="duplicateValues" dxfId="0" priority="19"/>
  </conditionalFormatting>
  <conditionalFormatting sqref="K20:K22">
    <cfRule type="duplicateValues" dxfId="0" priority="176"/>
  </conditionalFormatting>
  <conditionalFormatting sqref="K34:K37">
    <cfRule type="duplicateValues" dxfId="0" priority="171"/>
  </conditionalFormatting>
  <conditionalFormatting sqref="K38:K40">
    <cfRule type="duplicateValues" dxfId="0" priority="163"/>
    <cfRule type="duplicateValues" dxfId="0" priority="160"/>
    <cfRule type="duplicateValues" dxfId="0" priority="164"/>
    <cfRule type="duplicateValues" dxfId="0" priority="165"/>
    <cfRule type="duplicateValues" dxfId="0" priority="161"/>
    <cfRule type="duplicateValues" dxfId="0" priority="162"/>
  </conditionalFormatting>
  <conditionalFormatting sqref="K41:K57"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7"/>
    <cfRule type="duplicateValues" dxfId="0" priority="148"/>
  </conditionalFormatting>
  <conditionalFormatting sqref="K58:K70">
    <cfRule type="duplicateValues" dxfId="0" priority="146"/>
    <cfRule type="duplicateValues" dxfId="0" priority="141"/>
    <cfRule type="duplicateValues" dxfId="0" priority="145"/>
    <cfRule type="duplicateValues" dxfId="0" priority="144"/>
    <cfRule type="duplicateValues" dxfId="0" priority="143"/>
    <cfRule type="duplicateValues" dxfId="0" priority="142"/>
  </conditionalFormatting>
  <conditionalFormatting sqref="K71:K88">
    <cfRule type="duplicateValues" dxfId="0" priority="136"/>
    <cfRule type="duplicateValues" dxfId="0" priority="137"/>
    <cfRule type="duplicateValues" dxfId="0" priority="135"/>
    <cfRule type="duplicateValues" dxfId="0" priority="140"/>
    <cfRule type="duplicateValues" dxfId="0" priority="139"/>
    <cfRule type="duplicateValues" dxfId="0" priority="138"/>
  </conditionalFormatting>
  <conditionalFormatting sqref="K89:K113">
    <cfRule type="duplicateValues" dxfId="0" priority="131"/>
    <cfRule type="duplicateValues" dxfId="0" priority="129"/>
    <cfRule type="duplicateValues" dxfId="0" priority="134"/>
    <cfRule type="duplicateValues" dxfId="0" priority="133"/>
    <cfRule type="duplicateValues" dxfId="0" priority="132"/>
    <cfRule type="duplicateValues" dxfId="0" priority="130"/>
  </conditionalFormatting>
  <conditionalFormatting sqref="K115:K135">
    <cfRule type="duplicateValues" dxfId="0" priority="124"/>
    <cfRule type="duplicateValues" dxfId="0" priority="128"/>
    <cfRule type="duplicateValues" dxfId="0" priority="127"/>
    <cfRule type="duplicateValues" dxfId="0" priority="126"/>
    <cfRule type="duplicateValues" dxfId="0" priority="123"/>
    <cfRule type="duplicateValues" dxfId="0" priority="125"/>
  </conditionalFormatting>
  <conditionalFormatting sqref="C1:E20 D21:E23 C24:E25 C27:E35 D36:E36 C37:E40 E41:E67 C68:E1048576">
    <cfRule type="duplicateValues" dxfId="0" priority="20"/>
  </conditionalFormatting>
  <conditionalFormatting sqref="G1 J1:J11 J13:J25 J27 J29:J30 J32:J135 J164:J1048576 G187:G1048576 J138:J139 J141:J162 G114">
    <cfRule type="duplicateValues" dxfId="0" priority="338"/>
  </conditionalFormatting>
  <conditionalFormatting sqref="M1:M25 M27:M1048576 O1:O25 O27:O1048576">
    <cfRule type="duplicateValues" dxfId="0" priority="30"/>
  </conditionalFormatting>
  <conditionalFormatting sqref="M1:N25 M27:N1048576">
    <cfRule type="duplicateValues" dxfId="0" priority="31"/>
  </conditionalFormatting>
  <conditionalFormatting sqref="C20:E20 D21:E22">
    <cfRule type="duplicateValues" dxfId="0" priority="325"/>
  </conditionalFormatting>
  <conditionalFormatting sqref="C20:E20 D21:E23 C24:E25 C27:E28">
    <cfRule type="duplicateValues" dxfId="0" priority="324"/>
    <cfRule type="duplicateValues" dxfId="0" priority="323"/>
    <cfRule type="duplicateValues" dxfId="0" priority="322"/>
    <cfRule type="duplicateValues" dxfId="0" priority="321"/>
  </conditionalFormatting>
  <conditionalFormatting sqref="C20:E20 D21:E23 C24:E25 C27:E35 D36:E36 C37:E40">
    <cfRule type="duplicateValues" dxfId="0" priority="301"/>
  </conditionalFormatting>
  <conditionalFormatting sqref="K20:K25 K27:K28">
    <cfRule type="duplicateValues" dxfId="0" priority="174"/>
    <cfRule type="duplicateValues" dxfId="0" priority="175"/>
    <cfRule type="duplicateValues" dxfId="0" priority="172"/>
    <cfRule type="duplicateValues" dxfId="0" priority="173"/>
  </conditionalFormatting>
  <conditionalFormatting sqref="K20:K25 K27:K40">
    <cfRule type="duplicateValues" dxfId="0" priority="153"/>
  </conditionalFormatting>
  <conditionalFormatting sqref="M26 O26">
    <cfRule type="duplicateValues" dxfId="0" priority="6"/>
  </conditionalFormatting>
  <conditionalFormatting sqref="C28:E30 C32:E33">
    <cfRule type="duplicateValues" dxfId="0" priority="308"/>
  </conditionalFormatting>
  <conditionalFormatting sqref="K28:K30 K32:K33">
    <cfRule type="duplicateValues" dxfId="0" priority="159"/>
  </conditionalFormatting>
  <conditionalFormatting sqref="C29:E30 C32:E35 D36:E36 C37:E37">
    <cfRule type="duplicateValues" dxfId="0" priority="317"/>
    <cfRule type="duplicateValues" dxfId="0" priority="318"/>
    <cfRule type="duplicateValues" dxfId="0" priority="316"/>
    <cfRule type="duplicateValues" dxfId="0" priority="315"/>
    <cfRule type="duplicateValues" dxfId="0" priority="319"/>
  </conditionalFormatting>
  <conditionalFormatting sqref="K29:K30 K32:K37">
    <cfRule type="duplicateValues" dxfId="0" priority="166"/>
    <cfRule type="duplicateValues" dxfId="0" priority="168"/>
    <cfRule type="duplicateValues" dxfId="0" priority="169"/>
    <cfRule type="duplicateValues" dxfId="0" priority="170"/>
    <cfRule type="duplicateValues" dxfId="0" priority="167"/>
  </conditionalFormatting>
  <conditionalFormatting sqref="C34:E35 D36:E36 C37:E37">
    <cfRule type="duplicateValues" dxfId="0" priority="320"/>
  </conditionalFormatting>
  <conditionalFormatting sqref="C38:E40">
    <cfRule type="duplicateValues" dxfId="0" priority="309"/>
    <cfRule type="duplicateValues" dxfId="0" priority="310"/>
    <cfRule type="duplicateValues" dxfId="0" priority="311"/>
    <cfRule type="duplicateValues" dxfId="0" priority="314"/>
    <cfRule type="duplicateValues" dxfId="0" priority="313"/>
    <cfRule type="duplicateValues" dxfId="0" priority="312"/>
  </conditionalFormatting>
  <conditionalFormatting sqref="E58:E67 C68:E70">
    <cfRule type="duplicateValues" dxfId="0" priority="294"/>
    <cfRule type="duplicateValues" dxfId="0" priority="293"/>
    <cfRule type="duplicateValues" dxfId="0" priority="292"/>
    <cfRule type="duplicateValues" dxfId="0" priority="289"/>
    <cfRule type="duplicateValues" dxfId="0" priority="290"/>
    <cfRule type="duplicateValues" dxfId="0" priority="291"/>
  </conditionalFormatting>
  <conditionalFormatting sqref="C71:E88">
    <cfRule type="duplicateValues" dxfId="0" priority="285"/>
    <cfRule type="duplicateValues" dxfId="0" priority="284"/>
    <cfRule type="duplicateValues" dxfId="0" priority="283"/>
    <cfRule type="duplicateValues" dxfId="0" priority="286"/>
    <cfRule type="duplicateValues" dxfId="0" priority="288"/>
    <cfRule type="duplicateValues" dxfId="0" priority="287"/>
  </conditionalFormatting>
  <conditionalFormatting sqref="C89:E113">
    <cfRule type="duplicateValues" dxfId="0" priority="281"/>
    <cfRule type="duplicateValues" dxfId="0" priority="279"/>
    <cfRule type="duplicateValues" dxfId="0" priority="278"/>
    <cfRule type="duplicateValues" dxfId="0" priority="277"/>
    <cfRule type="duplicateValues" dxfId="0" priority="282"/>
    <cfRule type="duplicateValues" dxfId="0" priority="280"/>
  </conditionalFormatting>
  <conditionalFormatting sqref="C115:E135">
    <cfRule type="duplicateValues" dxfId="0" priority="273"/>
    <cfRule type="duplicateValues" dxfId="0" priority="275"/>
    <cfRule type="duplicateValues" dxfId="0" priority="276"/>
    <cfRule type="duplicateValues" dxfId="0" priority="272"/>
    <cfRule type="duplicateValues" dxfId="0" priority="274"/>
    <cfRule type="duplicateValues" dxfId="0" priority="271"/>
  </conditionalFormatting>
  <conditionalFormatting sqref="C138:E139 C141:E150">
    <cfRule type="duplicateValues" dxfId="0" priority="254"/>
    <cfRule type="duplicateValues" dxfId="0" priority="257"/>
    <cfRule type="duplicateValues" dxfId="0" priority="256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55"/>
  </conditionalFormatting>
  <conditionalFormatting sqref="K138:K139 K141:K150">
    <cfRule type="duplicateValues" dxfId="0" priority="103"/>
    <cfRule type="duplicateValues" dxfId="0" priority="104"/>
    <cfRule type="duplicateValues" dxfId="0" priority="107"/>
    <cfRule type="duplicateValues" dxfId="0" priority="108"/>
    <cfRule type="duplicateValues" dxfId="0" priority="109"/>
    <cfRule type="duplicateValues" dxfId="0" priority="106"/>
    <cfRule type="duplicateValues" dxfId="0" priority="105"/>
    <cfRule type="duplicateValues" dxfId="0" priority="110"/>
  </conditionalFormatting>
  <conditionalFormatting sqref="C151:E151 C155:E162 C153:E153 C164:E165">
    <cfRule type="duplicateValues" dxfId="0" priority="242"/>
    <cfRule type="duplicateValues" dxfId="0" priority="241"/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</conditionalFormatting>
  <conditionalFormatting sqref="K151 K164:K165 K155:K162 K153">
    <cfRule type="duplicateValues" dxfId="0" priority="98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7"/>
    <cfRule type="duplicateValues" dxfId="0" priority="96"/>
    <cfRule type="duplicateValues" dxfId="0" priority="95"/>
    <cfRule type="duplicateValues" dxfId="0" priority="94"/>
  </conditionalFormatting>
  <conditionalFormatting sqref="C167:E169 C171:E171">
    <cfRule type="duplicateValues" dxfId="0" priority="192"/>
    <cfRule type="duplicateValues" dxfId="0" priority="194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93"/>
  </conditionalFormatting>
  <conditionalFormatting sqref="K167:K169 K171">
    <cfRule type="duplicateValues" dxfId="0" priority="41"/>
    <cfRule type="duplicateValues" dxfId="0" priority="48"/>
    <cfRule type="duplicateValues" dxfId="0" priority="42"/>
    <cfRule type="duplicateValues" dxfId="0" priority="49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C172:E186">
    <cfRule type="duplicateValues" dxfId="0" priority="27"/>
    <cfRule type="duplicateValues" dxfId="0" priority="29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8"/>
  </conditionalFormatting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8"/>
  <sheetViews>
    <sheetView zoomScale="55" zoomScaleNormal="55" topLeftCell="A178" workbookViewId="0">
      <selection activeCell="G203" sqref="G203"/>
    </sheetView>
  </sheetViews>
  <sheetFormatPr defaultColWidth="9" defaultRowHeight="13.5"/>
  <cols>
    <col min="1" max="1" width="18.5" style="76" customWidth="1"/>
    <col min="2" max="2" width="130.391666666667" style="1" customWidth="1"/>
    <col min="3" max="3" width="35" style="1" customWidth="1"/>
    <col min="4" max="4" width="23.1666666666667" style="1" customWidth="1"/>
    <col min="5" max="5" width="16.3333333333333" style="1" customWidth="1"/>
    <col min="6" max="6" width="18.8333333333333" style="1" customWidth="1"/>
    <col min="7" max="7" width="17.1666666666667" style="1" customWidth="1"/>
    <col min="8" max="8" width="17.6666666666667" style="1" customWidth="1"/>
    <col min="9" max="9" width="23.6666666666667" style="65" customWidth="1"/>
    <col min="10" max="10" width="18.8333333333333" style="1" customWidth="1"/>
    <col min="11" max="11" width="26.3333333333333" style="1" customWidth="1"/>
    <col min="12" max="12" width="12" style="1" customWidth="1"/>
    <col min="13" max="13" width="24.6666666666667" style="1" customWidth="1"/>
    <col min="14" max="14" width="19.3333333333333" style="77" customWidth="1"/>
    <col min="16" max="16" width="13.1666666666667" style="1" customWidth="1"/>
    <col min="17" max="17" width="38.5" style="1" customWidth="1"/>
    <col min="18" max="18" width="24.6666666666667" style="1" customWidth="1"/>
  </cols>
  <sheetData>
    <row r="1" s="73" customFormat="1" ht="15" customHeight="1" spans="1:17">
      <c r="A1" s="78" t="s">
        <v>295</v>
      </c>
      <c r="B1" s="79" t="s">
        <v>411</v>
      </c>
      <c r="C1" s="80" t="s">
        <v>98</v>
      </c>
      <c r="D1" s="81" t="s">
        <v>412</v>
      </c>
      <c r="F1" s="82" t="s">
        <v>297</v>
      </c>
      <c r="G1" s="83" t="s">
        <v>413</v>
      </c>
      <c r="H1" s="83" t="s">
        <v>414</v>
      </c>
      <c r="I1" s="97" t="s">
        <v>415</v>
      </c>
      <c r="J1" s="73" t="s">
        <v>161</v>
      </c>
      <c r="K1" s="73" t="s">
        <v>416</v>
      </c>
      <c r="M1" s="81" t="s">
        <v>417</v>
      </c>
      <c r="N1" s="98"/>
      <c r="O1" s="99" t="s">
        <v>418</v>
      </c>
      <c r="Q1" s="73" t="s">
        <v>419</v>
      </c>
    </row>
    <row r="2" ht="15" customHeight="1" spans="1:14">
      <c r="A2" s="84">
        <v>45358</v>
      </c>
      <c r="B2" s="2" t="s">
        <v>300</v>
      </c>
      <c r="C2" t="s">
        <v>420</v>
      </c>
      <c r="D2" s="85" t="s">
        <v>315</v>
      </c>
      <c r="E2" s="86" t="s">
        <v>297</v>
      </c>
      <c r="F2" s="87" t="s">
        <v>65</v>
      </c>
      <c r="G2" s="86" t="s">
        <v>140</v>
      </c>
      <c r="H2" s="86"/>
      <c r="M2" s="85"/>
      <c r="N2" s="100"/>
    </row>
    <row r="3" ht="15" customHeight="1" spans="1:14">
      <c r="A3" s="84">
        <v>45358</v>
      </c>
      <c r="B3" s="2" t="s">
        <v>300</v>
      </c>
      <c r="C3" t="s">
        <v>421</v>
      </c>
      <c r="D3" s="85" t="s">
        <v>315</v>
      </c>
      <c r="E3" s="87" t="s">
        <v>297</v>
      </c>
      <c r="F3" s="87" t="s">
        <v>91</v>
      </c>
      <c r="G3" s="86" t="s">
        <v>140</v>
      </c>
      <c r="H3" s="87"/>
      <c r="M3" s="85"/>
      <c r="N3" s="100"/>
    </row>
    <row r="4" ht="15" customHeight="1" spans="1:14">
      <c r="A4" s="84">
        <v>45358</v>
      </c>
      <c r="B4" s="2" t="s">
        <v>300</v>
      </c>
      <c r="C4" t="s">
        <v>422</v>
      </c>
      <c r="D4" s="88" t="s">
        <v>315</v>
      </c>
      <c r="E4" s="85" t="s">
        <v>297</v>
      </c>
      <c r="F4" s="87" t="s">
        <v>91</v>
      </c>
      <c r="G4" s="86" t="s">
        <v>140</v>
      </c>
      <c r="H4" s="86"/>
      <c r="M4" s="88"/>
      <c r="N4" s="100"/>
    </row>
    <row r="5" ht="15" customHeight="1" spans="1:14">
      <c r="A5" s="84">
        <v>45358</v>
      </c>
      <c r="B5" s="2" t="s">
        <v>423</v>
      </c>
      <c r="C5" t="s">
        <v>424</v>
      </c>
      <c r="D5" t="s">
        <v>315</v>
      </c>
      <c r="E5" t="s">
        <v>297</v>
      </c>
      <c r="F5" s="87" t="s">
        <v>88</v>
      </c>
      <c r="G5" s="86" t="s">
        <v>140</v>
      </c>
      <c r="H5" s="86"/>
      <c r="N5" s="100"/>
    </row>
    <row r="6" ht="42" customHeight="1" spans="1:14">
      <c r="A6" s="84">
        <v>45358</v>
      </c>
      <c r="B6" s="4" t="s">
        <v>425</v>
      </c>
      <c r="C6" t="s">
        <v>426</v>
      </c>
      <c r="D6" t="s">
        <v>427</v>
      </c>
      <c r="E6" s="89" t="s">
        <v>428</v>
      </c>
      <c r="F6" s="87" t="s">
        <v>92</v>
      </c>
      <c r="G6" s="86" t="s">
        <v>140</v>
      </c>
      <c r="H6" s="86"/>
      <c r="N6" s="100"/>
    </row>
    <row r="7" ht="15" customHeight="1" spans="1:14">
      <c r="A7" s="84">
        <v>45358</v>
      </c>
      <c r="B7" s="4" t="s">
        <v>429</v>
      </c>
      <c r="C7" t="s">
        <v>430</v>
      </c>
      <c r="D7" t="s">
        <v>427</v>
      </c>
      <c r="E7" t="s">
        <v>431</v>
      </c>
      <c r="F7" s="87" t="s">
        <v>92</v>
      </c>
      <c r="G7" s="86" t="s">
        <v>140</v>
      </c>
      <c r="H7" s="86"/>
      <c r="N7" s="100"/>
    </row>
    <row r="8" ht="15" customHeight="1" spans="1:14">
      <c r="A8" s="84">
        <v>45358</v>
      </c>
      <c r="B8" s="2" t="s">
        <v>423</v>
      </c>
      <c r="C8" t="s">
        <v>432</v>
      </c>
      <c r="D8" t="s">
        <v>315</v>
      </c>
      <c r="E8" t="s">
        <v>297</v>
      </c>
      <c r="F8" s="87" t="s">
        <v>88</v>
      </c>
      <c r="G8" s="86" t="s">
        <v>140</v>
      </c>
      <c r="H8" s="86"/>
      <c r="N8" s="101"/>
    </row>
    <row r="9" ht="15" customHeight="1" spans="1:14">
      <c r="A9" s="84">
        <v>45358</v>
      </c>
      <c r="B9" s="90" t="s">
        <v>308</v>
      </c>
      <c r="C9" t="s">
        <v>433</v>
      </c>
      <c r="D9" s="85" t="s">
        <v>315</v>
      </c>
      <c r="E9" s="91" t="s">
        <v>297</v>
      </c>
      <c r="F9" s="87" t="s">
        <v>75</v>
      </c>
      <c r="G9" s="86" t="s">
        <v>140</v>
      </c>
      <c r="H9" s="86"/>
      <c r="M9" s="85"/>
      <c r="N9" s="100"/>
    </row>
    <row r="10" ht="15" customHeight="1" spans="1:14">
      <c r="A10" s="84">
        <v>45358</v>
      </c>
      <c r="B10" s="90" t="s">
        <v>308</v>
      </c>
      <c r="C10" t="s">
        <v>434</v>
      </c>
      <c r="D10" s="92" t="s">
        <v>315</v>
      </c>
      <c r="E10" t="s">
        <v>297</v>
      </c>
      <c r="F10" s="87" t="s">
        <v>76</v>
      </c>
      <c r="G10" s="86" t="s">
        <v>140</v>
      </c>
      <c r="H10" s="86"/>
      <c r="M10" s="92"/>
      <c r="N10" s="100"/>
    </row>
    <row r="11" ht="15" customHeight="1" spans="1:14">
      <c r="A11" s="84">
        <v>45358</v>
      </c>
      <c r="B11" s="2" t="s">
        <v>435</v>
      </c>
      <c r="C11" t="s">
        <v>436</v>
      </c>
      <c r="D11" s="92" t="s">
        <v>437</v>
      </c>
      <c r="E11" t="s">
        <v>297</v>
      </c>
      <c r="F11" s="87" t="s">
        <v>67</v>
      </c>
      <c r="G11" s="86" t="s">
        <v>140</v>
      </c>
      <c r="H11" s="86"/>
      <c r="M11" s="92"/>
      <c r="N11" s="100"/>
    </row>
    <row r="12" ht="15" customHeight="1" spans="1:14">
      <c r="A12" s="84">
        <v>45358</v>
      </c>
      <c r="B12" s="2" t="s">
        <v>318</v>
      </c>
      <c r="C12" t="s">
        <v>438</v>
      </c>
      <c r="D12" s="92" t="s">
        <v>437</v>
      </c>
      <c r="E12" t="s">
        <v>297</v>
      </c>
      <c r="F12" s="87" t="s">
        <v>74</v>
      </c>
      <c r="G12" s="86" t="s">
        <v>140</v>
      </c>
      <c r="H12" s="86"/>
      <c r="M12" s="92"/>
      <c r="N12" s="100"/>
    </row>
    <row r="13" ht="15" customHeight="1" spans="1:14">
      <c r="A13" s="84">
        <v>45358</v>
      </c>
      <c r="B13" s="2" t="s">
        <v>318</v>
      </c>
      <c r="C13" t="s">
        <v>439</v>
      </c>
      <c r="D13" s="92" t="s">
        <v>437</v>
      </c>
      <c r="E13" t="s">
        <v>297</v>
      </c>
      <c r="F13" s="87" t="s">
        <v>74</v>
      </c>
      <c r="G13" s="86" t="s">
        <v>140</v>
      </c>
      <c r="H13" s="86"/>
      <c r="M13" s="92"/>
      <c r="N13" s="100"/>
    </row>
    <row r="14" ht="15" customHeight="1" spans="1:14">
      <c r="A14" s="84">
        <v>45358</v>
      </c>
      <c r="B14" s="2" t="s">
        <v>300</v>
      </c>
      <c r="C14" t="s">
        <v>440</v>
      </c>
      <c r="D14" s="93" t="s">
        <v>441</v>
      </c>
      <c r="E14" t="s">
        <v>297</v>
      </c>
      <c r="F14" t="s">
        <v>62</v>
      </c>
      <c r="G14" s="86" t="s">
        <v>103</v>
      </c>
      <c r="H14" s="86"/>
      <c r="M14" s="93"/>
      <c r="N14" s="100"/>
    </row>
    <row r="15" ht="15" customHeight="1" spans="1:13">
      <c r="A15" s="84">
        <v>45358</v>
      </c>
      <c r="B15" s="2" t="s">
        <v>300</v>
      </c>
      <c r="C15" t="s">
        <v>442</v>
      </c>
      <c r="D15" s="92" t="s">
        <v>441</v>
      </c>
      <c r="E15" t="s">
        <v>297</v>
      </c>
      <c r="F15" t="s">
        <v>58</v>
      </c>
      <c r="G15" s="86" t="s">
        <v>103</v>
      </c>
      <c r="H15" s="86"/>
      <c r="M15" s="92"/>
    </row>
    <row r="16" ht="15" customHeight="1" spans="1:13">
      <c r="A16" s="84">
        <v>45358</v>
      </c>
      <c r="B16" s="2" t="s">
        <v>300</v>
      </c>
      <c r="C16" t="s">
        <v>443</v>
      </c>
      <c r="D16" s="85" t="s">
        <v>444</v>
      </c>
      <c r="E16" t="s">
        <v>297</v>
      </c>
      <c r="F16" t="s">
        <v>84</v>
      </c>
      <c r="G16" s="86" t="s">
        <v>103</v>
      </c>
      <c r="H16" s="94"/>
      <c r="M16" s="85"/>
    </row>
    <row r="17" ht="15" customHeight="1" spans="1:14">
      <c r="A17" s="84">
        <v>45358</v>
      </c>
      <c r="B17" s="2" t="s">
        <v>300</v>
      </c>
      <c r="C17" t="s">
        <v>445</v>
      </c>
      <c r="D17" s="85" t="s">
        <v>441</v>
      </c>
      <c r="E17" t="s">
        <v>297</v>
      </c>
      <c r="F17" t="s">
        <v>85</v>
      </c>
      <c r="G17" s="86" t="s">
        <v>103</v>
      </c>
      <c r="H17" s="86"/>
      <c r="M17" s="85"/>
      <c r="N17" s="100"/>
    </row>
    <row r="18" ht="15" customHeight="1" spans="1:14">
      <c r="A18" s="84">
        <v>45358</v>
      </c>
      <c r="B18" s="2" t="s">
        <v>300</v>
      </c>
      <c r="C18" t="s">
        <v>446</v>
      </c>
      <c r="D18" s="85" t="s">
        <v>444</v>
      </c>
      <c r="E18" t="s">
        <v>297</v>
      </c>
      <c r="F18" t="s">
        <v>81</v>
      </c>
      <c r="G18" s="86" t="s">
        <v>103</v>
      </c>
      <c r="H18" s="86"/>
      <c r="M18" s="85"/>
      <c r="N18" s="100"/>
    </row>
    <row r="19" ht="15" customHeight="1" spans="1:14">
      <c r="A19" s="84">
        <v>45358</v>
      </c>
      <c r="B19" s="90" t="s">
        <v>318</v>
      </c>
      <c r="C19" t="s">
        <v>447</v>
      </c>
      <c r="D19" s="85" t="s">
        <v>321</v>
      </c>
      <c r="E19" t="s">
        <v>297</v>
      </c>
      <c r="F19" t="s">
        <v>74</v>
      </c>
      <c r="G19" s="86" t="s">
        <v>103</v>
      </c>
      <c r="H19" s="86"/>
      <c r="M19" s="85"/>
      <c r="N19" s="100"/>
    </row>
    <row r="20" ht="15" customHeight="1" spans="1:14">
      <c r="A20" s="84">
        <v>45358</v>
      </c>
      <c r="B20" s="2" t="s">
        <v>448</v>
      </c>
      <c r="C20" t="s">
        <v>449</v>
      </c>
      <c r="D20" s="85" t="s">
        <v>450</v>
      </c>
      <c r="E20" t="s">
        <v>297</v>
      </c>
      <c r="F20" t="s">
        <v>84</v>
      </c>
      <c r="G20" s="86" t="s">
        <v>103</v>
      </c>
      <c r="H20" s="86"/>
      <c r="M20" s="85"/>
      <c r="N20" s="100"/>
    </row>
    <row r="21" ht="15" customHeight="1" spans="1:14">
      <c r="A21" s="84">
        <v>45358</v>
      </c>
      <c r="B21" s="2" t="s">
        <v>423</v>
      </c>
      <c r="C21" t="s">
        <v>451</v>
      </c>
      <c r="D21" s="85" t="s">
        <v>444</v>
      </c>
      <c r="E21" t="s">
        <v>297</v>
      </c>
      <c r="F21" t="s">
        <v>93</v>
      </c>
      <c r="G21" s="86" t="s">
        <v>103</v>
      </c>
      <c r="H21" s="86"/>
      <c r="M21" s="85"/>
      <c r="N21" s="100"/>
    </row>
    <row r="22" ht="16.5" customHeight="1" spans="1:14">
      <c r="A22" s="84">
        <v>45358</v>
      </c>
      <c r="B22" s="2" t="s">
        <v>300</v>
      </c>
      <c r="C22" s="2" t="s">
        <v>452</v>
      </c>
      <c r="D22" s="85" t="s">
        <v>453</v>
      </c>
      <c r="E22" t="s">
        <v>297</v>
      </c>
      <c r="F22" t="s">
        <v>61</v>
      </c>
      <c r="G22" s="86" t="s">
        <v>103</v>
      </c>
      <c r="H22" s="86" t="s">
        <v>294</v>
      </c>
      <c r="I22" s="65" t="s">
        <v>454</v>
      </c>
      <c r="K22" s="102"/>
      <c r="M22" s="85"/>
      <c r="N22" s="100"/>
    </row>
    <row r="23" ht="16.5" customHeight="1" spans="1:14">
      <c r="A23" s="84">
        <v>45358</v>
      </c>
      <c r="B23" s="2" t="s">
        <v>300</v>
      </c>
      <c r="C23" s="2" t="s">
        <v>455</v>
      </c>
      <c r="D23" s="85" t="s">
        <v>453</v>
      </c>
      <c r="E23" t="s">
        <v>297</v>
      </c>
      <c r="F23" t="s">
        <v>72</v>
      </c>
      <c r="G23" s="86" t="s">
        <v>103</v>
      </c>
      <c r="H23" s="86" t="s">
        <v>294</v>
      </c>
      <c r="I23" s="65" t="s">
        <v>454</v>
      </c>
      <c r="K23" s="102"/>
      <c r="M23" s="85"/>
      <c r="N23" s="100"/>
    </row>
    <row r="24" ht="16.5" customHeight="1" spans="1:14">
      <c r="A24" s="84">
        <v>45358</v>
      </c>
      <c r="B24" s="2" t="s">
        <v>300</v>
      </c>
      <c r="C24" s="2" t="s">
        <v>456</v>
      </c>
      <c r="D24" s="85" t="s">
        <v>453</v>
      </c>
      <c r="E24" t="s">
        <v>297</v>
      </c>
      <c r="F24" t="s">
        <v>69</v>
      </c>
      <c r="G24" s="86" t="s">
        <v>103</v>
      </c>
      <c r="H24" s="86" t="s">
        <v>294</v>
      </c>
      <c r="I24" s="65" t="s">
        <v>454</v>
      </c>
      <c r="K24" s="102"/>
      <c r="M24" s="85"/>
      <c r="N24" s="100"/>
    </row>
    <row r="25" ht="16.5" customHeight="1" spans="1:14">
      <c r="A25" s="84">
        <v>45358</v>
      </c>
      <c r="B25" s="2" t="s">
        <v>300</v>
      </c>
      <c r="C25" s="2" t="s">
        <v>457</v>
      </c>
      <c r="D25" s="85" t="s">
        <v>453</v>
      </c>
      <c r="E25" t="s">
        <v>297</v>
      </c>
      <c r="F25" t="s">
        <v>86</v>
      </c>
      <c r="G25" s="86" t="s">
        <v>103</v>
      </c>
      <c r="H25" s="86" t="s">
        <v>294</v>
      </c>
      <c r="I25" s="65" t="s">
        <v>454</v>
      </c>
      <c r="K25" s="102"/>
      <c r="M25" s="85"/>
      <c r="N25" s="100"/>
    </row>
    <row r="26" ht="16.5" customHeight="1" spans="1:14">
      <c r="A26" s="84">
        <v>45358</v>
      </c>
      <c r="B26" s="2" t="s">
        <v>300</v>
      </c>
      <c r="C26" s="2" t="s">
        <v>458</v>
      </c>
      <c r="D26" s="85" t="s">
        <v>453</v>
      </c>
      <c r="E26" t="s">
        <v>459</v>
      </c>
      <c r="F26" t="s">
        <v>34</v>
      </c>
      <c r="G26" s="86" t="s">
        <v>103</v>
      </c>
      <c r="H26" s="86" t="s">
        <v>294</v>
      </c>
      <c r="I26" s="65" t="s">
        <v>454</v>
      </c>
      <c r="K26" s="102"/>
      <c r="M26" s="85"/>
      <c r="N26" s="100"/>
    </row>
    <row r="27" ht="16.5" customHeight="1" spans="1:14">
      <c r="A27" s="84">
        <v>45358</v>
      </c>
      <c r="B27" s="95" t="s">
        <v>300</v>
      </c>
      <c r="C27" s="2" t="s">
        <v>460</v>
      </c>
      <c r="D27" s="85" t="s">
        <v>461</v>
      </c>
      <c r="E27" t="s">
        <v>297</v>
      </c>
      <c r="F27" t="s">
        <v>60</v>
      </c>
      <c r="G27" s="86" t="s">
        <v>103</v>
      </c>
      <c r="H27" s="86" t="s">
        <v>294</v>
      </c>
      <c r="I27" s="65" t="s">
        <v>454</v>
      </c>
      <c r="K27" s="102"/>
      <c r="M27" s="85"/>
      <c r="N27" s="100"/>
    </row>
    <row r="28" ht="16.5" customHeight="1" spans="1:14">
      <c r="A28" s="84">
        <v>45358</v>
      </c>
      <c r="B28" s="2" t="s">
        <v>300</v>
      </c>
      <c r="C28" s="2" t="s">
        <v>462</v>
      </c>
      <c r="D28" s="85" t="s">
        <v>453</v>
      </c>
      <c r="E28" t="s">
        <v>297</v>
      </c>
      <c r="F28" t="s">
        <v>67</v>
      </c>
      <c r="G28" s="86" t="s">
        <v>103</v>
      </c>
      <c r="H28" s="86" t="s">
        <v>294</v>
      </c>
      <c r="I28" s="65" t="s">
        <v>454</v>
      </c>
      <c r="K28" s="102"/>
      <c r="M28" s="85"/>
      <c r="N28" s="100"/>
    </row>
    <row r="29" ht="16.5" customHeight="1" spans="1:14">
      <c r="A29" s="84">
        <v>45358</v>
      </c>
      <c r="B29" s="2" t="s">
        <v>300</v>
      </c>
      <c r="C29" s="2" t="s">
        <v>463</v>
      </c>
      <c r="D29" s="85" t="s">
        <v>453</v>
      </c>
      <c r="E29" t="s">
        <v>297</v>
      </c>
      <c r="F29" t="s">
        <v>66</v>
      </c>
      <c r="G29" s="86" t="s">
        <v>103</v>
      </c>
      <c r="H29" s="86" t="s">
        <v>294</v>
      </c>
      <c r="I29" s="65" t="s">
        <v>454</v>
      </c>
      <c r="K29" s="102"/>
      <c r="M29" s="85"/>
      <c r="N29" s="100"/>
    </row>
    <row r="30" ht="16.5" customHeight="1" spans="1:14">
      <c r="A30" s="84">
        <v>45358</v>
      </c>
      <c r="B30" s="2" t="s">
        <v>300</v>
      </c>
      <c r="C30" s="2" t="s">
        <v>464</v>
      </c>
      <c r="D30" s="85" t="s">
        <v>453</v>
      </c>
      <c r="E30" s="91" t="s">
        <v>297</v>
      </c>
      <c r="F30" t="s">
        <v>69</v>
      </c>
      <c r="G30" s="86" t="s">
        <v>103</v>
      </c>
      <c r="H30" s="86" t="s">
        <v>294</v>
      </c>
      <c r="I30" s="65" t="s">
        <v>454</v>
      </c>
      <c r="K30" s="102"/>
      <c r="M30" s="85"/>
      <c r="N30" s="100"/>
    </row>
    <row r="31" ht="16.5" customHeight="1" spans="1:14">
      <c r="A31" s="84">
        <v>45358</v>
      </c>
      <c r="B31" s="4" t="s">
        <v>423</v>
      </c>
      <c r="C31" s="2" t="s">
        <v>465</v>
      </c>
      <c r="D31" s="85" t="s">
        <v>453</v>
      </c>
      <c r="E31" s="91" t="s">
        <v>297</v>
      </c>
      <c r="F31" t="s">
        <v>93</v>
      </c>
      <c r="G31" s="86" t="s">
        <v>103</v>
      </c>
      <c r="H31" s="86" t="s">
        <v>294</v>
      </c>
      <c r="I31" s="65" t="s">
        <v>454</v>
      </c>
      <c r="K31" s="102"/>
      <c r="M31" s="85"/>
      <c r="N31" s="100"/>
    </row>
    <row r="32" ht="15" customHeight="1" spans="1:14">
      <c r="A32" s="84">
        <v>45358</v>
      </c>
      <c r="B32" s="2" t="s">
        <v>300</v>
      </c>
      <c r="C32" s="2" t="s">
        <v>466</v>
      </c>
      <c r="D32" s="85" t="s">
        <v>467</v>
      </c>
      <c r="E32" t="s">
        <v>297</v>
      </c>
      <c r="F32" t="s">
        <v>82</v>
      </c>
      <c r="G32" s="86" t="s">
        <v>103</v>
      </c>
      <c r="H32" s="86" t="s">
        <v>294</v>
      </c>
      <c r="I32" s="65" t="s">
        <v>454</v>
      </c>
      <c r="M32" s="85"/>
      <c r="N32" s="100"/>
    </row>
    <row r="33" ht="15" customHeight="1" spans="1:14">
      <c r="A33" s="84">
        <v>45358</v>
      </c>
      <c r="B33" s="2" t="s">
        <v>300</v>
      </c>
      <c r="C33" s="2" t="s">
        <v>468</v>
      </c>
      <c r="D33" s="85" t="s">
        <v>467</v>
      </c>
      <c r="E33" t="s">
        <v>297</v>
      </c>
      <c r="F33" t="s">
        <v>82</v>
      </c>
      <c r="G33" s="86" t="s">
        <v>103</v>
      </c>
      <c r="H33" s="86" t="s">
        <v>294</v>
      </c>
      <c r="I33" s="65" t="s">
        <v>454</v>
      </c>
      <c r="M33" s="85"/>
      <c r="N33" s="100"/>
    </row>
    <row r="34" ht="15" customHeight="1" spans="1:14">
      <c r="A34" s="84">
        <v>45358</v>
      </c>
      <c r="B34" s="2" t="s">
        <v>300</v>
      </c>
      <c r="C34" s="2" t="s">
        <v>469</v>
      </c>
      <c r="D34" s="85" t="s">
        <v>467</v>
      </c>
      <c r="E34" t="s">
        <v>297</v>
      </c>
      <c r="F34" t="s">
        <v>84</v>
      </c>
      <c r="G34" s="86" t="s">
        <v>103</v>
      </c>
      <c r="H34" s="86" t="s">
        <v>294</v>
      </c>
      <c r="I34" s="65" t="s">
        <v>454</v>
      </c>
      <c r="M34" s="85"/>
      <c r="N34" s="100"/>
    </row>
    <row r="35" ht="15" customHeight="1" spans="1:14">
      <c r="A35" s="84">
        <v>45358</v>
      </c>
      <c r="B35" s="2" t="s">
        <v>448</v>
      </c>
      <c r="C35" s="2" t="s">
        <v>470</v>
      </c>
      <c r="D35" s="85" t="s">
        <v>467</v>
      </c>
      <c r="E35" t="s">
        <v>297</v>
      </c>
      <c r="F35" t="s">
        <v>84</v>
      </c>
      <c r="G35" s="86" t="s">
        <v>103</v>
      </c>
      <c r="H35" s="86" t="s">
        <v>294</v>
      </c>
      <c r="I35" s="65" t="s">
        <v>454</v>
      </c>
      <c r="M35" s="85"/>
      <c r="N35" s="100"/>
    </row>
    <row r="36" ht="15" customHeight="1" spans="1:14">
      <c r="A36" s="84">
        <v>45358</v>
      </c>
      <c r="B36" s="2" t="s">
        <v>471</v>
      </c>
      <c r="C36" s="2" t="s">
        <v>472</v>
      </c>
      <c r="D36" s="85" t="s">
        <v>453</v>
      </c>
      <c r="E36" t="s">
        <v>473</v>
      </c>
      <c r="F36" t="s">
        <v>34</v>
      </c>
      <c r="G36" s="86" t="s">
        <v>103</v>
      </c>
      <c r="H36" s="86" t="s">
        <v>294</v>
      </c>
      <c r="I36" s="65" t="s">
        <v>454</v>
      </c>
      <c r="M36" s="85"/>
      <c r="N36" s="100"/>
    </row>
    <row r="37" ht="15" customHeight="1" spans="1:14">
      <c r="A37" s="84">
        <v>45358</v>
      </c>
      <c r="B37" s="2" t="s">
        <v>300</v>
      </c>
      <c r="C37" s="2" t="s">
        <v>474</v>
      </c>
      <c r="D37" s="85" t="s">
        <v>475</v>
      </c>
      <c r="E37" t="s">
        <v>297</v>
      </c>
      <c r="F37" t="s">
        <v>79</v>
      </c>
      <c r="G37" s="86"/>
      <c r="H37" s="86"/>
      <c r="J37" s="103" t="s">
        <v>161</v>
      </c>
      <c r="K37" t="s">
        <v>416</v>
      </c>
      <c r="M37" s="85"/>
      <c r="N37" s="100"/>
    </row>
    <row r="38" ht="15" customHeight="1" spans="1:14">
      <c r="A38" s="84">
        <v>45358</v>
      </c>
      <c r="B38" s="2" t="s">
        <v>300</v>
      </c>
      <c r="C38" s="2" t="s">
        <v>476</v>
      </c>
      <c r="D38" s="85" t="s">
        <v>477</v>
      </c>
      <c r="E38" s="91" t="s">
        <v>297</v>
      </c>
      <c r="F38" t="s">
        <v>79</v>
      </c>
      <c r="G38" s="86"/>
      <c r="H38" s="86"/>
      <c r="J38" s="103" t="s">
        <v>161</v>
      </c>
      <c r="K38" t="s">
        <v>416</v>
      </c>
      <c r="M38" s="85"/>
      <c r="N38" s="100"/>
    </row>
    <row r="39" ht="15" customHeight="1" spans="1:13">
      <c r="A39" s="84">
        <v>45358</v>
      </c>
      <c r="B39" s="2" t="s">
        <v>300</v>
      </c>
      <c r="C39" s="2" t="s">
        <v>478</v>
      </c>
      <c r="D39" s="85" t="s">
        <v>475</v>
      </c>
      <c r="E39" s="91" t="s">
        <v>297</v>
      </c>
      <c r="F39" t="s">
        <v>80</v>
      </c>
      <c r="G39" s="94"/>
      <c r="H39" s="94"/>
      <c r="J39" s="103" t="s">
        <v>161</v>
      </c>
      <c r="K39" t="s">
        <v>416</v>
      </c>
      <c r="M39" s="85"/>
    </row>
    <row r="40" ht="15" customHeight="1" spans="1:14">
      <c r="A40" s="84">
        <v>45358</v>
      </c>
      <c r="B40" s="2" t="s">
        <v>300</v>
      </c>
      <c r="C40" s="2" t="s">
        <v>479</v>
      </c>
      <c r="D40" s="85" t="s">
        <v>477</v>
      </c>
      <c r="E40" t="s">
        <v>297</v>
      </c>
      <c r="F40" t="s">
        <v>79</v>
      </c>
      <c r="G40" s="86"/>
      <c r="H40" s="86"/>
      <c r="J40" s="103" t="s">
        <v>161</v>
      </c>
      <c r="K40" t="s">
        <v>416</v>
      </c>
      <c r="M40" s="85"/>
      <c r="N40" s="101"/>
    </row>
    <row r="41" ht="15" customHeight="1" spans="1:14">
      <c r="A41" s="84">
        <v>45358</v>
      </c>
      <c r="B41" s="2" t="s">
        <v>300</v>
      </c>
      <c r="C41" s="2" t="s">
        <v>480</v>
      </c>
      <c r="D41" s="85" t="s">
        <v>481</v>
      </c>
      <c r="E41" t="s">
        <v>297</v>
      </c>
      <c r="F41" t="s">
        <v>78</v>
      </c>
      <c r="G41" s="86"/>
      <c r="H41" s="86"/>
      <c r="J41" s="103" t="s">
        <v>161</v>
      </c>
      <c r="K41" t="s">
        <v>416</v>
      </c>
      <c r="M41" s="85"/>
      <c r="N41" s="101"/>
    </row>
    <row r="42" ht="15" customHeight="1" spans="1:14">
      <c r="A42" s="84">
        <v>45358</v>
      </c>
      <c r="B42" s="2" t="s">
        <v>300</v>
      </c>
      <c r="C42" s="2" t="s">
        <v>482</v>
      </c>
      <c r="D42" s="85" t="s">
        <v>481</v>
      </c>
      <c r="E42" t="s">
        <v>297</v>
      </c>
      <c r="F42" t="s">
        <v>81</v>
      </c>
      <c r="G42" s="86"/>
      <c r="H42" s="86"/>
      <c r="J42" s="103" t="s">
        <v>161</v>
      </c>
      <c r="K42" t="s">
        <v>416</v>
      </c>
      <c r="M42" s="85"/>
      <c r="N42" s="100"/>
    </row>
    <row r="43" ht="15" customHeight="1" spans="1:14">
      <c r="A43" s="84">
        <v>45358</v>
      </c>
      <c r="B43" s="2" t="s">
        <v>300</v>
      </c>
      <c r="C43" s="2" t="s">
        <v>483</v>
      </c>
      <c r="D43" s="85" t="s">
        <v>484</v>
      </c>
      <c r="E43" t="s">
        <v>297</v>
      </c>
      <c r="F43" t="s">
        <v>81</v>
      </c>
      <c r="G43" s="86"/>
      <c r="H43" s="86"/>
      <c r="J43" s="103" t="s">
        <v>161</v>
      </c>
      <c r="K43" t="s">
        <v>416</v>
      </c>
      <c r="M43" s="85"/>
      <c r="N43" s="100"/>
    </row>
    <row r="44" ht="15" customHeight="1" spans="1:14">
      <c r="A44" s="84">
        <v>45358</v>
      </c>
      <c r="B44" s="2" t="s">
        <v>300</v>
      </c>
      <c r="C44" s="2" t="s">
        <v>485</v>
      </c>
      <c r="D44" s="85" t="s">
        <v>475</v>
      </c>
      <c r="E44" t="s">
        <v>297</v>
      </c>
      <c r="F44" t="s">
        <v>79</v>
      </c>
      <c r="G44" s="86"/>
      <c r="H44" s="86"/>
      <c r="J44" s="103" t="s">
        <v>161</v>
      </c>
      <c r="K44" t="s">
        <v>416</v>
      </c>
      <c r="M44" s="85"/>
      <c r="N44" s="101"/>
    </row>
    <row r="45" ht="15" customHeight="1" spans="1:14">
      <c r="A45" s="84">
        <v>45358</v>
      </c>
      <c r="B45" s="2" t="s">
        <v>300</v>
      </c>
      <c r="C45" s="2" t="s">
        <v>486</v>
      </c>
      <c r="D45" s="85" t="s">
        <v>475</v>
      </c>
      <c r="E45" s="91" t="s">
        <v>297</v>
      </c>
      <c r="F45" t="s">
        <v>68</v>
      </c>
      <c r="G45" s="86"/>
      <c r="H45" s="86"/>
      <c r="J45" s="103" t="s">
        <v>161</v>
      </c>
      <c r="K45" t="s">
        <v>416</v>
      </c>
      <c r="M45" s="85"/>
      <c r="N45" s="100"/>
    </row>
    <row r="46" ht="15" customHeight="1" spans="1:14">
      <c r="A46" s="84">
        <v>45358</v>
      </c>
      <c r="B46" s="2" t="s">
        <v>300</v>
      </c>
      <c r="C46" s="2" t="s">
        <v>487</v>
      </c>
      <c r="D46" s="85" t="s">
        <v>475</v>
      </c>
      <c r="E46" s="91" t="s">
        <v>297</v>
      </c>
      <c r="F46" t="s">
        <v>96</v>
      </c>
      <c r="G46" s="86"/>
      <c r="H46" s="86"/>
      <c r="J46" s="103" t="s">
        <v>161</v>
      </c>
      <c r="K46" t="s">
        <v>416</v>
      </c>
      <c r="M46" s="85"/>
      <c r="N46" s="100"/>
    </row>
    <row r="47" ht="15" customHeight="1" spans="1:14">
      <c r="A47" s="84">
        <v>45358</v>
      </c>
      <c r="B47" s="2" t="s">
        <v>300</v>
      </c>
      <c r="C47" s="2" t="s">
        <v>488</v>
      </c>
      <c r="D47" s="92" t="s">
        <v>475</v>
      </c>
      <c r="E47" t="s">
        <v>297</v>
      </c>
      <c r="F47" s="96" t="s">
        <v>97</v>
      </c>
      <c r="G47" s="86"/>
      <c r="H47" s="86"/>
      <c r="J47" s="103" t="s">
        <v>161</v>
      </c>
      <c r="K47" t="s">
        <v>416</v>
      </c>
      <c r="M47" s="92"/>
      <c r="N47" s="100"/>
    </row>
    <row r="48" ht="15" customHeight="1" spans="1:14">
      <c r="A48" s="84">
        <v>45358</v>
      </c>
      <c r="B48" s="2" t="s">
        <v>300</v>
      </c>
      <c r="C48" s="2" t="s">
        <v>489</v>
      </c>
      <c r="D48" s="85" t="s">
        <v>475</v>
      </c>
      <c r="E48" t="s">
        <v>297</v>
      </c>
      <c r="F48" t="s">
        <v>95</v>
      </c>
      <c r="G48" s="86"/>
      <c r="H48" s="86"/>
      <c r="J48" s="103" t="s">
        <v>161</v>
      </c>
      <c r="K48" t="s">
        <v>416</v>
      </c>
      <c r="M48" s="85"/>
      <c r="N48" s="100"/>
    </row>
    <row r="49" ht="15" customHeight="1" spans="1:14">
      <c r="A49" s="84">
        <v>45358</v>
      </c>
      <c r="B49" s="2" t="s">
        <v>308</v>
      </c>
      <c r="C49" s="2" t="s">
        <v>490</v>
      </c>
      <c r="D49" s="85" t="s">
        <v>475</v>
      </c>
      <c r="E49" t="s">
        <v>297</v>
      </c>
      <c r="F49" t="s">
        <v>76</v>
      </c>
      <c r="G49" s="86"/>
      <c r="H49" s="86"/>
      <c r="J49" s="103" t="s">
        <v>161</v>
      </c>
      <c r="K49" t="s">
        <v>416</v>
      </c>
      <c r="M49" s="85"/>
      <c r="N49" s="100"/>
    </row>
    <row r="50" ht="15" customHeight="1" spans="1:14">
      <c r="A50" s="84">
        <v>45358</v>
      </c>
      <c r="B50" s="2" t="s">
        <v>308</v>
      </c>
      <c r="C50" s="2" t="s">
        <v>491</v>
      </c>
      <c r="D50" s="85" t="s">
        <v>475</v>
      </c>
      <c r="E50" t="s">
        <v>297</v>
      </c>
      <c r="F50" t="s">
        <v>75</v>
      </c>
      <c r="G50" s="86"/>
      <c r="H50" s="86"/>
      <c r="J50" s="103" t="s">
        <v>161</v>
      </c>
      <c r="K50" t="s">
        <v>416</v>
      </c>
      <c r="M50" s="85"/>
      <c r="N50" s="100"/>
    </row>
    <row r="51" ht="15" customHeight="1" spans="1:14">
      <c r="A51" s="84">
        <v>45358</v>
      </c>
      <c r="B51" s="2" t="s">
        <v>308</v>
      </c>
      <c r="C51" s="2" t="s">
        <v>492</v>
      </c>
      <c r="D51" s="85" t="s">
        <v>475</v>
      </c>
      <c r="E51" t="s">
        <v>297</v>
      </c>
      <c r="F51" t="s">
        <v>77</v>
      </c>
      <c r="G51" s="86"/>
      <c r="H51" s="86"/>
      <c r="J51" s="103" t="s">
        <v>161</v>
      </c>
      <c r="K51" t="s">
        <v>416</v>
      </c>
      <c r="M51" s="85"/>
      <c r="N51" s="101"/>
    </row>
    <row r="52" ht="15" customHeight="1" spans="1:14">
      <c r="A52" s="84">
        <v>45358</v>
      </c>
      <c r="B52" s="2" t="s">
        <v>493</v>
      </c>
      <c r="C52" s="2" t="s">
        <v>494</v>
      </c>
      <c r="D52" s="85" t="s">
        <v>495</v>
      </c>
      <c r="E52" t="s">
        <v>297</v>
      </c>
      <c r="F52" t="s">
        <v>86</v>
      </c>
      <c r="G52" s="86"/>
      <c r="H52" s="86"/>
      <c r="J52" s="103" t="s">
        <v>161</v>
      </c>
      <c r="K52" t="s">
        <v>416</v>
      </c>
      <c r="M52" s="85"/>
      <c r="N52" s="100"/>
    </row>
    <row r="53" ht="15" customHeight="1" spans="1:14">
      <c r="A53" s="84">
        <v>45358</v>
      </c>
      <c r="B53" s="2" t="s">
        <v>496</v>
      </c>
      <c r="C53" s="2" t="s">
        <v>497</v>
      </c>
      <c r="D53" s="85" t="s">
        <v>495</v>
      </c>
      <c r="E53" t="s">
        <v>297</v>
      </c>
      <c r="F53" t="s">
        <v>56</v>
      </c>
      <c r="G53" s="86"/>
      <c r="H53" s="86"/>
      <c r="J53" s="103" t="s">
        <v>161</v>
      </c>
      <c r="K53" t="s">
        <v>416</v>
      </c>
      <c r="M53" s="85"/>
      <c r="N53" s="100"/>
    </row>
    <row r="54" ht="15" customHeight="1" spans="1:14">
      <c r="A54" s="84">
        <v>45358</v>
      </c>
      <c r="B54" s="2" t="s">
        <v>324</v>
      </c>
      <c r="C54" s="2" t="s">
        <v>498</v>
      </c>
      <c r="D54" s="85" t="s">
        <v>477</v>
      </c>
      <c r="E54" t="s">
        <v>297</v>
      </c>
      <c r="F54" t="s">
        <v>51</v>
      </c>
      <c r="G54" s="86"/>
      <c r="H54" s="86"/>
      <c r="J54" s="103" t="s">
        <v>161</v>
      </c>
      <c r="K54" t="s">
        <v>416</v>
      </c>
      <c r="M54" s="85"/>
      <c r="N54" s="100"/>
    </row>
    <row r="55" ht="15" customHeight="1" spans="1:14">
      <c r="A55" s="84">
        <v>45358</v>
      </c>
      <c r="B55" s="2" t="s">
        <v>300</v>
      </c>
      <c r="C55" s="2" t="s">
        <v>499</v>
      </c>
      <c r="D55" s="85" t="s">
        <v>500</v>
      </c>
      <c r="E55" t="s">
        <v>297</v>
      </c>
      <c r="F55" t="s">
        <v>62</v>
      </c>
      <c r="G55" s="86"/>
      <c r="H55" s="86"/>
      <c r="J55" s="103" t="s">
        <v>161</v>
      </c>
      <c r="M55" s="85"/>
      <c r="N55" s="100"/>
    </row>
    <row r="56" ht="15" customHeight="1" spans="1:14">
      <c r="A56" s="84">
        <v>45358</v>
      </c>
      <c r="B56" s="2" t="s">
        <v>300</v>
      </c>
      <c r="C56" s="2" t="s">
        <v>501</v>
      </c>
      <c r="D56" s="85" t="s">
        <v>502</v>
      </c>
      <c r="E56" t="s">
        <v>297</v>
      </c>
      <c r="F56" t="s">
        <v>57</v>
      </c>
      <c r="G56" s="86"/>
      <c r="H56" s="86"/>
      <c r="J56" s="103" t="s">
        <v>161</v>
      </c>
      <c r="M56" s="85"/>
      <c r="N56" s="100"/>
    </row>
    <row r="57" ht="15" customHeight="1" spans="1:14">
      <c r="A57" s="84">
        <v>45358</v>
      </c>
      <c r="B57" s="2" t="s">
        <v>503</v>
      </c>
      <c r="C57" s="2" t="s">
        <v>504</v>
      </c>
      <c r="D57" s="85" t="s">
        <v>505</v>
      </c>
      <c r="E57" t="s">
        <v>297</v>
      </c>
      <c r="F57" t="s">
        <v>69</v>
      </c>
      <c r="G57" s="86"/>
      <c r="H57" s="86"/>
      <c r="J57" s="103" t="s">
        <v>161</v>
      </c>
      <c r="M57" s="85"/>
      <c r="N57" s="101"/>
    </row>
    <row r="58" ht="15" customHeight="1" spans="1:14">
      <c r="A58" s="84">
        <v>45358</v>
      </c>
      <c r="B58" s="2" t="s">
        <v>435</v>
      </c>
      <c r="C58" s="2" t="s">
        <v>506</v>
      </c>
      <c r="D58" s="85" t="s">
        <v>495</v>
      </c>
      <c r="E58" t="s">
        <v>297</v>
      </c>
      <c r="F58" t="s">
        <v>68</v>
      </c>
      <c r="G58" s="86"/>
      <c r="H58" s="86"/>
      <c r="J58" s="103" t="s">
        <v>161</v>
      </c>
      <c r="K58" t="s">
        <v>416</v>
      </c>
      <c r="M58" s="85"/>
      <c r="N58" s="101"/>
    </row>
    <row r="59" ht="15" customHeight="1" spans="1:14">
      <c r="A59" s="84">
        <v>45358</v>
      </c>
      <c r="B59" s="2" t="s">
        <v>308</v>
      </c>
      <c r="C59" s="2" t="s">
        <v>507</v>
      </c>
      <c r="D59" s="85" t="s">
        <v>505</v>
      </c>
      <c r="E59" s="91" t="s">
        <v>297</v>
      </c>
      <c r="F59" t="s">
        <v>77</v>
      </c>
      <c r="G59" s="86"/>
      <c r="H59" s="86"/>
      <c r="J59" s="103" t="s">
        <v>161</v>
      </c>
      <c r="M59" s="85"/>
      <c r="N59" s="101"/>
    </row>
    <row r="60" ht="15" customHeight="1" spans="1:14">
      <c r="A60" s="84">
        <v>45358</v>
      </c>
      <c r="B60" s="2" t="s">
        <v>308</v>
      </c>
      <c r="C60" s="2" t="s">
        <v>508</v>
      </c>
      <c r="D60" s="85" t="s">
        <v>509</v>
      </c>
      <c r="E60" s="91" t="s">
        <v>297</v>
      </c>
      <c r="F60" t="s">
        <v>77</v>
      </c>
      <c r="G60" s="86"/>
      <c r="H60" s="86"/>
      <c r="J60" s="103" t="s">
        <v>161</v>
      </c>
      <c r="M60" s="85"/>
      <c r="N60" s="101"/>
    </row>
    <row r="61" ht="15" customHeight="1" spans="1:14">
      <c r="A61" s="84">
        <v>45358</v>
      </c>
      <c r="B61" s="2" t="s">
        <v>308</v>
      </c>
      <c r="C61" s="2" t="s">
        <v>510</v>
      </c>
      <c r="D61" s="85" t="s">
        <v>500</v>
      </c>
      <c r="E61" t="s">
        <v>297</v>
      </c>
      <c r="F61" t="s">
        <v>75</v>
      </c>
      <c r="G61" s="86"/>
      <c r="H61" s="86"/>
      <c r="J61" s="103" t="s">
        <v>161</v>
      </c>
      <c r="M61" s="85"/>
      <c r="N61" s="101"/>
    </row>
    <row r="62" ht="15" customHeight="1" spans="1:14">
      <c r="A62" s="84">
        <v>45358</v>
      </c>
      <c r="B62" s="2" t="s">
        <v>308</v>
      </c>
      <c r="C62" s="2" t="s">
        <v>511</v>
      </c>
      <c r="D62" s="85" t="s">
        <v>509</v>
      </c>
      <c r="E62" t="s">
        <v>297</v>
      </c>
      <c r="F62" t="s">
        <v>76</v>
      </c>
      <c r="G62" s="86"/>
      <c r="H62" s="86"/>
      <c r="J62" s="103" t="s">
        <v>161</v>
      </c>
      <c r="M62" s="85"/>
      <c r="N62" s="101"/>
    </row>
    <row r="63" ht="15" customHeight="1" spans="1:14">
      <c r="A63" s="84">
        <v>45358</v>
      </c>
      <c r="B63" s="4" t="s">
        <v>423</v>
      </c>
      <c r="C63" s="2" t="s">
        <v>512</v>
      </c>
      <c r="D63" t="s">
        <v>513</v>
      </c>
      <c r="E63" s="85" t="s">
        <v>297</v>
      </c>
      <c r="F63" t="s">
        <v>90</v>
      </c>
      <c r="G63" s="86"/>
      <c r="H63" s="86"/>
      <c r="J63" s="103" t="s">
        <v>161</v>
      </c>
      <c r="K63" t="s">
        <v>416</v>
      </c>
      <c r="M63" s="85"/>
      <c r="N63" s="101"/>
    </row>
    <row r="64" ht="15" customHeight="1" spans="1:14">
      <c r="A64" s="84">
        <v>45358</v>
      </c>
      <c r="B64" s="2" t="s">
        <v>423</v>
      </c>
      <c r="C64" s="2" t="s">
        <v>514</v>
      </c>
      <c r="D64" t="s">
        <v>513</v>
      </c>
      <c r="E64" s="85" t="s">
        <v>297</v>
      </c>
      <c r="F64" t="s">
        <v>90</v>
      </c>
      <c r="G64" s="86"/>
      <c r="H64" s="86"/>
      <c r="J64" s="103" t="s">
        <v>161</v>
      </c>
      <c r="K64" t="s">
        <v>416</v>
      </c>
      <c r="M64" s="85"/>
      <c r="N64" s="101"/>
    </row>
    <row r="65" ht="15" customHeight="1" spans="1:14">
      <c r="A65" s="84">
        <v>45358</v>
      </c>
      <c r="B65" s="2" t="s">
        <v>423</v>
      </c>
      <c r="C65" s="2" t="s">
        <v>515</v>
      </c>
      <c r="D65" t="s">
        <v>513</v>
      </c>
      <c r="E65" s="85" t="s">
        <v>297</v>
      </c>
      <c r="F65" t="s">
        <v>90</v>
      </c>
      <c r="G65" s="86"/>
      <c r="H65" s="86"/>
      <c r="J65" s="103" t="s">
        <v>161</v>
      </c>
      <c r="K65" t="s">
        <v>416</v>
      </c>
      <c r="M65" s="85"/>
      <c r="N65" s="101"/>
    </row>
    <row r="66" ht="15" customHeight="1" spans="1:14">
      <c r="A66" s="84">
        <v>45358</v>
      </c>
      <c r="B66" s="2" t="s">
        <v>188</v>
      </c>
      <c r="C66" s="104"/>
      <c r="D66" s="85"/>
      <c r="F66" t="s">
        <v>97</v>
      </c>
      <c r="G66" s="86"/>
      <c r="H66" s="86"/>
      <c r="J66" s="103" t="s">
        <v>161</v>
      </c>
      <c r="M66" s="85"/>
      <c r="N66" s="101"/>
    </row>
    <row r="67" ht="15" customHeight="1" spans="1:14">
      <c r="A67" s="84">
        <v>45358</v>
      </c>
      <c r="B67" s="2" t="s">
        <v>189</v>
      </c>
      <c r="D67" s="85"/>
      <c r="F67" t="s">
        <v>81</v>
      </c>
      <c r="G67" s="86" t="s">
        <v>140</v>
      </c>
      <c r="H67" s="86"/>
      <c r="M67" s="85"/>
      <c r="N67" s="101"/>
    </row>
    <row r="68" ht="15" customHeight="1" spans="1:14">
      <c r="A68" s="84">
        <v>45358</v>
      </c>
      <c r="B68" s="2" t="s">
        <v>190</v>
      </c>
      <c r="D68" s="85"/>
      <c r="F68" t="s">
        <v>81</v>
      </c>
      <c r="G68" s="86" t="s">
        <v>140</v>
      </c>
      <c r="H68" s="86"/>
      <c r="M68" s="85"/>
      <c r="N68" s="101"/>
    </row>
    <row r="69" ht="15" customHeight="1" spans="1:14">
      <c r="A69" s="84">
        <v>45358</v>
      </c>
      <c r="B69" s="2" t="s">
        <v>191</v>
      </c>
      <c r="D69" s="85"/>
      <c r="F69" t="s">
        <v>81</v>
      </c>
      <c r="G69" s="86" t="s">
        <v>140</v>
      </c>
      <c r="H69" s="86"/>
      <c r="M69" s="85"/>
      <c r="N69" s="100"/>
    </row>
    <row r="70" ht="15" customHeight="1" spans="1:14">
      <c r="A70" s="84">
        <v>45358</v>
      </c>
      <c r="B70" s="2" t="s">
        <v>192</v>
      </c>
      <c r="D70" s="85"/>
      <c r="F70" t="s">
        <v>81</v>
      </c>
      <c r="G70" s="86" t="s">
        <v>140</v>
      </c>
      <c r="H70" s="105"/>
      <c r="M70" s="85"/>
      <c r="N70" s="100"/>
    </row>
    <row r="71" ht="15" customHeight="1" spans="1:14">
      <c r="A71" s="84">
        <v>45358</v>
      </c>
      <c r="B71" s="2" t="s">
        <v>516</v>
      </c>
      <c r="D71" s="2" t="s">
        <v>113</v>
      </c>
      <c r="E71" t="s">
        <v>297</v>
      </c>
      <c r="F71" t="s">
        <v>61</v>
      </c>
      <c r="G71" s="86" t="s">
        <v>140</v>
      </c>
      <c r="H71" s="105"/>
      <c r="M71" s="85"/>
      <c r="N71" s="101"/>
    </row>
    <row r="72" ht="15" customHeight="1" spans="1:14">
      <c r="A72" s="84">
        <v>45358</v>
      </c>
      <c r="B72" s="2" t="s">
        <v>517</v>
      </c>
      <c r="D72" s="2" t="s">
        <v>113</v>
      </c>
      <c r="E72" t="s">
        <v>297</v>
      </c>
      <c r="F72" t="s">
        <v>62</v>
      </c>
      <c r="G72" s="86" t="s">
        <v>140</v>
      </c>
      <c r="H72" s="105"/>
      <c r="M72" s="85"/>
      <c r="N72" s="100"/>
    </row>
    <row r="73" ht="15" customHeight="1" spans="1:14">
      <c r="A73" s="84">
        <v>45358</v>
      </c>
      <c r="B73" s="2" t="s">
        <v>518</v>
      </c>
      <c r="D73" s="2" t="s">
        <v>113</v>
      </c>
      <c r="E73" t="s">
        <v>297</v>
      </c>
      <c r="F73" t="s">
        <v>64</v>
      </c>
      <c r="G73" s="86" t="s">
        <v>140</v>
      </c>
      <c r="H73" s="105"/>
      <c r="M73" s="85"/>
      <c r="N73" s="100"/>
    </row>
    <row r="74" ht="15" customHeight="1" spans="1:14">
      <c r="A74" s="84">
        <v>45358</v>
      </c>
      <c r="B74" s="2" t="s">
        <v>519</v>
      </c>
      <c r="D74" s="2" t="s">
        <v>113</v>
      </c>
      <c r="E74" t="s">
        <v>297</v>
      </c>
      <c r="F74" t="s">
        <v>75</v>
      </c>
      <c r="G74" s="86" t="s">
        <v>140</v>
      </c>
      <c r="H74" s="105"/>
      <c r="M74" s="85"/>
      <c r="N74" s="100"/>
    </row>
    <row r="75" ht="15" customHeight="1" spans="1:14">
      <c r="A75" s="84">
        <v>45358</v>
      </c>
      <c r="B75" s="2" t="s">
        <v>520</v>
      </c>
      <c r="D75" s="2" t="s">
        <v>113</v>
      </c>
      <c r="E75" t="s">
        <v>297</v>
      </c>
      <c r="F75" t="s">
        <v>76</v>
      </c>
      <c r="G75" s="86" t="s">
        <v>140</v>
      </c>
      <c r="H75" s="105"/>
      <c r="M75" s="85"/>
      <c r="N75" s="100"/>
    </row>
    <row r="76" ht="15" customHeight="1" spans="1:14">
      <c r="A76" s="84">
        <v>45358</v>
      </c>
      <c r="B76" s="2" t="s">
        <v>521</v>
      </c>
      <c r="D76" s="2" t="s">
        <v>113</v>
      </c>
      <c r="E76" t="s">
        <v>297</v>
      </c>
      <c r="F76" t="s">
        <v>74</v>
      </c>
      <c r="G76" s="86" t="s">
        <v>140</v>
      </c>
      <c r="H76" s="105"/>
      <c r="M76" s="85"/>
      <c r="N76" s="100"/>
    </row>
    <row r="77" ht="15" customHeight="1" spans="1:14">
      <c r="A77" s="84">
        <v>45358</v>
      </c>
      <c r="B77" s="2" t="s">
        <v>522</v>
      </c>
      <c r="D77" s="2" t="s">
        <v>113</v>
      </c>
      <c r="E77" t="s">
        <v>297</v>
      </c>
      <c r="F77" t="s">
        <v>73</v>
      </c>
      <c r="G77" s="86" t="s">
        <v>140</v>
      </c>
      <c r="H77" s="105"/>
      <c r="M77" s="85"/>
      <c r="N77" s="100"/>
    </row>
    <row r="78" ht="15" customHeight="1" spans="1:14">
      <c r="A78" s="84">
        <v>45358</v>
      </c>
      <c r="B78" s="2" t="s">
        <v>523</v>
      </c>
      <c r="D78" s="2" t="s">
        <v>113</v>
      </c>
      <c r="E78" t="s">
        <v>297</v>
      </c>
      <c r="F78" t="s">
        <v>49</v>
      </c>
      <c r="G78" s="86" t="s">
        <v>140</v>
      </c>
      <c r="H78" s="105"/>
      <c r="M78" s="85"/>
      <c r="N78" s="100"/>
    </row>
    <row r="79" s="74" customFormat="1" ht="15" customHeight="1" spans="1:14">
      <c r="A79" s="84">
        <v>45358</v>
      </c>
      <c r="B79" s="106" t="s">
        <v>524</v>
      </c>
      <c r="D79" s="106" t="s">
        <v>113</v>
      </c>
      <c r="E79" s="74" t="s">
        <v>297</v>
      </c>
      <c r="F79" t="s">
        <v>49</v>
      </c>
      <c r="G79" s="86" t="s">
        <v>140</v>
      </c>
      <c r="H79" s="74" t="s">
        <v>525</v>
      </c>
      <c r="I79" s="111"/>
      <c r="M79" s="112"/>
      <c r="N79" s="113"/>
    </row>
    <row r="80" ht="15" customHeight="1" spans="1:14">
      <c r="A80" s="84">
        <v>45358</v>
      </c>
      <c r="B80" s="2" t="s">
        <v>526</v>
      </c>
      <c r="D80" s="2" t="s">
        <v>113</v>
      </c>
      <c r="E80" t="s">
        <v>297</v>
      </c>
      <c r="F80" t="s">
        <v>51</v>
      </c>
      <c r="G80" s="86" t="s">
        <v>140</v>
      </c>
      <c r="H80" s="105"/>
      <c r="M80" s="85"/>
      <c r="N80" s="101"/>
    </row>
    <row r="81" ht="15" customHeight="1" spans="1:14">
      <c r="A81" s="84">
        <v>45358</v>
      </c>
      <c r="B81" s="2" t="s">
        <v>527</v>
      </c>
      <c r="D81" s="2" t="s">
        <v>113</v>
      </c>
      <c r="E81" t="s">
        <v>528</v>
      </c>
      <c r="F81" t="s">
        <v>45</v>
      </c>
      <c r="G81" s="86" t="s">
        <v>140</v>
      </c>
      <c r="H81" s="105"/>
      <c r="M81" s="85"/>
      <c r="N81" s="100"/>
    </row>
    <row r="82" ht="15" customHeight="1" spans="1:14">
      <c r="A82" s="84">
        <v>45358</v>
      </c>
      <c r="B82" s="2" t="s">
        <v>529</v>
      </c>
      <c r="D82" s="2" t="s">
        <v>113</v>
      </c>
      <c r="E82" t="s">
        <v>297</v>
      </c>
      <c r="F82" t="s">
        <v>97</v>
      </c>
      <c r="G82" s="86" t="s">
        <v>140</v>
      </c>
      <c r="H82" s="105"/>
      <c r="M82" s="85"/>
      <c r="N82" s="101"/>
    </row>
    <row r="83" ht="15" customHeight="1" spans="1:14">
      <c r="A83" s="84">
        <v>45358</v>
      </c>
      <c r="B83" s="2" t="s">
        <v>530</v>
      </c>
      <c r="D83" s="2" t="s">
        <v>113</v>
      </c>
      <c r="E83" t="s">
        <v>297</v>
      </c>
      <c r="F83" t="s">
        <v>34</v>
      </c>
      <c r="G83" s="86" t="s">
        <v>140</v>
      </c>
      <c r="H83" s="105"/>
      <c r="M83" s="85"/>
      <c r="N83" s="101"/>
    </row>
    <row r="84" ht="15" customHeight="1" spans="1:14">
      <c r="A84" s="84">
        <v>45358</v>
      </c>
      <c r="B84" s="2" t="s">
        <v>531</v>
      </c>
      <c r="D84" s="2" t="s">
        <v>113</v>
      </c>
      <c r="E84" t="s">
        <v>297</v>
      </c>
      <c r="F84" t="s">
        <v>96</v>
      </c>
      <c r="G84" s="86" t="s">
        <v>140</v>
      </c>
      <c r="H84" s="105"/>
      <c r="M84" s="85"/>
      <c r="N84" s="101"/>
    </row>
    <row r="85" ht="15" customHeight="1" spans="1:14">
      <c r="A85" s="84">
        <v>45358</v>
      </c>
      <c r="B85" s="2" t="s">
        <v>532</v>
      </c>
      <c r="D85" s="2" t="s">
        <v>113</v>
      </c>
      <c r="E85" t="s">
        <v>297</v>
      </c>
      <c r="F85" t="s">
        <v>48</v>
      </c>
      <c r="G85" s="86" t="s">
        <v>140</v>
      </c>
      <c r="H85" s="105"/>
      <c r="M85" s="85"/>
      <c r="N85" s="100"/>
    </row>
    <row r="86" ht="29" customHeight="1" spans="1:14">
      <c r="A86" s="84">
        <v>45358</v>
      </c>
      <c r="B86" s="4" t="s">
        <v>200</v>
      </c>
      <c r="D86" s="85"/>
      <c r="E86" t="s">
        <v>297</v>
      </c>
      <c r="F86" t="s">
        <v>54</v>
      </c>
      <c r="G86" s="86" t="s">
        <v>140</v>
      </c>
      <c r="H86" s="105" t="s">
        <v>533</v>
      </c>
      <c r="I86" s="65" t="s">
        <v>534</v>
      </c>
      <c r="M86" s="85"/>
      <c r="N86" s="101"/>
    </row>
    <row r="87" ht="15" customHeight="1" spans="1:14">
      <c r="A87" s="84">
        <v>45359</v>
      </c>
      <c r="B87" s="7" t="s">
        <v>202</v>
      </c>
      <c r="C87" s="7" t="s">
        <v>203</v>
      </c>
      <c r="D87" s="7" t="s">
        <v>204</v>
      </c>
      <c r="F87" t="s">
        <v>53</v>
      </c>
      <c r="G87" s="86" t="s">
        <v>140</v>
      </c>
      <c r="H87" s="105" t="s">
        <v>533</v>
      </c>
      <c r="I87" s="65" t="s">
        <v>534</v>
      </c>
      <c r="M87" s="85"/>
      <c r="N87" s="101"/>
    </row>
    <row r="88" ht="15" customHeight="1" spans="1:14">
      <c r="A88" s="84">
        <v>45359</v>
      </c>
      <c r="B88" s="7" t="s">
        <v>207</v>
      </c>
      <c r="C88" s="2" t="s">
        <v>113</v>
      </c>
      <c r="D88" s="7" t="s">
        <v>140</v>
      </c>
      <c r="F88" t="s">
        <v>65</v>
      </c>
      <c r="G88" s="86" t="s">
        <v>140</v>
      </c>
      <c r="H88" s="105"/>
      <c r="M88" s="85"/>
      <c r="N88" s="101"/>
    </row>
    <row r="89" ht="15" customHeight="1" spans="1:14">
      <c r="A89" s="84">
        <v>45359</v>
      </c>
      <c r="B89" s="7" t="s">
        <v>210</v>
      </c>
      <c r="C89" s="7" t="s">
        <v>113</v>
      </c>
      <c r="D89" s="7" t="s">
        <v>140</v>
      </c>
      <c r="F89" t="s">
        <v>63</v>
      </c>
      <c r="G89" s="86" t="s">
        <v>140</v>
      </c>
      <c r="H89" s="105"/>
      <c r="M89" s="85"/>
      <c r="N89" s="100"/>
    </row>
    <row r="90" ht="15" customHeight="1" spans="1:14">
      <c r="A90" s="84">
        <v>45359</v>
      </c>
      <c r="B90" s="7" t="s">
        <v>211</v>
      </c>
      <c r="C90" s="7" t="s">
        <v>113</v>
      </c>
      <c r="D90" s="7" t="s">
        <v>140</v>
      </c>
      <c r="F90" t="s">
        <v>95</v>
      </c>
      <c r="G90" s="86" t="s">
        <v>140</v>
      </c>
      <c r="H90" s="94"/>
      <c r="M90" s="85"/>
      <c r="N90" s="100"/>
    </row>
    <row r="91" ht="15" customHeight="1" spans="1:14">
      <c r="A91" s="84">
        <v>45359</v>
      </c>
      <c r="B91" s="7" t="s">
        <v>212</v>
      </c>
      <c r="C91" s="7" t="s">
        <v>113</v>
      </c>
      <c r="D91" s="7" t="s">
        <v>140</v>
      </c>
      <c r="F91" t="s">
        <v>66</v>
      </c>
      <c r="G91" s="86" t="s">
        <v>140</v>
      </c>
      <c r="H91" s="94"/>
      <c r="M91" s="85"/>
      <c r="N91" s="100"/>
    </row>
    <row r="92" ht="15" customHeight="1" spans="1:14">
      <c r="A92" s="84">
        <v>45359</v>
      </c>
      <c r="B92" s="7" t="s">
        <v>213</v>
      </c>
      <c r="C92" s="2" t="s">
        <v>113</v>
      </c>
      <c r="D92" s="7" t="s">
        <v>140</v>
      </c>
      <c r="F92" t="s">
        <v>67</v>
      </c>
      <c r="G92" s="86" t="s">
        <v>140</v>
      </c>
      <c r="H92" s="105"/>
      <c r="M92" s="85"/>
      <c r="N92" s="101"/>
    </row>
    <row r="93" ht="15" customHeight="1" spans="1:14">
      <c r="A93" s="84">
        <v>45359</v>
      </c>
      <c r="B93" s="2" t="s">
        <v>214</v>
      </c>
      <c r="C93" s="2" t="s">
        <v>113</v>
      </c>
      <c r="D93" s="7" t="s">
        <v>140</v>
      </c>
      <c r="F93" t="s">
        <v>80</v>
      </c>
      <c r="G93" s="86" t="s">
        <v>140</v>
      </c>
      <c r="H93" s="105"/>
      <c r="M93" s="85"/>
      <c r="N93" s="101"/>
    </row>
    <row r="94" spans="1:14">
      <c r="A94" s="84"/>
      <c r="D94" s="85"/>
      <c r="G94" s="105"/>
      <c r="H94" s="105"/>
      <c r="M94" s="85"/>
      <c r="N94" s="100"/>
    </row>
    <row r="95" spans="1:14">
      <c r="A95" s="84"/>
      <c r="D95" s="85"/>
      <c r="G95" s="105"/>
      <c r="H95" s="105"/>
      <c r="M95" s="85"/>
      <c r="N95" s="101"/>
    </row>
    <row r="96" spans="1:14">
      <c r="A96" s="84"/>
      <c r="D96" s="85"/>
      <c r="G96" s="105"/>
      <c r="H96" s="105"/>
      <c r="M96" s="85"/>
      <c r="N96" s="101"/>
    </row>
    <row r="97" ht="15" customHeight="1" spans="1:14">
      <c r="A97" s="84">
        <v>45359</v>
      </c>
      <c r="B97" s="2" t="s">
        <v>215</v>
      </c>
      <c r="C97" s="2" t="s">
        <v>101</v>
      </c>
      <c r="D97" s="7"/>
      <c r="F97" t="s">
        <v>61</v>
      </c>
      <c r="G97" s="86" t="s">
        <v>103</v>
      </c>
      <c r="H97" s="86" t="s">
        <v>294</v>
      </c>
      <c r="I97" s="65" t="s">
        <v>454</v>
      </c>
      <c r="M97" s="85"/>
      <c r="N97" s="101"/>
    </row>
    <row r="98" ht="15" customHeight="1" spans="1:14">
      <c r="A98" s="84">
        <v>45359</v>
      </c>
      <c r="B98" s="7" t="s">
        <v>216</v>
      </c>
      <c r="C98" s="7" t="s">
        <v>101</v>
      </c>
      <c r="D98" s="7"/>
      <c r="F98" t="s">
        <v>73</v>
      </c>
      <c r="G98" s="86" t="s">
        <v>103</v>
      </c>
      <c r="H98" s="86" t="s">
        <v>294</v>
      </c>
      <c r="I98" s="65" t="s">
        <v>454</v>
      </c>
      <c r="M98" s="85"/>
      <c r="N98" s="101"/>
    </row>
    <row r="99" ht="15" customHeight="1" spans="1:14">
      <c r="A99" s="84">
        <v>45359</v>
      </c>
      <c r="B99" s="8" t="s">
        <v>217</v>
      </c>
      <c r="C99" s="7" t="s">
        <v>101</v>
      </c>
      <c r="D99" s="7"/>
      <c r="F99" t="s">
        <v>57</v>
      </c>
      <c r="G99" s="86" t="s">
        <v>103</v>
      </c>
      <c r="H99" s="86" t="s">
        <v>294</v>
      </c>
      <c r="I99" s="65" t="s">
        <v>454</v>
      </c>
      <c r="M99" s="85"/>
      <c r="N99" s="101"/>
    </row>
    <row r="100" ht="15" customHeight="1" spans="1:14">
      <c r="A100" s="84">
        <v>45359</v>
      </c>
      <c r="B100" s="7" t="s">
        <v>218</v>
      </c>
      <c r="C100" s="2" t="s">
        <v>119</v>
      </c>
      <c r="D100" s="7" t="s">
        <v>204</v>
      </c>
      <c r="F100" t="s">
        <v>48</v>
      </c>
      <c r="G100" s="86" t="s">
        <v>140</v>
      </c>
      <c r="H100" s="96" t="s">
        <v>533</v>
      </c>
      <c r="I100" s="76" t="s">
        <v>534</v>
      </c>
      <c r="M100" s="85"/>
      <c r="N100" s="101"/>
    </row>
    <row r="101" ht="15" customHeight="1" spans="1:14">
      <c r="A101" s="84">
        <v>45359</v>
      </c>
      <c r="B101" s="7" t="s">
        <v>219</v>
      </c>
      <c r="C101" s="2" t="s">
        <v>124</v>
      </c>
      <c r="D101" s="7"/>
      <c r="F101" t="s">
        <v>46</v>
      </c>
      <c r="G101" s="94"/>
      <c r="H101" s="94"/>
      <c r="J101" s="103" t="s">
        <v>161</v>
      </c>
      <c r="K101" t="s">
        <v>416</v>
      </c>
      <c r="M101" s="85"/>
      <c r="N101" s="100"/>
    </row>
    <row r="102" ht="15" customHeight="1" spans="1:14">
      <c r="A102" s="84">
        <v>45359</v>
      </c>
      <c r="B102" s="2" t="s">
        <v>220</v>
      </c>
      <c r="C102" s="2" t="s">
        <v>103</v>
      </c>
      <c r="D102" s="7"/>
      <c r="F102" t="s">
        <v>49</v>
      </c>
      <c r="G102" s="86" t="s">
        <v>103</v>
      </c>
      <c r="H102" s="105"/>
      <c r="M102" s="85"/>
      <c r="N102" s="101"/>
    </row>
    <row r="103" ht="15" customHeight="1" spans="1:14">
      <c r="A103" s="84">
        <v>45359</v>
      </c>
      <c r="B103" s="7" t="s">
        <v>221</v>
      </c>
      <c r="C103" s="7" t="s">
        <v>103</v>
      </c>
      <c r="D103" s="7"/>
      <c r="F103" t="s">
        <v>77</v>
      </c>
      <c r="G103" s="86" t="s">
        <v>103</v>
      </c>
      <c r="H103" s="105"/>
      <c r="M103" s="85"/>
      <c r="N103" s="101"/>
    </row>
    <row r="104" ht="15" customHeight="1" spans="1:14">
      <c r="A104" s="84">
        <v>45359</v>
      </c>
      <c r="B104" s="7" t="s">
        <v>222</v>
      </c>
      <c r="C104" s="7" t="s">
        <v>103</v>
      </c>
      <c r="D104" s="8" t="s">
        <v>223</v>
      </c>
      <c r="F104" t="s">
        <v>34</v>
      </c>
      <c r="G104" s="86" t="s">
        <v>103</v>
      </c>
      <c r="H104" s="105" t="s">
        <v>533</v>
      </c>
      <c r="I104" s="65" t="s">
        <v>534</v>
      </c>
      <c r="M104" s="85"/>
      <c r="N104" s="101"/>
    </row>
    <row r="105" ht="15" customHeight="1" spans="1:14">
      <c r="A105" s="84">
        <v>45359</v>
      </c>
      <c r="B105" s="2" t="s">
        <v>224</v>
      </c>
      <c r="C105" s="2" t="s">
        <v>103</v>
      </c>
      <c r="D105" s="7"/>
      <c r="F105" t="s">
        <v>47</v>
      </c>
      <c r="G105" s="86" t="s">
        <v>103</v>
      </c>
      <c r="H105" s="105"/>
      <c r="M105" s="85"/>
      <c r="N105" s="101"/>
    </row>
    <row r="106" ht="15" customHeight="1" spans="1:14">
      <c r="A106" s="84">
        <v>45359</v>
      </c>
      <c r="B106" s="7" t="s">
        <v>225</v>
      </c>
      <c r="C106" s="7" t="s">
        <v>103</v>
      </c>
      <c r="D106" s="7"/>
      <c r="F106" t="s">
        <v>77</v>
      </c>
      <c r="G106" s="86" t="s">
        <v>103</v>
      </c>
      <c r="H106" s="105"/>
      <c r="M106" s="85"/>
      <c r="N106" s="101"/>
    </row>
    <row r="107" ht="15" customHeight="1" spans="1:14">
      <c r="A107" s="84">
        <v>45359</v>
      </c>
      <c r="B107" s="7" t="s">
        <v>226</v>
      </c>
      <c r="C107" s="2" t="s">
        <v>103</v>
      </c>
      <c r="D107" s="7"/>
      <c r="F107" t="s">
        <v>47</v>
      </c>
      <c r="G107" s="86" t="s">
        <v>103</v>
      </c>
      <c r="H107" s="105"/>
      <c r="M107" s="85"/>
      <c r="N107" s="101"/>
    </row>
    <row r="108" ht="15" customHeight="1" spans="1:14">
      <c r="A108" s="84">
        <v>45359</v>
      </c>
      <c r="B108" s="7" t="s">
        <v>227</v>
      </c>
      <c r="C108" s="7" t="s">
        <v>140</v>
      </c>
      <c r="D108" s="7"/>
      <c r="F108" t="s">
        <v>89</v>
      </c>
      <c r="G108" s="86" t="s">
        <v>140</v>
      </c>
      <c r="H108" s="105"/>
      <c r="M108" s="85"/>
      <c r="N108" s="101"/>
    </row>
    <row r="109" ht="29" customHeight="1" spans="1:14">
      <c r="A109" s="84">
        <v>45359</v>
      </c>
      <c r="B109" s="9" t="s">
        <v>228</v>
      </c>
      <c r="C109" s="7" t="s">
        <v>161</v>
      </c>
      <c r="D109" s="7"/>
      <c r="F109" t="s">
        <v>57</v>
      </c>
      <c r="G109" s="105"/>
      <c r="H109" s="105"/>
      <c r="J109" s="103" t="s">
        <v>161</v>
      </c>
      <c r="M109" s="85"/>
      <c r="N109" s="101"/>
    </row>
    <row r="110" ht="15" customHeight="1" spans="1:14">
      <c r="A110" s="84">
        <v>45359</v>
      </c>
      <c r="B110" s="2" t="s">
        <v>229</v>
      </c>
      <c r="C110" s="7" t="s">
        <v>161</v>
      </c>
      <c r="D110" s="7"/>
      <c r="F110" t="s">
        <v>66</v>
      </c>
      <c r="G110" s="105"/>
      <c r="H110" s="105"/>
      <c r="J110" s="103" t="s">
        <v>161</v>
      </c>
      <c r="M110" s="85"/>
      <c r="N110" s="101"/>
    </row>
    <row r="111" ht="15" customHeight="1" spans="1:14">
      <c r="A111" s="84">
        <v>45359</v>
      </c>
      <c r="B111" s="7" t="s">
        <v>230</v>
      </c>
      <c r="C111" s="2" t="s">
        <v>161</v>
      </c>
      <c r="D111" s="7"/>
      <c r="F111" t="s">
        <v>77</v>
      </c>
      <c r="G111" s="105"/>
      <c r="H111" s="105"/>
      <c r="J111" s="103" t="s">
        <v>161</v>
      </c>
      <c r="M111" s="85"/>
      <c r="N111" s="101"/>
    </row>
    <row r="112" ht="15" customHeight="1" spans="1:14">
      <c r="A112" s="84">
        <v>45359</v>
      </c>
      <c r="B112" s="7" t="s">
        <v>231</v>
      </c>
      <c r="C112" s="7" t="s">
        <v>161</v>
      </c>
      <c r="D112" s="7"/>
      <c r="F112" t="s">
        <v>68</v>
      </c>
      <c r="G112" s="105"/>
      <c r="H112" s="105"/>
      <c r="J112" s="103" t="s">
        <v>161</v>
      </c>
      <c r="M112" s="85"/>
      <c r="N112" s="101"/>
    </row>
    <row r="113" ht="15" customHeight="1" spans="1:14">
      <c r="A113" s="84">
        <v>45359</v>
      </c>
      <c r="B113" s="2"/>
      <c r="C113" s="2"/>
      <c r="D113" s="7"/>
      <c r="G113" s="105"/>
      <c r="H113" s="105"/>
      <c r="J113" s="103"/>
      <c r="M113" s="85"/>
      <c r="N113" s="101"/>
    </row>
    <row r="114" ht="15" customHeight="1" spans="1:14">
      <c r="A114" s="84">
        <v>45359</v>
      </c>
      <c r="B114" s="7" t="s">
        <v>232</v>
      </c>
      <c r="C114" s="7"/>
      <c r="D114" s="7"/>
      <c r="F114" t="s">
        <v>57</v>
      </c>
      <c r="G114" s="105"/>
      <c r="H114" s="105"/>
      <c r="J114" s="103" t="s">
        <v>161</v>
      </c>
      <c r="M114" s="85"/>
      <c r="N114" s="101"/>
    </row>
    <row r="115" ht="15" customHeight="1" spans="1:14">
      <c r="A115" s="84">
        <v>45359</v>
      </c>
      <c r="B115" s="7" t="s">
        <v>233</v>
      </c>
      <c r="C115" s="7"/>
      <c r="D115" s="7"/>
      <c r="F115" t="s">
        <v>93</v>
      </c>
      <c r="G115" s="86" t="s">
        <v>103</v>
      </c>
      <c r="H115" s="105"/>
      <c r="J115" s="103"/>
      <c r="M115" s="85"/>
      <c r="N115" s="101"/>
    </row>
    <row r="116" s="75" customFormat="1" ht="15" customHeight="1" spans="1:14">
      <c r="A116" s="84">
        <v>45359</v>
      </c>
      <c r="B116" s="107" t="s">
        <v>234</v>
      </c>
      <c r="C116" s="107"/>
      <c r="D116" s="108"/>
      <c r="E116" s="75" t="s">
        <v>535</v>
      </c>
      <c r="F116" s="75" t="s">
        <v>536</v>
      </c>
      <c r="G116" s="109" t="s">
        <v>103</v>
      </c>
      <c r="H116" s="110"/>
      <c r="I116" s="114"/>
      <c r="M116" s="115"/>
      <c r="N116" s="116"/>
    </row>
    <row r="117" ht="15" customHeight="1" spans="1:14">
      <c r="A117" s="84">
        <v>45359</v>
      </c>
      <c r="B117" s="2" t="s">
        <v>234</v>
      </c>
      <c r="D117" s="85"/>
      <c r="F117" t="s">
        <v>536</v>
      </c>
      <c r="G117" s="86" t="s">
        <v>103</v>
      </c>
      <c r="H117" s="105"/>
      <c r="M117" s="85"/>
      <c r="N117" s="101"/>
    </row>
    <row r="118" ht="15" customHeight="1" spans="1:14">
      <c r="A118" s="84">
        <v>45359</v>
      </c>
      <c r="B118" s="2" t="s">
        <v>234</v>
      </c>
      <c r="D118" s="85"/>
      <c r="F118" t="s">
        <v>536</v>
      </c>
      <c r="G118" s="86" t="s">
        <v>103</v>
      </c>
      <c r="H118" s="105"/>
      <c r="M118" s="85"/>
      <c r="N118" s="101"/>
    </row>
    <row r="119" ht="15" customHeight="1" spans="1:14">
      <c r="A119" s="84">
        <v>45359</v>
      </c>
      <c r="B119" s="2" t="s">
        <v>234</v>
      </c>
      <c r="D119" s="85"/>
      <c r="F119" t="s">
        <v>536</v>
      </c>
      <c r="G119" s="86" t="s">
        <v>103</v>
      </c>
      <c r="H119" s="105"/>
      <c r="M119" s="85"/>
      <c r="N119" s="101"/>
    </row>
    <row r="120" ht="15" customHeight="1" spans="1:14">
      <c r="A120" s="84">
        <v>45359</v>
      </c>
      <c r="B120" s="2" t="s">
        <v>234</v>
      </c>
      <c r="D120" s="85"/>
      <c r="F120" t="s">
        <v>536</v>
      </c>
      <c r="G120" s="86" t="s">
        <v>103</v>
      </c>
      <c r="H120" s="105"/>
      <c r="M120" s="85"/>
      <c r="N120" s="101"/>
    </row>
    <row r="121" ht="15" customHeight="1" spans="1:14">
      <c r="A121" s="84">
        <v>45359</v>
      </c>
      <c r="B121" s="2" t="s">
        <v>234</v>
      </c>
      <c r="D121" s="85"/>
      <c r="F121" t="s">
        <v>536</v>
      </c>
      <c r="G121" s="86" t="s">
        <v>103</v>
      </c>
      <c r="H121" s="105"/>
      <c r="M121" s="85"/>
      <c r="N121" s="101"/>
    </row>
    <row r="122" ht="15" customHeight="1" spans="1:14">
      <c r="A122" s="84">
        <v>45359</v>
      </c>
      <c r="B122" s="2" t="s">
        <v>234</v>
      </c>
      <c r="D122" s="85"/>
      <c r="F122" t="s">
        <v>536</v>
      </c>
      <c r="G122" s="86" t="s">
        <v>103</v>
      </c>
      <c r="H122" s="105"/>
      <c r="M122" s="85"/>
      <c r="N122" s="101"/>
    </row>
    <row r="123" ht="15" customHeight="1" spans="1:14">
      <c r="A123" s="84">
        <v>45359</v>
      </c>
      <c r="B123" s="2" t="s">
        <v>234</v>
      </c>
      <c r="D123" s="85"/>
      <c r="F123" t="s">
        <v>536</v>
      </c>
      <c r="G123" s="86" t="s">
        <v>103</v>
      </c>
      <c r="H123" s="105"/>
      <c r="M123" s="85"/>
      <c r="N123" s="101"/>
    </row>
    <row r="124" ht="15" customHeight="1" spans="1:14">
      <c r="A124" s="84">
        <v>45359</v>
      </c>
      <c r="B124" s="2" t="s">
        <v>234</v>
      </c>
      <c r="D124" s="85"/>
      <c r="F124" t="s">
        <v>536</v>
      </c>
      <c r="G124" s="86" t="s">
        <v>103</v>
      </c>
      <c r="H124" s="105"/>
      <c r="M124" s="85"/>
      <c r="N124" s="101"/>
    </row>
    <row r="125" ht="15" customHeight="1" spans="1:14">
      <c r="A125" s="84">
        <v>45359</v>
      </c>
      <c r="B125" s="2" t="s">
        <v>234</v>
      </c>
      <c r="D125" s="85"/>
      <c r="F125" t="s">
        <v>536</v>
      </c>
      <c r="G125" s="86" t="s">
        <v>103</v>
      </c>
      <c r="H125" s="105"/>
      <c r="M125" s="85"/>
      <c r="N125" s="101"/>
    </row>
    <row r="126" ht="15" customHeight="1" spans="1:14">
      <c r="A126" s="84">
        <v>45359</v>
      </c>
      <c r="B126" s="2" t="s">
        <v>234</v>
      </c>
      <c r="D126" s="85"/>
      <c r="F126" t="s">
        <v>536</v>
      </c>
      <c r="G126" s="86" t="s">
        <v>103</v>
      </c>
      <c r="H126" s="105"/>
      <c r="M126" s="85"/>
      <c r="N126" s="101"/>
    </row>
    <row r="127" ht="15" customHeight="1" spans="1:14">
      <c r="A127" s="84">
        <v>45359</v>
      </c>
      <c r="B127" s="2" t="s">
        <v>234</v>
      </c>
      <c r="D127" s="85"/>
      <c r="F127" t="s">
        <v>536</v>
      </c>
      <c r="G127" s="86" t="s">
        <v>103</v>
      </c>
      <c r="H127" s="105"/>
      <c r="M127" s="85"/>
      <c r="N127" s="101"/>
    </row>
    <row r="128" ht="15" customHeight="1" spans="1:14">
      <c r="A128" s="84">
        <v>45359</v>
      </c>
      <c r="B128" s="2" t="s">
        <v>234</v>
      </c>
      <c r="D128" s="85"/>
      <c r="F128" t="s">
        <v>536</v>
      </c>
      <c r="G128" s="86" t="s">
        <v>103</v>
      </c>
      <c r="H128" s="105"/>
      <c r="M128" s="85"/>
      <c r="N128" s="101"/>
    </row>
    <row r="129" ht="15" customHeight="1" spans="1:14">
      <c r="A129" s="84">
        <v>45359</v>
      </c>
      <c r="B129" s="2" t="s">
        <v>234</v>
      </c>
      <c r="D129" s="85"/>
      <c r="F129" t="s">
        <v>536</v>
      </c>
      <c r="G129" s="86" t="s">
        <v>103</v>
      </c>
      <c r="H129" s="105"/>
      <c r="M129" s="85"/>
      <c r="N129" s="101"/>
    </row>
    <row r="130" ht="15" customHeight="1" spans="1:14">
      <c r="A130" s="84">
        <v>45359</v>
      </c>
      <c r="B130" s="2" t="s">
        <v>234</v>
      </c>
      <c r="D130" s="85"/>
      <c r="F130" t="s">
        <v>536</v>
      </c>
      <c r="G130" s="86" t="s">
        <v>103</v>
      </c>
      <c r="H130" s="105"/>
      <c r="M130" s="85"/>
      <c r="N130" s="101"/>
    </row>
    <row r="131" ht="15" customHeight="1" spans="1:14">
      <c r="A131" s="84">
        <v>45359</v>
      </c>
      <c r="B131" s="2" t="s">
        <v>234</v>
      </c>
      <c r="D131" s="85"/>
      <c r="F131" t="s">
        <v>536</v>
      </c>
      <c r="G131" s="86" t="s">
        <v>103</v>
      </c>
      <c r="H131" s="105"/>
      <c r="M131" s="85"/>
      <c r="N131" s="101"/>
    </row>
    <row r="132" ht="15" customHeight="1" spans="1:14">
      <c r="A132" s="84">
        <v>45359</v>
      </c>
      <c r="B132" s="2" t="s">
        <v>234</v>
      </c>
      <c r="D132" s="85"/>
      <c r="F132" t="s">
        <v>536</v>
      </c>
      <c r="G132" s="86" t="s">
        <v>103</v>
      </c>
      <c r="H132" s="105"/>
      <c r="M132" s="85"/>
      <c r="N132" s="101"/>
    </row>
    <row r="133" ht="15" customHeight="1" spans="1:14">
      <c r="A133" s="84">
        <v>45359</v>
      </c>
      <c r="B133" s="2" t="s">
        <v>234</v>
      </c>
      <c r="C133" s="117"/>
      <c r="D133" s="85"/>
      <c r="F133" t="s">
        <v>536</v>
      </c>
      <c r="G133" s="86" t="s">
        <v>103</v>
      </c>
      <c r="H133" s="94"/>
      <c r="M133" s="85"/>
      <c r="N133" s="101"/>
    </row>
    <row r="134" ht="15" customHeight="1" spans="1:8">
      <c r="A134" s="84">
        <v>45359</v>
      </c>
      <c r="B134" s="2" t="s">
        <v>234</v>
      </c>
      <c r="D134" s="85"/>
      <c r="F134" t="s">
        <v>536</v>
      </c>
      <c r="G134" s="86" t="s">
        <v>103</v>
      </c>
      <c r="H134" s="105"/>
    </row>
    <row r="135" ht="15" customHeight="1" spans="1:8">
      <c r="A135" s="84">
        <v>45359</v>
      </c>
      <c r="B135" s="2" t="s">
        <v>234</v>
      </c>
      <c r="D135" s="85"/>
      <c r="F135" t="s">
        <v>536</v>
      </c>
      <c r="G135" s="86" t="s">
        <v>103</v>
      </c>
      <c r="H135" s="105"/>
    </row>
    <row r="136" ht="15" customHeight="1" spans="1:8">
      <c r="A136" s="84">
        <v>45359</v>
      </c>
      <c r="B136" s="2" t="s">
        <v>234</v>
      </c>
      <c r="D136" s="85"/>
      <c r="F136" t="s">
        <v>536</v>
      </c>
      <c r="G136" s="86" t="s">
        <v>103</v>
      </c>
      <c r="H136" s="105"/>
    </row>
    <row r="137" ht="15" customHeight="1" spans="1:8">
      <c r="A137" s="84">
        <v>45359</v>
      </c>
      <c r="B137" s="2" t="s">
        <v>234</v>
      </c>
      <c r="D137" s="85"/>
      <c r="F137" t="s">
        <v>536</v>
      </c>
      <c r="G137" s="86" t="s">
        <v>103</v>
      </c>
      <c r="H137" s="105"/>
    </row>
    <row r="138" ht="15" customHeight="1" spans="1:8">
      <c r="A138" s="84">
        <v>45359</v>
      </c>
      <c r="B138" s="2" t="s">
        <v>234</v>
      </c>
      <c r="D138" s="85"/>
      <c r="F138" t="s">
        <v>536</v>
      </c>
      <c r="G138" s="86" t="s">
        <v>103</v>
      </c>
      <c r="H138" s="105"/>
    </row>
    <row r="139" ht="15" customHeight="1" spans="1:8">
      <c r="A139" s="84">
        <v>45359</v>
      </c>
      <c r="B139" s="2" t="s">
        <v>234</v>
      </c>
      <c r="D139" s="85"/>
      <c r="F139" t="s">
        <v>536</v>
      </c>
      <c r="G139" s="86" t="s">
        <v>103</v>
      </c>
      <c r="H139" s="105"/>
    </row>
    <row r="140" ht="15" customHeight="1" spans="1:8">
      <c r="A140" s="84">
        <v>45359</v>
      </c>
      <c r="B140" t="s">
        <v>537</v>
      </c>
      <c r="C140" t="s">
        <v>297</v>
      </c>
      <c r="D140" s="85" t="s">
        <v>62</v>
      </c>
      <c r="F140" s="85" t="s">
        <v>62</v>
      </c>
      <c r="G140" s="86" t="s">
        <v>103</v>
      </c>
      <c r="H140" s="105"/>
    </row>
    <row r="141" ht="15" customHeight="1" spans="1:8">
      <c r="A141" s="84">
        <v>45359</v>
      </c>
      <c r="B141" t="s">
        <v>538</v>
      </c>
      <c r="C141" t="s">
        <v>297</v>
      </c>
      <c r="D141" s="85" t="s">
        <v>61</v>
      </c>
      <c r="F141" s="85" t="s">
        <v>61</v>
      </c>
      <c r="G141" s="86" t="s">
        <v>103</v>
      </c>
      <c r="H141" s="105"/>
    </row>
    <row r="142" ht="15" customHeight="1" spans="1:8">
      <c r="A142" s="84">
        <v>45359</v>
      </c>
      <c r="B142" t="s">
        <v>539</v>
      </c>
      <c r="C142" t="s">
        <v>297</v>
      </c>
      <c r="D142" s="85" t="s">
        <v>63</v>
      </c>
      <c r="F142" s="85" t="s">
        <v>63</v>
      </c>
      <c r="G142" s="86" t="s">
        <v>103</v>
      </c>
      <c r="H142" s="105"/>
    </row>
    <row r="143" ht="15" customHeight="1" spans="1:8">
      <c r="A143" s="84">
        <v>45359</v>
      </c>
      <c r="B143" t="s">
        <v>540</v>
      </c>
      <c r="C143" t="s">
        <v>297</v>
      </c>
      <c r="D143" s="85" t="s">
        <v>64</v>
      </c>
      <c r="F143" s="85" t="s">
        <v>64</v>
      </c>
      <c r="G143" s="86" t="s">
        <v>103</v>
      </c>
      <c r="H143" s="105"/>
    </row>
    <row r="144" ht="15" customHeight="1" spans="1:8">
      <c r="A144" s="84">
        <v>45359</v>
      </c>
      <c r="B144" t="s">
        <v>541</v>
      </c>
      <c r="C144" t="s">
        <v>297</v>
      </c>
      <c r="D144" s="85" t="s">
        <v>65</v>
      </c>
      <c r="F144" s="85" t="s">
        <v>65</v>
      </c>
      <c r="G144" s="86" t="s">
        <v>103</v>
      </c>
      <c r="H144" s="105"/>
    </row>
    <row r="145" ht="15" customHeight="1" spans="1:9">
      <c r="A145" s="84">
        <v>45359</v>
      </c>
      <c r="B145" t="s">
        <v>542</v>
      </c>
      <c r="C145" t="s">
        <v>297</v>
      </c>
      <c r="D145" s="85" t="s">
        <v>53</v>
      </c>
      <c r="F145" s="85" t="s">
        <v>53</v>
      </c>
      <c r="G145" s="86" t="s">
        <v>103</v>
      </c>
      <c r="H145" s="86" t="s">
        <v>294</v>
      </c>
      <c r="I145" s="65" t="s">
        <v>454</v>
      </c>
    </row>
    <row r="146" spans="1:8">
      <c r="A146" s="84"/>
      <c r="D146" s="85"/>
      <c r="G146" s="105"/>
      <c r="H146" s="105"/>
    </row>
    <row r="147" ht="15" customHeight="1" spans="1:8">
      <c r="A147" s="84">
        <v>45359</v>
      </c>
      <c r="B147" s="89" t="s">
        <v>235</v>
      </c>
      <c r="D147" s="85"/>
      <c r="F147" t="s">
        <v>60</v>
      </c>
      <c r="G147" s="86" t="s">
        <v>140</v>
      </c>
      <c r="H147" s="105"/>
    </row>
    <row r="148" ht="15" customHeight="1" spans="1:9">
      <c r="A148" s="84">
        <v>45359</v>
      </c>
      <c r="B148" s="89" t="s">
        <v>242</v>
      </c>
      <c r="D148" s="85"/>
      <c r="F148" t="s">
        <v>86</v>
      </c>
      <c r="G148" s="86" t="s">
        <v>140</v>
      </c>
      <c r="H148" s="105" t="s">
        <v>533</v>
      </c>
      <c r="I148" s="65" t="s">
        <v>534</v>
      </c>
    </row>
    <row r="149" ht="15" customHeight="1" spans="1:8">
      <c r="A149" s="84">
        <v>45359</v>
      </c>
      <c r="B149" t="s">
        <v>244</v>
      </c>
      <c r="D149" s="85"/>
      <c r="F149" t="s">
        <v>70</v>
      </c>
      <c r="G149" s="86" t="s">
        <v>140</v>
      </c>
      <c r="H149" s="105"/>
    </row>
    <row r="150" ht="15" customHeight="1" spans="1:9">
      <c r="A150" s="84">
        <v>45359</v>
      </c>
      <c r="B150" t="s">
        <v>246</v>
      </c>
      <c r="D150" s="85"/>
      <c r="F150" t="s">
        <v>84</v>
      </c>
      <c r="G150" s="86" t="s">
        <v>103</v>
      </c>
      <c r="H150" s="105"/>
      <c r="I150" s="65" t="s">
        <v>454</v>
      </c>
    </row>
    <row r="151" ht="15" customHeight="1" spans="1:8">
      <c r="A151" s="84">
        <v>45359</v>
      </c>
      <c r="B151" t="s">
        <v>249</v>
      </c>
      <c r="D151" s="85"/>
      <c r="F151" t="s">
        <v>81</v>
      </c>
      <c r="G151" s="86" t="s">
        <v>140</v>
      </c>
      <c r="H151" s="105"/>
    </row>
    <row r="152" ht="15" customHeight="1" spans="1:8">
      <c r="A152" s="84">
        <v>45359</v>
      </c>
      <c r="B152" t="s">
        <v>250</v>
      </c>
      <c r="D152" s="85"/>
      <c r="F152" t="s">
        <v>81</v>
      </c>
      <c r="G152" s="86" t="s">
        <v>140</v>
      </c>
      <c r="H152" s="105"/>
    </row>
    <row r="153" ht="15" customHeight="1" spans="1:8">
      <c r="A153" s="84">
        <v>45359</v>
      </c>
      <c r="B153" t="s">
        <v>251</v>
      </c>
      <c r="D153" s="85"/>
      <c r="F153" t="s">
        <v>81</v>
      </c>
      <c r="G153" s="86" t="s">
        <v>140</v>
      </c>
      <c r="H153" s="105"/>
    </row>
    <row r="154" ht="15" customHeight="1" spans="1:8">
      <c r="A154" s="84">
        <v>45359</v>
      </c>
      <c r="B154" t="s">
        <v>252</v>
      </c>
      <c r="D154" s="85"/>
      <c r="F154" t="s">
        <v>81</v>
      </c>
      <c r="G154" s="86" t="s">
        <v>140</v>
      </c>
      <c r="H154" s="105"/>
    </row>
    <row r="155" ht="15" customHeight="1" spans="1:8">
      <c r="A155" s="84">
        <v>45359</v>
      </c>
      <c r="B155" t="s">
        <v>253</v>
      </c>
      <c r="D155" s="85"/>
      <c r="F155" t="s">
        <v>74</v>
      </c>
      <c r="G155" s="86" t="s">
        <v>140</v>
      </c>
      <c r="H155" s="105"/>
    </row>
    <row r="156" ht="15" customHeight="1" spans="1:8">
      <c r="A156" s="84">
        <v>45359</v>
      </c>
      <c r="B156" t="s">
        <v>254</v>
      </c>
      <c r="D156" s="85"/>
      <c r="F156" t="s">
        <v>74</v>
      </c>
      <c r="G156" s="86" t="s">
        <v>140</v>
      </c>
      <c r="H156" s="105"/>
    </row>
    <row r="157" ht="15" customHeight="1" spans="1:11">
      <c r="A157" s="84">
        <v>45359</v>
      </c>
      <c r="B157" t="s">
        <v>243</v>
      </c>
      <c r="D157" s="85"/>
      <c r="F157" t="s">
        <v>85</v>
      </c>
      <c r="G157" s="86"/>
      <c r="H157" s="105"/>
      <c r="J157" s="103" t="s">
        <v>161</v>
      </c>
      <c r="K157" t="s">
        <v>416</v>
      </c>
    </row>
    <row r="158" ht="15" customHeight="1" spans="1:11">
      <c r="A158" s="84">
        <v>45359</v>
      </c>
      <c r="B158" t="s">
        <v>245</v>
      </c>
      <c r="D158" s="85"/>
      <c r="F158" t="s">
        <v>77</v>
      </c>
      <c r="G158" s="86"/>
      <c r="H158" s="105"/>
      <c r="J158" s="103" t="s">
        <v>161</v>
      </c>
      <c r="K158" t="s">
        <v>416</v>
      </c>
    </row>
    <row r="159" ht="15" customHeight="1" spans="1:11">
      <c r="A159" s="84">
        <v>45359</v>
      </c>
      <c r="B159" t="s">
        <v>247</v>
      </c>
      <c r="D159" s="85"/>
      <c r="F159" t="s">
        <v>90</v>
      </c>
      <c r="G159" s="86"/>
      <c r="H159" s="105"/>
      <c r="J159" s="103" t="s">
        <v>161</v>
      </c>
      <c r="K159" t="s">
        <v>416</v>
      </c>
    </row>
    <row r="160" ht="15" customHeight="1" spans="1:11">
      <c r="A160" s="84">
        <v>45359</v>
      </c>
      <c r="B160" t="s">
        <v>248</v>
      </c>
      <c r="D160" s="85"/>
      <c r="F160" t="s">
        <v>90</v>
      </c>
      <c r="G160" s="86"/>
      <c r="H160" s="105"/>
      <c r="J160" s="103" t="s">
        <v>161</v>
      </c>
      <c r="K160" t="s">
        <v>416</v>
      </c>
    </row>
    <row r="161" ht="15" customHeight="1" spans="1:11">
      <c r="A161" s="84">
        <v>45359</v>
      </c>
      <c r="B161" t="s">
        <v>255</v>
      </c>
      <c r="D161" s="85"/>
      <c r="F161" t="s">
        <v>90</v>
      </c>
      <c r="G161" s="86"/>
      <c r="H161" s="105"/>
      <c r="J161" s="103" t="s">
        <v>161</v>
      </c>
      <c r="K161" t="s">
        <v>416</v>
      </c>
    </row>
    <row r="162" ht="15" customHeight="1" spans="1:9">
      <c r="A162" s="84">
        <v>45359</v>
      </c>
      <c r="B162" s="118" t="s">
        <v>256</v>
      </c>
      <c r="D162" s="85"/>
      <c r="G162" s="86" t="s">
        <v>140</v>
      </c>
      <c r="H162" s="105" t="s">
        <v>533</v>
      </c>
      <c r="I162" s="65" t="s">
        <v>534</v>
      </c>
    </row>
    <row r="163" ht="15" customHeight="1" spans="1:8">
      <c r="A163" s="84">
        <v>45359</v>
      </c>
      <c r="B163" s="118" t="s">
        <v>258</v>
      </c>
      <c r="D163" s="85"/>
      <c r="G163" s="86" t="s">
        <v>140</v>
      </c>
      <c r="H163" s="105"/>
    </row>
    <row r="164" ht="15" customHeight="1" spans="1:11">
      <c r="A164" s="84">
        <v>45359</v>
      </c>
      <c r="B164" s="118" t="s">
        <v>257</v>
      </c>
      <c r="D164" s="85"/>
      <c r="F164" t="s">
        <v>43</v>
      </c>
      <c r="G164" s="86"/>
      <c r="H164" s="105"/>
      <c r="J164" s="103" t="s">
        <v>161</v>
      </c>
      <c r="K164" t="s">
        <v>416</v>
      </c>
    </row>
    <row r="165" ht="15" customHeight="1" spans="1:8">
      <c r="A165" s="84">
        <v>45359</v>
      </c>
      <c r="B165" s="119" t="s">
        <v>259</v>
      </c>
      <c r="D165" s="85"/>
      <c r="F165" s="86" t="s">
        <v>77</v>
      </c>
      <c r="G165" s="86" t="s">
        <v>140</v>
      </c>
      <c r="H165" s="105"/>
    </row>
    <row r="166" spans="1:8">
      <c r="A166" s="84"/>
      <c r="D166" s="85"/>
      <c r="G166" s="105"/>
      <c r="H166" s="105"/>
    </row>
    <row r="167" ht="14.5" customHeight="1" spans="1:8">
      <c r="A167" s="84">
        <v>45360</v>
      </c>
      <c r="B167" s="3" t="s">
        <v>399</v>
      </c>
      <c r="C167" s="2" t="s">
        <v>297</v>
      </c>
      <c r="F167" s="2" t="s">
        <v>44</v>
      </c>
      <c r="G167" s="2" t="s">
        <v>140</v>
      </c>
      <c r="H167" s="105"/>
    </row>
    <row r="168" ht="14.5" customHeight="1" spans="1:8">
      <c r="A168" s="84">
        <v>45360</v>
      </c>
      <c r="B168" s="2" t="s">
        <v>400</v>
      </c>
      <c r="C168" s="2" t="s">
        <v>297</v>
      </c>
      <c r="F168" s="2" t="s">
        <v>47</v>
      </c>
      <c r="G168" s="2" t="s">
        <v>140</v>
      </c>
      <c r="H168" s="105"/>
    </row>
    <row r="169" ht="14.5" customHeight="1" spans="1:8">
      <c r="A169" s="84">
        <v>45360</v>
      </c>
      <c r="B169" s="2" t="s">
        <v>401</v>
      </c>
      <c r="C169" s="2" t="s">
        <v>297</v>
      </c>
      <c r="F169" s="2" t="s">
        <v>52</v>
      </c>
      <c r="G169" s="2" t="s">
        <v>140</v>
      </c>
      <c r="H169" s="105"/>
    </row>
    <row r="170" ht="14.5" customHeight="1" spans="1:8">
      <c r="A170" s="84">
        <v>45360</v>
      </c>
      <c r="B170" s="2" t="s">
        <v>402</v>
      </c>
      <c r="C170" s="2" t="s">
        <v>297</v>
      </c>
      <c r="F170" s="6" t="s">
        <v>50</v>
      </c>
      <c r="G170" s="6" t="s">
        <v>140</v>
      </c>
      <c r="H170" s="105"/>
    </row>
    <row r="171" ht="14.5" customHeight="1" spans="1:10">
      <c r="A171" s="84">
        <v>45360</v>
      </c>
      <c r="B171" s="3" t="s">
        <v>403</v>
      </c>
      <c r="C171" s="2" t="s">
        <v>297</v>
      </c>
      <c r="F171" s="2" t="s">
        <v>57</v>
      </c>
      <c r="G171" s="2" t="s">
        <v>140</v>
      </c>
      <c r="H171" s="105"/>
      <c r="J171" s="120"/>
    </row>
    <row r="172" ht="14.5" customHeight="1" spans="1:8">
      <c r="A172" s="84">
        <v>45360</v>
      </c>
      <c r="B172" s="3" t="s">
        <v>404</v>
      </c>
      <c r="C172" s="2" t="s">
        <v>297</v>
      </c>
      <c r="F172" s="2" t="s">
        <v>58</v>
      </c>
      <c r="G172" s="2" t="s">
        <v>140</v>
      </c>
      <c r="H172" s="105"/>
    </row>
    <row r="173" ht="14.5" customHeight="1" spans="1:8">
      <c r="A173" s="84">
        <v>45360</v>
      </c>
      <c r="B173" s="3" t="s">
        <v>405</v>
      </c>
      <c r="C173" s="2" t="s">
        <v>297</v>
      </c>
      <c r="F173" s="2" t="s">
        <v>71</v>
      </c>
      <c r="G173" s="2" t="s">
        <v>140</v>
      </c>
      <c r="H173" s="105"/>
    </row>
    <row r="174" ht="14.5" customHeight="1" spans="1:8">
      <c r="A174" s="84">
        <v>45360</v>
      </c>
      <c r="B174" s="4" t="s">
        <v>406</v>
      </c>
      <c r="C174" s="2" t="s">
        <v>297</v>
      </c>
      <c r="F174" s="2" t="s">
        <v>74</v>
      </c>
      <c r="G174" s="2" t="s">
        <v>140</v>
      </c>
      <c r="H174" s="105"/>
    </row>
    <row r="175" ht="14.5" customHeight="1" spans="1:8">
      <c r="A175" s="84">
        <v>45360</v>
      </c>
      <c r="B175" s="2" t="s">
        <v>407</v>
      </c>
      <c r="C175" s="2" t="s">
        <v>297</v>
      </c>
      <c r="F175" s="2" t="s">
        <v>73</v>
      </c>
      <c r="G175" s="2" t="s">
        <v>140</v>
      </c>
      <c r="H175" s="105"/>
    </row>
    <row r="176" ht="14.5" customHeight="1" spans="1:8">
      <c r="A176" s="84">
        <v>45360</v>
      </c>
      <c r="B176" s="3" t="s">
        <v>408</v>
      </c>
      <c r="C176" s="2" t="s">
        <v>297</v>
      </c>
      <c r="F176" s="2" t="s">
        <v>81</v>
      </c>
      <c r="G176" s="2" t="s">
        <v>140</v>
      </c>
      <c r="H176" s="105"/>
    </row>
    <row r="177" ht="14.5" customHeight="1" spans="1:8">
      <c r="A177" s="84">
        <v>45360</v>
      </c>
      <c r="B177" s="3" t="s">
        <v>409</v>
      </c>
      <c r="C177" s="2" t="s">
        <v>297</v>
      </c>
      <c r="F177" s="2" t="s">
        <v>82</v>
      </c>
      <c r="G177" s="2" t="s">
        <v>140</v>
      </c>
      <c r="H177" s="105"/>
    </row>
    <row r="178" ht="15" customHeight="1" spans="1:9">
      <c r="A178" s="84">
        <v>45360</v>
      </c>
      <c r="B178" s="3" t="s">
        <v>396</v>
      </c>
      <c r="C178" s="2" t="s">
        <v>297</v>
      </c>
      <c r="F178" s="2" t="s">
        <v>78</v>
      </c>
      <c r="G178" s="86" t="s">
        <v>140</v>
      </c>
      <c r="H178" s="105" t="s">
        <v>533</v>
      </c>
      <c r="I178" s="65" t="s">
        <v>534</v>
      </c>
    </row>
    <row r="179" ht="15" customHeight="1" spans="1:11">
      <c r="A179" s="84">
        <v>45360</v>
      </c>
      <c r="B179" s="2" t="s">
        <v>393</v>
      </c>
      <c r="C179" s="2" t="s">
        <v>297</v>
      </c>
      <c r="F179" s="2" t="s">
        <v>92</v>
      </c>
      <c r="G179" s="105"/>
      <c r="H179" s="105"/>
      <c r="J179" s="103" t="s">
        <v>161</v>
      </c>
      <c r="K179" t="s">
        <v>416</v>
      </c>
    </row>
    <row r="180" ht="15" customHeight="1" spans="1:11">
      <c r="A180" s="84">
        <v>45360</v>
      </c>
      <c r="B180" s="2" t="s">
        <v>395</v>
      </c>
      <c r="C180" s="2" t="s">
        <v>297</v>
      </c>
      <c r="F180" s="2" t="s">
        <v>94</v>
      </c>
      <c r="G180" s="105"/>
      <c r="H180" s="105"/>
      <c r="J180" s="103" t="s">
        <v>161</v>
      </c>
      <c r="K180" t="s">
        <v>416</v>
      </c>
    </row>
    <row r="181" ht="15" customHeight="1" spans="1:9">
      <c r="A181" s="84">
        <v>45360</v>
      </c>
      <c r="B181" s="3" t="s">
        <v>390</v>
      </c>
      <c r="C181" s="2" t="s">
        <v>297</v>
      </c>
      <c r="F181" s="2" t="s">
        <v>42</v>
      </c>
      <c r="G181" s="86" t="s">
        <v>140</v>
      </c>
      <c r="H181" s="105" t="s">
        <v>533</v>
      </c>
      <c r="I181" s="65" t="s">
        <v>534</v>
      </c>
    </row>
    <row r="182" ht="15" customHeight="1" spans="1:9">
      <c r="A182" s="84">
        <v>45360</v>
      </c>
      <c r="B182" s="3" t="s">
        <v>391</v>
      </c>
      <c r="C182" s="2" t="s">
        <v>297</v>
      </c>
      <c r="F182" s="2" t="s">
        <v>91</v>
      </c>
      <c r="G182" s="86" t="s">
        <v>140</v>
      </c>
      <c r="H182" s="105" t="s">
        <v>533</v>
      </c>
      <c r="I182" s="65" t="s">
        <v>534</v>
      </c>
    </row>
    <row r="183" ht="15" customHeight="1" spans="1:9">
      <c r="A183" s="84">
        <v>45360</v>
      </c>
      <c r="B183" s="3" t="s">
        <v>392</v>
      </c>
      <c r="C183" s="2" t="s">
        <v>297</v>
      </c>
      <c r="F183" s="2" t="s">
        <v>88</v>
      </c>
      <c r="G183" s="86" t="s">
        <v>140</v>
      </c>
      <c r="H183" s="105" t="s">
        <v>533</v>
      </c>
      <c r="I183" s="65" t="s">
        <v>534</v>
      </c>
    </row>
    <row r="184" ht="15" customHeight="1" spans="1:8">
      <c r="A184" s="84">
        <v>45360</v>
      </c>
      <c r="B184" s="3" t="s">
        <v>398</v>
      </c>
      <c r="C184" s="2" t="s">
        <v>297</v>
      </c>
      <c r="F184" t="s">
        <v>85</v>
      </c>
      <c r="G184" s="86"/>
      <c r="H184" s="105" t="s">
        <v>533</v>
      </c>
    </row>
    <row r="185" ht="15" customHeight="1" spans="1:9">
      <c r="A185" s="84">
        <v>45360</v>
      </c>
      <c r="B185" s="3" t="s">
        <v>398</v>
      </c>
      <c r="C185" s="2" t="s">
        <v>543</v>
      </c>
      <c r="F185" t="s">
        <v>86</v>
      </c>
      <c r="G185" s="86" t="s">
        <v>140</v>
      </c>
      <c r="I185" s="65" t="s">
        <v>534</v>
      </c>
    </row>
    <row r="186" ht="15" customHeight="1" spans="1:9">
      <c r="A186" s="84">
        <v>45360</v>
      </c>
      <c r="B186" s="3" t="s">
        <v>544</v>
      </c>
      <c r="C186" s="2" t="s">
        <v>297</v>
      </c>
      <c r="F186" s="2" t="s">
        <v>58</v>
      </c>
      <c r="G186" s="86" t="s">
        <v>103</v>
      </c>
      <c r="H186" s="86" t="s">
        <v>294</v>
      </c>
      <c r="I186" s="65" t="s">
        <v>454</v>
      </c>
    </row>
    <row r="187" ht="15" customHeight="1" spans="1:9">
      <c r="A187" s="84">
        <v>45359</v>
      </c>
      <c r="B187" s="3" t="s">
        <v>545</v>
      </c>
      <c r="C187" s="2" t="s">
        <v>297</v>
      </c>
      <c r="F187" s="2" t="s">
        <v>83</v>
      </c>
      <c r="G187" s="86" t="s">
        <v>103</v>
      </c>
      <c r="H187" s="86" t="s">
        <v>294</v>
      </c>
      <c r="I187" s="65" t="s">
        <v>454</v>
      </c>
    </row>
    <row r="188" ht="15" customHeight="1" spans="1:9">
      <c r="A188" s="84">
        <v>45360</v>
      </c>
      <c r="B188" s="3" t="s">
        <v>546</v>
      </c>
      <c r="C188" s="2" t="s">
        <v>297</v>
      </c>
      <c r="F188" s="2" t="s">
        <v>50</v>
      </c>
      <c r="G188" s="86" t="s">
        <v>103</v>
      </c>
      <c r="H188" s="86" t="s">
        <v>294</v>
      </c>
      <c r="I188" s="65" t="s">
        <v>454</v>
      </c>
    </row>
    <row r="189" ht="15" customHeight="1" spans="1:9">
      <c r="A189" s="84">
        <v>45360</v>
      </c>
      <c r="B189" s="3" t="s">
        <v>547</v>
      </c>
      <c r="C189" s="2" t="s">
        <v>297</v>
      </c>
      <c r="F189" s="2" t="s">
        <v>42</v>
      </c>
      <c r="G189" s="86" t="s">
        <v>103</v>
      </c>
      <c r="H189" s="86" t="s">
        <v>294</v>
      </c>
      <c r="I189" s="65" t="s">
        <v>454</v>
      </c>
    </row>
    <row r="190" ht="15" customHeight="1" spans="1:9">
      <c r="A190" s="84">
        <v>45360</v>
      </c>
      <c r="B190" s="3" t="s">
        <v>548</v>
      </c>
      <c r="C190" s="2" t="s">
        <v>297</v>
      </c>
      <c r="F190" s="2" t="s">
        <v>84</v>
      </c>
      <c r="G190" s="86" t="s">
        <v>103</v>
      </c>
      <c r="H190" s="86" t="s">
        <v>294</v>
      </c>
      <c r="I190" s="65" t="s">
        <v>454</v>
      </c>
    </row>
    <row r="191" ht="15" customHeight="1" spans="1:9">
      <c r="A191" s="84">
        <v>45360</v>
      </c>
      <c r="B191" s="3" t="s">
        <v>549</v>
      </c>
      <c r="C191" s="2" t="s">
        <v>297</v>
      </c>
      <c r="F191" s="2" t="s">
        <v>84</v>
      </c>
      <c r="G191" s="86" t="s">
        <v>103</v>
      </c>
      <c r="H191" s="86" t="s">
        <v>294</v>
      </c>
      <c r="I191" s="65" t="s">
        <v>454</v>
      </c>
    </row>
    <row r="192" ht="15" customHeight="1" spans="1:11">
      <c r="A192" s="84">
        <v>45360</v>
      </c>
      <c r="B192" s="3" t="s">
        <v>550</v>
      </c>
      <c r="C192" s="2" t="s">
        <v>297</v>
      </c>
      <c r="F192" s="2" t="s">
        <v>72</v>
      </c>
      <c r="J192" s="103" t="s">
        <v>161</v>
      </c>
      <c r="K192" t="s">
        <v>416</v>
      </c>
    </row>
    <row r="193" ht="15" customHeight="1" spans="1:11">
      <c r="A193" s="84">
        <v>45360</v>
      </c>
      <c r="B193" s="3" t="s">
        <v>551</v>
      </c>
      <c r="C193" s="2" t="s">
        <v>297</v>
      </c>
      <c r="F193" s="2" t="s">
        <v>86</v>
      </c>
      <c r="J193" s="103" t="s">
        <v>161</v>
      </c>
      <c r="K193" t="s">
        <v>416</v>
      </c>
    </row>
    <row r="194" ht="14.5" customHeight="1" spans="1:7">
      <c r="A194" s="84">
        <v>45360</v>
      </c>
      <c r="B194" s="5" t="s">
        <v>552</v>
      </c>
      <c r="C194" s="2" t="s">
        <v>297</v>
      </c>
      <c r="E194" t="s">
        <v>331</v>
      </c>
      <c r="F194" s="2" t="s">
        <v>49</v>
      </c>
      <c r="G194" s="2" t="s">
        <v>103</v>
      </c>
    </row>
    <row r="195" ht="14.5" customHeight="1" spans="1:7">
      <c r="A195" s="84">
        <v>45360</v>
      </c>
      <c r="B195" s="3" t="s">
        <v>553</v>
      </c>
      <c r="C195" s="2" t="s">
        <v>297</v>
      </c>
      <c r="F195" s="2" t="s">
        <v>94</v>
      </c>
      <c r="G195" s="2" t="s">
        <v>103</v>
      </c>
    </row>
    <row r="196" ht="14.5" customHeight="1" spans="1:7">
      <c r="A196" s="84">
        <v>45360</v>
      </c>
      <c r="B196" s="2" t="s">
        <v>554</v>
      </c>
      <c r="C196" s="2" t="s">
        <v>297</v>
      </c>
      <c r="F196" s="2" t="s">
        <v>77</v>
      </c>
      <c r="G196" s="2" t="s">
        <v>103</v>
      </c>
    </row>
    <row r="197" ht="14.5" customHeight="1" spans="1:8">
      <c r="A197" s="84">
        <v>45360</v>
      </c>
      <c r="B197" s="2" t="s">
        <v>555</v>
      </c>
      <c r="C197" s="2" t="s">
        <v>297</v>
      </c>
      <c r="F197" s="2" t="s">
        <v>59</v>
      </c>
      <c r="G197" s="2" t="s">
        <v>103</v>
      </c>
      <c r="H197" s="2" t="s">
        <v>294</v>
      </c>
    </row>
    <row r="198" ht="15" customHeight="1" spans="1:10">
      <c r="A198" s="84">
        <v>45360</v>
      </c>
      <c r="B198" t="s">
        <v>556</v>
      </c>
      <c r="C198" s="2" t="s">
        <v>297</v>
      </c>
      <c r="F198" t="s">
        <v>78</v>
      </c>
      <c r="G198" s="86" t="s">
        <v>103</v>
      </c>
      <c r="H198" s="86" t="s">
        <v>294</v>
      </c>
      <c r="I198" s="65" t="s">
        <v>454</v>
      </c>
      <c r="J198" s="103"/>
    </row>
  </sheetData>
  <conditionalFormatting sqref="D1"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</conditionalFormatting>
  <conditionalFormatting sqref="M1">
    <cfRule type="duplicateValues" dxfId="0" priority="136"/>
    <cfRule type="duplicateValues" dxfId="0" priority="133"/>
    <cfRule type="duplicateValues" dxfId="0" priority="132"/>
    <cfRule type="duplicateValues" dxfId="0" priority="135"/>
    <cfRule type="duplicateValues" dxfId="0" priority="134"/>
  </conditionalFormatting>
  <conditionalFormatting sqref="B162">
    <cfRule type="duplicateValues" dxfId="0" priority="3"/>
  </conditionalFormatting>
  <conditionalFormatting sqref="B163">
    <cfRule type="duplicateValues" dxfId="0" priority="2"/>
  </conditionalFormatting>
  <conditionalFormatting sqref="B149:B156">
    <cfRule type="duplicateValues" dxfId="0" priority="5"/>
  </conditionalFormatting>
  <conditionalFormatting sqref="B157:B161">
    <cfRule type="duplicateValues" dxfId="0" priority="4"/>
  </conditionalFormatting>
  <conditionalFormatting sqref="B164:B165">
    <cfRule type="duplicateValues" dxfId="0" priority="1"/>
  </conditionalFormatting>
  <conditionalFormatting sqref="D134:D138">
    <cfRule type="duplicateValues" dxfId="0" priority="63"/>
    <cfRule type="duplicateValues" dxfId="0" priority="67"/>
    <cfRule type="duplicateValues" dxfId="0" priority="66"/>
    <cfRule type="duplicateValues" dxfId="0" priority="65"/>
    <cfRule type="duplicateValues" dxfId="0" priority="62"/>
    <cfRule type="duplicateValues" dxfId="0" priority="64"/>
    <cfRule type="duplicateValues" dxfId="0" priority="60"/>
    <cfRule type="duplicateValues" dxfId="0" priority="61"/>
  </conditionalFormatting>
  <conditionalFormatting sqref="D139:D147">
    <cfRule type="duplicateValues" dxfId="0" priority="57"/>
    <cfRule type="duplicateValues" dxfId="0" priority="58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56"/>
  </conditionalFormatting>
  <conditionalFormatting sqref="D148:D156"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1"/>
    <cfRule type="duplicateValues" dxfId="0" priority="40"/>
  </conditionalFormatting>
  <conditionalFormatting sqref="D157:D166">
    <cfRule type="duplicateValues" dxfId="0" priority="30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F140:F145">
    <cfRule type="duplicateValues" dxfId="0" priority="13"/>
    <cfRule type="duplicateValues" dxfId="0" priority="6"/>
    <cfRule type="duplicateValues" dxfId="0" priority="7"/>
    <cfRule type="duplicateValues" dxfId="0" priority="15"/>
    <cfRule type="duplicateValues" dxfId="0" priority="14"/>
    <cfRule type="duplicateValues" dxfId="0" priority="8"/>
    <cfRule type="duplicateValues" dxfId="0" priority="12"/>
    <cfRule type="duplicateValues" dxfId="0" priority="9"/>
    <cfRule type="duplicateValues" dxfId="0" priority="10"/>
    <cfRule type="duplicateValues" dxfId="0" priority="11"/>
  </conditionalFormatting>
  <conditionalFormatting sqref="D1 D134:D147 D198:D1048291">
    <cfRule type="duplicateValues" dxfId="0" priority="49"/>
  </conditionalFormatting>
  <conditionalFormatting sqref="D1 D198:D1048291">
    <cfRule type="duplicateValues" dxfId="0" priority="190"/>
  </conditionalFormatting>
  <conditionalFormatting sqref="M1 M134:M1048291">
    <cfRule type="duplicateValues" dxfId="0" priority="121"/>
  </conditionalFormatting>
  <conditionalFormatting sqref="N1 Q1 Q134:Q1048291 N134:N1048291">
    <cfRule type="duplicateValues" dxfId="0" priority="39"/>
  </conditionalFormatting>
  <conditionalFormatting sqref="R1 R134:R1048291">
    <cfRule type="duplicateValues" dxfId="0" priority="59"/>
  </conditionalFormatting>
  <dataValidations count="2">
    <dataValidation type="list" allowBlank="1" showInputMessage="1" showErrorMessage="1" errorTitle="错误提示" error="请输入下拉列表中的一个值" sqref="C87 C88 C105 C89:C90 C91:C93 C97:C104 C106:C107 C108:C109 C110:C111 C112:C116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D87 D88 D105 D89:D90 D91:D93 D97:D104 D106:D107 D108:D109 D110:D111 D112:D116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7"/>
  <sheetViews>
    <sheetView zoomScale="41" zoomScaleNormal="41" workbookViewId="0">
      <selection activeCell="BO7" sqref="BO7"/>
    </sheetView>
  </sheetViews>
  <sheetFormatPr defaultColWidth="9" defaultRowHeight="13.5"/>
  <cols>
    <col min="1" max="1" width="15.8333333333333" style="1" customWidth="1"/>
    <col min="2" max="2" width="18.6666666666667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58" width="9" style="1" customWidth="1"/>
    <col min="59" max="59" width="14.5" style="1" customWidth="1"/>
    <col min="60" max="60" width="16.3333333333333" style="1" customWidth="1"/>
    <col min="61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557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36"/>
      <c r="BG2" s="72"/>
      <c r="BH2" s="72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45358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1</v>
      </c>
      <c r="R9" s="27">
        <f>COUNTIFS(号卡晒单!$A:$A,$B$4,号卡晒单!$G:$G,B9,号卡晒单!$H:$H,$R$8)</f>
        <v>1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12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5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0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0</v>
      </c>
      <c r="R10" s="27">
        <f>COUNTIFS(号卡晒单!$A:$A,$B$4,号卡晒单!$G:$G,B10,号卡晒单!$H:$H,$R$8)</f>
        <v>0</v>
      </c>
      <c r="S10" s="27">
        <f t="shared" si="0"/>
        <v>0</v>
      </c>
      <c r="T10" s="27">
        <f t="shared" si="1"/>
        <v>0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0</v>
      </c>
      <c r="Z10" s="27">
        <f>COUNTIFS('固网新增-回网'!$A:$A,$B$4,'固网新增-回网'!$F:$F,B10,'固网新增-回网'!$G:$G,$Z$8)</f>
        <v>0</v>
      </c>
      <c r="AA10" s="27">
        <f>COUNTIFS('固网新增-回网'!$A:$A,$B$4,'固网新增-回网'!$F:$F,B10,'固网新增-回网'!$H:$H,$AA$8)</f>
        <v>0</v>
      </c>
      <c r="AB10" s="27">
        <f>COUNTIFS('固网新增-回网'!$A:$A,$B$4,'固网新增-回网'!$F:$F,B10,'固网新增-回网'!$I:$I,$AB$8)</f>
        <v>0</v>
      </c>
      <c r="AC10" s="27">
        <f>COUNTIFS('固网新增-回网'!$A:$A,$B$4,'固网新增-回网'!$F:$F,B10,'固网新增-回网'!$G:$G,$AC$8)</f>
        <v>0</v>
      </c>
      <c r="AD10" s="27">
        <f>COUNTIFS('固网新增-回网'!$A:$A,$B$4,'固网新增-回网'!$F:$F,B10,'固网新增-回网'!$H:$H,$AD$8)</f>
        <v>0</v>
      </c>
      <c r="AE10" s="27">
        <f>COUNTIFS('固网新增-回网'!$A:$A,$B$4,'固网新增-回网'!$F:$F,B10,'固网新增-回网'!$I:$I,$AE$8)</f>
        <v>0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12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5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12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5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0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0</v>
      </c>
      <c r="R12" s="27">
        <f>COUNTIFS(号卡晒单!$A:$A,$B$4,号卡晒单!$G:$G,B12,号卡晒单!$H:$H,$R$8)</f>
        <v>0</v>
      </c>
      <c r="S12" s="27">
        <f t="shared" si="0"/>
        <v>0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0</v>
      </c>
      <c r="Z12" s="27">
        <f>COUNTIFS('固网新增-回网'!$A:$A,$B$4,'固网新增-回网'!$F:$F,B12,'固网新增-回网'!$G:$G,$Z$8)</f>
        <v>0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12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5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1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4</v>
      </c>
      <c r="R13" s="27">
        <f>COUNTIFS(号卡晒单!$A:$A,$B$4,号卡晒单!$G:$G,B13,号卡晒单!$H:$H,$R$8)</f>
        <v>2</v>
      </c>
      <c r="S13" s="27">
        <f t="shared" si="0"/>
        <v>1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3</v>
      </c>
      <c r="Z13" s="27">
        <f>COUNTIFS('固网新增-回网'!$A:$A,$B$4,'固网新增-回网'!$F:$F,B13,'固网新增-回网'!$G:$G,$Z$8)</f>
        <v>1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12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5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12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5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0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0</v>
      </c>
      <c r="R15" s="27">
        <f>COUNTIFS(号卡晒单!$A:$A,$B$4,号卡晒单!$G:$G,B15,号卡晒单!$H:$H,$R$8)</f>
        <v>0</v>
      </c>
      <c r="S15" s="27">
        <f t="shared" si="0"/>
        <v>0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0</v>
      </c>
      <c r="Z15" s="27">
        <f>COUNTIFS('固网新增-回网'!$A:$A,$B$4,'固网新增-回网'!$F:$F,B15,'固网新增-回网'!$G:$G,$Z$8)</f>
        <v>0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5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2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1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2</v>
      </c>
      <c r="R16" s="27">
        <f>COUNTIFS(号卡晒单!$A:$A,$B$4,号卡晒单!$G:$G,B16,号卡晒单!$H:$H,$R$8)</f>
        <v>0</v>
      </c>
      <c r="S16" s="27">
        <f t="shared" si="0"/>
        <v>1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3</v>
      </c>
      <c r="Z16" s="27">
        <f>COUNTIFS('固网新增-回网'!$A:$A,$B$4,'固网新增-回网'!$F:$F,B16,'固网新增-回网'!$G:$G,$Z$8)</f>
        <v>1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5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2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2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4</v>
      </c>
      <c r="R17" s="27">
        <f>COUNTIFS(号卡晒单!$A:$A,$B$4,号卡晒单!$G:$G,B17,号卡晒单!$H:$H,$R$8)</f>
        <v>0</v>
      </c>
      <c r="S17" s="27">
        <f t="shared" si="0"/>
        <v>2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6</v>
      </c>
      <c r="Z17" s="27">
        <f>COUNTIFS('固网新增-回网'!$A:$A,$B$4,'固网新增-回网'!$F:$F,B17,'固网新增-回网'!$G:$G,$Z$8)</f>
        <v>2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0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5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2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0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0</v>
      </c>
      <c r="R18" s="27">
        <f>COUNTIFS(号卡晒单!$A:$A,$B$4,号卡晒单!$G:$G,B18,号卡晒单!$H:$H,$R$8)</f>
        <v>0</v>
      </c>
      <c r="S18" s="27">
        <f t="shared" si="0"/>
        <v>0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0</v>
      </c>
      <c r="Z18" s="27">
        <f>COUNTIFS('固网新增-回网'!$A:$A,$B$4,'固网新增-回网'!$F:$F,B18,'固网新增-回网'!$G:$G,$Z$8)</f>
        <v>0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0</v>
      </c>
      <c r="AD18" s="27">
        <f>COUNTIFS('固网新增-回网'!$A:$A,$B$4,'固网新增-回网'!$F:$F,B18,'固网新增-回网'!$H:$H,$AD$8)</f>
        <v>0</v>
      </c>
      <c r="AE18" s="27">
        <f>COUNTIFS('固网新增-回网'!$A:$A,$B$4,'固网新增-回网'!$F:$F,B18,'固网新增-回网'!$I:$I,$AE$8)</f>
        <v>0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5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2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1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2</v>
      </c>
      <c r="R19" s="27">
        <f>COUNTIFS(号卡晒单!$A:$A,$B$4,号卡晒单!$G:$G,B19,号卡晒单!$H:$H,$R$8)</f>
        <v>0</v>
      </c>
      <c r="S19" s="27">
        <f t="shared" si="0"/>
        <v>1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5</v>
      </c>
      <c r="Z19" s="27">
        <f>COUNTIFS('固网新增-回网'!$A:$A,$B$4,'固网新增-回网'!$F:$F,B19,'固网新增-回网'!$G:$G,$Z$8)</f>
        <v>1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1</v>
      </c>
      <c r="AG19" s="27">
        <f>COUNTIFS('固网新增-回网'!$A:$A,$B$4,'固网新增-回网'!$F:$F,B19,'固网新增-回网'!$K:$K,$AG$8)</f>
        <v>1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5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2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0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0</v>
      </c>
      <c r="R20" s="27">
        <f>COUNTIFS(号卡晒单!$A:$A,$B$4,号卡晒单!$G:$G,B20,号卡晒单!$H:$H,$R$8)</f>
        <v>0</v>
      </c>
      <c r="S20" s="27">
        <f t="shared" si="0"/>
        <v>0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0</v>
      </c>
      <c r="Z20" s="27">
        <f>COUNTIFS('固网新增-回网'!$A:$A,$B$4,'固网新增-回网'!$F:$F,B20,'固网新增-回网'!$G:$G,$Z$8)</f>
        <v>0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5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2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5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2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1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3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1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6</v>
      </c>
      <c r="Z22" s="27">
        <f>COUNTIFS('固网新增-回网'!$A:$A,$B$4,'固网新增-回网'!$F:$F,B22,'固网新增-回网'!$G:$G,$Z$8)</f>
        <v>1</v>
      </c>
      <c r="AA22" s="27">
        <f>COUNTIFS('固网新增-回网'!$A:$A,$B$4,'固网新增-回网'!$F:$F,B22,'固网新增-回网'!$H:$H,$AA$8)</f>
        <v>1</v>
      </c>
      <c r="AB22" s="27">
        <f>COUNTIFS('固网新增-回网'!$A:$A,$B$4,'固网新增-回网'!$F:$F,B22,'固网新增-回网'!$I:$I,$AB$8)</f>
        <v>1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5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2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12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5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2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1</v>
      </c>
      <c r="AG24" s="27">
        <f>COUNTIFS('固网新增-回网'!$A:$A,$B$4,'固网新增-回网'!$F:$F,B24,'固网新增-回网'!$K:$K,$AG$8)</f>
        <v>1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5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2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0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0</v>
      </c>
      <c r="R25" s="27">
        <f>COUNTIFS(号卡晒单!$A:$A,$B$4,号卡晒单!$G:$G,B25,号卡晒单!$H:$H,$R$8)</f>
        <v>0</v>
      </c>
      <c r="S25" s="27">
        <f t="shared" si="0"/>
        <v>0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1</v>
      </c>
      <c r="Z25" s="27">
        <f>COUNTIFS('固网新增-回网'!$A:$A,$B$4,'固网新增-回网'!$F:$F,B25,'固网新增-回网'!$G:$G,$Z$8)</f>
        <v>0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1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12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5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0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0</v>
      </c>
      <c r="R26" s="27">
        <f>COUNTIFS(号卡晒单!$A:$A,$B$4,号卡晒单!$G:$G,B26,号卡晒单!$H:$H,$R$8)</f>
        <v>0</v>
      </c>
      <c r="S26" s="27">
        <f t="shared" si="0"/>
        <v>0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2</v>
      </c>
      <c r="Z26" s="27">
        <f>COUNTIFS('固网新增-回网'!$A:$A,$B$4,'固网新增-回网'!$F:$F,B26,'固网新增-回网'!$G:$G,$Z$8)</f>
        <v>0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0</v>
      </c>
      <c r="AE26" s="27">
        <f>COUNTIFS('固网新增-回网'!$A:$A,$B$4,'固网新增-回网'!$F:$F,B26,'固网新增-回网'!$I:$I,$AE$8)</f>
        <v>0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5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2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0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0</v>
      </c>
      <c r="AD27" s="27">
        <f>COUNTIFS('固网新增-回网'!$A:$A,$B$4,'固网新增-回网'!$F:$F,B27,'固网新增-回网'!$H:$H,$AD$8)</f>
        <v>0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5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2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4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1</v>
      </c>
      <c r="AD28" s="27">
        <f>COUNTIFS('固网新增-回网'!$A:$A,$B$4,'固网新增-回网'!$F:$F,B28,'固网新增-回网'!$H:$H,$AD$8)</f>
        <v>1</v>
      </c>
      <c r="AE28" s="27">
        <f>COUNTIFS('固网新增-回网'!$A:$A,$B$4,'固网新增-回网'!$F:$F,B28,'固网新增-回网'!$I:$I,$AE$8)</f>
        <v>1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12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5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1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2</v>
      </c>
      <c r="R29" s="27">
        <f>COUNTIFS(号卡晒单!$A:$A,$B$4,号卡晒单!$G:$G,B29,号卡晒单!$H:$H,$R$8)</f>
        <v>0</v>
      </c>
      <c r="S29" s="27">
        <f t="shared" si="0"/>
        <v>1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7</v>
      </c>
      <c r="Z29" s="27">
        <f>COUNTIFS('固网新增-回网'!$A:$A,$B$4,'固网新增-回网'!$F:$F,B29,'固网新增-回网'!$G:$G,$Z$8)</f>
        <v>1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1</v>
      </c>
      <c r="AD29" s="27">
        <f>COUNTIFS('固网新增-回网'!$A:$A,$B$4,'固网新增-回网'!$F:$F,B29,'固网新增-回网'!$H:$H,$AD$8)</f>
        <v>1</v>
      </c>
      <c r="AE29" s="27">
        <f>COUNTIFS('固网新增-回网'!$A:$A,$B$4,'固网新增-回网'!$F:$F,B29,'固网新增-回网'!$I:$I,$AE$8)</f>
        <v>1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4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1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2</v>
      </c>
      <c r="R30" s="27">
        <f>COUNTIFS(号卡晒单!$A:$A,$B$4,号卡晒单!$G:$G,B30,号卡晒单!$H:$H,$R$8)</f>
        <v>0</v>
      </c>
      <c r="S30" s="27">
        <f t="shared" si="0"/>
        <v>1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6</v>
      </c>
      <c r="Z30" s="27">
        <f>COUNTIFS('固网新增-回网'!$A:$A,$B$4,'固网新增-回网'!$F:$F,B30,'固网新增-回网'!$G:$G,$Z$8)</f>
        <v>1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1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1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12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5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0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0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5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2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1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2</v>
      </c>
      <c r="R32" s="27">
        <f>COUNTIFS(号卡晒单!$A:$A,$B$4,号卡晒单!$G:$G,B32,号卡晒单!$H:$H,$R$8)</f>
        <v>0</v>
      </c>
      <c r="S32" s="27">
        <f t="shared" si="0"/>
        <v>1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3</v>
      </c>
      <c r="Z32" s="27">
        <f>COUNTIFS('固网新增-回网'!$A:$A,$B$4,'固网新增-回网'!$F:$F,B32,'固网新增-回网'!$G:$G,$Z$8)</f>
        <v>1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0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5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2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3</v>
      </c>
      <c r="Z33" s="27">
        <f>COUNTIFS('固网新增-回网'!$A:$A,$B$4,'固网新增-回网'!$F:$F,B33,'固网新增-回网'!$G:$G,$Z$8)</f>
        <v>1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0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5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2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0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0</v>
      </c>
      <c r="R34" s="27">
        <f>COUNTIFS(号卡晒单!$A:$A,$B$4,号卡晒单!$G:$G,B34,号卡晒单!$H:$H,$R$8)</f>
        <v>0</v>
      </c>
      <c r="S34" s="27">
        <f t="shared" si="0"/>
        <v>0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4</v>
      </c>
      <c r="Z34" s="27">
        <f>COUNTIFS('固网新增-回网'!$A:$A,$B$4,'固网新增-回网'!$F:$F,B34,'固网新增-回网'!$G:$G,$Z$8)</f>
        <v>0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1</v>
      </c>
      <c r="AD34" s="27">
        <f>COUNTIFS('固网新增-回网'!$A:$A,$B$4,'固网新增-回网'!$F:$F,B34,'固网新增-回网'!$H:$H,$AD$8)</f>
        <v>1</v>
      </c>
      <c r="AE34" s="27">
        <f>COUNTIFS('固网新增-回网'!$A:$A,$B$4,'固网新增-回网'!$F:$F,B34,'固网新增-回网'!$I:$I,$AE$8)</f>
        <v>1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5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2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10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0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0</v>
      </c>
      <c r="R35" s="27">
        <f>COUNTIFS(号卡晒单!$A:$A,$B$4,号卡晒单!$G:$G,B35,号卡晒单!$H:$H,$R$8)</f>
        <v>0</v>
      </c>
      <c r="S35" s="27">
        <f t="shared" si="0"/>
        <v>0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7</v>
      </c>
      <c r="Z35" s="27">
        <f>COUNTIFS('固网新增-回网'!$A:$A,$B$4,'固网新增-回网'!$F:$F,B35,'固网新增-回网'!$G:$G,$Z$8)</f>
        <v>1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1</v>
      </c>
      <c r="AD35" s="27">
        <f>COUNTIFS('固网新增-回网'!$A:$A,$B$4,'固网新增-回网'!$F:$F,B35,'固网新增-回网'!$H:$H,$AD$8)</f>
        <v>1</v>
      </c>
      <c r="AE35" s="27">
        <f>COUNTIFS('固网新增-回网'!$A:$A,$B$4,'固网新增-回网'!$F:$F,B35,'固网新增-回网'!$I:$I,$AE$8)</f>
        <v>1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5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2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4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2</v>
      </c>
      <c r="AG36" s="27">
        <f>COUNTIFS('固网新增-回网'!$A:$A,$B$4,'固网新增-回网'!$F:$F,B36,'固网新增-回网'!$K:$K,$AG$8)</f>
        <v>2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12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5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9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2</v>
      </c>
      <c r="AD37" s="27">
        <f>COUNTIFS('固网新增-回网'!$A:$A,$B$4,'固网新增-回网'!$F:$F,B37,'固网新增-回网'!$H:$H,$AD$8)</f>
        <v>2</v>
      </c>
      <c r="AE37" s="27">
        <f>COUNTIFS('固网新增-回网'!$A:$A,$B$4,'固网新增-回网'!$F:$F,B37,'固网新增-回网'!$I:$I,$AE$8)</f>
        <v>2</v>
      </c>
      <c r="AF37" s="27">
        <f>COUNTIFS('固网新增-回网'!$A:$A,$B$4,'固网新增-回网'!$F:$F,B37,'固网新增-回网'!$J:$J,$AF$8)</f>
        <v>1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5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2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12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5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0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0</v>
      </c>
      <c r="R39" s="27">
        <f>COUNTIFS(号卡晒单!$A:$A,$B$4,号卡晒单!$G:$G,B39,号卡晒单!$H:$H,$R$8)</f>
        <v>0</v>
      </c>
      <c r="S39" s="27">
        <f t="shared" si="0"/>
        <v>0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0</v>
      </c>
      <c r="Z39" s="27">
        <f>COUNTIFS('固网新增-回网'!$A:$A,$B$4,'固网新增-回网'!$F:$F,B39,'固网新增-回网'!$G:$G,$Z$8)</f>
        <v>0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5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2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4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1</v>
      </c>
      <c r="AD40" s="27">
        <f>COUNTIFS('固网新增-回网'!$A:$A,$B$4,'固网新增-回网'!$F:$F,B40,'固网新增-回网'!$H:$H,$AD$8)</f>
        <v>1</v>
      </c>
      <c r="AE40" s="27">
        <f>COUNTIFS('固网新增-回网'!$A:$A,$B$4,'固网新增-回网'!$F:$F,B40,'固网新增-回网'!$I:$I,$AE$8)</f>
        <v>1</v>
      </c>
      <c r="AF40" s="27">
        <f>COUNTIFS('固网新增-回网'!$A:$A,$B$4,'固网新增-回网'!$F:$F,B40,'固网新增-回网'!$J:$J,$AF$8)</f>
        <v>0</v>
      </c>
      <c r="AG40" s="27">
        <f>COUNTIFS('固网新增-回网'!$A:$A,$B$4,'固网新增-回网'!$F:$F,B40,'固网新增-回网'!$K:$K,$AG$8)</f>
        <v>0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5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SUM(BK40:BK42)</f>
        <v>6</v>
      </c>
      <c r="BN40" s="53">
        <f>BM40/BL40</f>
        <v>0.666666666666667</v>
      </c>
      <c r="BO40" s="26">
        <v>2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1.15151515151515</v>
      </c>
      <c r="BV40" s="64">
        <f>RANK(BU40,$BU$9:$BU$66)</f>
        <v>5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1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2</v>
      </c>
      <c r="R41" s="27">
        <f>COUNTIFS(号卡晒单!$A:$A,$B$4,号卡晒单!$G:$G,B41,号卡晒单!$H:$H,$R$8)</f>
        <v>0</v>
      </c>
      <c r="S41" s="27">
        <f t="shared" si="0"/>
        <v>1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3</v>
      </c>
      <c r="Z41" s="27">
        <f>COUNTIFS('固网新增-回网'!$A:$A,$B$4,'固网新增-回网'!$F:$F,B41,'固网新增-回网'!$G:$G,$Z$8)</f>
        <v>1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5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2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1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2</v>
      </c>
      <c r="R42" s="27">
        <f>COUNTIFS(号卡晒单!$A:$A,$B$4,号卡晒单!$G:$G,B42,号卡晒单!$H:$H,$R$8)</f>
        <v>0</v>
      </c>
      <c r="S42" s="27">
        <f t="shared" si="0"/>
        <v>1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11</v>
      </c>
      <c r="Z42" s="27">
        <f>COUNTIFS('固网新增-回网'!$A:$A,$B$4,'固网新增-回网'!$F:$F,B42,'固网新增-回网'!$G:$G,$Z$8)</f>
        <v>3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1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12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5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2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4</v>
      </c>
      <c r="R43" s="27">
        <f>COUNTIFS(号卡晒单!$A:$A,$B$4,号卡晒单!$G:$G,B43,号卡晒单!$H:$H,$R$8)</f>
        <v>0</v>
      </c>
      <c r="S43" s="27">
        <f t="shared" si="0"/>
        <v>2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9</v>
      </c>
      <c r="Z43" s="27">
        <f>COUNTIFS('固网新增-回网'!$A:$A,$B$4,'固网新增-回网'!$F:$F,B43,'固网新增-回网'!$G:$G,$Z$8)</f>
        <v>2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2</v>
      </c>
      <c r="AG43" s="27">
        <f>COUNTIFS('固网新增-回网'!$A:$A,$B$4,'固网新增-回网'!$F:$F,B43,'固网新增-回网'!$K:$K,$AG$8)</f>
        <v>1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5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SUM(BK43:BK45)</f>
        <v>6</v>
      </c>
      <c r="BN43" s="53">
        <f>BM43/BL43</f>
        <v>0.666666666666667</v>
      </c>
      <c r="BO43" s="26">
        <v>2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1.10606060606061</v>
      </c>
      <c r="BV43" s="64">
        <f>RANK(BU43,$BU$9:$BU$66)</f>
        <v>6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2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4</v>
      </c>
      <c r="R44" s="27">
        <f>COUNTIFS(号卡晒单!$A:$A,$B$4,号卡晒单!$G:$G,B44,号卡晒单!$H:$H,$R$8)</f>
        <v>0</v>
      </c>
      <c r="S44" s="27">
        <f t="shared" si="0"/>
        <v>2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9</v>
      </c>
      <c r="Z44" s="27">
        <f>COUNTIFS('固网新增-回网'!$A:$A,$B$4,'固网新增-回网'!$F:$F,B44,'固网新增-回网'!$G:$G,$Z$8)</f>
        <v>2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2</v>
      </c>
      <c r="AG44" s="27">
        <f>COUNTIFS('固网新增-回网'!$A:$A,$B$4,'固网新增-回网'!$F:$F,B44,'固网新增-回网'!$K:$K,$AG$8)</f>
        <v>1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5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2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0</v>
      </c>
      <c r="R45" s="27">
        <f>COUNTIFS(号卡晒单!$A:$A,$B$4,号卡晒单!$G:$G,B45,号卡晒单!$H:$H,$R$8)</f>
        <v>0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4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0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3</v>
      </c>
      <c r="AG45" s="27">
        <f>COUNTIFS('固网新增-回网'!$A:$A,$B$4,'固网新增-回网'!$F:$F,B45,'固网新增-回网'!$K:$K,$AG$8)</f>
        <v>1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12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5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0</v>
      </c>
      <c r="R46" s="27">
        <f>COUNTIFS(号卡晒单!$A:$A,$B$4,号卡晒单!$G:$G,B46,号卡晒单!$H:$H,$R$8)</f>
        <v>0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0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2</v>
      </c>
      <c r="Z46" s="27">
        <f>COUNTIFS('固网新增-回网'!$A:$A,$B$4,'固网新增-回网'!$F:$F,B46,'固网新增-回网'!$G:$G,$Z$8)</f>
        <v>0</v>
      </c>
      <c r="AA46" s="27">
        <f>COUNTIFS('固网新增-回网'!$A:$A,$B$4,'固网新增-回网'!$F:$F,B46,'固网新增-回网'!$H:$H,$AA$8)</f>
        <v>0</v>
      </c>
      <c r="AB46" s="27">
        <f>COUNTIFS('固网新增-回网'!$A:$A,$B$4,'固网新增-回网'!$F:$F,B46,'固网新增-回网'!$I:$I,$AB$8)</f>
        <v>0</v>
      </c>
      <c r="AC46" s="27">
        <f>COUNTIFS('固网新增-回网'!$A:$A,$B$4,'固网新增-回网'!$F:$F,B46,'固网新增-回网'!$G:$G,$AC$8)</f>
        <v>0</v>
      </c>
      <c r="AD46" s="27">
        <f>COUNTIFS('固网新增-回网'!$A:$A,$B$4,'固网新增-回网'!$F:$F,B46,'固网新增-回网'!$H:$H,$AD$8)</f>
        <v>0</v>
      </c>
      <c r="AE46" s="27">
        <f>COUNTIFS('固网新增-回网'!$A:$A,$B$4,'固网新增-回网'!$F:$F,B46,'固网新增-回网'!$I:$I,$AE$8)</f>
        <v>0</v>
      </c>
      <c r="AF46" s="27">
        <f>COUNTIFS('固网新增-回网'!$A:$A,$B$4,'固网新增-回网'!$F:$F,B46,'固网新增-回网'!$J:$J,$AF$8)</f>
        <v>1</v>
      </c>
      <c r="AG46" s="27">
        <f>COUNTIFS('固网新增-回网'!$A:$A,$B$4,'固网新增-回网'!$F:$F,B46,'固网新增-回网'!$K:$K,$AG$8)</f>
        <v>1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5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SUM(BK46:BK48)</f>
        <v>3</v>
      </c>
      <c r="BN46" s="53">
        <f>BM46/BL46</f>
        <v>0.333333333333333</v>
      </c>
      <c r="BO46" s="26">
        <v>2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0.734848484848485</v>
      </c>
      <c r="BV46" s="64">
        <f>RANK(BU46,$BU$9:$BU$66)</f>
        <v>11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8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4</v>
      </c>
      <c r="AG47" s="27">
        <f>COUNTIFS('固网新增-回网'!$A:$A,$B$4,'固网新增-回网'!$F:$F,B47,'固网新增-回网'!$K:$K,$AG$8)</f>
        <v>4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5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2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2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1</v>
      </c>
      <c r="AG48" s="27">
        <f>COUNTIFS('固网新增-回网'!$A:$A,$B$4,'固网新增-回网'!$F:$F,B48,'固网新增-回网'!$K:$K,$AG$8)</f>
        <v>1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12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5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0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0</v>
      </c>
      <c r="R49" s="27">
        <f>COUNTIFS(号卡晒单!$A:$A,$B$4,号卡晒单!$G:$G,B49,号卡晒单!$H:$H,$R$8)</f>
        <v>0</v>
      </c>
      <c r="S49" s="27">
        <f t="shared" si="0"/>
        <v>0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18</v>
      </c>
      <c r="Z49" s="27">
        <f>COUNTIFS('固网新增-回网'!$A:$A,$B$4,'固网新增-回网'!$F:$F,B49,'固网新增-回网'!$G:$G,$Z$8)</f>
        <v>4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1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2</v>
      </c>
      <c r="AG49" s="27">
        <f>COUNTIFS('固网新增-回网'!$A:$A,$B$4,'固网新增-回网'!$F:$F,B49,'固网新增-回网'!$K:$K,$AG$8)</f>
        <v>2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5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2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0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0</v>
      </c>
      <c r="R50" s="27">
        <f>COUNTIFS(号卡晒单!$A:$A,$B$4,号卡晒单!$G:$G,B50,号卡晒单!$H:$H,$R$8)</f>
        <v>0</v>
      </c>
      <c r="S50" s="27">
        <f t="shared" si="0"/>
        <v>0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8</v>
      </c>
      <c r="Z50" s="27">
        <f>COUNTIFS('固网新增-回网'!$A:$A,$B$4,'固网新增-回网'!$F:$F,B50,'固网新增-回网'!$G:$G,$Z$8)</f>
        <v>0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2</v>
      </c>
      <c r="AD50" s="27">
        <f>COUNTIFS('固网新增-回网'!$A:$A,$B$4,'固网新增-回网'!$F:$F,B50,'固网新增-回网'!$H:$H,$AD$8)</f>
        <v>2</v>
      </c>
      <c r="AE50" s="27">
        <f>COUNTIFS('固网新增-回网'!$A:$A,$B$4,'固网新增-回网'!$F:$F,B50,'固网新增-回网'!$I:$I,$AE$8)</f>
        <v>2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5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2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8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5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2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12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4</v>
      </c>
      <c r="AD52" s="27">
        <f>COUNTIFS('固网新增-回网'!$A:$A,$B$4,'固网新增-回网'!$F:$F,B52,'固网新增-回网'!$H:$H,$AD$8)</f>
        <v>2</v>
      </c>
      <c r="AE52" s="27">
        <f>COUNTIFS('固网新增-回网'!$A:$A,$B$4,'固网新增-回网'!$F:$F,B52,'固网新增-回网'!$I:$I,$AE$8)</f>
        <v>2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12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5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0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0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0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2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0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1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5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2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3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0</v>
      </c>
      <c r="R54" s="27">
        <f>COUNTIFS(号卡晒单!$A:$A,$B$4,号卡晒单!$G:$G,B54,号卡晒单!$H:$H,$R$8)</f>
        <v>0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6</v>
      </c>
      <c r="Z54" s="27">
        <f>COUNTIFS('固网新增-回网'!$A:$A,$B$4,'固网新增-回网'!$F:$F,B54,'固网新增-回网'!$G:$G,$Z$8)</f>
        <v>0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0</v>
      </c>
      <c r="AC54" s="27">
        <f>COUNTIFS('固网新增-回网'!$A:$A,$B$4,'固网新增-回网'!$F:$F,B54,'固网新增-回网'!$G:$G,$AC$8)</f>
        <v>1</v>
      </c>
      <c r="AD54" s="27">
        <f>COUNTIFS('固网新增-回网'!$A:$A,$B$4,'固网新增-回网'!$F:$F,B54,'固网新增-回网'!$H:$H,$AD$8)</f>
        <v>1</v>
      </c>
      <c r="AE54" s="27">
        <f>COUNTIFS('固网新增-回网'!$A:$A,$B$4,'固网新增-回网'!$F:$F,B54,'固网新增-回网'!$I:$I,$AE$8)</f>
        <v>1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12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5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2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0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0</v>
      </c>
      <c r="R56" s="27">
        <f>COUNTIFS(号卡晒单!$A:$A,$B$4,号卡晒单!$G:$G,B56,号卡晒单!$H:$H,$R$8)</f>
        <v>0</v>
      </c>
      <c r="S56" s="27">
        <f t="shared" si="0"/>
        <v>0</v>
      </c>
      <c r="T56" s="27">
        <f t="shared" si="1"/>
        <v>0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6</v>
      </c>
      <c r="Z56" s="27">
        <f>COUNTIFS('固网新增-回网'!$A:$A,$B$4,'固网新增-回网'!$F:$F,B56,'固网新增-回网'!$G:$G,$Z$8)</f>
        <v>2</v>
      </c>
      <c r="AA56" s="27">
        <f>COUNTIFS('固网新增-回网'!$A:$A,$B$4,'固网新增-回网'!$F:$F,B56,'固网新增-回网'!$H:$H,$AA$8)</f>
        <v>0</v>
      </c>
      <c r="AB56" s="27">
        <f>COUNTIFS('固网新增-回网'!$A:$A,$B$4,'固网新增-回网'!$F:$F,B56,'固网新增-回网'!$I:$I,$AB$8)</f>
        <v>0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5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2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5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2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6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3</v>
      </c>
      <c r="AG58" s="27">
        <f>COUNTIFS('固网新增-回网'!$A:$A,$B$4,'固网新增-回网'!$F:$F,B58,'固网新增-回网'!$K:$K,$AG$8)</f>
        <v>3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5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2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0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0</v>
      </c>
      <c r="R59" s="27">
        <f>COUNTIFS(号卡晒单!$A:$A,$B$4,号卡晒单!$G:$G,B59,号卡晒单!$H:$H,$R$8)</f>
        <v>0</v>
      </c>
      <c r="S59" s="27">
        <f t="shared" si="0"/>
        <v>0</v>
      </c>
      <c r="T59" s="27">
        <f t="shared" si="1"/>
        <v>0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2</v>
      </c>
      <c r="AA59" s="27">
        <f>COUNTIFS('固网新增-回网'!$A:$A,$B$4,'固网新增-回网'!$F:$F,B59,'固网新增-回网'!$H:$H,$AA$8)</f>
        <v>0</v>
      </c>
      <c r="AB59" s="27">
        <f>COUNTIFS('固网新增-回网'!$A:$A,$B$4,'固网新增-回网'!$F:$F,B59,'固网新增-回网'!$I:$I,$AB$8)</f>
        <v>0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5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2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0</v>
      </c>
      <c r="R60" s="27">
        <f>COUNTIFS(号卡晒单!$A:$A,$B$4,号卡晒单!$G:$G,B60,号卡晒单!$H:$H,$R$8)</f>
        <v>0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0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6</v>
      </c>
      <c r="Z60" s="27">
        <f>COUNTIFS('固网新增-回网'!$A:$A,$B$4,'固网新增-回网'!$F:$F,B60,'固网新增-回网'!$G:$G,$Z$8)</f>
        <v>2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0</v>
      </c>
      <c r="AG60" s="27">
        <f>COUNTIFS('固网新增-回网'!$A:$A,$B$4,'固网新增-回网'!$F:$F,B60,'固网新增-回网'!$K:$K,$AG$8)</f>
        <v>0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5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2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6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2</v>
      </c>
      <c r="AD61" s="27">
        <f>COUNTIFS('固网新增-回网'!$A:$A,$B$4,'固网新增-回网'!$F:$F,B61,'固网新增-回网'!$H:$H,$AD$8)</f>
        <v>1</v>
      </c>
      <c r="AE61" s="27">
        <f>COUNTIFS('固网新增-回网'!$A:$A,$B$4,'固网新增-回网'!$F:$F,B61,'固网新增-回网'!$I:$I,$AE$8)</f>
        <v>1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12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5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0</v>
      </c>
      <c r="R62" s="27">
        <f>COUNTIFS(号卡晒单!$A:$A,$B$4,号卡晒单!$G:$G,B62,号卡晒单!$H:$H,$R$8)</f>
        <v>0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0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0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0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0</v>
      </c>
      <c r="AG62" s="27">
        <f>COUNTIFS('固网新增-回网'!$A:$A,$B$4,'固网新增-回网'!$F:$F,B62,'固网新增-回网'!$K:$K,$AG$8)</f>
        <v>0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12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5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2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1</v>
      </c>
      <c r="AG63" s="27">
        <f>COUNTIFS('固网新增-回网'!$A:$A,$B$4,'固网新增-回网'!$F:$F,B63,'固网新增-回网'!$K:$K,$AG$8)</f>
        <v>1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5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2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7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1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2</v>
      </c>
      <c r="R64" s="27">
        <f>COUNTIFS(号卡晒单!$A:$A,$B$4,号卡晒单!$G:$G,B64,号卡晒单!$H:$H,$R$8)</f>
        <v>0</v>
      </c>
      <c r="S64" s="27">
        <f t="shared" si="0"/>
        <v>1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5</v>
      </c>
      <c r="Z64" s="27">
        <f>COUNTIFS('固网新增-回网'!$A:$A,$B$4,'固网新增-回网'!$F:$F,B64,'固网新增-回网'!$G:$G,$Z$8)</f>
        <v>1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1</v>
      </c>
      <c r="AG64" s="27">
        <f>COUNTIFS('固网新增-回网'!$A:$A,$B$4,'固网新增-回网'!$F:$F,B64,'固网新增-回网'!$K:$K,$AG$8)</f>
        <v>1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5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2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1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2</v>
      </c>
      <c r="R65" s="27">
        <f>COUNTIFS(号卡晒单!$A:$A,$B$4,号卡晒单!$G:$G,B65,号卡晒单!$H:$H,$R$8)</f>
        <v>0</v>
      </c>
      <c r="S65" s="27">
        <f t="shared" si="0"/>
        <v>1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6</v>
      </c>
      <c r="Z65" s="27">
        <f>COUNTIFS('固网新增-回网'!$A:$A,$B$4,'固网新增-回网'!$F:$F,B65,'固网新增-回网'!$G:$G,$Z$8)</f>
        <v>1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2</v>
      </c>
      <c r="AG65" s="27">
        <f>COUNTIFS('固网新增-回网'!$A:$A,$B$4,'固网新增-回网'!$F:$F,B65,'固网新增-回网'!$K:$K,$AG$8)</f>
        <v>1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5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2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1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2</v>
      </c>
      <c r="R66" s="27">
        <f>COUNTIFS(号卡晒单!$A:$A,$B$4,号卡晒单!$G:$G,B66,号卡晒单!$H:$H,$R$8)</f>
        <v>0</v>
      </c>
      <c r="S66" s="27">
        <f t="shared" si="0"/>
        <v>1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11</v>
      </c>
      <c r="Z66" s="27">
        <f>COUNTIFS('固网新增-回网'!$A:$A,$B$4,'固网新增-回网'!$F:$F,B66,'固网新增-回网'!$G:$G,$Z$8)</f>
        <v>1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2</v>
      </c>
      <c r="AD66" s="27">
        <f>COUNTIFS('固网新增-回网'!$A:$A,$B$4,'固网新增-回网'!$F:$F,B66,'固网新增-回网'!$H:$H,$AD$8)</f>
        <v>2</v>
      </c>
      <c r="AE66" s="27">
        <f>COUNTIFS('固网新增-回网'!$A:$A,$B$4,'固网新增-回网'!$F:$F,B66,'固网新增-回网'!$I:$I,$AE$8)</f>
        <v>2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18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9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F67" si="7">SUM(C9:C66)</f>
        <v>426</v>
      </c>
      <c r="D67" s="26">
        <f t="shared" si="7"/>
        <v>175</v>
      </c>
      <c r="E67" s="27">
        <f t="shared" si="7"/>
        <v>1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0</v>
      </c>
      <c r="K67" s="27">
        <f t="shared" si="7"/>
        <v>0</v>
      </c>
      <c r="L67" s="27">
        <f t="shared" si="7"/>
        <v>0</v>
      </c>
      <c r="M67" s="27">
        <f t="shared" si="7"/>
        <v>17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40</v>
      </c>
      <c r="R67" s="27">
        <f t="shared" si="7"/>
        <v>3</v>
      </c>
      <c r="S67" s="27">
        <f t="shared" si="7"/>
        <v>17</v>
      </c>
      <c r="T67" s="27">
        <f t="shared" si="7"/>
        <v>1</v>
      </c>
      <c r="U67" s="27">
        <f t="shared" si="7"/>
        <v>0</v>
      </c>
      <c r="V67" s="27">
        <f t="shared" si="7"/>
        <v>0</v>
      </c>
      <c r="W67" s="27">
        <f t="shared" si="7"/>
        <v>0</v>
      </c>
      <c r="X67" s="27">
        <f t="shared" si="7"/>
        <v>0</v>
      </c>
      <c r="Y67" s="69">
        <f t="shared" si="7"/>
        <v>227</v>
      </c>
      <c r="Z67" s="27">
        <f t="shared" si="7"/>
        <v>32</v>
      </c>
      <c r="AA67" s="27">
        <f t="shared" si="7"/>
        <v>1</v>
      </c>
      <c r="AB67" s="27">
        <f t="shared" si="7"/>
        <v>1</v>
      </c>
      <c r="AC67" s="27">
        <f t="shared" si="7"/>
        <v>23</v>
      </c>
      <c r="AD67" s="27">
        <f t="shared" si="7"/>
        <v>15</v>
      </c>
      <c r="AE67" s="27">
        <f t="shared" si="7"/>
        <v>15</v>
      </c>
      <c r="AF67" s="27">
        <f t="shared" si="7"/>
        <v>30</v>
      </c>
      <c r="AG67" s="27">
        <f t="shared" si="7"/>
        <v>22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/>
      <c r="BH67" s="27"/>
      <c r="BI67" s="26">
        <f>SUM(BI9:BI66)</f>
        <v>426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127</v>
      </c>
      <c r="BN67" s="52"/>
      <c r="BO67" s="26">
        <f>SUM(BO9:BO66)</f>
        <v>175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70" spans="1:1">
      <c r="A70" s="68" t="s">
        <v>603</v>
      </c>
    </row>
    <row r="71" spans="57:60"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1:60">
      <c r="A73" t="s">
        <v>604</v>
      </c>
      <c r="B73" t="s">
        <v>34</v>
      </c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  <row r="86" spans="57:60">
      <c r="BE86" s="70"/>
      <c r="BF86" s="70"/>
      <c r="BG86" s="70"/>
      <c r="BH86" s="70"/>
    </row>
    <row r="87" spans="57:60">
      <c r="BE87" s="70"/>
      <c r="BF87" s="70"/>
      <c r="BG87" s="70"/>
      <c r="BH87" s="70"/>
    </row>
  </sheetData>
  <mergeCells count="235">
    <mergeCell ref="A1:BZ1"/>
    <mergeCell ref="E2:P2"/>
    <mergeCell ref="Q2:AG2"/>
    <mergeCell ref="AH2:BF2"/>
    <mergeCell ref="BI2:BZ2"/>
    <mergeCell ref="CA2:CF2"/>
    <mergeCell ref="C4:D4"/>
    <mergeCell ref="C5:D5"/>
    <mergeCell ref="A67:B67"/>
    <mergeCell ref="A70:B70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11">
      <formula>BJ9&gt;=BI9</formula>
    </cfRule>
  </conditionalFormatting>
  <conditionalFormatting sqref="BP9:BP67">
    <cfRule type="expression" dxfId="1" priority="10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9" operator="greaterThan">
      <formula>0</formula>
    </cfRule>
  </conditionalFormatting>
  <conditionalFormatting sqref="BM9:BM66 BM67:BN67">
    <cfRule type="expression" dxfId="1" priority="5">
      <formula>BM9&gt;=BL9</formula>
    </cfRule>
  </conditionalFormatting>
  <conditionalFormatting sqref="BS9:BS66 BS67:BT67">
    <cfRule type="expression" dxfId="1" priority="6">
      <formula>BS9&gt;=BR9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40" zoomScaleNormal="40" topLeftCell="B38" workbookViewId="0">
      <selection activeCell="Y23" sqref="Y23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2" width="9" style="1" customWidth="1"/>
    <col min="63" max="63" width="9" style="1" hidden="1" customWidth="1"/>
    <col min="64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605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45359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0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0</v>
      </c>
      <c r="R10" s="27">
        <f>COUNTIFS(号卡晒单!$A:$A,$B$4,号卡晒单!$G:$G,B10,号卡晒单!$H:$H,$R$8)</f>
        <v>0</v>
      </c>
      <c r="S10" s="27">
        <f t="shared" si="0"/>
        <v>0</v>
      </c>
      <c r="T10" s="27">
        <f t="shared" si="1"/>
        <v>0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0</v>
      </c>
      <c r="Z10" s="27">
        <f>COUNTIFS('固网新增-回网'!$A:$A,$B$4,'固网新增-回网'!$F:$F,B10,'固网新增-回网'!$G:$G,$Z$8)</f>
        <v>0</v>
      </c>
      <c r="AA10" s="27">
        <f>COUNTIFS('固网新增-回网'!$A:$A,$B$4,'固网新增-回网'!$F:$F,B10,'固网新增-回网'!$H:$H,$AA$8)</f>
        <v>0</v>
      </c>
      <c r="AB10" s="27">
        <f>COUNTIFS('固网新增-回网'!$A:$A,$B$4,'固网新增-回网'!$F:$F,B10,'固网新增-回网'!$I:$I,$AB$8)</f>
        <v>0</v>
      </c>
      <c r="AC10" s="27">
        <f>COUNTIFS('固网新增-回网'!$A:$A,$B$4,'固网新增-回网'!$F:$F,B10,'固网新增-回网'!$G:$G,$AC$8)</f>
        <v>0</v>
      </c>
      <c r="AD10" s="27">
        <f>COUNTIFS('固网新增-回网'!$A:$A,$B$4,'固网新增-回网'!$F:$F,B10,'固网新增-回网'!$H:$H,$AD$8)</f>
        <v>0</v>
      </c>
      <c r="AE10" s="27">
        <f>COUNTIFS('固网新增-回网'!$A:$A,$B$4,'固网新增-回网'!$F:$F,B10,'固网新增-回网'!$I:$I,$AE$8)</f>
        <v>0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5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2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1</v>
      </c>
      <c r="AG11" s="27">
        <f>COUNTIFS('固网新增-回网'!$A:$A,$B$4,'固网新增-回网'!$F:$F,B11,'固网新增-回网'!$K:$K,$AG$8)</f>
        <v>1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5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0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0</v>
      </c>
      <c r="R12" s="27">
        <f>COUNTIFS(号卡晒单!$A:$A,$B$4,号卡晒单!$G:$G,B12,号卡晒单!$H:$H,$R$8)</f>
        <v>0</v>
      </c>
      <c r="S12" s="27">
        <f t="shared" si="0"/>
        <v>0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0</v>
      </c>
      <c r="Z12" s="27">
        <f>COUNTIFS('固网新增-回网'!$A:$A,$B$4,'固网新增-回网'!$F:$F,B12,'固网新增-回网'!$G:$G,$Z$8)</f>
        <v>0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5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0</v>
      </c>
      <c r="R13" s="27">
        <f>COUNTIFS(号卡晒单!$A:$A,$B$4,号卡晒单!$G:$G,B13,号卡晒单!$H:$H,$R$8)</f>
        <v>0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2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1</v>
      </c>
      <c r="AG14" s="27">
        <f>COUNTIFS('固网新增-回网'!$A:$A,$B$4,'固网新增-回网'!$F:$F,B14,'固网新增-回网'!$K:$K,$AG$8)</f>
        <v>1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5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0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0</v>
      </c>
      <c r="R15" s="27">
        <f>COUNTIFS(号卡晒单!$A:$A,$B$4,号卡晒单!$G:$G,B15,号卡晒单!$H:$H,$R$8)</f>
        <v>0</v>
      </c>
      <c r="S15" s="27">
        <f t="shared" si="0"/>
        <v>0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4</v>
      </c>
      <c r="Z15" s="27">
        <f>COUNTIFS('固网新增-回网'!$A:$A,$B$4,'固网新增-回网'!$F:$F,B15,'固网新增-回网'!$G:$G,$Z$8)</f>
        <v>0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2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2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6</v>
      </c>
      <c r="Z16" s="27">
        <f>COUNTIFS('固网新增-回网'!$A:$A,$B$4,'固网新增-回网'!$F:$F,B16,'固网新增-回网'!$G:$G,$Z$8)</f>
        <v>1</v>
      </c>
      <c r="AA16" s="27">
        <f>COUNTIFS('固网新增-回网'!$A:$A,$B$4,'固网新增-回网'!$F:$F,B16,'固网新增-回网'!$H:$H,$AA$8)</f>
        <v>1</v>
      </c>
      <c r="AB16" s="27">
        <f>COUNTIFS('固网新增-回网'!$A:$A,$B$4,'固网新增-回网'!$F:$F,B16,'固网新增-回网'!$I:$I,$AB$8)</f>
        <v>1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2</v>
      </c>
      <c r="Z17" s="27">
        <f>COUNTIFS('固网新增-回网'!$A:$A,$B$4,'固网新增-回网'!$F:$F,B17,'固网新增-回网'!$G:$G,$Z$8)</f>
        <v>0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1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0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0</v>
      </c>
      <c r="R18" s="27">
        <f>COUNTIFS(号卡晒单!$A:$A,$B$4,号卡晒单!$G:$G,B18,号卡晒单!$H:$H,$R$8)</f>
        <v>0</v>
      </c>
      <c r="S18" s="27">
        <f t="shared" si="0"/>
        <v>0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0</v>
      </c>
      <c r="Z18" s="27">
        <f>COUNTIFS('固网新增-回网'!$A:$A,$B$4,'固网新增-回网'!$F:$F,B18,'固网新增-回网'!$G:$G,$Z$8)</f>
        <v>0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0</v>
      </c>
      <c r="AD18" s="27">
        <f>COUNTIFS('固网新增-回网'!$A:$A,$B$4,'固网新增-回网'!$F:$F,B18,'固网新增-回网'!$H:$H,$AD$8)</f>
        <v>0</v>
      </c>
      <c r="AE18" s="27">
        <f>COUNTIFS('固网新增-回网'!$A:$A,$B$4,'固网新增-回网'!$F:$F,B18,'固网新增-回网'!$I:$I,$AE$8)</f>
        <v>0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0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0</v>
      </c>
      <c r="R20" s="27">
        <f>COUNTIFS(号卡晒单!$A:$A,$B$4,号卡晒单!$G:$G,B20,号卡晒单!$H:$H,$R$8)</f>
        <v>0</v>
      </c>
      <c r="S20" s="27">
        <f t="shared" si="0"/>
        <v>0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0</v>
      </c>
      <c r="Z20" s="27">
        <f>COUNTIFS('固网新增-回网'!$A:$A,$B$4,'固网新增-回网'!$F:$F,B20,'固网新增-回网'!$G:$G,$Z$8)</f>
        <v>0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6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1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10</v>
      </c>
      <c r="Z21" s="27">
        <f>COUNTIFS('固网新增-回网'!$A:$A,$B$4,'固网新增-回网'!$F:$F,B21,'固网新增-回网'!$G:$G,$Z$8)</f>
        <v>1</v>
      </c>
      <c r="AA21" s="27">
        <f>COUNTIFS('固网新增-回网'!$A:$A,$B$4,'固网新增-回网'!$F:$F,B21,'固网新增-回网'!$H:$H,$AA$8)</f>
        <v>1</v>
      </c>
      <c r="AB21" s="27">
        <f>COUNTIFS('固网新增-回网'!$A:$A,$B$4,'固网新增-回网'!$F:$F,B21,'固网新增-回网'!$I:$I,$AB$8)</f>
        <v>1</v>
      </c>
      <c r="AC21" s="27">
        <f>COUNTIFS('固网新增-回网'!$A:$A,$B$4,'固网新增-回网'!$F:$F,B21,'固网新增-回网'!$G:$G,$AC$8)</f>
        <v>1</v>
      </c>
      <c r="AD21" s="27">
        <f>COUNTIFS('固网新增-回网'!$A:$A,$B$4,'固网新增-回网'!$F:$F,B21,'固网新增-回网'!$H:$H,$AD$8)</f>
        <v>1</v>
      </c>
      <c r="AE21" s="27">
        <f>COUNTIFS('固网新增-回网'!$A:$A,$B$4,'固网新增-回网'!$F:$F,B21,'固网新增-回网'!$I:$I,$AE$8)</f>
        <v>1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0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0</v>
      </c>
      <c r="Z22" s="27">
        <f>COUNTIFS('固网新增-回网'!$A:$A,$B$4,'固网新增-回网'!$F:$F,B22,'固网新增-回网'!$G:$G,$Z$8)</f>
        <v>0</v>
      </c>
      <c r="AA22" s="27">
        <f>COUNTIFS('固网新增-回网'!$A:$A,$B$4,'固网新增-回网'!$F:$F,B22,'固网新增-回网'!$H:$H,$AA$8)</f>
        <v>0</v>
      </c>
      <c r="AB22" s="27">
        <f>COUNTIFS('固网新增-回网'!$A:$A,$B$4,'固网新增-回网'!$F:$F,B22,'固网新增-回网'!$I:$I,$AB$8)</f>
        <v>0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5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2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5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0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0</v>
      </c>
      <c r="R25" s="27">
        <f>COUNTIFS(号卡晒单!$A:$A,$B$4,号卡晒单!$G:$G,B25,号卡晒单!$H:$H,$R$8)</f>
        <v>0</v>
      </c>
      <c r="S25" s="27">
        <f t="shared" si="0"/>
        <v>0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6</v>
      </c>
      <c r="Z25" s="27">
        <f>COUNTIFS('固网新增-回网'!$A:$A,$B$4,'固网新增-回网'!$F:$F,B25,'固网新增-回网'!$G:$G,$Z$8)</f>
        <v>0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1</v>
      </c>
      <c r="AD25" s="27">
        <f>COUNTIFS('固网新增-回网'!$A:$A,$B$4,'固网新增-回网'!$F:$F,B25,'固网新增-回网'!$H:$H,$AD$8)</f>
        <v>1</v>
      </c>
      <c r="AE25" s="27">
        <f>COUNTIFS('固网新增-回网'!$A:$A,$B$4,'固网新增-回网'!$F:$F,B25,'固网新增-回网'!$I:$I,$AE$8)</f>
        <v>1</v>
      </c>
      <c r="AF25" s="27">
        <f>COUNTIFS('固网新增-回网'!$A:$A,$B$4,'固网新增-回网'!$F:$F,B25,'固网新增-回网'!$J:$J,$AF$8)</f>
        <v>2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5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0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0</v>
      </c>
      <c r="R26" s="27">
        <f>COUNTIFS(号卡晒单!$A:$A,$B$4,号卡晒单!$G:$G,B26,号卡晒单!$H:$H,$R$8)</f>
        <v>0</v>
      </c>
      <c r="S26" s="27">
        <f t="shared" si="0"/>
        <v>0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0</v>
      </c>
      <c r="Z26" s="27">
        <f>COUNTIFS('固网新增-回网'!$A:$A,$B$4,'固网新增-回网'!$F:$F,B26,'固网新增-回网'!$G:$G,$Z$8)</f>
        <v>0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0</v>
      </c>
      <c r="AD26" s="27">
        <f>COUNTIFS('固网新增-回网'!$A:$A,$B$4,'固网新增-回网'!$F:$F,B26,'固网新增-回网'!$H:$H,$AD$8)</f>
        <v>0</v>
      </c>
      <c r="AE26" s="27">
        <f>COUNTIFS('固网新增-回网'!$A:$A,$B$4,'固网新增-回网'!$F:$F,B26,'固网新增-回网'!$I:$I,$AE$8)</f>
        <v>0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2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5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0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0</v>
      </c>
      <c r="AD27" s="27">
        <f>COUNTIFS('固网新增-回网'!$A:$A,$B$4,'固网新增-回网'!$F:$F,B27,'固网新增-回网'!$H:$H,$AD$8)</f>
        <v>0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1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2</v>
      </c>
      <c r="R28" s="27">
        <f>COUNTIFS(号卡晒单!$A:$A,$B$4,号卡晒单!$G:$G,B28,号卡晒单!$H:$H,$R$8)</f>
        <v>0</v>
      </c>
      <c r="S28" s="27">
        <f t="shared" si="0"/>
        <v>1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3</v>
      </c>
      <c r="Z28" s="27">
        <f>COUNTIFS('固网新增-回网'!$A:$A,$B$4,'固网新增-回网'!$F:$F,B28,'固网新增-回网'!$G:$G,$Z$8)</f>
        <v>1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5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0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0</v>
      </c>
      <c r="R29" s="27">
        <f>COUNTIFS(号卡晒单!$A:$A,$B$4,号卡晒单!$G:$G,B29,号卡晒单!$H:$H,$R$8)</f>
        <v>0</v>
      </c>
      <c r="S29" s="27">
        <f t="shared" si="0"/>
        <v>0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6</v>
      </c>
      <c r="Z29" s="27">
        <f>COUNTIFS('固网新增-回网'!$A:$A,$B$4,'固网新增-回网'!$F:$F,B29,'固网新增-回网'!$G:$G,$Z$8)</f>
        <v>0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2</v>
      </c>
      <c r="AD29" s="27">
        <f>COUNTIFS('固网新增-回网'!$A:$A,$B$4,'固网新增-回网'!$F:$F,B29,'固网新增-回网'!$H:$H,$AD$8)</f>
        <v>1</v>
      </c>
      <c r="AE29" s="27">
        <f>COUNTIFS('固网新增-回网'!$A:$A,$B$4,'固网新增-回网'!$F:$F,B29,'固网新增-回网'!$I:$I,$AE$8)</f>
        <v>1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6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2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1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5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1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2</v>
      </c>
      <c r="R31" s="27">
        <f>COUNTIFS(号卡晒单!$A:$A,$B$4,号卡晒单!$G:$G,B31,号卡晒单!$H:$H,$R$8)</f>
        <v>0</v>
      </c>
      <c r="S31" s="27">
        <f t="shared" si="0"/>
        <v>1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5</v>
      </c>
      <c r="Z31" s="27">
        <f>COUNTIFS('固网新增-回网'!$A:$A,$B$4,'固网新增-回网'!$F:$F,B31,'固网新增-回网'!$G:$G,$Z$8)</f>
        <v>1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1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2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0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0</v>
      </c>
      <c r="R32" s="27">
        <f>COUNTIFS(号卡晒单!$A:$A,$B$4,号卡晒单!$G:$G,B32,号卡晒单!$H:$H,$R$8)</f>
        <v>0</v>
      </c>
      <c r="S32" s="27">
        <f t="shared" si="0"/>
        <v>0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2</v>
      </c>
      <c r="Z32" s="27">
        <f>COUNTIFS('固网新增-回网'!$A:$A,$B$4,'固网新增-回网'!$F:$F,B32,'固网新增-回网'!$G:$G,$Z$8)</f>
        <v>0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1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1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2</v>
      </c>
      <c r="R33" s="27">
        <f>COUNTIFS(号卡晒单!$A:$A,$B$4,号卡晒单!$G:$G,B33,号卡晒单!$H:$H,$R$8)</f>
        <v>0</v>
      </c>
      <c r="S33" s="27">
        <f t="shared" si="0"/>
        <v>1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5</v>
      </c>
      <c r="Z33" s="27">
        <f>COUNTIFS('固网新增-回网'!$A:$A,$B$4,'固网新增-回网'!$F:$F,B33,'固网新增-回网'!$G:$G,$Z$8)</f>
        <v>1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1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1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2</v>
      </c>
      <c r="R34" s="27">
        <f>COUNTIFS(号卡晒单!$A:$A,$B$4,号卡晒单!$G:$G,B34,号卡晒单!$H:$H,$R$8)</f>
        <v>0</v>
      </c>
      <c r="S34" s="27">
        <f t="shared" si="0"/>
        <v>1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4</v>
      </c>
      <c r="Z34" s="27">
        <f>COUNTIFS('固网新增-回网'!$A:$A,$B$4,'固网新增-回网'!$F:$F,B34,'固网新增-回网'!$G:$G,$Z$8)</f>
        <v>1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0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1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11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1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2</v>
      </c>
      <c r="R35" s="27">
        <f>COUNTIFS(号卡晒单!$A:$A,$B$4,号卡晒单!$G:$G,B35,号卡晒单!$H:$H,$R$8)</f>
        <v>0</v>
      </c>
      <c r="S35" s="27">
        <f t="shared" si="0"/>
        <v>1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3</v>
      </c>
      <c r="Z35" s="27">
        <f>COUNTIFS('固网新增-回网'!$A:$A,$B$4,'固网新增-回网'!$F:$F,B35,'固网新增-回网'!$G:$G,$Z$8)</f>
        <v>1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1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1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5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0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0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2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5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1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2</v>
      </c>
      <c r="R38" s="27">
        <f>COUNTIFS(号卡晒单!$A:$A,$B$4,号卡晒单!$G:$G,B38,号卡晒单!$H:$H,$R$8)</f>
        <v>0</v>
      </c>
      <c r="S38" s="27">
        <f t="shared" si="0"/>
        <v>1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3</v>
      </c>
      <c r="Z38" s="27">
        <f>COUNTIFS('固网新增-回网'!$A:$A,$B$4,'固网新增-回网'!$F:$F,B38,'固网新增-回网'!$G:$G,$Z$8)</f>
        <v>1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5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0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0</v>
      </c>
      <c r="R39" s="27">
        <f>COUNTIFS(号卡晒单!$A:$A,$B$4,号卡晒单!$G:$G,B39,号卡晒单!$H:$H,$R$8)</f>
        <v>0</v>
      </c>
      <c r="S39" s="27">
        <f t="shared" si="0"/>
        <v>0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0</v>
      </c>
      <c r="Z39" s="27">
        <f>COUNTIFS('固网新增-回网'!$A:$A,$B$4,'固网新增-回网'!$F:$F,B39,'固网新增-回网'!$G:$G,$Z$8)</f>
        <v>0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2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1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4</v>
      </c>
      <c r="R40" s="27">
        <f>COUNTIFS(号卡晒单!$A:$A,$B$4,号卡晒单!$G:$G,B40,号卡晒单!$H:$H,$R$8)</f>
        <v>1</v>
      </c>
      <c r="S40" s="27">
        <f t="shared" si="0"/>
        <v>0</v>
      </c>
      <c r="T40" s="27">
        <f t="shared" si="1"/>
        <v>1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0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0</v>
      </c>
      <c r="AG40" s="27">
        <f>COUNTIFS('固网新增-回网'!$A:$A,$B$4,'固网新增-回网'!$F:$F,B40,'固网新增-回网'!$K:$K,$AG$8)</f>
        <v>0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2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SUM(BJ40:BJ42)</f>
        <v>12</v>
      </c>
      <c r="BN40" s="53">
        <f>BM40/BL40</f>
        <v>1.33333333333333</v>
      </c>
      <c r="BO40" s="26">
        <v>5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1.48484848484848</v>
      </c>
      <c r="BV40" s="64">
        <f>RANK(BU40,$BU$9:$BU$66)</f>
        <v>2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0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0</v>
      </c>
      <c r="R41" s="27">
        <f>COUNTIFS(号卡晒单!$A:$A,$B$4,号卡晒单!$G:$G,B41,号卡晒单!$H:$H,$R$8)</f>
        <v>0</v>
      </c>
      <c r="S41" s="27">
        <f t="shared" si="0"/>
        <v>0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4</v>
      </c>
      <c r="Z41" s="27">
        <f>COUNTIFS('固网新增-回网'!$A:$A,$B$4,'固网新增-回网'!$F:$F,B41,'固网新增-回网'!$G:$G,$Z$8)</f>
        <v>0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1</v>
      </c>
      <c r="AD41" s="27">
        <f>COUNTIFS('固网新增-回网'!$A:$A,$B$4,'固网新增-回网'!$F:$F,B41,'固网新增-回网'!$H:$H,$AD$8)</f>
        <v>1</v>
      </c>
      <c r="AE41" s="27">
        <f>COUNTIFS('固网新增-回网'!$A:$A,$B$4,'固网新增-回网'!$F:$F,B41,'固网新增-回网'!$I:$I,$AE$8)</f>
        <v>1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0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0</v>
      </c>
      <c r="R42" s="27">
        <f>COUNTIFS(号卡晒单!$A:$A,$B$4,号卡晒单!$G:$G,B42,号卡晒单!$H:$H,$R$8)</f>
        <v>0</v>
      </c>
      <c r="S42" s="27">
        <f t="shared" si="0"/>
        <v>0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6</v>
      </c>
      <c r="Z42" s="27">
        <f>COUNTIFS('固网新增-回网'!$A:$A,$B$4,'固网新增-回网'!$F:$F,B42,'固网新增-回网'!$G:$G,$Z$8)</f>
        <v>2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0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5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0</v>
      </c>
      <c r="Z43" s="27">
        <f>COUNTIFS('固网新增-回网'!$A:$A,$B$4,'固网新增-回网'!$F:$F,B43,'固网新增-回网'!$G:$G,$Z$8)</f>
        <v>0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2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SUM(BJ43:BJ45)</f>
        <v>11</v>
      </c>
      <c r="BN43" s="53">
        <f>BM43/BL43</f>
        <v>1.22222222222222</v>
      </c>
      <c r="BO43" s="26">
        <v>5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1.38383838383838</v>
      </c>
      <c r="BV43" s="64">
        <f>RANK(BU43,$BU$9:$BU$66)</f>
        <v>3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1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2</v>
      </c>
      <c r="R45" s="27">
        <f>COUNTIFS(号卡晒单!$A:$A,$B$4,号卡晒单!$G:$G,B45,号卡晒单!$H:$H,$R$8)</f>
        <v>0</v>
      </c>
      <c r="S45" s="27">
        <f t="shared" si="0"/>
        <v>1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10</v>
      </c>
      <c r="Z45" s="27">
        <f>COUNTIFS('固网新增-回网'!$A:$A,$B$4,'固网新增-回网'!$F:$F,B45,'固网新增-回网'!$G:$G,$Z$8)</f>
        <v>1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2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2</v>
      </c>
      <c r="AG45" s="27">
        <f>COUNTIFS('固网新增-回网'!$A:$A,$B$4,'固网新增-回网'!$F:$F,B45,'固网新增-回网'!$K:$K,$AG$8)</f>
        <v>1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5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0</v>
      </c>
      <c r="R46" s="27">
        <f>COUNTIFS(号卡晒单!$A:$A,$B$4,号卡晒单!$G:$G,B46,号卡晒单!$H:$H,$R$8)</f>
        <v>0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0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0</v>
      </c>
      <c r="Z46" s="27">
        <f>COUNTIFS('固网新增-回网'!$A:$A,$B$4,'固网新增-回网'!$F:$F,B46,'固网新增-回网'!$G:$G,$Z$8)</f>
        <v>0</v>
      </c>
      <c r="AA46" s="27">
        <f>COUNTIFS('固网新增-回网'!$A:$A,$B$4,'固网新增-回网'!$F:$F,B46,'固网新增-回网'!$H:$H,$AA$8)</f>
        <v>0</v>
      </c>
      <c r="AB46" s="27">
        <f>COUNTIFS('固网新增-回网'!$A:$A,$B$4,'固网新增-回网'!$F:$F,B46,'固网新增-回网'!$I:$I,$AB$8)</f>
        <v>0</v>
      </c>
      <c r="AC46" s="27">
        <f>COUNTIFS('固网新增-回网'!$A:$A,$B$4,'固网新增-回网'!$F:$F,B46,'固网新增-回网'!$G:$G,$AC$8)</f>
        <v>0</v>
      </c>
      <c r="AD46" s="27">
        <f>COUNTIFS('固网新增-回网'!$A:$A,$B$4,'固网新增-回网'!$F:$F,B46,'固网新增-回网'!$H:$H,$AD$8)</f>
        <v>0</v>
      </c>
      <c r="AE46" s="27">
        <f>COUNTIFS('固网新增-回网'!$A:$A,$B$4,'固网新增-回网'!$F:$F,B46,'固网新增-回网'!$I:$I,$AE$8)</f>
        <v>0</v>
      </c>
      <c r="AF46" s="27">
        <f>COUNTIFS('固网新增-回网'!$A:$A,$B$4,'固网新增-回网'!$F:$F,B46,'固网新增-回网'!$J:$J,$AF$8)</f>
        <v>0</v>
      </c>
      <c r="AG46" s="27">
        <f>COUNTIFS('固网新增-回网'!$A:$A,$B$4,'固网新增-回网'!$F:$F,B46,'固网新增-回网'!$K:$K,$AG$8)</f>
        <v>0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2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SUM(BJ46:BJ48)</f>
        <v>9</v>
      </c>
      <c r="BN46" s="53">
        <f>BM46/BL46</f>
        <v>1</v>
      </c>
      <c r="BO46" s="26">
        <v>5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1.06818181818182</v>
      </c>
      <c r="BV46" s="64">
        <f>RANK(BU46,$BU$9:$BU$66)</f>
        <v>7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2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1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2</v>
      </c>
      <c r="R48" s="27">
        <f>COUNTIFS(号卡晒单!$A:$A,$B$4,号卡晒单!$G:$G,B48,号卡晒单!$H:$H,$R$8)</f>
        <v>0</v>
      </c>
      <c r="S48" s="27">
        <f t="shared" si="0"/>
        <v>1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3</v>
      </c>
      <c r="Z48" s="27">
        <f>COUNTIFS('固网新增-回网'!$A:$A,$B$4,'固网新增-回网'!$F:$F,B48,'固网新增-回网'!$G:$G,$Z$8)</f>
        <v>1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5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0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0</v>
      </c>
      <c r="R49" s="27">
        <f>COUNTIFS(号卡晒单!$A:$A,$B$4,号卡晒单!$G:$G,B49,号卡晒单!$H:$H,$R$8)</f>
        <v>0</v>
      </c>
      <c r="S49" s="27">
        <f t="shared" si="0"/>
        <v>0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12</v>
      </c>
      <c r="Z49" s="27">
        <f>COUNTIFS('固网新增-回网'!$A:$A,$B$4,'固网新增-回网'!$F:$F,B49,'固网新增-回网'!$G:$G,$Z$8)</f>
        <v>4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2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5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0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0</v>
      </c>
      <c r="R50" s="27">
        <f>COUNTIFS(号卡晒单!$A:$A,$B$4,号卡晒单!$G:$G,B50,号卡晒单!$H:$H,$R$8)</f>
        <v>0</v>
      </c>
      <c r="S50" s="27">
        <f t="shared" si="0"/>
        <v>0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0</v>
      </c>
      <c r="Z50" s="27">
        <f>COUNTIFS('固网新增-回网'!$A:$A,$B$4,'固网新增-回网'!$F:$F,B50,'固网新增-回网'!$G:$G,$Z$8)</f>
        <v>0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5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9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4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1</v>
      </c>
      <c r="AD51" s="27">
        <f>COUNTIFS('固网新增-回网'!$A:$A,$B$4,'固网新增-回网'!$F:$F,B51,'固网新增-回网'!$H:$H,$AD$8)</f>
        <v>1</v>
      </c>
      <c r="AE51" s="27">
        <f>COUNTIFS('固网新增-回网'!$A:$A,$B$4,'固网新增-回网'!$F:$F,B51,'固网新增-回网'!$I:$I,$AE$8)</f>
        <v>1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3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1</v>
      </c>
      <c r="AD52" s="27">
        <f>COUNTIFS('固网新增-回网'!$A:$A,$B$4,'固网新增-回网'!$F:$F,B52,'固网新增-回网'!$H:$H,$AD$8)</f>
        <v>0</v>
      </c>
      <c r="AE52" s="27">
        <f>COUNTIFS('固网新增-回网'!$A:$A,$B$4,'固网新增-回网'!$F:$F,B52,'固网新增-回网'!$I:$I,$AE$8)</f>
        <v>1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5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0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0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0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2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0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0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1</v>
      </c>
      <c r="AG53" s="27">
        <f>COUNTIFS('固网新增-回网'!$A:$A,$B$4,'固网新增-回网'!$F:$F,B53,'固网新增-回网'!$K:$K,$AG$8)</f>
        <v>1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2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5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5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1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4</v>
      </c>
      <c r="R54" s="27">
        <f>COUNTIFS(号卡晒单!$A:$A,$B$4,号卡晒单!$G:$G,B54,号卡晒单!$H:$H,$R$8)</f>
        <v>1</v>
      </c>
      <c r="S54" s="27">
        <f t="shared" si="0"/>
        <v>0</v>
      </c>
      <c r="T54" s="27">
        <f t="shared" si="1"/>
        <v>1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6</v>
      </c>
      <c r="Z54" s="27">
        <f>COUNTIFS('固网新增-回网'!$A:$A,$B$4,'固网新增-回网'!$F:$F,B54,'固网新增-回网'!$G:$G,$Z$8)</f>
        <v>1</v>
      </c>
      <c r="AA54" s="27">
        <f>COUNTIFS('固网新增-回网'!$A:$A,$B$4,'固网新增-回网'!$F:$F,B54,'固网新增-回网'!$H:$H,$AA$8)</f>
        <v>1</v>
      </c>
      <c r="AB54" s="27">
        <f>COUNTIFS('固网新增-回网'!$A:$A,$B$4,'固网新增-回网'!$F:$F,B54,'固网新增-回网'!$I:$I,$AB$8)</f>
        <v>1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0</v>
      </c>
      <c r="AG54" s="27">
        <f>COUNTIFS('固网新增-回网'!$A:$A,$B$4,'固网新增-回网'!$F:$F,B54,'固网新增-回网'!$K:$K,$AG$8)</f>
        <v>0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5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4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0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0</v>
      </c>
      <c r="R56" s="27">
        <f>COUNTIFS(号卡晒单!$A:$A,$B$4,号卡晒单!$G:$G,B56,号卡晒单!$H:$H,$R$8)</f>
        <v>0</v>
      </c>
      <c r="S56" s="27">
        <f t="shared" si="0"/>
        <v>0</v>
      </c>
      <c r="T56" s="27">
        <f t="shared" si="1"/>
        <v>0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0</v>
      </c>
      <c r="Z56" s="27">
        <f>COUNTIFS('固网新增-回网'!$A:$A,$B$4,'固网新增-回网'!$F:$F,B56,'固网新增-回网'!$G:$G,$Z$8)</f>
        <v>0</v>
      </c>
      <c r="AA56" s="27">
        <f>COUNTIFS('固网新增-回网'!$A:$A,$B$4,'固网新增-回网'!$F:$F,B56,'固网新增-回网'!$H:$H,$AA$8)</f>
        <v>0</v>
      </c>
      <c r="AB56" s="27">
        <f>COUNTIFS('固网新增-回网'!$A:$A,$B$4,'固网新增-回网'!$F:$F,B56,'固网新增-回网'!$I:$I,$AB$8)</f>
        <v>0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2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1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4</v>
      </c>
      <c r="R57" s="27">
        <f>COUNTIFS(号卡晒单!$A:$A,$B$4,号卡晒单!$G:$G,B57,号卡晒单!$H:$H,$R$8)</f>
        <v>1</v>
      </c>
      <c r="S57" s="27">
        <f t="shared" si="0"/>
        <v>0</v>
      </c>
      <c r="T57" s="27">
        <f t="shared" si="1"/>
        <v>1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3</v>
      </c>
      <c r="Z57" s="27">
        <f>COUNTIFS('固网新增-回网'!$A:$A,$B$4,'固网新增-回网'!$F:$F,B57,'固网新增-回网'!$G:$G,$Z$8)</f>
        <v>1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6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3</v>
      </c>
      <c r="AG58" s="27">
        <f>COUNTIFS('固网新增-回网'!$A:$A,$B$4,'固网新增-回网'!$F:$F,B58,'固网新增-回网'!$K:$K,$AG$8)</f>
        <v>3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2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0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0</v>
      </c>
      <c r="R59" s="27">
        <f>COUNTIFS(号卡晒单!$A:$A,$B$4,号卡晒单!$G:$G,B59,号卡晒单!$H:$H,$R$8)</f>
        <v>0</v>
      </c>
      <c r="S59" s="27">
        <f t="shared" si="0"/>
        <v>0</v>
      </c>
      <c r="T59" s="27">
        <f t="shared" si="1"/>
        <v>0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0</v>
      </c>
      <c r="Z59" s="27">
        <f>COUNTIFS('固网新增-回网'!$A:$A,$B$4,'固网新增-回网'!$F:$F,B59,'固网新增-回网'!$G:$G,$Z$8)</f>
        <v>0</v>
      </c>
      <c r="AA59" s="27">
        <f>COUNTIFS('固网新增-回网'!$A:$A,$B$4,'固网新增-回网'!$F:$F,B59,'固网新增-回网'!$H:$H,$AA$8)</f>
        <v>0</v>
      </c>
      <c r="AB59" s="27">
        <f>COUNTIFS('固网新增-回网'!$A:$A,$B$4,'固网新增-回网'!$F:$F,B59,'固网新增-回网'!$I:$I,$AB$8)</f>
        <v>0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2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0</v>
      </c>
      <c r="R60" s="27">
        <f>COUNTIFS(号卡晒单!$A:$A,$B$4,号卡晒单!$G:$G,B60,号卡晒单!$H:$H,$R$8)</f>
        <v>0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0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0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0</v>
      </c>
      <c r="AG60" s="27">
        <f>COUNTIFS('固网新增-回网'!$A:$A,$B$4,'固网新增-回网'!$F:$F,B60,'固网新增-回网'!$K:$K,$AG$8)</f>
        <v>0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2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2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1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5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0</v>
      </c>
      <c r="R62" s="27">
        <f>COUNTIFS(号卡晒单!$A:$A,$B$4,号卡晒单!$G:$G,B62,号卡晒单!$H:$H,$R$8)</f>
        <v>0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0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0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0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0</v>
      </c>
      <c r="AG62" s="27">
        <f>COUNTIFS('固网新增-回网'!$A:$A,$B$4,'固网新增-回网'!$F:$F,B62,'固网新增-回网'!$K:$K,$AG$8)</f>
        <v>0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5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1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2</v>
      </c>
      <c r="R63" s="27">
        <f>COUNTIFS(号卡晒单!$A:$A,$B$4,号卡晒单!$G:$G,B63,号卡晒单!$H:$H,$R$8)</f>
        <v>0</v>
      </c>
      <c r="S63" s="27">
        <f t="shared" si="0"/>
        <v>1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3</v>
      </c>
      <c r="Z63" s="27">
        <f>COUNTIFS('固网新增-回网'!$A:$A,$B$4,'固网新增-回网'!$F:$F,B63,'固网新增-回网'!$G:$G,$Z$8)</f>
        <v>1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2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5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8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0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0</v>
      </c>
      <c r="R64" s="27">
        <f>COUNTIFS(号卡晒单!$A:$A,$B$4,号卡晒单!$G:$G,B64,号卡晒单!$H:$H,$R$8)</f>
        <v>0</v>
      </c>
      <c r="S64" s="27">
        <f t="shared" si="0"/>
        <v>0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0</v>
      </c>
      <c r="Z64" s="27">
        <f>COUNTIFS('固网新增-回网'!$A:$A,$B$4,'固网新增-回网'!$F:$F,B64,'固网新增-回网'!$G:$G,$Z$8)</f>
        <v>0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1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3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1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5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1</v>
      </c>
      <c r="AB66" s="27">
        <f>COUNTIFS('固网新增-回网'!$A:$A,$B$4,'固网新增-回网'!$F:$F,B66,'固网新增-回网'!$I:$I,$AB$8)</f>
        <v>1</v>
      </c>
      <c r="AC66" s="27">
        <f>COUNTIFS('固网新增-回网'!$A:$A,$B$4,'固网新增-回网'!$F:$F,B66,'固网新增-回网'!$G:$G,$AC$8)</f>
        <v>1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18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10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>
        <f t="shared" si="7"/>
        <v>3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1</v>
      </c>
      <c r="K67" s="27">
        <f t="shared" si="7"/>
        <v>0</v>
      </c>
      <c r="L67" s="27">
        <f t="shared" si="7"/>
        <v>0</v>
      </c>
      <c r="M67" s="27">
        <f t="shared" si="7"/>
        <v>9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39</v>
      </c>
      <c r="R67" s="27">
        <f t="shared" si="7"/>
        <v>3</v>
      </c>
      <c r="S67" s="27">
        <f t="shared" si="7"/>
        <v>9</v>
      </c>
      <c r="T67" s="27">
        <f t="shared" si="7"/>
        <v>4</v>
      </c>
      <c r="U67" s="27">
        <f t="shared" si="7"/>
        <v>0</v>
      </c>
      <c r="V67" s="27">
        <f t="shared" si="7"/>
        <v>1</v>
      </c>
      <c r="W67" s="27">
        <f t="shared" si="7"/>
        <v>0</v>
      </c>
      <c r="X67" s="27">
        <f t="shared" si="7"/>
        <v>0</v>
      </c>
      <c r="Y67" s="69">
        <f t="shared" si="7"/>
        <v>135</v>
      </c>
      <c r="Z67" s="27">
        <f t="shared" si="7"/>
        <v>19</v>
      </c>
      <c r="AA67" s="27">
        <f t="shared" si="7"/>
        <v>4</v>
      </c>
      <c r="AB67" s="27">
        <f t="shared" si="7"/>
        <v>4</v>
      </c>
      <c r="AC67" s="27">
        <f t="shared" si="7"/>
        <v>18</v>
      </c>
      <c r="AD67" s="27">
        <f t="shared" si="7"/>
        <v>5</v>
      </c>
      <c r="AE67" s="27">
        <f t="shared" si="7"/>
        <v>6</v>
      </c>
      <c r="AF67" s="27">
        <f t="shared" si="7"/>
        <v>12</v>
      </c>
      <c r="AG67" s="27">
        <f t="shared" si="7"/>
        <v>7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>
        <f t="shared" si="7"/>
        <v>46</v>
      </c>
      <c r="BH67" s="27">
        <f t="shared" si="7"/>
        <v>33</v>
      </c>
      <c r="BI67" s="26">
        <v>175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144</v>
      </c>
      <c r="BN67" s="52"/>
      <c r="BO67" s="26">
        <v>426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68" spans="1:1">
      <c r="A68" s="68" t="s">
        <v>603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604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25" zoomScaleNormal="25" topLeftCell="A19" workbookViewId="0">
      <selection activeCell="A2" sqref="A2:AG67"/>
    </sheetView>
  </sheetViews>
  <sheetFormatPr defaultColWidth="9" defaultRowHeight="13.5"/>
  <cols>
    <col min="1" max="1" width="15.8333333333333" style="1" customWidth="1"/>
    <col min="2" max="2" width="27.475" style="1" customWidth="1"/>
    <col min="3" max="3" width="5.16666666666667" style="1" customWidth="1"/>
    <col min="4" max="4" width="5.33333333333333" style="1" customWidth="1"/>
    <col min="5" max="16" width="9" style="1" hidden="1" customWidth="1"/>
    <col min="17" max="31" width="9" style="1" customWidth="1"/>
    <col min="32" max="32" width="14.1666666666667" style="1" customWidth="1"/>
    <col min="33" max="33" width="12.6666666666667" style="1" customWidth="1"/>
    <col min="34" max="45" width="9" style="1" hidden="1" customWidth="1"/>
    <col min="46" max="58" width="9" style="1" customWidth="1"/>
    <col min="59" max="59" width="14.5" style="1" customWidth="1"/>
    <col min="60" max="60" width="16.3333333333333" style="1" customWidth="1"/>
    <col min="61" max="62" width="9" style="1" customWidth="1"/>
    <col min="63" max="63" width="9" style="1" hidden="1" customWidth="1"/>
    <col min="64" max="65" width="9" style="1" customWidth="1"/>
    <col min="66" max="66" width="18.5" style="1" hidden="1" customWidth="1"/>
    <col min="67" max="68" width="9" style="1" customWidth="1"/>
    <col min="69" max="69" width="12.1666666666667" style="1" customWidth="1"/>
    <col min="70" max="71" width="9" style="1" customWidth="1"/>
    <col min="72" max="72" width="9" style="1" hidden="1" customWidth="1"/>
    <col min="73" max="73" width="16.0166666666667" style="1" customWidth="1"/>
    <col min="74" max="74" width="14.8583333333333" style="1" customWidth="1"/>
    <col min="75" max="75" width="16.8333333333333" style="1" customWidth="1"/>
    <col min="76" max="77" width="18.3333333333333" style="1" customWidth="1"/>
    <col min="78" max="78" width="9" style="1" customWidth="1"/>
    <col min="79" max="79" width="15.1666666666667" style="1" customWidth="1"/>
    <col min="80" max="84" width="9" style="1" customWidth="1"/>
  </cols>
  <sheetData>
    <row r="1" ht="96" customHeight="1" spans="1:1">
      <c r="A1" s="12" t="s">
        <v>606</v>
      </c>
    </row>
    <row r="2" ht="31" customHeight="1" spans="1:79">
      <c r="A2" s="13"/>
      <c r="B2" s="14"/>
      <c r="C2" s="15"/>
      <c r="D2" s="15"/>
      <c r="E2" s="16" t="s">
        <v>558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558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559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560</v>
      </c>
    </row>
    <row r="3" ht="94" customHeight="1" spans="1:88">
      <c r="A3" s="18"/>
      <c r="B3" s="18"/>
      <c r="C3" s="19" t="s">
        <v>561</v>
      </c>
      <c r="D3" s="20" t="s">
        <v>562</v>
      </c>
      <c r="E3" s="21" t="s">
        <v>563</v>
      </c>
      <c r="F3" s="21" t="s">
        <v>564</v>
      </c>
      <c r="G3" s="21" t="s">
        <v>565</v>
      </c>
      <c r="H3" s="21" t="s">
        <v>566</v>
      </c>
      <c r="I3" s="21" t="s">
        <v>567</v>
      </c>
      <c r="J3" s="21" t="s">
        <v>206</v>
      </c>
      <c r="K3" s="21" t="s">
        <v>568</v>
      </c>
      <c r="L3" s="21" t="s">
        <v>569</v>
      </c>
      <c r="M3" s="21" t="s">
        <v>113</v>
      </c>
      <c r="N3" s="21" t="s">
        <v>570</v>
      </c>
      <c r="O3" s="21" t="s">
        <v>571</v>
      </c>
      <c r="P3" s="21" t="s">
        <v>572</v>
      </c>
      <c r="Q3" s="38" t="s">
        <v>4</v>
      </c>
      <c r="R3" s="38" t="s">
        <v>338</v>
      </c>
      <c r="S3" s="38" t="s">
        <v>573</v>
      </c>
      <c r="T3" s="38" t="s">
        <v>574</v>
      </c>
      <c r="U3" s="38" t="s">
        <v>575</v>
      </c>
      <c r="V3" s="38" t="s">
        <v>203</v>
      </c>
      <c r="W3" s="38" t="s">
        <v>280</v>
      </c>
      <c r="X3" s="38" t="s">
        <v>576</v>
      </c>
      <c r="Y3" s="40" t="s">
        <v>3</v>
      </c>
      <c r="Z3" s="40" t="s">
        <v>140</v>
      </c>
      <c r="AA3" s="40" t="s">
        <v>533</v>
      </c>
      <c r="AB3" s="40" t="s">
        <v>534</v>
      </c>
      <c r="AC3" s="40" t="s">
        <v>103</v>
      </c>
      <c r="AD3" s="40" t="s">
        <v>294</v>
      </c>
      <c r="AE3" s="40" t="s">
        <v>454</v>
      </c>
      <c r="AF3" s="40" t="s">
        <v>161</v>
      </c>
      <c r="AG3" s="40" t="s">
        <v>416</v>
      </c>
      <c r="AH3" s="43" t="s">
        <v>563</v>
      </c>
      <c r="AI3" s="43" t="s">
        <v>564</v>
      </c>
      <c r="AJ3" s="43" t="s">
        <v>565</v>
      </c>
      <c r="AK3" s="43" t="s">
        <v>566</v>
      </c>
      <c r="AL3" s="43" t="s">
        <v>567</v>
      </c>
      <c r="AM3" s="43" t="s">
        <v>206</v>
      </c>
      <c r="AN3" s="43" t="s">
        <v>568</v>
      </c>
      <c r="AO3" s="43" t="s">
        <v>569</v>
      </c>
      <c r="AP3" s="43" t="s">
        <v>113</v>
      </c>
      <c r="AQ3" s="43" t="s">
        <v>570</v>
      </c>
      <c r="AR3" s="43" t="s">
        <v>571</v>
      </c>
      <c r="AS3" s="43" t="s">
        <v>572</v>
      </c>
      <c r="AT3" s="44" t="s">
        <v>338</v>
      </c>
      <c r="AU3" s="44" t="s">
        <v>573</v>
      </c>
      <c r="AV3" s="44" t="s">
        <v>574</v>
      </c>
      <c r="AW3" s="44" t="s">
        <v>575</v>
      </c>
      <c r="AX3" s="44" t="s">
        <v>203</v>
      </c>
      <c r="AY3" s="44" t="s">
        <v>280</v>
      </c>
      <c r="AZ3" s="44" t="s">
        <v>576</v>
      </c>
      <c r="BA3" s="45" t="s">
        <v>140</v>
      </c>
      <c r="BB3" s="45" t="s">
        <v>533</v>
      </c>
      <c r="BC3" s="45" t="s">
        <v>534</v>
      </c>
      <c r="BD3" s="45" t="s">
        <v>103</v>
      </c>
      <c r="BE3" s="45" t="s">
        <v>294</v>
      </c>
      <c r="BF3" s="45" t="s">
        <v>454</v>
      </c>
      <c r="BG3" s="45" t="s">
        <v>161</v>
      </c>
      <c r="BH3" s="45" t="s">
        <v>416</v>
      </c>
      <c r="BI3" s="48" t="s">
        <v>577</v>
      </c>
      <c r="BJ3" s="49" t="s">
        <v>578</v>
      </c>
      <c r="BK3" s="49" t="s">
        <v>579</v>
      </c>
      <c r="BL3" s="48" t="s">
        <v>580</v>
      </c>
      <c r="BM3" s="49" t="s">
        <v>581</v>
      </c>
      <c r="BN3" s="49" t="s">
        <v>582</v>
      </c>
      <c r="BO3" s="48" t="s">
        <v>583</v>
      </c>
      <c r="BP3" s="49" t="s">
        <v>584</v>
      </c>
      <c r="BQ3" s="49" t="s">
        <v>585</v>
      </c>
      <c r="BR3" s="48" t="s">
        <v>586</v>
      </c>
      <c r="BS3" s="49" t="s">
        <v>587</v>
      </c>
      <c r="BT3" s="49" t="s">
        <v>588</v>
      </c>
      <c r="BU3" s="55" t="s">
        <v>589</v>
      </c>
      <c r="BV3" s="55" t="s">
        <v>590</v>
      </c>
      <c r="BW3" s="56" t="s">
        <v>14</v>
      </c>
      <c r="BX3" s="56" t="s">
        <v>35</v>
      </c>
      <c r="BY3" s="56" t="s">
        <v>591</v>
      </c>
      <c r="BZ3" s="56" t="s">
        <v>592</v>
      </c>
      <c r="CA3" s="57" t="s">
        <v>593</v>
      </c>
      <c r="CB3" s="57" t="s">
        <v>594</v>
      </c>
      <c r="CC3" s="57" t="s">
        <v>595</v>
      </c>
      <c r="CD3" s="57" t="s">
        <v>596</v>
      </c>
      <c r="CE3" s="57" t="s">
        <v>597</v>
      </c>
      <c r="CF3" s="57" t="s">
        <v>598</v>
      </c>
      <c r="CG3" s="57"/>
      <c r="CH3" s="57"/>
      <c r="CI3" s="57"/>
      <c r="CJ3" s="57"/>
    </row>
    <row r="4" ht="31" customHeight="1" spans="1:88">
      <c r="A4" s="18"/>
      <c r="B4" s="22">
        <v>45360</v>
      </c>
      <c r="C4" s="23" t="s">
        <v>599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customHeight="1" spans="1:78">
      <c r="A8" s="31" t="s">
        <v>600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601</v>
      </c>
      <c r="R8" s="33" t="s">
        <v>338</v>
      </c>
      <c r="S8" s="33" t="s">
        <v>601</v>
      </c>
      <c r="T8" s="33" t="s">
        <v>601</v>
      </c>
      <c r="U8" s="33" t="s">
        <v>575</v>
      </c>
      <c r="V8" s="33" t="s">
        <v>362</v>
      </c>
      <c r="W8" s="33" t="s">
        <v>410</v>
      </c>
      <c r="X8" s="33" t="s">
        <v>602</v>
      </c>
      <c r="Y8" s="33" t="s">
        <v>601</v>
      </c>
      <c r="Z8" s="33" t="s">
        <v>140</v>
      </c>
      <c r="AA8" s="33" t="s">
        <v>533</v>
      </c>
      <c r="AB8" s="33" t="s">
        <v>534</v>
      </c>
      <c r="AC8" s="33" t="s">
        <v>103</v>
      </c>
      <c r="AD8" s="33" t="s">
        <v>294</v>
      </c>
      <c r="AE8" s="33" t="s">
        <v>454</v>
      </c>
      <c r="AF8" s="33" t="s">
        <v>161</v>
      </c>
      <c r="AG8" s="33" t="s">
        <v>416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338</v>
      </c>
      <c r="AU8" s="33" t="s">
        <v>601</v>
      </c>
      <c r="AV8" s="33" t="s">
        <v>601</v>
      </c>
      <c r="AW8" s="33" t="s">
        <v>575</v>
      </c>
      <c r="AX8" s="33" t="s">
        <v>362</v>
      </c>
      <c r="AY8" s="33" t="s">
        <v>410</v>
      </c>
      <c r="AZ8" s="33" t="s">
        <v>602</v>
      </c>
      <c r="BA8" s="33" t="s">
        <v>140</v>
      </c>
      <c r="BB8" s="33" t="s">
        <v>533</v>
      </c>
      <c r="BC8" s="33" t="s">
        <v>534</v>
      </c>
      <c r="BD8" s="33" t="s">
        <v>103</v>
      </c>
      <c r="BE8" s="33" t="s">
        <v>294</v>
      </c>
      <c r="BF8" s="33" t="s">
        <v>454</v>
      </c>
      <c r="BG8" s="33" t="s">
        <v>161</v>
      </c>
      <c r="BH8" s="33" t="s">
        <v>416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>
        <f>COUNTIFS(号卡晒单!$A:$A,$B$4,号卡晒单!$G:$G,B9,号卡晒单!$H:$H,$E$8)</f>
        <v>0</v>
      </c>
      <c r="F9" s="27">
        <f>COUNTIFS(号卡晒单!$A:$A,$B$4,号卡晒单!$G:$G,B9,号卡晒单!$H:$H,$F$8)</f>
        <v>0</v>
      </c>
      <c r="G9" s="27">
        <f>COUNTIFS(号卡晒单!$A:$A,$B$4,号卡晒单!$G:$G,B9,号卡晒单!$H:$H,$G$8)</f>
        <v>0</v>
      </c>
      <c r="H9" s="27">
        <f>COUNTIFS(号卡晒单!$A:$A,$B$4,号卡晒单!$G:$G,B9,号卡晒单!$H:$H,$H$8)</f>
        <v>0</v>
      </c>
      <c r="I9" s="27">
        <f>COUNTIFS(号卡晒单!$A:$A,$B$4,号卡晒单!$G:$G,B9,号卡晒单!$H:$H,$I$8)</f>
        <v>0</v>
      </c>
      <c r="J9" s="27">
        <f>COUNTIFS(号卡晒单!$A:$A,$B$4,号卡晒单!$G:$G,B9,号卡晒单!$H:$H,$J$8)</f>
        <v>0</v>
      </c>
      <c r="K9" s="27">
        <f>COUNTIFS(号卡晒单!$A:$A,$B$4,号卡晒单!$G:$G,B9,号卡晒单!$H:$H,$K$8)</f>
        <v>0</v>
      </c>
      <c r="L9" s="27">
        <f>COUNTIFS(号卡晒单!$A:$A,$B$4,号卡晒单!$G:$G,B9,号卡晒单!$H:$H,$L$8)</f>
        <v>0</v>
      </c>
      <c r="M9" s="27">
        <f>COUNTIFS(号卡晒单!$A:$A,$B$4,号卡晒单!$G:$G,B9,号卡晒单!$H:$H,$M$8)</f>
        <v>0</v>
      </c>
      <c r="N9" s="27">
        <f>COUNTIFS(号卡晒单!$A:$A,$B$4,号卡晒单!$G:$G,B9,号卡晒单!$H:$H,$N$8)</f>
        <v>0</v>
      </c>
      <c r="O9" s="27">
        <f>COUNTIFS(号卡晒单!$A:$A,$B$4,号卡晒单!$G:$G,B9,号卡晒单!$H:$H,$O$8)</f>
        <v>0</v>
      </c>
      <c r="P9" s="27">
        <f>COUNTIFS(号卡晒单!$A:$A,$B$4,号卡晒单!$G:$G,B9,号卡晒单!$H:$H,$P$8)</f>
        <v>0</v>
      </c>
      <c r="Q9" s="27">
        <f>R9*$R$4+S9*$S$4+T9*$T$4+U9*$U$4+V9*$V$4+W9*$W$4+X9*$X$4</f>
        <v>0</v>
      </c>
      <c r="R9" s="27">
        <f>COUNTIFS(号卡晒单!$A:$A,$B$4,号卡晒单!$G:$G,B9,号卡晒单!$H:$H,$R$8)</f>
        <v>0</v>
      </c>
      <c r="S9" s="27">
        <f t="shared" ref="S9:S66" si="0">SUM(M9)</f>
        <v>0</v>
      </c>
      <c r="T9" s="27">
        <f t="shared" ref="T9:T66" si="1">E9+F9+G9+H9+I9+J9+K9+L9+N9+O9+P9</f>
        <v>0</v>
      </c>
      <c r="U9" s="27">
        <f>COUNTIFS(号卡晒单!$A:$A,$B$4,号卡晒单!$G:$G,B9,号卡晒单!$H:$H,$U$8)</f>
        <v>0</v>
      </c>
      <c r="V9" s="27">
        <f>COUNTIFS(号卡晒单!$A:$A,$B$4,号卡晒单!$G:$G,B9,号卡晒单!$H:$H,$V$8)</f>
        <v>0</v>
      </c>
      <c r="W9" s="27">
        <f>COUNTIFS(号卡晒单!$A:$A,$B$4,号卡晒单!$G:$G,B9,号卡晒单!$H:$H,$W$8)</f>
        <v>0</v>
      </c>
      <c r="X9" s="27">
        <f>COUNTIFS(号卡晒单!$A:$A,$B$4,号卡晒单!$G:$G,B9,号卡晒单!$H:$H,$X$8)</f>
        <v>0</v>
      </c>
      <c r="Y9" s="27">
        <f>Z9*$Z$4+AA9*$AA$4+AB9*$AB$4+AC9*$AC$4+AD9*$AD$4+AE9*$AE$4+AF9*$AF$4+AG9*$AG$4</f>
        <v>0</v>
      </c>
      <c r="Z9" s="27">
        <f>COUNTIFS('固网新增-回网'!$A:$A,$B$4,'固网新增-回网'!$F:$F,B9,'固网新增-回网'!$G:$G,$Z$8)</f>
        <v>0</v>
      </c>
      <c r="AA9" s="27">
        <f>COUNTIFS('固网新增-回网'!$A:$A,$B$4,'固网新增-回网'!$F:$F,B9,'固网新增-回网'!$H:$H,$AA$8)</f>
        <v>0</v>
      </c>
      <c r="AB9" s="27">
        <f>COUNTIFS('固网新增-回网'!$A:$A,$B$4,'固网新增-回网'!$F:$F,B9,'固网新增-回网'!$I:$I,$AB$8)</f>
        <v>0</v>
      </c>
      <c r="AC9" s="27">
        <f>COUNTIFS('固网新增-回网'!$A:$A,$B$4,'固网新增-回网'!$F:$F,B9,'固网新增-回网'!$G:$G,$AC$8)</f>
        <v>0</v>
      </c>
      <c r="AD9" s="27">
        <f>COUNTIFS('固网新增-回网'!$A:$A,$B$4,'固网新增-回网'!$F:$F,B9,'固网新增-回网'!$H:$H,$AD$8)</f>
        <v>0</v>
      </c>
      <c r="AE9" s="27">
        <f>COUNTIFS('固网新增-回网'!$A:$A,$B$4,'固网新增-回网'!$F:$F,B9,'固网新增-回网'!$I:$I,$AE$8)</f>
        <v>0</v>
      </c>
      <c r="AF9" s="27">
        <f>COUNTIFS('固网新增-回网'!$A:$A,$B$4,'固网新增-回网'!$F:$F,B9,'固网新增-回网'!$J:$J,$AF$8)</f>
        <v>0</v>
      </c>
      <c r="AG9" s="27">
        <f>COUNTIFS('固网新增-回网'!$A:$A,$B$4,'固网新增-回网'!$F:$F,B9,'固网新增-回网'!$K:$K,$AG$8)</f>
        <v>0</v>
      </c>
      <c r="AH9" s="27">
        <f>COUNTIFS(号卡晒单!$G:$G,B9,号卡晒单!$H:$H,$AH$8)</f>
        <v>0</v>
      </c>
      <c r="AI9" s="27">
        <f>COUNTIFS(号卡晒单!$G:$G,B9,号卡晒单!$H:$H,$AI$8)</f>
        <v>0</v>
      </c>
      <c r="AJ9" s="27">
        <f>COUNTIFS(号卡晒单!$G:$G,B9,号卡晒单!$H:$H,$AJ$8)</f>
        <v>0</v>
      </c>
      <c r="AK9" s="27">
        <f>COUNTIFS(号卡晒单!$G:$G,B9,号卡晒单!$H:$H,$AK$8)</f>
        <v>0</v>
      </c>
      <c r="AL9" s="27">
        <f>COUNTIFS(号卡晒单!$G:$G,B9,号卡晒单!$H:$H,$AL$8)</f>
        <v>0</v>
      </c>
      <c r="AM9" s="27">
        <f>COUNTIFS(号卡晒单!$G:$G,B9,号卡晒单!$H:$H,$AM$8)</f>
        <v>0</v>
      </c>
      <c r="AN9" s="27">
        <f>COUNTIFS(号卡晒单!$G:$G,B9,号卡晒单!$H:$H,$AN$8)</f>
        <v>0</v>
      </c>
      <c r="AO9" s="27">
        <f>COUNTIFS(号卡晒单!$G:$G,B9,号卡晒单!$H:$H,$AO$8)</f>
        <v>0</v>
      </c>
      <c r="AP9" s="27">
        <f>COUNTIFS(号卡晒单!$G:$G,B9,号卡晒单!$H:$H,$AP$8)</f>
        <v>0</v>
      </c>
      <c r="AQ9" s="27">
        <f>COUNTIFS(号卡晒单!$G:$G,B9,号卡晒单!$H:$H,$AQ$8)</f>
        <v>0</v>
      </c>
      <c r="AR9" s="27">
        <f>COUNTIFS(号卡晒单!$G:$G,B9,号卡晒单!$H:$H,$AR$8)</f>
        <v>0</v>
      </c>
      <c r="AS9" s="27">
        <f>COUNTIFS(号卡晒单!$G:$G,B9,号卡晒单!$H:$H,$AS$8)</f>
        <v>0</v>
      </c>
      <c r="AT9" s="23">
        <f>COUNTIFS(号卡晒单!$G:$G,B9,号卡晒单!$H:$H,$AT$8)</f>
        <v>1</v>
      </c>
      <c r="AU9" s="23">
        <f t="shared" ref="AU9:AU66" si="2">AP9</f>
        <v>0</v>
      </c>
      <c r="AV9" s="23">
        <f t="shared" ref="AV9:AV66" si="3">AH9+AI9+AJ9+AK9+AL9+AM9+AN9+AO9+AQ9+AR9+AS9</f>
        <v>0</v>
      </c>
      <c r="AW9" s="23">
        <f>COUNTIFS(号卡晒单!$G:$G,B9,号卡晒单!$H:$H,$AW$8)</f>
        <v>0</v>
      </c>
      <c r="AX9" s="27">
        <f>COUNTIFS(号卡晒单!$G:$G,B9,号卡晒单!$H:$H,$AX$8)</f>
        <v>0</v>
      </c>
      <c r="AY9" s="27">
        <f>COUNTIFS(号卡晒单!$G:$G,B9,号卡晒单!$H:$H,$AY$8)</f>
        <v>0</v>
      </c>
      <c r="AZ9" s="27">
        <f>COUNTIFS(号卡晒单!$G:$G,B9,号卡晒单!$H:$H,$AZ$8)</f>
        <v>0</v>
      </c>
      <c r="BA9" s="27">
        <f>COUNTIFS('固网新增-回网'!$F:$F,B9,'固网新增-回网'!$G:$G,$BA$8)</f>
        <v>0</v>
      </c>
      <c r="BB9" s="27">
        <f>COUNTIFS('固网新增-回网'!$F:$F,B9,'固网新增-回网'!$H:$H,$BB$8)</f>
        <v>0</v>
      </c>
      <c r="BC9" s="27">
        <f>COUNTIFS('固网新增-回网'!$F:$F,B9,'固网新增-回网'!$I:$I,$BC$8)</f>
        <v>0</v>
      </c>
      <c r="BD9" s="27">
        <f>COUNTIFS('固网新增-回网'!$F:$F,B9,'固网新增-回网'!$G:$G,$BD$8)</f>
        <v>0</v>
      </c>
      <c r="BE9" s="27">
        <f>COUNTIFS('固网新增-回网'!$F:$F,B9,'固网新增-回网'!$H:$H,$BE$8)</f>
        <v>0</v>
      </c>
      <c r="BF9" s="27">
        <f>COUNTIFS('固网新增-回网'!$F:$F,B9,'固网新增-回网'!$I:$I,$BF$8)</f>
        <v>0</v>
      </c>
      <c r="BG9" s="27">
        <f>COUNTIFS('固网新增-回网'!$F:$F,B9,'固网新增-回网'!$J:$J,$BG$8)</f>
        <v>0</v>
      </c>
      <c r="BH9" s="27">
        <f>COUNTIFS('固网新增-回网'!$F:$F,B9,'固网新增-回网'!$K:$K,$BH$8)</f>
        <v>0</v>
      </c>
      <c r="BI9" s="26">
        <v>5</v>
      </c>
      <c r="BJ9" s="27">
        <f>AT9*$AT$4+AU9*$AU$4+AV9*$AV$4+AW9*$AW$4+AX9*$AX$4+AY9*$AY$4+AZ9*$AZ$4</f>
        <v>1</v>
      </c>
      <c r="BK9" s="27">
        <f t="shared" ref="BK9:BK67" si="4">SUM(AT9:AZ9)</f>
        <v>1</v>
      </c>
      <c r="BL9" s="29">
        <v>51</v>
      </c>
      <c r="BM9" s="52">
        <f>SUM(BJ9:BJ23)</f>
        <v>35</v>
      </c>
      <c r="BN9" s="53">
        <f>BM9/BL9</f>
        <v>0.686274509803922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77</v>
      </c>
      <c r="BT9" s="53">
        <f>BS9/BR9</f>
        <v>0.620967741935484</v>
      </c>
      <c r="BU9" s="53">
        <f>(BT9+BN9)/2</f>
        <v>0.653621125869703</v>
      </c>
      <c r="BV9" s="64">
        <f>RANK(BU9,$BU$9:$BU$66)</f>
        <v>13</v>
      </c>
      <c r="BW9" s="29" t="s">
        <v>20</v>
      </c>
      <c r="BX9" s="63" t="s">
        <v>41</v>
      </c>
      <c r="BY9" s="34">
        <f t="shared" ref="BY9:BY66" si="6">SUM(AW9:AZ9)</f>
        <v>0</v>
      </c>
      <c r="BZ9" s="52">
        <f>SUM(BY9:BY23)</f>
        <v>1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>
        <f>COUNTIFS(号卡晒单!$A:$A,$B$4,号卡晒单!$G:$G,B10,号卡晒单!$H:$H,$E$8)</f>
        <v>1</v>
      </c>
      <c r="F10" s="27">
        <f>COUNTIFS(号卡晒单!$A:$A,$B$4,号卡晒单!$G:$G,B10,号卡晒单!$H:$H,$F$8)</f>
        <v>0</v>
      </c>
      <c r="G10" s="27">
        <f>COUNTIFS(号卡晒单!$A:$A,$B$4,号卡晒单!$G:$G,B10,号卡晒单!$H:$H,$G$8)</f>
        <v>0</v>
      </c>
      <c r="H10" s="27">
        <f>COUNTIFS(号卡晒单!$A:$A,$B$4,号卡晒单!$G:$G,B10,号卡晒单!$H:$H,$H$8)</f>
        <v>0</v>
      </c>
      <c r="I10" s="27">
        <f>COUNTIFS(号卡晒单!$A:$A,$B$4,号卡晒单!$G:$G,B10,号卡晒单!$H:$H,$I$8)</f>
        <v>0</v>
      </c>
      <c r="J10" s="27">
        <f>COUNTIFS(号卡晒单!$A:$A,$B$4,号卡晒单!$G:$G,B10,号卡晒单!$H:$H,$J$8)</f>
        <v>0</v>
      </c>
      <c r="K10" s="27">
        <f>COUNTIFS(号卡晒单!$A:$A,$B$4,号卡晒单!$G:$G,B10,号卡晒单!$H:$H,$K$8)</f>
        <v>0</v>
      </c>
      <c r="L10" s="27">
        <f>COUNTIFS(号卡晒单!$A:$A,$B$4,号卡晒单!$G:$G,B10,号卡晒单!$H:$H,$L$8)</f>
        <v>0</v>
      </c>
      <c r="M10" s="27">
        <f>COUNTIFS(号卡晒单!$A:$A,$B$4,号卡晒单!$G:$G,B10,号卡晒单!$H:$H,$M$8)</f>
        <v>0</v>
      </c>
      <c r="N10" s="27">
        <f>COUNTIFS(号卡晒单!$A:$A,$B$4,号卡晒单!$G:$G,B10,号卡晒单!$H:$H,$N$8)</f>
        <v>0</v>
      </c>
      <c r="O10" s="27">
        <f>COUNTIFS(号卡晒单!$A:$A,$B$4,号卡晒单!$G:$G,B10,号卡晒单!$H:$H,$O$8)</f>
        <v>0</v>
      </c>
      <c r="P10" s="27">
        <f>COUNTIFS(号卡晒单!$A:$A,$B$4,号卡晒单!$G:$G,B10,号卡晒单!$H:$H,$P$8)</f>
        <v>0</v>
      </c>
      <c r="Q10" s="27">
        <f>R10*$R$4+S10*$S$4+T10*$T$4+U10*$U$4+V10*$V$4+W10*$W$4+X10*$X$4</f>
        <v>4</v>
      </c>
      <c r="R10" s="27">
        <f>COUNTIFS(号卡晒单!$A:$A,$B$4,号卡晒单!$G:$G,B10,号卡晒单!$H:$H,$R$8)</f>
        <v>1</v>
      </c>
      <c r="S10" s="27">
        <f t="shared" si="0"/>
        <v>0</v>
      </c>
      <c r="T10" s="27">
        <f t="shared" si="1"/>
        <v>1</v>
      </c>
      <c r="U10" s="27">
        <f>COUNTIFS(号卡晒单!$A:$A,$B$4,号卡晒单!$G:$G,B10,号卡晒单!$H:$H,$U$8)</f>
        <v>0</v>
      </c>
      <c r="V10" s="27">
        <f>COUNTIFS(号卡晒单!$A:$A,$B$4,号卡晒单!$G:$G,B10,号卡晒单!$H:$H,$V$8)</f>
        <v>0</v>
      </c>
      <c r="W10" s="27">
        <f>COUNTIFS(号卡晒单!$A:$A,$B$4,号卡晒单!$G:$G,B10,号卡晒单!$H:$H,$W$8)</f>
        <v>0</v>
      </c>
      <c r="X10" s="27">
        <f>COUNTIFS(号卡晒单!$A:$A,$B$4,号卡晒单!$G:$G,B10,号卡晒单!$H:$H,$X$8)</f>
        <v>0</v>
      </c>
      <c r="Y10" s="27">
        <f>Z10*$Z$4+AA10*$AA$4+AB10*$AB$4+AC10*$AC$4+AD10*$AD$4+AE10*$AE$4+AF10*$AF$4+AG10*$AG$4</f>
        <v>10</v>
      </c>
      <c r="Z10" s="27">
        <f>COUNTIFS('固网新增-回网'!$A:$A,$B$4,'固网新增-回网'!$F:$F,B10,'固网新增-回网'!$G:$G,$Z$8)</f>
        <v>1</v>
      </c>
      <c r="AA10" s="27">
        <f>COUNTIFS('固网新增-回网'!$A:$A,$B$4,'固网新增-回网'!$F:$F,B10,'固网新增-回网'!$H:$H,$AA$8)</f>
        <v>1</v>
      </c>
      <c r="AB10" s="27">
        <f>COUNTIFS('固网新增-回网'!$A:$A,$B$4,'固网新增-回网'!$F:$F,B10,'固网新增-回网'!$I:$I,$AB$8)</f>
        <v>1</v>
      </c>
      <c r="AC10" s="27">
        <f>COUNTIFS('固网新增-回网'!$A:$A,$B$4,'固网新增-回网'!$F:$F,B10,'固网新增-回网'!$G:$G,$AC$8)</f>
        <v>1</v>
      </c>
      <c r="AD10" s="27">
        <f>COUNTIFS('固网新增-回网'!$A:$A,$B$4,'固网新增-回网'!$F:$F,B10,'固网新增-回网'!$H:$H,$AD$8)</f>
        <v>1</v>
      </c>
      <c r="AE10" s="27">
        <f>COUNTIFS('固网新增-回网'!$A:$A,$B$4,'固网新增-回网'!$F:$F,B10,'固网新增-回网'!$I:$I,$AE$8)</f>
        <v>1</v>
      </c>
      <c r="AF10" s="27">
        <f>COUNTIFS('固网新增-回网'!$A:$A,$B$4,'固网新增-回网'!$F:$F,B10,'固网新增-回网'!$J:$J,$AF$8)</f>
        <v>0</v>
      </c>
      <c r="AG10" s="27">
        <f>COUNTIFS('固网新增-回网'!$A:$A,$B$4,'固网新增-回网'!$F:$F,B10,'固网新增-回网'!$K:$K,$AG$8)</f>
        <v>0</v>
      </c>
      <c r="AH10" s="27">
        <f>COUNTIFS(号卡晒单!$G:$G,B10,号卡晒单!$H:$H,$AH$8)</f>
        <v>1</v>
      </c>
      <c r="AI10" s="27">
        <f>COUNTIFS(号卡晒单!$G:$G,B10,号卡晒单!$H:$H,$AI$8)</f>
        <v>0</v>
      </c>
      <c r="AJ10" s="27">
        <f>COUNTIFS(号卡晒单!$G:$G,B10,号卡晒单!$H:$H,$AJ$8)</f>
        <v>0</v>
      </c>
      <c r="AK10" s="27">
        <f>COUNTIFS(号卡晒单!$G:$G,B10,号卡晒单!$H:$H,$AK$8)</f>
        <v>0</v>
      </c>
      <c r="AL10" s="27">
        <f>COUNTIFS(号卡晒单!$G:$G,B10,号卡晒单!$H:$H,$AL$8)</f>
        <v>0</v>
      </c>
      <c r="AM10" s="27">
        <f>COUNTIFS(号卡晒单!$G:$G,B10,号卡晒单!$H:$H,$AM$8)</f>
        <v>0</v>
      </c>
      <c r="AN10" s="27">
        <f>COUNTIFS(号卡晒单!$G:$G,B10,号卡晒单!$H:$H,$AN$8)</f>
        <v>0</v>
      </c>
      <c r="AO10" s="27">
        <f>COUNTIFS(号卡晒单!$G:$G,B10,号卡晒单!$H:$H,$AO$8)</f>
        <v>0</v>
      </c>
      <c r="AP10" s="27">
        <f>COUNTIFS(号卡晒单!$G:$G,B10,号卡晒单!$H:$H,$AP$8)</f>
        <v>0</v>
      </c>
      <c r="AQ10" s="27">
        <f>COUNTIFS(号卡晒单!$G:$G,B10,号卡晒单!$H:$H,$AQ$8)</f>
        <v>0</v>
      </c>
      <c r="AR10" s="27">
        <f>COUNTIFS(号卡晒单!$G:$G,B10,号卡晒单!$H:$H,$AR$8)</f>
        <v>0</v>
      </c>
      <c r="AS10" s="27">
        <f>COUNTIFS(号卡晒单!$G:$G,B10,号卡晒单!$H:$H,$AS$8)</f>
        <v>0</v>
      </c>
      <c r="AT10" s="23">
        <f>COUNTIFS(号卡晒单!$G:$G,B10,号卡晒单!$H:$H,$AT$8)</f>
        <v>1</v>
      </c>
      <c r="AU10" s="23">
        <f t="shared" si="2"/>
        <v>0</v>
      </c>
      <c r="AV10" s="23">
        <f t="shared" si="3"/>
        <v>1</v>
      </c>
      <c r="AW10" s="23">
        <f>COUNTIFS(号卡晒单!$G:$G,B10,号卡晒单!$H:$H,$AW$8)</f>
        <v>0</v>
      </c>
      <c r="AX10" s="27">
        <f>COUNTIFS(号卡晒单!$G:$G,B10,号卡晒单!$H:$H,$AX$8)</f>
        <v>0</v>
      </c>
      <c r="AY10" s="27">
        <f>COUNTIFS(号卡晒单!$G:$G,B10,号卡晒单!$H:$H,$AY$8)</f>
        <v>0</v>
      </c>
      <c r="AZ10" s="27">
        <f>COUNTIFS(号卡晒单!$G:$G,B10,号卡晒单!$H:$H,$AZ$8)</f>
        <v>0</v>
      </c>
      <c r="BA10" s="27">
        <f>COUNTIFS('固网新增-回网'!$F:$F,B10,'固网新增-回网'!$G:$G,$BA$8)</f>
        <v>1</v>
      </c>
      <c r="BB10" s="27">
        <f>COUNTIFS('固网新增-回网'!$F:$F,B10,'固网新增-回网'!$H:$H,$BB$8)</f>
        <v>1</v>
      </c>
      <c r="BC10" s="27">
        <f>COUNTIFS('固网新增-回网'!$F:$F,B10,'固网新增-回网'!$I:$I,$BC$8)</f>
        <v>1</v>
      </c>
      <c r="BD10" s="27">
        <f>COUNTIFS('固网新增-回网'!$F:$F,B10,'固网新增-回网'!$G:$G,$BD$8)</f>
        <v>1</v>
      </c>
      <c r="BE10" s="27">
        <f>COUNTIFS('固网新增-回网'!$F:$F,B10,'固网新增-回网'!$H:$H,$BE$8)</f>
        <v>1</v>
      </c>
      <c r="BF10" s="27">
        <f>COUNTIFS('固网新增-回网'!$F:$F,B10,'固网新增-回网'!$I:$I,$BF$8)</f>
        <v>1</v>
      </c>
      <c r="BG10" s="27">
        <f>COUNTIFS('固网新增-回网'!$F:$F,B10,'固网新增-回网'!$J:$J,$BG$8)</f>
        <v>0</v>
      </c>
      <c r="BH10" s="27">
        <f>COUNTIFS('固网新增-回网'!$F:$F,B10,'固网新增-回网'!$K:$K,$BH$8)</f>
        <v>0</v>
      </c>
      <c r="BI10" s="26">
        <v>5</v>
      </c>
      <c r="BJ10" s="27">
        <f>AT10*$AT$4+AU10*$AU$4+AV10*$AV$4+AW10*$AW$4+AX10*$AX$4+AY10*$AY$4+AZ10*$AZ$4</f>
        <v>4</v>
      </c>
      <c r="BK10" s="27">
        <f t="shared" si="4"/>
        <v>2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10</v>
      </c>
      <c r="BQ10" s="27">
        <f t="shared" si="5"/>
        <v>6</v>
      </c>
      <c r="BR10" s="28"/>
      <c r="BS10" s="28"/>
      <c r="BT10" s="28"/>
      <c r="BU10" s="28"/>
      <c r="BV10" s="28"/>
      <c r="BW10" s="28"/>
      <c r="BX10" s="63" t="s">
        <v>42</v>
      </c>
      <c r="BY10" s="34">
        <f t="shared" si="6"/>
        <v>0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>
        <f>COUNTIFS(号卡晒单!$A:$A,$B$4,号卡晒单!$G:$G,B11,号卡晒单!$H:$H,$E$8)</f>
        <v>0</v>
      </c>
      <c r="F11" s="27">
        <f>COUNTIFS(号卡晒单!$A:$A,$B$4,号卡晒单!$G:$G,B11,号卡晒单!$H:$H,$F$8)</f>
        <v>0</v>
      </c>
      <c r="G11" s="27">
        <f>COUNTIFS(号卡晒单!$A:$A,$B$4,号卡晒单!$G:$G,B11,号卡晒单!$H:$H,$G$8)</f>
        <v>0</v>
      </c>
      <c r="H11" s="27">
        <f>COUNTIFS(号卡晒单!$A:$A,$B$4,号卡晒单!$G:$G,B11,号卡晒单!$H:$H,$H$8)</f>
        <v>0</v>
      </c>
      <c r="I11" s="27">
        <f>COUNTIFS(号卡晒单!$A:$A,$B$4,号卡晒单!$G:$G,B11,号卡晒单!$H:$H,$I$8)</f>
        <v>0</v>
      </c>
      <c r="J11" s="27">
        <f>COUNTIFS(号卡晒单!$A:$A,$B$4,号卡晒单!$G:$G,B11,号卡晒单!$H:$H,$J$8)</f>
        <v>0</v>
      </c>
      <c r="K11" s="27">
        <f>COUNTIFS(号卡晒单!$A:$A,$B$4,号卡晒单!$G:$G,B11,号卡晒单!$H:$H,$K$8)</f>
        <v>0</v>
      </c>
      <c r="L11" s="27">
        <f>COUNTIFS(号卡晒单!$A:$A,$B$4,号卡晒单!$G:$G,B11,号卡晒单!$H:$H,$L$8)</f>
        <v>0</v>
      </c>
      <c r="M11" s="27">
        <f>COUNTIFS(号卡晒单!$A:$A,$B$4,号卡晒单!$G:$G,B11,号卡晒单!$H:$H,$M$8)</f>
        <v>0</v>
      </c>
      <c r="N11" s="27">
        <f>COUNTIFS(号卡晒单!$A:$A,$B$4,号卡晒单!$G:$G,B11,号卡晒单!$H:$H,$N$8)</f>
        <v>0</v>
      </c>
      <c r="O11" s="27">
        <f>COUNTIFS(号卡晒单!$A:$A,$B$4,号卡晒单!$G:$G,B11,号卡晒单!$H:$H,$O$8)</f>
        <v>0</v>
      </c>
      <c r="P11" s="27">
        <f>COUNTIFS(号卡晒单!$A:$A,$B$4,号卡晒单!$G:$G,B11,号卡晒单!$H:$H,$P$8)</f>
        <v>0</v>
      </c>
      <c r="Q11" s="27">
        <f>R11*$R$4+S11*$S$4+T11*$T$4+U11*$U$4+V11*$V$4+W11*$W$4+X11*$X$4</f>
        <v>0</v>
      </c>
      <c r="R11" s="27">
        <f>COUNTIFS(号卡晒单!$A:$A,$B$4,号卡晒单!$G:$G,B11,号卡晒单!$H:$H,$R$8)</f>
        <v>0</v>
      </c>
      <c r="S11" s="27">
        <f t="shared" si="0"/>
        <v>0</v>
      </c>
      <c r="T11" s="27">
        <f t="shared" si="1"/>
        <v>0</v>
      </c>
      <c r="U11" s="27">
        <f>COUNTIFS(号卡晒单!$A:$A,$B$4,号卡晒单!$G:$G,B11,号卡晒单!$H:$H,$U$8)</f>
        <v>0</v>
      </c>
      <c r="V11" s="27">
        <f>COUNTIFS(号卡晒单!$A:$A,$B$4,号卡晒单!$G:$G,B11,号卡晒单!$H:$H,$V$8)</f>
        <v>0</v>
      </c>
      <c r="W11" s="27">
        <f>COUNTIFS(号卡晒单!$A:$A,$B$4,号卡晒单!$G:$G,B11,号卡晒单!$H:$H,$W$8)</f>
        <v>0</v>
      </c>
      <c r="X11" s="27">
        <f>COUNTIFS(号卡晒单!$A:$A,$B$4,号卡晒单!$G:$G,B11,号卡晒单!$H:$H,$X$8)</f>
        <v>0</v>
      </c>
      <c r="Y11" s="27">
        <f>Z11*$Z$4+AA11*$AA$4+AB11*$AB$4+AC11*$AC$4+AD11*$AD$4+AE11*$AE$4+AF11*$AF$4+AG11*$AG$4</f>
        <v>0</v>
      </c>
      <c r="Z11" s="27">
        <f>COUNTIFS('固网新增-回网'!$A:$A,$B$4,'固网新增-回网'!$F:$F,B11,'固网新增-回网'!$G:$G,$Z$8)</f>
        <v>0</v>
      </c>
      <c r="AA11" s="27">
        <f>COUNTIFS('固网新增-回网'!$A:$A,$B$4,'固网新增-回网'!$F:$F,B11,'固网新增-回网'!$H:$H,$AA$8)</f>
        <v>0</v>
      </c>
      <c r="AB11" s="27">
        <f>COUNTIFS('固网新增-回网'!$A:$A,$B$4,'固网新增-回网'!$F:$F,B11,'固网新增-回网'!$I:$I,$AB$8)</f>
        <v>0</v>
      </c>
      <c r="AC11" s="27">
        <f>COUNTIFS('固网新增-回网'!$A:$A,$B$4,'固网新增-回网'!$F:$F,B11,'固网新增-回网'!$G:$G,$AC$8)</f>
        <v>0</v>
      </c>
      <c r="AD11" s="27">
        <f>COUNTIFS('固网新增-回网'!$A:$A,$B$4,'固网新增-回网'!$F:$F,B11,'固网新增-回网'!$H:$H,$AD$8)</f>
        <v>0</v>
      </c>
      <c r="AE11" s="27">
        <f>COUNTIFS('固网新增-回网'!$A:$A,$B$4,'固网新增-回网'!$F:$F,B11,'固网新增-回网'!$I:$I,$AE$8)</f>
        <v>0</v>
      </c>
      <c r="AF11" s="27">
        <f>COUNTIFS('固网新增-回网'!$A:$A,$B$4,'固网新增-回网'!$F:$F,B11,'固网新增-回网'!$J:$J,$AF$8)</f>
        <v>0</v>
      </c>
      <c r="AG11" s="27">
        <f>COUNTIFS('固网新增-回网'!$A:$A,$B$4,'固网新增-回网'!$F:$F,B11,'固网新增-回网'!$K:$K,$AG$8)</f>
        <v>0</v>
      </c>
      <c r="AH11" s="27">
        <f>COUNTIFS(号卡晒单!$G:$G,B11,号卡晒单!$H:$H,$AH$8)</f>
        <v>0</v>
      </c>
      <c r="AI11" s="27">
        <f>COUNTIFS(号卡晒单!$G:$G,B11,号卡晒单!$H:$H,$AI$8)</f>
        <v>0</v>
      </c>
      <c r="AJ11" s="27">
        <f>COUNTIFS(号卡晒单!$G:$G,B11,号卡晒单!$H:$H,$AJ$8)</f>
        <v>0</v>
      </c>
      <c r="AK11" s="27">
        <f>COUNTIFS(号卡晒单!$G:$G,B11,号卡晒单!$H:$H,$AK$8)</f>
        <v>0</v>
      </c>
      <c r="AL11" s="27">
        <f>COUNTIFS(号卡晒单!$G:$G,B11,号卡晒单!$H:$H,$AL$8)</f>
        <v>0</v>
      </c>
      <c r="AM11" s="27">
        <f>COUNTIFS(号卡晒单!$G:$G,B11,号卡晒单!$H:$H,$AM$8)</f>
        <v>0</v>
      </c>
      <c r="AN11" s="27">
        <f>COUNTIFS(号卡晒单!$G:$G,B11,号卡晒单!$H:$H,$AN$8)</f>
        <v>0</v>
      </c>
      <c r="AO11" s="27">
        <f>COUNTIFS(号卡晒单!$G:$G,B11,号卡晒单!$H:$H,$AO$8)</f>
        <v>0</v>
      </c>
      <c r="AP11" s="27">
        <f>COUNTIFS(号卡晒单!$G:$G,B11,号卡晒单!$H:$H,$AP$8)</f>
        <v>0</v>
      </c>
      <c r="AQ11" s="27">
        <f>COUNTIFS(号卡晒单!$G:$G,B11,号卡晒单!$H:$H,$AQ$8)</f>
        <v>0</v>
      </c>
      <c r="AR11" s="27">
        <f>COUNTIFS(号卡晒单!$G:$G,B11,号卡晒单!$H:$H,$AR$8)</f>
        <v>0</v>
      </c>
      <c r="AS11" s="27">
        <f>COUNTIFS(号卡晒单!$G:$G,B11,号卡晒单!$H:$H,$AS$8)</f>
        <v>0</v>
      </c>
      <c r="AT11" s="23">
        <f>COUNTIFS(号卡晒单!$G:$G,B11,号卡晒单!$H:$H,$AT$8)</f>
        <v>0</v>
      </c>
      <c r="AU11" s="23">
        <f t="shared" si="2"/>
        <v>0</v>
      </c>
      <c r="AV11" s="23">
        <f t="shared" si="3"/>
        <v>0</v>
      </c>
      <c r="AW11" s="23">
        <f>COUNTIFS(号卡晒单!$G:$G,B11,号卡晒单!$H:$H,$AW$8)</f>
        <v>0</v>
      </c>
      <c r="AX11" s="27">
        <f>COUNTIFS(号卡晒单!$G:$G,B11,号卡晒单!$H:$H,$AX$8)</f>
        <v>0</v>
      </c>
      <c r="AY11" s="27">
        <f>COUNTIFS(号卡晒单!$G:$G,B11,号卡晒单!$H:$H,$AY$8)</f>
        <v>0</v>
      </c>
      <c r="AZ11" s="27">
        <f>COUNTIFS(号卡晒单!$G:$G,B11,号卡晒单!$H:$H,$AZ$8)</f>
        <v>0</v>
      </c>
      <c r="BA11" s="27">
        <f>COUNTIFS('固网新增-回网'!$F:$F,B11,'固网新增-回网'!$G:$G,$BA$8)</f>
        <v>0</v>
      </c>
      <c r="BB11" s="27">
        <f>COUNTIFS('固网新增-回网'!$F:$F,B11,'固网新增-回网'!$H:$H,$BB$8)</f>
        <v>0</v>
      </c>
      <c r="BC11" s="27">
        <f>COUNTIFS('固网新增-回网'!$F:$F,B11,'固网新增-回网'!$I:$I,$BC$8)</f>
        <v>0</v>
      </c>
      <c r="BD11" s="27">
        <f>COUNTIFS('固网新增-回网'!$F:$F,B11,'固网新增-回网'!$G:$G,$BD$8)</f>
        <v>0</v>
      </c>
      <c r="BE11" s="27">
        <f>COUNTIFS('固网新增-回网'!$F:$F,B11,'固网新增-回网'!$H:$H,$BE$8)</f>
        <v>0</v>
      </c>
      <c r="BF11" s="27">
        <f>COUNTIFS('固网新增-回网'!$F:$F,B11,'固网新增-回网'!$I:$I,$BF$8)</f>
        <v>0</v>
      </c>
      <c r="BG11" s="27">
        <f>COUNTIFS('固网新增-回网'!$F:$F,B11,'固网新增-回网'!$J:$J,$BG$8)</f>
        <v>1</v>
      </c>
      <c r="BH11" s="27">
        <f>COUNTIFS('固网新增-回网'!$F:$F,B11,'固网新增-回网'!$K:$K,$BH$8)</f>
        <v>1</v>
      </c>
      <c r="BI11" s="26">
        <v>5</v>
      </c>
      <c r="BJ11" s="27">
        <f>AT11*$AT$4+AU11*$AU$4+AV11*$AV$4+AW11*$AW$4+AX11*$AX$4+AY11*$AY$4+AZ11*$AZ$4</f>
        <v>0</v>
      </c>
      <c r="BK11" s="27">
        <f t="shared" si="4"/>
        <v>0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2</v>
      </c>
      <c r="BQ11" s="27">
        <f t="shared" si="5"/>
        <v>2</v>
      </c>
      <c r="BR11" s="28"/>
      <c r="BS11" s="28"/>
      <c r="BT11" s="28"/>
      <c r="BU11" s="28"/>
      <c r="BV11" s="28"/>
      <c r="BW11" s="28"/>
      <c r="BX11" s="63" t="s">
        <v>43</v>
      </c>
      <c r="BY11" s="34">
        <f t="shared" si="6"/>
        <v>0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>
        <f>COUNTIFS(号卡晒单!$A:$A,$B$4,号卡晒单!$G:$G,B12,号卡晒单!$H:$H,$E$8)</f>
        <v>0</v>
      </c>
      <c r="F12" s="27">
        <f>COUNTIFS(号卡晒单!$A:$A,$B$4,号卡晒单!$G:$G,B12,号卡晒单!$H:$H,$F$8)</f>
        <v>0</v>
      </c>
      <c r="G12" s="27">
        <f>COUNTIFS(号卡晒单!$A:$A,$B$4,号卡晒单!$G:$G,B12,号卡晒单!$H:$H,$G$8)</f>
        <v>0</v>
      </c>
      <c r="H12" s="27">
        <f>COUNTIFS(号卡晒单!$A:$A,$B$4,号卡晒单!$G:$G,B12,号卡晒单!$H:$H,$H$8)</f>
        <v>0</v>
      </c>
      <c r="I12" s="27">
        <f>COUNTIFS(号卡晒单!$A:$A,$B$4,号卡晒单!$G:$G,B12,号卡晒单!$H:$H,$I$8)</f>
        <v>0</v>
      </c>
      <c r="J12" s="27">
        <f>COUNTIFS(号卡晒单!$A:$A,$B$4,号卡晒单!$G:$G,B12,号卡晒单!$H:$H,$J$8)</f>
        <v>0</v>
      </c>
      <c r="K12" s="27">
        <f>COUNTIFS(号卡晒单!$A:$A,$B$4,号卡晒单!$G:$G,B12,号卡晒单!$H:$H,$K$8)</f>
        <v>0</v>
      </c>
      <c r="L12" s="27">
        <f>COUNTIFS(号卡晒单!$A:$A,$B$4,号卡晒单!$G:$G,B12,号卡晒单!$H:$H,$L$8)</f>
        <v>0</v>
      </c>
      <c r="M12" s="27">
        <f>COUNTIFS(号卡晒单!$A:$A,$B$4,号卡晒单!$G:$G,B12,号卡晒单!$H:$H,$M$8)</f>
        <v>1</v>
      </c>
      <c r="N12" s="27">
        <f>COUNTIFS(号卡晒单!$A:$A,$B$4,号卡晒单!$G:$G,B12,号卡晒单!$H:$H,$N$8)</f>
        <v>0</v>
      </c>
      <c r="O12" s="27">
        <f>COUNTIFS(号卡晒单!$A:$A,$B$4,号卡晒单!$G:$G,B12,号卡晒单!$H:$H,$O$8)</f>
        <v>0</v>
      </c>
      <c r="P12" s="27">
        <f>COUNTIFS(号卡晒单!$A:$A,$B$4,号卡晒单!$G:$G,B12,号卡晒单!$H:$H,$P$8)</f>
        <v>0</v>
      </c>
      <c r="Q12" s="27">
        <f>R12*$R$4+S12*$S$4+T12*$T$4+U12*$U$4+V12*$V$4+W12*$W$4+X12*$X$4</f>
        <v>2</v>
      </c>
      <c r="R12" s="27">
        <f>COUNTIFS(号卡晒单!$A:$A,$B$4,号卡晒单!$G:$G,B12,号卡晒单!$H:$H,$R$8)</f>
        <v>0</v>
      </c>
      <c r="S12" s="27">
        <f t="shared" si="0"/>
        <v>1</v>
      </c>
      <c r="T12" s="27">
        <f t="shared" si="1"/>
        <v>0</v>
      </c>
      <c r="U12" s="27">
        <f>COUNTIFS(号卡晒单!$A:$A,$B$4,号卡晒单!$G:$G,B12,号卡晒单!$H:$H,$U$8)</f>
        <v>0</v>
      </c>
      <c r="V12" s="27">
        <f>COUNTIFS(号卡晒单!$A:$A,$B$4,号卡晒单!$G:$G,B12,号卡晒单!$H:$H,$V$8)</f>
        <v>0</v>
      </c>
      <c r="W12" s="27">
        <f>COUNTIFS(号卡晒单!$A:$A,$B$4,号卡晒单!$G:$G,B12,号卡晒单!$H:$H,$W$8)</f>
        <v>0</v>
      </c>
      <c r="X12" s="27">
        <f>COUNTIFS(号卡晒单!$A:$A,$B$4,号卡晒单!$G:$G,B12,号卡晒单!$H:$H,$X$8)</f>
        <v>0</v>
      </c>
      <c r="Y12" s="27">
        <f>Z12*$Z$4+AA12*$AA$4+AB12*$AB$4+AC12*$AC$4+AD12*$AD$4+AE12*$AE$4+AF12*$AF$4+AG12*$AG$4</f>
        <v>3</v>
      </c>
      <c r="Z12" s="27">
        <f>COUNTIFS('固网新增-回网'!$A:$A,$B$4,'固网新增-回网'!$F:$F,B12,'固网新增-回网'!$G:$G,$Z$8)</f>
        <v>1</v>
      </c>
      <c r="AA12" s="27">
        <f>COUNTIFS('固网新增-回网'!$A:$A,$B$4,'固网新增-回网'!$F:$F,B12,'固网新增-回网'!$H:$H,$AA$8)</f>
        <v>0</v>
      </c>
      <c r="AB12" s="27">
        <f>COUNTIFS('固网新增-回网'!$A:$A,$B$4,'固网新增-回网'!$F:$F,B12,'固网新增-回网'!$I:$I,$AB$8)</f>
        <v>0</v>
      </c>
      <c r="AC12" s="27">
        <f>COUNTIFS('固网新增-回网'!$A:$A,$B$4,'固网新增-回网'!$F:$F,B12,'固网新增-回网'!$G:$G,$AC$8)</f>
        <v>0</v>
      </c>
      <c r="AD12" s="27">
        <f>COUNTIFS('固网新增-回网'!$A:$A,$B$4,'固网新增-回网'!$F:$F,B12,'固网新增-回网'!$H:$H,$AD$8)</f>
        <v>0</v>
      </c>
      <c r="AE12" s="27">
        <f>COUNTIFS('固网新增-回网'!$A:$A,$B$4,'固网新增-回网'!$F:$F,B12,'固网新增-回网'!$I:$I,$AE$8)</f>
        <v>0</v>
      </c>
      <c r="AF12" s="27">
        <f>COUNTIFS('固网新增-回网'!$A:$A,$B$4,'固网新增-回网'!$F:$F,B12,'固网新增-回网'!$J:$J,$AF$8)</f>
        <v>0</v>
      </c>
      <c r="AG12" s="27">
        <f>COUNTIFS('固网新增-回网'!$A:$A,$B$4,'固网新增-回网'!$F:$F,B12,'固网新增-回网'!$K:$K,$AG$8)</f>
        <v>0</v>
      </c>
      <c r="AH12" s="27">
        <f>COUNTIFS(号卡晒单!$G:$G,B12,号卡晒单!$H:$H,$AH$8)</f>
        <v>0</v>
      </c>
      <c r="AI12" s="27">
        <f>COUNTIFS(号卡晒单!$G:$G,B12,号卡晒单!$H:$H,$AI$8)</f>
        <v>0</v>
      </c>
      <c r="AJ12" s="27">
        <f>COUNTIFS(号卡晒单!$G:$G,B12,号卡晒单!$H:$H,$AJ$8)</f>
        <v>0</v>
      </c>
      <c r="AK12" s="27">
        <f>COUNTIFS(号卡晒单!$G:$G,B12,号卡晒单!$H:$H,$AK$8)</f>
        <v>0</v>
      </c>
      <c r="AL12" s="27">
        <f>COUNTIFS(号卡晒单!$G:$G,B12,号卡晒单!$H:$H,$AL$8)</f>
        <v>0</v>
      </c>
      <c r="AM12" s="27">
        <f>COUNTIFS(号卡晒单!$G:$G,B12,号卡晒单!$H:$H,$AM$8)</f>
        <v>0</v>
      </c>
      <c r="AN12" s="27">
        <f>COUNTIFS(号卡晒单!$G:$G,B12,号卡晒单!$H:$H,$AN$8)</f>
        <v>0</v>
      </c>
      <c r="AO12" s="27">
        <f>COUNTIFS(号卡晒单!$G:$G,B12,号卡晒单!$H:$H,$AO$8)</f>
        <v>0</v>
      </c>
      <c r="AP12" s="27">
        <f>COUNTIFS(号卡晒单!$G:$G,B12,号卡晒单!$H:$H,$AP$8)</f>
        <v>1</v>
      </c>
      <c r="AQ12" s="27">
        <f>COUNTIFS(号卡晒单!$G:$G,B12,号卡晒单!$H:$H,$AQ$8)</f>
        <v>0</v>
      </c>
      <c r="AR12" s="27">
        <f>COUNTIFS(号卡晒单!$G:$G,B12,号卡晒单!$H:$H,$AR$8)</f>
        <v>0</v>
      </c>
      <c r="AS12" s="27">
        <f>COUNTIFS(号卡晒单!$G:$G,B12,号卡晒单!$H:$H,$AS$8)</f>
        <v>0</v>
      </c>
      <c r="AT12" s="23">
        <f>COUNTIFS(号卡晒单!$G:$G,B12,号卡晒单!$H:$H,$AT$8)</f>
        <v>0</v>
      </c>
      <c r="AU12" s="23">
        <f t="shared" si="2"/>
        <v>1</v>
      </c>
      <c r="AV12" s="23">
        <f t="shared" si="3"/>
        <v>0</v>
      </c>
      <c r="AW12" s="23">
        <f>COUNTIFS(号卡晒单!$G:$G,B12,号卡晒单!$H:$H,$AW$8)</f>
        <v>0</v>
      </c>
      <c r="AX12" s="27">
        <f>COUNTIFS(号卡晒单!$G:$G,B12,号卡晒单!$H:$H,$AX$8)</f>
        <v>0</v>
      </c>
      <c r="AY12" s="27">
        <f>COUNTIFS(号卡晒单!$G:$G,B12,号卡晒单!$H:$H,$AY$8)</f>
        <v>0</v>
      </c>
      <c r="AZ12" s="27">
        <f>COUNTIFS(号卡晒单!$G:$G,B12,号卡晒单!$H:$H,$AZ$8)</f>
        <v>0</v>
      </c>
      <c r="BA12" s="27">
        <f>COUNTIFS('固网新增-回网'!$F:$F,B12,'固网新增-回网'!$G:$G,$BA$8)</f>
        <v>1</v>
      </c>
      <c r="BB12" s="27">
        <f>COUNTIFS('固网新增-回网'!$F:$F,B12,'固网新增-回网'!$H:$H,$BB$8)</f>
        <v>0</v>
      </c>
      <c r="BC12" s="27">
        <f>COUNTIFS('固网新增-回网'!$F:$F,B12,'固网新增-回网'!$I:$I,$BC$8)</f>
        <v>0</v>
      </c>
      <c r="BD12" s="27">
        <f>COUNTIFS('固网新增-回网'!$F:$F,B12,'固网新增-回网'!$G:$G,$BD$8)</f>
        <v>0</v>
      </c>
      <c r="BE12" s="27">
        <f>COUNTIFS('固网新增-回网'!$F:$F,B12,'固网新增-回网'!$H:$H,$BE$8)</f>
        <v>0</v>
      </c>
      <c r="BF12" s="27">
        <f>COUNTIFS('固网新增-回网'!$F:$F,B12,'固网新增-回网'!$I:$I,$BF$8)</f>
        <v>0</v>
      </c>
      <c r="BG12" s="27">
        <f>COUNTIFS('固网新增-回网'!$F:$F,B12,'固网新增-回网'!$J:$J,$BG$8)</f>
        <v>0</v>
      </c>
      <c r="BH12" s="27">
        <f>COUNTIFS('固网新增-回网'!$F:$F,B12,'固网新增-回网'!$K:$K,$BH$8)</f>
        <v>0</v>
      </c>
      <c r="BI12" s="26">
        <v>5</v>
      </c>
      <c r="BJ12" s="27">
        <f>AT12*$AT$4+AU12*$AU$4+AV12*$AV$4+AW12*$AW$4+AX12*$AX$4+AY12*$AY$4+AZ12*$AZ$4</f>
        <v>2</v>
      </c>
      <c r="BK12" s="27">
        <f t="shared" si="4"/>
        <v>1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3</v>
      </c>
      <c r="BQ12" s="27">
        <f t="shared" si="5"/>
        <v>1</v>
      </c>
      <c r="BR12" s="28"/>
      <c r="BS12" s="28"/>
      <c r="BT12" s="28"/>
      <c r="BU12" s="28"/>
      <c r="BV12" s="28"/>
      <c r="BW12" s="28"/>
      <c r="BX12" s="63" t="s">
        <v>44</v>
      </c>
      <c r="BY12" s="34">
        <f t="shared" si="6"/>
        <v>0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>
        <f>COUNTIFS(号卡晒单!$A:$A,$B$4,号卡晒单!$G:$G,B13,号卡晒单!$H:$H,$E$8)</f>
        <v>0</v>
      </c>
      <c r="F13" s="27">
        <f>COUNTIFS(号卡晒单!$A:$A,$B$4,号卡晒单!$G:$G,B13,号卡晒单!$H:$H,$F$8)</f>
        <v>0</v>
      </c>
      <c r="G13" s="27">
        <f>COUNTIFS(号卡晒单!$A:$A,$B$4,号卡晒单!$G:$G,B13,号卡晒单!$H:$H,$G$8)</f>
        <v>0</v>
      </c>
      <c r="H13" s="27">
        <f>COUNTIFS(号卡晒单!$A:$A,$B$4,号卡晒单!$G:$G,B13,号卡晒单!$H:$H,$H$8)</f>
        <v>0</v>
      </c>
      <c r="I13" s="27">
        <f>COUNTIFS(号卡晒单!$A:$A,$B$4,号卡晒单!$G:$G,B13,号卡晒单!$H:$H,$I$8)</f>
        <v>0</v>
      </c>
      <c r="J13" s="27">
        <f>COUNTIFS(号卡晒单!$A:$A,$B$4,号卡晒单!$G:$G,B13,号卡晒单!$H:$H,$J$8)</f>
        <v>0</v>
      </c>
      <c r="K13" s="27">
        <f>COUNTIFS(号卡晒单!$A:$A,$B$4,号卡晒单!$G:$G,B13,号卡晒单!$H:$H,$K$8)</f>
        <v>0</v>
      </c>
      <c r="L13" s="27">
        <f>COUNTIFS(号卡晒单!$A:$A,$B$4,号卡晒单!$G:$G,B13,号卡晒单!$H:$H,$L$8)</f>
        <v>0</v>
      </c>
      <c r="M13" s="27">
        <f>COUNTIFS(号卡晒单!$A:$A,$B$4,号卡晒单!$G:$G,B13,号卡晒单!$H:$H,$M$8)</f>
        <v>0</v>
      </c>
      <c r="N13" s="27">
        <f>COUNTIFS(号卡晒单!$A:$A,$B$4,号卡晒单!$G:$G,B13,号卡晒单!$H:$H,$N$8)</f>
        <v>0</v>
      </c>
      <c r="O13" s="27">
        <f>COUNTIFS(号卡晒单!$A:$A,$B$4,号卡晒单!$G:$G,B13,号卡晒单!$H:$H,$O$8)</f>
        <v>0</v>
      </c>
      <c r="P13" s="27">
        <f>COUNTIFS(号卡晒单!$A:$A,$B$4,号卡晒单!$G:$G,B13,号卡晒单!$H:$H,$P$8)</f>
        <v>0</v>
      </c>
      <c r="Q13" s="27">
        <f>R13*$R$4+S13*$S$4+T13*$T$4+U13*$U$4+V13*$V$4+W13*$W$4+X13*$X$4</f>
        <v>1</v>
      </c>
      <c r="R13" s="27">
        <f>COUNTIFS(号卡晒单!$A:$A,$B$4,号卡晒单!$G:$G,B13,号卡晒单!$H:$H,$R$8)</f>
        <v>1</v>
      </c>
      <c r="S13" s="27">
        <f t="shared" si="0"/>
        <v>0</v>
      </c>
      <c r="T13" s="27">
        <f t="shared" si="1"/>
        <v>0</v>
      </c>
      <c r="U13" s="27">
        <f>COUNTIFS(号卡晒单!$A:$A,$B$4,号卡晒单!$G:$G,B13,号卡晒单!$H:$H,$U$8)</f>
        <v>0</v>
      </c>
      <c r="V13" s="27">
        <f>COUNTIFS(号卡晒单!$A:$A,$B$4,号卡晒单!$G:$G,B13,号卡晒单!$H:$H,$V$8)</f>
        <v>0</v>
      </c>
      <c r="W13" s="27">
        <f>COUNTIFS(号卡晒单!$A:$A,$B$4,号卡晒单!$G:$G,B13,号卡晒单!$H:$H,$W$8)</f>
        <v>0</v>
      </c>
      <c r="X13" s="27">
        <f>COUNTIFS(号卡晒单!$A:$A,$B$4,号卡晒单!$G:$G,B13,号卡晒单!$H:$H,$X$8)</f>
        <v>0</v>
      </c>
      <c r="Y13" s="27">
        <f>Z13*$Z$4+AA13*$AA$4+AB13*$AB$4+AC13*$AC$4+AD13*$AD$4+AE13*$AE$4+AF13*$AF$4+AG13*$AG$4</f>
        <v>0</v>
      </c>
      <c r="Z13" s="27">
        <f>COUNTIFS('固网新增-回网'!$A:$A,$B$4,'固网新增-回网'!$F:$F,B13,'固网新增-回网'!$G:$G,$Z$8)</f>
        <v>0</v>
      </c>
      <c r="AA13" s="27">
        <f>COUNTIFS('固网新增-回网'!$A:$A,$B$4,'固网新增-回网'!$F:$F,B13,'固网新增-回网'!$H:$H,$AA$8)</f>
        <v>0</v>
      </c>
      <c r="AB13" s="27">
        <f>COUNTIFS('固网新增-回网'!$A:$A,$B$4,'固网新增-回网'!$F:$F,B13,'固网新增-回网'!$I:$I,$AB$8)</f>
        <v>0</v>
      </c>
      <c r="AC13" s="27">
        <f>COUNTIFS('固网新增-回网'!$A:$A,$B$4,'固网新增-回网'!$F:$F,B13,'固网新增-回网'!$G:$G,$AC$8)</f>
        <v>0</v>
      </c>
      <c r="AD13" s="27">
        <f>COUNTIFS('固网新增-回网'!$A:$A,$B$4,'固网新增-回网'!$F:$F,B13,'固网新增-回网'!$H:$H,$AD$8)</f>
        <v>0</v>
      </c>
      <c r="AE13" s="27">
        <f>COUNTIFS('固网新增-回网'!$A:$A,$B$4,'固网新增-回网'!$F:$F,B13,'固网新增-回网'!$I:$I,$AE$8)</f>
        <v>0</v>
      </c>
      <c r="AF13" s="27">
        <f>COUNTIFS('固网新增-回网'!$A:$A,$B$4,'固网新增-回网'!$F:$F,B13,'固网新增-回网'!$J:$J,$AF$8)</f>
        <v>0</v>
      </c>
      <c r="AG13" s="27">
        <f>COUNTIFS('固网新增-回网'!$A:$A,$B$4,'固网新增-回网'!$F:$F,B13,'固网新增-回网'!$K:$K,$AG$8)</f>
        <v>0</v>
      </c>
      <c r="AH13" s="27">
        <f>COUNTIFS(号卡晒单!$G:$G,B13,号卡晒单!$H:$H,$AH$8)</f>
        <v>0</v>
      </c>
      <c r="AI13" s="27">
        <f>COUNTIFS(号卡晒单!$G:$G,B13,号卡晒单!$H:$H,$AI$8)</f>
        <v>0</v>
      </c>
      <c r="AJ13" s="27">
        <f>COUNTIFS(号卡晒单!$G:$G,B13,号卡晒单!$H:$H,$AJ$8)</f>
        <v>0</v>
      </c>
      <c r="AK13" s="27">
        <f>COUNTIFS(号卡晒单!$G:$G,B13,号卡晒单!$H:$H,$AK$8)</f>
        <v>0</v>
      </c>
      <c r="AL13" s="27">
        <f>COUNTIFS(号卡晒单!$G:$G,B13,号卡晒单!$H:$H,$AL$8)</f>
        <v>0</v>
      </c>
      <c r="AM13" s="27">
        <f>COUNTIFS(号卡晒单!$G:$G,B13,号卡晒单!$H:$H,$AM$8)</f>
        <v>0</v>
      </c>
      <c r="AN13" s="27">
        <f>COUNTIFS(号卡晒单!$G:$G,B13,号卡晒单!$H:$H,$AN$8)</f>
        <v>0</v>
      </c>
      <c r="AO13" s="27">
        <f>COUNTIFS(号卡晒单!$G:$G,B13,号卡晒单!$H:$H,$AO$8)</f>
        <v>0</v>
      </c>
      <c r="AP13" s="27">
        <f>COUNTIFS(号卡晒单!$G:$G,B13,号卡晒单!$H:$H,$AP$8)</f>
        <v>1</v>
      </c>
      <c r="AQ13" s="27">
        <f>COUNTIFS(号卡晒单!$G:$G,B13,号卡晒单!$H:$H,$AQ$8)</f>
        <v>0</v>
      </c>
      <c r="AR13" s="27">
        <f>COUNTIFS(号卡晒单!$G:$G,B13,号卡晒单!$H:$H,$AR$8)</f>
        <v>0</v>
      </c>
      <c r="AS13" s="27">
        <f>COUNTIFS(号卡晒单!$G:$G,B13,号卡晒单!$H:$H,$AS$8)</f>
        <v>0</v>
      </c>
      <c r="AT13" s="23">
        <f>COUNTIFS(号卡晒单!$G:$G,B13,号卡晒单!$H:$H,$AT$8)</f>
        <v>3</v>
      </c>
      <c r="AU13" s="23">
        <f t="shared" si="2"/>
        <v>1</v>
      </c>
      <c r="AV13" s="23">
        <f t="shared" si="3"/>
        <v>0</v>
      </c>
      <c r="AW13" s="23">
        <f>COUNTIFS(号卡晒单!$G:$G,B13,号卡晒单!$H:$H,$AW$8)</f>
        <v>0</v>
      </c>
      <c r="AX13" s="27">
        <f>COUNTIFS(号卡晒单!$G:$G,B13,号卡晒单!$H:$H,$AX$8)</f>
        <v>0</v>
      </c>
      <c r="AY13" s="27">
        <f>COUNTIFS(号卡晒单!$G:$G,B13,号卡晒单!$H:$H,$AY$8)</f>
        <v>0</v>
      </c>
      <c r="AZ13" s="27">
        <f>COUNTIFS(号卡晒单!$G:$G,B13,号卡晒单!$H:$H,$AZ$8)</f>
        <v>0</v>
      </c>
      <c r="BA13" s="27">
        <f>COUNTIFS('固网新增-回网'!$F:$F,B13,'固网新增-回网'!$G:$G,$BA$8)</f>
        <v>1</v>
      </c>
      <c r="BB13" s="27">
        <f>COUNTIFS('固网新增-回网'!$F:$F,B13,'固网新增-回网'!$H:$H,$BB$8)</f>
        <v>0</v>
      </c>
      <c r="BC13" s="27">
        <f>COUNTIFS('固网新增-回网'!$F:$F,B13,'固网新增-回网'!$I:$I,$BC$8)</f>
        <v>0</v>
      </c>
      <c r="BD13" s="27">
        <f>COUNTIFS('固网新增-回网'!$F:$F,B13,'固网新增-回网'!$G:$G,$BD$8)</f>
        <v>0</v>
      </c>
      <c r="BE13" s="27">
        <f>COUNTIFS('固网新增-回网'!$F:$F,B13,'固网新增-回网'!$H:$H,$BE$8)</f>
        <v>0</v>
      </c>
      <c r="BF13" s="27">
        <f>COUNTIFS('固网新增-回网'!$F:$F,B13,'固网新增-回网'!$I:$I,$BF$8)</f>
        <v>0</v>
      </c>
      <c r="BG13" s="27">
        <f>COUNTIFS('固网新增-回网'!$F:$F,B13,'固网新增-回网'!$J:$J,$BG$8)</f>
        <v>0</v>
      </c>
      <c r="BH13" s="27">
        <f>COUNTIFS('固网新增-回网'!$F:$F,B13,'固网新增-回网'!$K:$K,$BH$8)</f>
        <v>0</v>
      </c>
      <c r="BI13" s="26">
        <v>5</v>
      </c>
      <c r="BJ13" s="27">
        <f>AT13*$AT$4+AU13*$AU$4+AV13*$AV$4+AW13*$AW$4+AX13*$AX$4+AY13*$AY$4+AZ13*$AZ$4</f>
        <v>5</v>
      </c>
      <c r="BK13" s="27">
        <f t="shared" si="4"/>
        <v>4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3</v>
      </c>
      <c r="BQ13" s="27">
        <f t="shared" si="5"/>
        <v>1</v>
      </c>
      <c r="BR13" s="28"/>
      <c r="BS13" s="28"/>
      <c r="BT13" s="28"/>
      <c r="BU13" s="28"/>
      <c r="BV13" s="28"/>
      <c r="BW13" s="28"/>
      <c r="BX13" s="63" t="s">
        <v>45</v>
      </c>
      <c r="BY13" s="34">
        <f t="shared" si="6"/>
        <v>0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>
        <f>COUNTIFS(号卡晒单!$A:$A,$B$4,号卡晒单!$G:$G,B14,号卡晒单!$H:$H,$E$8)</f>
        <v>0</v>
      </c>
      <c r="F14" s="27">
        <f>COUNTIFS(号卡晒单!$A:$A,$B$4,号卡晒单!$G:$G,B14,号卡晒单!$H:$H,$F$8)</f>
        <v>0</v>
      </c>
      <c r="G14" s="27">
        <f>COUNTIFS(号卡晒单!$A:$A,$B$4,号卡晒单!$G:$G,B14,号卡晒单!$H:$H,$G$8)</f>
        <v>0</v>
      </c>
      <c r="H14" s="27">
        <f>COUNTIFS(号卡晒单!$A:$A,$B$4,号卡晒单!$G:$G,B14,号卡晒单!$H:$H,$H$8)</f>
        <v>0</v>
      </c>
      <c r="I14" s="27">
        <f>COUNTIFS(号卡晒单!$A:$A,$B$4,号卡晒单!$G:$G,B14,号卡晒单!$H:$H,$I$8)</f>
        <v>0</v>
      </c>
      <c r="J14" s="27">
        <f>COUNTIFS(号卡晒单!$A:$A,$B$4,号卡晒单!$G:$G,B14,号卡晒单!$H:$H,$J$8)</f>
        <v>0</v>
      </c>
      <c r="K14" s="27">
        <f>COUNTIFS(号卡晒单!$A:$A,$B$4,号卡晒单!$G:$G,B14,号卡晒单!$H:$H,$K$8)</f>
        <v>0</v>
      </c>
      <c r="L14" s="27">
        <f>COUNTIFS(号卡晒单!$A:$A,$B$4,号卡晒单!$G:$G,B14,号卡晒单!$H:$H,$L$8)</f>
        <v>0</v>
      </c>
      <c r="M14" s="27">
        <f>COUNTIFS(号卡晒单!$A:$A,$B$4,号卡晒单!$G:$G,B14,号卡晒单!$H:$H,$M$8)</f>
        <v>0</v>
      </c>
      <c r="N14" s="27">
        <f>COUNTIFS(号卡晒单!$A:$A,$B$4,号卡晒单!$G:$G,B14,号卡晒单!$H:$H,$N$8)</f>
        <v>0</v>
      </c>
      <c r="O14" s="27">
        <f>COUNTIFS(号卡晒单!$A:$A,$B$4,号卡晒单!$G:$G,B14,号卡晒单!$H:$H,$O$8)</f>
        <v>0</v>
      </c>
      <c r="P14" s="27">
        <f>COUNTIFS(号卡晒单!$A:$A,$B$4,号卡晒单!$G:$G,B14,号卡晒单!$H:$H,$P$8)</f>
        <v>0</v>
      </c>
      <c r="Q14" s="27">
        <f>R14*$R$4+S14*$S$4+T14*$T$4+U14*$U$4+V14*$V$4+W14*$W$4+X14*$X$4</f>
        <v>0</v>
      </c>
      <c r="R14" s="27">
        <f>COUNTIFS(号卡晒单!$A:$A,$B$4,号卡晒单!$G:$G,B14,号卡晒单!$H:$H,$R$8)</f>
        <v>0</v>
      </c>
      <c r="S14" s="27">
        <f t="shared" si="0"/>
        <v>0</v>
      </c>
      <c r="T14" s="27">
        <f t="shared" si="1"/>
        <v>0</v>
      </c>
      <c r="U14" s="27">
        <f>COUNTIFS(号卡晒单!$A:$A,$B$4,号卡晒单!$G:$G,B14,号卡晒单!$H:$H,$U$8)</f>
        <v>0</v>
      </c>
      <c r="V14" s="27">
        <f>COUNTIFS(号卡晒单!$A:$A,$B$4,号卡晒单!$G:$G,B14,号卡晒单!$H:$H,$V$8)</f>
        <v>0</v>
      </c>
      <c r="W14" s="27">
        <f>COUNTIFS(号卡晒单!$A:$A,$B$4,号卡晒单!$G:$G,B14,号卡晒单!$H:$H,$W$8)</f>
        <v>0</v>
      </c>
      <c r="X14" s="27">
        <f>COUNTIFS(号卡晒单!$A:$A,$B$4,号卡晒单!$G:$G,B14,号卡晒单!$H:$H,$X$8)</f>
        <v>0</v>
      </c>
      <c r="Y14" s="27">
        <f>Z14*$Z$4+AA14*$AA$4+AB14*$AB$4+AC14*$AC$4+AD14*$AD$4+AE14*$AE$4+AF14*$AF$4+AG14*$AG$4</f>
        <v>0</v>
      </c>
      <c r="Z14" s="27">
        <f>COUNTIFS('固网新增-回网'!$A:$A,$B$4,'固网新增-回网'!$F:$F,B14,'固网新增-回网'!$G:$G,$Z$8)</f>
        <v>0</v>
      </c>
      <c r="AA14" s="27">
        <f>COUNTIFS('固网新增-回网'!$A:$A,$B$4,'固网新增-回网'!$F:$F,B14,'固网新增-回网'!$H:$H,$AA$8)</f>
        <v>0</v>
      </c>
      <c r="AB14" s="27">
        <f>COUNTIFS('固网新增-回网'!$A:$A,$B$4,'固网新增-回网'!$F:$F,B14,'固网新增-回网'!$I:$I,$AB$8)</f>
        <v>0</v>
      </c>
      <c r="AC14" s="27">
        <f>COUNTIFS('固网新增-回网'!$A:$A,$B$4,'固网新增-回网'!$F:$F,B14,'固网新增-回网'!$G:$G,$AC$8)</f>
        <v>0</v>
      </c>
      <c r="AD14" s="27">
        <f>COUNTIFS('固网新增-回网'!$A:$A,$B$4,'固网新增-回网'!$F:$F,B14,'固网新增-回网'!$H:$H,$AD$8)</f>
        <v>0</v>
      </c>
      <c r="AE14" s="27">
        <f>COUNTIFS('固网新增-回网'!$A:$A,$B$4,'固网新增-回网'!$F:$F,B14,'固网新增-回网'!$I:$I,$AE$8)</f>
        <v>0</v>
      </c>
      <c r="AF14" s="27">
        <f>COUNTIFS('固网新增-回网'!$A:$A,$B$4,'固网新增-回网'!$F:$F,B14,'固网新增-回网'!$J:$J,$AF$8)</f>
        <v>0</v>
      </c>
      <c r="AG14" s="27">
        <f>COUNTIFS('固网新增-回网'!$A:$A,$B$4,'固网新增-回网'!$F:$F,B14,'固网新增-回网'!$K:$K,$AG$8)</f>
        <v>0</v>
      </c>
      <c r="AH14" s="27">
        <f>COUNTIFS(号卡晒单!$G:$G,B14,号卡晒单!$H:$H,$AH$8)</f>
        <v>0</v>
      </c>
      <c r="AI14" s="27">
        <f>COUNTIFS(号卡晒单!$G:$G,B14,号卡晒单!$H:$H,$AI$8)</f>
        <v>0</v>
      </c>
      <c r="AJ14" s="27">
        <f>COUNTIFS(号卡晒单!$G:$G,B14,号卡晒单!$H:$H,$AJ$8)</f>
        <v>0</v>
      </c>
      <c r="AK14" s="27">
        <f>COUNTIFS(号卡晒单!$G:$G,B14,号卡晒单!$H:$H,$AK$8)</f>
        <v>0</v>
      </c>
      <c r="AL14" s="27">
        <f>COUNTIFS(号卡晒单!$G:$G,B14,号卡晒单!$H:$H,$AL$8)</f>
        <v>0</v>
      </c>
      <c r="AM14" s="27">
        <f>COUNTIFS(号卡晒单!$G:$G,B14,号卡晒单!$H:$H,$AM$8)</f>
        <v>0</v>
      </c>
      <c r="AN14" s="27">
        <f>COUNTIFS(号卡晒单!$G:$G,B14,号卡晒单!$H:$H,$AN$8)</f>
        <v>0</v>
      </c>
      <c r="AO14" s="27">
        <f>COUNTIFS(号卡晒单!$G:$G,B14,号卡晒单!$H:$H,$AO$8)</f>
        <v>0</v>
      </c>
      <c r="AP14" s="27">
        <f>COUNTIFS(号卡晒单!$G:$G,B14,号卡晒单!$H:$H,$AP$8)</f>
        <v>0</v>
      </c>
      <c r="AQ14" s="27">
        <f>COUNTIFS(号卡晒单!$G:$G,B14,号卡晒单!$H:$H,$AQ$8)</f>
        <v>0</v>
      </c>
      <c r="AR14" s="27">
        <f>COUNTIFS(号卡晒单!$G:$G,B14,号卡晒单!$H:$H,$AR$8)</f>
        <v>0</v>
      </c>
      <c r="AS14" s="27">
        <f>COUNTIFS(号卡晒单!$G:$G,B14,号卡晒单!$H:$H,$AS$8)</f>
        <v>0</v>
      </c>
      <c r="AT14" s="23">
        <f>COUNTIFS(号卡晒单!$G:$G,B14,号卡晒单!$H:$H,$AT$8)</f>
        <v>0</v>
      </c>
      <c r="AU14" s="23">
        <f t="shared" si="2"/>
        <v>0</v>
      </c>
      <c r="AV14" s="23">
        <f t="shared" si="3"/>
        <v>0</v>
      </c>
      <c r="AW14" s="23">
        <f>COUNTIFS(号卡晒单!$G:$G,B14,号卡晒单!$H:$H,$AW$8)</f>
        <v>0</v>
      </c>
      <c r="AX14" s="27">
        <f>COUNTIFS(号卡晒单!$G:$G,B14,号卡晒单!$H:$H,$AX$8)</f>
        <v>0</v>
      </c>
      <c r="AY14" s="27">
        <f>COUNTIFS(号卡晒单!$G:$G,B14,号卡晒单!$H:$H,$AY$8)</f>
        <v>0</v>
      </c>
      <c r="AZ14" s="27">
        <f>COUNTIFS(号卡晒单!$G:$G,B14,号卡晒单!$H:$H,$AZ$8)</f>
        <v>0</v>
      </c>
      <c r="BA14" s="27">
        <f>COUNTIFS('固网新增-回网'!$F:$F,B14,'固网新增-回网'!$G:$G,$BA$8)</f>
        <v>0</v>
      </c>
      <c r="BB14" s="27">
        <f>COUNTIFS('固网新增-回网'!$F:$F,B14,'固网新增-回网'!$H:$H,$BB$8)</f>
        <v>0</v>
      </c>
      <c r="BC14" s="27">
        <f>COUNTIFS('固网新增-回网'!$F:$F,B14,'固网新增-回网'!$I:$I,$BC$8)</f>
        <v>0</v>
      </c>
      <c r="BD14" s="27">
        <f>COUNTIFS('固网新增-回网'!$F:$F,B14,'固网新增-回网'!$G:$G,$BD$8)</f>
        <v>0</v>
      </c>
      <c r="BE14" s="27">
        <f>COUNTIFS('固网新增-回网'!$F:$F,B14,'固网新增-回网'!$H:$H,$BE$8)</f>
        <v>0</v>
      </c>
      <c r="BF14" s="27">
        <f>COUNTIFS('固网新增-回网'!$F:$F,B14,'固网新增-回网'!$I:$I,$BF$8)</f>
        <v>0</v>
      </c>
      <c r="BG14" s="27">
        <f>COUNTIFS('固网新增-回网'!$F:$F,B14,'固网新增-回网'!$J:$J,$BG$8)</f>
        <v>1</v>
      </c>
      <c r="BH14" s="27">
        <f>COUNTIFS('固网新增-回网'!$F:$F,B14,'固网新增-回网'!$K:$K,$BH$8)</f>
        <v>1</v>
      </c>
      <c r="BI14" s="26">
        <v>5</v>
      </c>
      <c r="BJ14" s="27">
        <f>AT14*$AT$4+AU14*$AU$4+AV14*$AV$4+AW14*$AW$4+AX14*$AX$4+AY14*$AY$4+AZ14*$AZ$4</f>
        <v>0</v>
      </c>
      <c r="BK14" s="27">
        <f t="shared" si="4"/>
        <v>0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2</v>
      </c>
      <c r="BQ14" s="27">
        <f t="shared" si="5"/>
        <v>2</v>
      </c>
      <c r="BR14" s="28"/>
      <c r="BS14" s="28"/>
      <c r="BT14" s="28"/>
      <c r="BU14" s="28"/>
      <c r="BV14" s="28"/>
      <c r="BW14" s="28"/>
      <c r="BX14" s="63" t="s">
        <v>46</v>
      </c>
      <c r="BY14" s="34">
        <f t="shared" si="6"/>
        <v>0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>
        <f>COUNTIFS(号卡晒单!$A:$A,$B$4,号卡晒单!$G:$G,B15,号卡晒单!$H:$H,$E$8)</f>
        <v>0</v>
      </c>
      <c r="F15" s="27">
        <f>COUNTIFS(号卡晒单!$A:$A,$B$4,号卡晒单!$G:$G,B15,号卡晒单!$H:$H,$F$8)</f>
        <v>0</v>
      </c>
      <c r="G15" s="27">
        <f>COUNTIFS(号卡晒单!$A:$A,$B$4,号卡晒单!$G:$G,B15,号卡晒单!$H:$H,$G$8)</f>
        <v>0</v>
      </c>
      <c r="H15" s="27">
        <f>COUNTIFS(号卡晒单!$A:$A,$B$4,号卡晒单!$G:$G,B15,号卡晒单!$H:$H,$H$8)</f>
        <v>0</v>
      </c>
      <c r="I15" s="27">
        <f>COUNTIFS(号卡晒单!$A:$A,$B$4,号卡晒单!$G:$G,B15,号卡晒单!$H:$H,$I$8)</f>
        <v>0</v>
      </c>
      <c r="J15" s="27">
        <f>COUNTIFS(号卡晒单!$A:$A,$B$4,号卡晒单!$G:$G,B15,号卡晒单!$H:$H,$J$8)</f>
        <v>0</v>
      </c>
      <c r="K15" s="27">
        <f>COUNTIFS(号卡晒单!$A:$A,$B$4,号卡晒单!$G:$G,B15,号卡晒单!$H:$H,$K$8)</f>
        <v>0</v>
      </c>
      <c r="L15" s="27">
        <f>COUNTIFS(号卡晒单!$A:$A,$B$4,号卡晒单!$G:$G,B15,号卡晒单!$H:$H,$L$8)</f>
        <v>0</v>
      </c>
      <c r="M15" s="27">
        <f>COUNTIFS(号卡晒单!$A:$A,$B$4,号卡晒单!$G:$G,B15,号卡晒单!$H:$H,$M$8)</f>
        <v>1</v>
      </c>
      <c r="N15" s="27">
        <f>COUNTIFS(号卡晒单!$A:$A,$B$4,号卡晒单!$G:$G,B15,号卡晒单!$H:$H,$N$8)</f>
        <v>0</v>
      </c>
      <c r="O15" s="27">
        <f>COUNTIFS(号卡晒单!$A:$A,$B$4,号卡晒单!$G:$G,B15,号卡晒单!$H:$H,$O$8)</f>
        <v>0</v>
      </c>
      <c r="P15" s="27">
        <f>COUNTIFS(号卡晒单!$A:$A,$B$4,号卡晒单!$G:$G,B15,号卡晒单!$H:$H,$P$8)</f>
        <v>0</v>
      </c>
      <c r="Q15" s="27">
        <f>R15*$R$4+S15*$S$4+T15*$T$4+U15*$U$4+V15*$V$4+W15*$W$4+X15*$X$4</f>
        <v>2</v>
      </c>
      <c r="R15" s="27">
        <f>COUNTIFS(号卡晒单!$A:$A,$B$4,号卡晒单!$G:$G,B15,号卡晒单!$H:$H,$R$8)</f>
        <v>0</v>
      </c>
      <c r="S15" s="27">
        <f t="shared" si="0"/>
        <v>1</v>
      </c>
      <c r="T15" s="27">
        <f t="shared" si="1"/>
        <v>0</v>
      </c>
      <c r="U15" s="27">
        <f>COUNTIFS(号卡晒单!$A:$A,$B$4,号卡晒单!$G:$G,B15,号卡晒单!$H:$H,$U$8)</f>
        <v>0</v>
      </c>
      <c r="V15" s="27">
        <f>COUNTIFS(号卡晒单!$A:$A,$B$4,号卡晒单!$G:$G,B15,号卡晒单!$H:$H,$V$8)</f>
        <v>0</v>
      </c>
      <c r="W15" s="27">
        <f>COUNTIFS(号卡晒单!$A:$A,$B$4,号卡晒单!$G:$G,B15,号卡晒单!$H:$H,$W$8)</f>
        <v>0</v>
      </c>
      <c r="X15" s="27">
        <f>COUNTIFS(号卡晒单!$A:$A,$B$4,号卡晒单!$G:$G,B15,号卡晒单!$H:$H,$X$8)</f>
        <v>0</v>
      </c>
      <c r="Y15" s="27">
        <f>Z15*$Z$4+AA15*$AA$4+AB15*$AB$4+AC15*$AC$4+AD15*$AD$4+AE15*$AE$4+AF15*$AF$4+AG15*$AG$4</f>
        <v>3</v>
      </c>
      <c r="Z15" s="27">
        <f>COUNTIFS('固网新增-回网'!$A:$A,$B$4,'固网新增-回网'!$F:$F,B15,'固网新增-回网'!$G:$G,$Z$8)</f>
        <v>1</v>
      </c>
      <c r="AA15" s="27">
        <f>COUNTIFS('固网新增-回网'!$A:$A,$B$4,'固网新增-回网'!$F:$F,B15,'固网新增-回网'!$H:$H,$AA$8)</f>
        <v>0</v>
      </c>
      <c r="AB15" s="27">
        <f>COUNTIFS('固网新增-回网'!$A:$A,$B$4,'固网新增-回网'!$F:$F,B15,'固网新增-回网'!$I:$I,$AB$8)</f>
        <v>0</v>
      </c>
      <c r="AC15" s="27">
        <f>COUNTIFS('固网新增-回网'!$A:$A,$B$4,'固网新增-回网'!$F:$F,B15,'固网新增-回网'!$G:$G,$AC$8)</f>
        <v>0</v>
      </c>
      <c r="AD15" s="27">
        <f>COUNTIFS('固网新增-回网'!$A:$A,$B$4,'固网新增-回网'!$F:$F,B15,'固网新增-回网'!$H:$H,$AD$8)</f>
        <v>0</v>
      </c>
      <c r="AE15" s="27">
        <f>COUNTIFS('固网新增-回网'!$A:$A,$B$4,'固网新增-回网'!$F:$F,B15,'固网新增-回网'!$I:$I,$AE$8)</f>
        <v>0</v>
      </c>
      <c r="AF15" s="27">
        <f>COUNTIFS('固网新增-回网'!$A:$A,$B$4,'固网新增-回网'!$F:$F,B15,'固网新增-回网'!$J:$J,$AF$8)</f>
        <v>0</v>
      </c>
      <c r="AG15" s="27">
        <f>COUNTIFS('固网新增-回网'!$A:$A,$B$4,'固网新增-回网'!$F:$F,B15,'固网新增-回网'!$K:$K,$AG$8)</f>
        <v>0</v>
      </c>
      <c r="AH15" s="27">
        <f>COUNTIFS(号卡晒单!$G:$G,B15,号卡晒单!$H:$H,$AH$8)</f>
        <v>0</v>
      </c>
      <c r="AI15" s="27">
        <f>COUNTIFS(号卡晒单!$G:$G,B15,号卡晒单!$H:$H,$AI$8)</f>
        <v>0</v>
      </c>
      <c r="AJ15" s="27">
        <f>COUNTIFS(号卡晒单!$G:$G,B15,号卡晒单!$H:$H,$AJ$8)</f>
        <v>0</v>
      </c>
      <c r="AK15" s="27">
        <f>COUNTIFS(号卡晒单!$G:$G,B15,号卡晒单!$H:$H,$AK$8)</f>
        <v>0</v>
      </c>
      <c r="AL15" s="27">
        <f>COUNTIFS(号卡晒单!$G:$G,B15,号卡晒单!$H:$H,$AL$8)</f>
        <v>0</v>
      </c>
      <c r="AM15" s="27">
        <f>COUNTIFS(号卡晒单!$G:$G,B15,号卡晒单!$H:$H,$AM$8)</f>
        <v>0</v>
      </c>
      <c r="AN15" s="27">
        <f>COUNTIFS(号卡晒单!$G:$G,B15,号卡晒单!$H:$H,$AN$8)</f>
        <v>0</v>
      </c>
      <c r="AO15" s="27">
        <f>COUNTIFS(号卡晒单!$G:$G,B15,号卡晒单!$H:$H,$AO$8)</f>
        <v>0</v>
      </c>
      <c r="AP15" s="27">
        <f>COUNTIFS(号卡晒单!$G:$G,B15,号卡晒单!$H:$H,$AP$8)</f>
        <v>1</v>
      </c>
      <c r="AQ15" s="27">
        <f>COUNTIFS(号卡晒单!$G:$G,B15,号卡晒单!$H:$H,$AQ$8)</f>
        <v>0</v>
      </c>
      <c r="AR15" s="27">
        <f>COUNTIFS(号卡晒单!$G:$G,B15,号卡晒单!$H:$H,$AR$8)</f>
        <v>0</v>
      </c>
      <c r="AS15" s="27">
        <f>COUNTIFS(号卡晒单!$G:$G,B15,号卡晒单!$H:$H,$AS$8)</f>
        <v>0</v>
      </c>
      <c r="AT15" s="23">
        <f>COUNTIFS(号卡晒单!$G:$G,B15,号卡晒单!$H:$H,$AT$8)</f>
        <v>0</v>
      </c>
      <c r="AU15" s="23">
        <f t="shared" si="2"/>
        <v>1</v>
      </c>
      <c r="AV15" s="23">
        <f t="shared" si="3"/>
        <v>0</v>
      </c>
      <c r="AW15" s="23">
        <f>COUNTIFS(号卡晒单!$G:$G,B15,号卡晒单!$H:$H,$AW$8)</f>
        <v>0</v>
      </c>
      <c r="AX15" s="27">
        <f>COUNTIFS(号卡晒单!$G:$G,B15,号卡晒单!$H:$H,$AX$8)</f>
        <v>0</v>
      </c>
      <c r="AY15" s="27">
        <f>COUNTIFS(号卡晒单!$G:$G,B15,号卡晒单!$H:$H,$AY$8)</f>
        <v>0</v>
      </c>
      <c r="AZ15" s="27">
        <f>COUNTIFS(号卡晒单!$G:$G,B15,号卡晒单!$H:$H,$AZ$8)</f>
        <v>0</v>
      </c>
      <c r="BA15" s="27">
        <f>COUNTIFS('固网新增-回网'!$F:$F,B15,'固网新增-回网'!$G:$G,$BA$8)</f>
        <v>1</v>
      </c>
      <c r="BB15" s="27">
        <f>COUNTIFS('固网新增-回网'!$F:$F,B15,'固网新增-回网'!$H:$H,$BB$8)</f>
        <v>0</v>
      </c>
      <c r="BC15" s="27">
        <f>COUNTIFS('固网新增-回网'!$F:$F,B15,'固网新增-回网'!$I:$I,$BC$8)</f>
        <v>0</v>
      </c>
      <c r="BD15" s="27">
        <f>COUNTIFS('固网新增-回网'!$F:$F,B15,'固网新增-回网'!$G:$G,$BD$8)</f>
        <v>2</v>
      </c>
      <c r="BE15" s="27">
        <f>COUNTIFS('固网新增-回网'!$F:$F,B15,'固网新增-回网'!$H:$H,$BE$8)</f>
        <v>0</v>
      </c>
      <c r="BF15" s="27">
        <f>COUNTIFS('固网新增-回网'!$F:$F,B15,'固网新增-回网'!$I:$I,$BF$8)</f>
        <v>0</v>
      </c>
      <c r="BG15" s="27">
        <f>COUNTIFS('固网新增-回网'!$F:$F,B15,'固网新增-回网'!$J:$J,$BG$8)</f>
        <v>0</v>
      </c>
      <c r="BH15" s="27">
        <f>COUNTIFS('固网新增-回网'!$F:$F,B15,'固网新增-回网'!$K:$K,$BH$8)</f>
        <v>0</v>
      </c>
      <c r="BI15" s="26">
        <v>2</v>
      </c>
      <c r="BJ15" s="27">
        <f>AT15*$AT$4+AU15*$AU$4+AV15*$AV$4+AW15*$AW$4+AX15*$AX$4+AY15*$AY$4+AZ15*$AZ$4</f>
        <v>2</v>
      </c>
      <c r="BK15" s="27">
        <f t="shared" si="4"/>
        <v>1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7</v>
      </c>
      <c r="BQ15" s="27">
        <f t="shared" si="5"/>
        <v>3</v>
      </c>
      <c r="BR15" s="28"/>
      <c r="BS15" s="28"/>
      <c r="BT15" s="28"/>
      <c r="BU15" s="28"/>
      <c r="BV15" s="28"/>
      <c r="BW15" s="28"/>
      <c r="BX15" s="63" t="s">
        <v>47</v>
      </c>
      <c r="BY15" s="34">
        <f t="shared" si="6"/>
        <v>0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>
        <f>COUNTIFS(号卡晒单!$A:$A,$B$4,号卡晒单!$G:$G,B16,号卡晒单!$H:$H,$E$8)</f>
        <v>0</v>
      </c>
      <c r="F16" s="27">
        <f>COUNTIFS(号卡晒单!$A:$A,$B$4,号卡晒单!$G:$G,B16,号卡晒单!$H:$H,$F$8)</f>
        <v>0</v>
      </c>
      <c r="G16" s="27">
        <f>COUNTIFS(号卡晒单!$A:$A,$B$4,号卡晒单!$G:$G,B16,号卡晒单!$H:$H,$G$8)</f>
        <v>0</v>
      </c>
      <c r="H16" s="27">
        <f>COUNTIFS(号卡晒单!$A:$A,$B$4,号卡晒单!$G:$G,B16,号卡晒单!$H:$H,$H$8)</f>
        <v>0</v>
      </c>
      <c r="I16" s="27">
        <f>COUNTIFS(号卡晒单!$A:$A,$B$4,号卡晒单!$G:$G,B16,号卡晒单!$H:$H,$I$8)</f>
        <v>0</v>
      </c>
      <c r="J16" s="27">
        <f>COUNTIFS(号卡晒单!$A:$A,$B$4,号卡晒单!$G:$G,B16,号卡晒单!$H:$H,$J$8)</f>
        <v>0</v>
      </c>
      <c r="K16" s="27">
        <f>COUNTIFS(号卡晒单!$A:$A,$B$4,号卡晒单!$G:$G,B16,号卡晒单!$H:$H,$K$8)</f>
        <v>0</v>
      </c>
      <c r="L16" s="27">
        <f>COUNTIFS(号卡晒单!$A:$A,$B$4,号卡晒单!$G:$G,B16,号卡晒单!$H:$H,$L$8)</f>
        <v>0</v>
      </c>
      <c r="M16" s="27">
        <f>COUNTIFS(号卡晒单!$A:$A,$B$4,号卡晒单!$G:$G,B16,号卡晒单!$H:$H,$M$8)</f>
        <v>0</v>
      </c>
      <c r="N16" s="27">
        <f>COUNTIFS(号卡晒单!$A:$A,$B$4,号卡晒单!$G:$G,B16,号卡晒单!$H:$H,$N$8)</f>
        <v>0</v>
      </c>
      <c r="O16" s="27">
        <f>COUNTIFS(号卡晒单!$A:$A,$B$4,号卡晒单!$G:$G,B16,号卡晒单!$H:$H,$O$8)</f>
        <v>0</v>
      </c>
      <c r="P16" s="27">
        <f>COUNTIFS(号卡晒单!$A:$A,$B$4,号卡晒单!$G:$G,B16,号卡晒单!$H:$H,$P$8)</f>
        <v>0</v>
      </c>
      <c r="Q16" s="27">
        <f>R16*$R$4+S16*$S$4+T16*$T$4+U16*$U$4+V16*$V$4+W16*$W$4+X16*$X$4</f>
        <v>0</v>
      </c>
      <c r="R16" s="27">
        <f>COUNTIFS(号卡晒单!$A:$A,$B$4,号卡晒单!$G:$G,B16,号卡晒单!$H:$H,$R$8)</f>
        <v>0</v>
      </c>
      <c r="S16" s="27">
        <f t="shared" si="0"/>
        <v>0</v>
      </c>
      <c r="T16" s="27">
        <f t="shared" si="1"/>
        <v>0</v>
      </c>
      <c r="U16" s="27">
        <f>COUNTIFS(号卡晒单!$A:$A,$B$4,号卡晒单!$G:$G,B16,号卡晒单!$H:$H,$U$8)</f>
        <v>0</v>
      </c>
      <c r="V16" s="27">
        <f>COUNTIFS(号卡晒单!$A:$A,$B$4,号卡晒单!$G:$G,B16,号卡晒单!$H:$H,$V$8)</f>
        <v>0</v>
      </c>
      <c r="W16" s="27">
        <f>COUNTIFS(号卡晒单!$A:$A,$B$4,号卡晒单!$G:$G,B16,号卡晒单!$H:$H,$W$8)</f>
        <v>0</v>
      </c>
      <c r="X16" s="27">
        <f>COUNTIFS(号卡晒单!$A:$A,$B$4,号卡晒单!$G:$G,B16,号卡晒单!$H:$H,$X$8)</f>
        <v>0</v>
      </c>
      <c r="Y16" s="27">
        <f>Z16*$Z$4+AA16*$AA$4+AB16*$AB$4+AC16*$AC$4+AD16*$AD$4+AE16*$AE$4+AF16*$AF$4+AG16*$AG$4</f>
        <v>0</v>
      </c>
      <c r="Z16" s="27">
        <f>COUNTIFS('固网新增-回网'!$A:$A,$B$4,'固网新增-回网'!$F:$F,B16,'固网新增-回网'!$G:$G,$Z$8)</f>
        <v>0</v>
      </c>
      <c r="AA16" s="27">
        <f>COUNTIFS('固网新增-回网'!$A:$A,$B$4,'固网新增-回网'!$F:$F,B16,'固网新增-回网'!$H:$H,$AA$8)</f>
        <v>0</v>
      </c>
      <c r="AB16" s="27">
        <f>COUNTIFS('固网新增-回网'!$A:$A,$B$4,'固网新增-回网'!$F:$F,B16,'固网新增-回网'!$I:$I,$AB$8)</f>
        <v>0</v>
      </c>
      <c r="AC16" s="27">
        <f>COUNTIFS('固网新增-回网'!$A:$A,$B$4,'固网新增-回网'!$F:$F,B16,'固网新增-回网'!$G:$G,$AC$8)</f>
        <v>0</v>
      </c>
      <c r="AD16" s="27">
        <f>COUNTIFS('固网新增-回网'!$A:$A,$B$4,'固网新增-回网'!$F:$F,B16,'固网新增-回网'!$H:$H,$AD$8)</f>
        <v>0</v>
      </c>
      <c r="AE16" s="27">
        <f>COUNTIFS('固网新增-回网'!$A:$A,$B$4,'固网新增-回网'!$F:$F,B16,'固网新增-回网'!$I:$I,$AE$8)</f>
        <v>0</v>
      </c>
      <c r="AF16" s="27">
        <f>COUNTIFS('固网新增-回网'!$A:$A,$B$4,'固网新增-回网'!$F:$F,B16,'固网新增-回网'!$J:$J,$AF$8)</f>
        <v>0</v>
      </c>
      <c r="AG16" s="27">
        <f>COUNTIFS('固网新增-回网'!$A:$A,$B$4,'固网新增-回网'!$F:$F,B16,'固网新增-回网'!$K:$K,$AG$8)</f>
        <v>0</v>
      </c>
      <c r="AH16" s="27">
        <f>COUNTIFS(号卡晒单!$G:$G,B16,号卡晒单!$H:$H,$AH$8)</f>
        <v>0</v>
      </c>
      <c r="AI16" s="27">
        <f>COUNTIFS(号卡晒单!$G:$G,B16,号卡晒单!$H:$H,$AI$8)</f>
        <v>0</v>
      </c>
      <c r="AJ16" s="27">
        <f>COUNTIFS(号卡晒单!$G:$G,B16,号卡晒单!$H:$H,$AJ$8)</f>
        <v>0</v>
      </c>
      <c r="AK16" s="27">
        <f>COUNTIFS(号卡晒单!$G:$G,B16,号卡晒单!$H:$H,$AK$8)</f>
        <v>0</v>
      </c>
      <c r="AL16" s="27">
        <f>COUNTIFS(号卡晒单!$G:$G,B16,号卡晒单!$H:$H,$AL$8)</f>
        <v>0</v>
      </c>
      <c r="AM16" s="27">
        <f>COUNTIFS(号卡晒单!$G:$G,B16,号卡晒单!$H:$H,$AM$8)</f>
        <v>0</v>
      </c>
      <c r="AN16" s="27">
        <f>COUNTIFS(号卡晒单!$G:$G,B16,号卡晒单!$H:$H,$AN$8)</f>
        <v>0</v>
      </c>
      <c r="AO16" s="27">
        <f>COUNTIFS(号卡晒单!$G:$G,B16,号卡晒单!$H:$H,$AO$8)</f>
        <v>0</v>
      </c>
      <c r="AP16" s="27">
        <f>COUNTIFS(号卡晒单!$G:$G,B16,号卡晒单!$H:$H,$AP$8)</f>
        <v>1</v>
      </c>
      <c r="AQ16" s="27">
        <f>COUNTIFS(号卡晒单!$G:$G,B16,号卡晒单!$H:$H,$AQ$8)</f>
        <v>0</v>
      </c>
      <c r="AR16" s="27">
        <f>COUNTIFS(号卡晒单!$G:$G,B16,号卡晒单!$H:$H,$AR$8)</f>
        <v>0</v>
      </c>
      <c r="AS16" s="27">
        <f>COUNTIFS(号卡晒单!$G:$G,B16,号卡晒单!$H:$H,$AS$8)</f>
        <v>0</v>
      </c>
      <c r="AT16" s="23">
        <f>COUNTIFS(号卡晒单!$G:$G,B16,号卡晒单!$H:$H,$AT$8)</f>
        <v>0</v>
      </c>
      <c r="AU16" s="23">
        <f t="shared" si="2"/>
        <v>1</v>
      </c>
      <c r="AV16" s="23">
        <f t="shared" si="3"/>
        <v>0</v>
      </c>
      <c r="AW16" s="23">
        <f>COUNTIFS(号卡晒单!$G:$G,B16,号卡晒单!$H:$H,$AW$8)</f>
        <v>0</v>
      </c>
      <c r="AX16" s="27">
        <f>COUNTIFS(号卡晒单!$G:$G,B16,号卡晒单!$H:$H,$AX$8)</f>
        <v>0</v>
      </c>
      <c r="AY16" s="27">
        <f>COUNTIFS(号卡晒单!$G:$G,B16,号卡晒单!$H:$H,$AY$8)</f>
        <v>0</v>
      </c>
      <c r="AZ16" s="27">
        <f>COUNTIFS(号卡晒单!$G:$G,B16,号卡晒单!$H:$H,$AZ$8)</f>
        <v>0</v>
      </c>
      <c r="BA16" s="27">
        <f>COUNTIFS('固网新增-回网'!$F:$F,B16,'固网新增-回网'!$G:$G,$BA$8)</f>
        <v>2</v>
      </c>
      <c r="BB16" s="27">
        <f>COUNTIFS('固网新增-回网'!$F:$F,B16,'固网新增-回网'!$H:$H,$BB$8)</f>
        <v>1</v>
      </c>
      <c r="BC16" s="27">
        <f>COUNTIFS('固网新增-回网'!$F:$F,B16,'固网新增-回网'!$I:$I,$BC$8)</f>
        <v>1</v>
      </c>
      <c r="BD16" s="27">
        <f>COUNTIFS('固网新增-回网'!$F:$F,B16,'固网新增-回网'!$G:$G,$BD$8)</f>
        <v>0</v>
      </c>
      <c r="BE16" s="27">
        <f>COUNTIFS('固网新增-回网'!$F:$F,B16,'固网新增-回网'!$H:$H,$BE$8)</f>
        <v>0</v>
      </c>
      <c r="BF16" s="27">
        <f>COUNTIFS('固网新增-回网'!$F:$F,B16,'固网新增-回网'!$I:$I,$BF$8)</f>
        <v>0</v>
      </c>
      <c r="BG16" s="27">
        <f>COUNTIFS('固网新增-回网'!$F:$F,B16,'固网新增-回网'!$J:$J,$BG$8)</f>
        <v>0</v>
      </c>
      <c r="BH16" s="27">
        <f>COUNTIFS('固网新增-回网'!$F:$F,B16,'固网新增-回网'!$K:$K,$BH$8)</f>
        <v>0</v>
      </c>
      <c r="BI16" s="26">
        <v>2</v>
      </c>
      <c r="BJ16" s="27">
        <f>AT16*$AT$4+AU16*$AU$4+AV16*$AV$4+AW16*$AW$4+AX16*$AX$4+AY16*$AY$4+AZ16*$AZ$4</f>
        <v>2</v>
      </c>
      <c r="BK16" s="27">
        <f t="shared" si="4"/>
        <v>1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9</v>
      </c>
      <c r="BQ16" s="27">
        <f t="shared" si="5"/>
        <v>4</v>
      </c>
      <c r="BR16" s="28"/>
      <c r="BS16" s="28"/>
      <c r="BT16" s="28"/>
      <c r="BU16" s="28"/>
      <c r="BV16" s="28"/>
      <c r="BW16" s="28"/>
      <c r="BX16" s="63" t="s">
        <v>48</v>
      </c>
      <c r="BY16" s="34">
        <f t="shared" si="6"/>
        <v>0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>
        <f>COUNTIFS(号卡晒单!$A:$A,$B$4,号卡晒单!$G:$G,B17,号卡晒单!$H:$H,$E$8)</f>
        <v>0</v>
      </c>
      <c r="F17" s="27">
        <f>COUNTIFS(号卡晒单!$A:$A,$B$4,号卡晒单!$G:$G,B17,号卡晒单!$H:$H,$F$8)</f>
        <v>0</v>
      </c>
      <c r="G17" s="27">
        <f>COUNTIFS(号卡晒单!$A:$A,$B$4,号卡晒单!$G:$G,B17,号卡晒单!$H:$H,$G$8)</f>
        <v>0</v>
      </c>
      <c r="H17" s="27">
        <f>COUNTIFS(号卡晒单!$A:$A,$B$4,号卡晒单!$G:$G,B17,号卡晒单!$H:$H,$H$8)</f>
        <v>0</v>
      </c>
      <c r="I17" s="27">
        <f>COUNTIFS(号卡晒单!$A:$A,$B$4,号卡晒单!$G:$G,B17,号卡晒单!$H:$H,$I$8)</f>
        <v>0</v>
      </c>
      <c r="J17" s="27">
        <f>COUNTIFS(号卡晒单!$A:$A,$B$4,号卡晒单!$G:$G,B17,号卡晒单!$H:$H,$J$8)</f>
        <v>0</v>
      </c>
      <c r="K17" s="27">
        <f>COUNTIFS(号卡晒单!$A:$A,$B$4,号卡晒单!$G:$G,B17,号卡晒单!$H:$H,$K$8)</f>
        <v>0</v>
      </c>
      <c r="L17" s="27">
        <f>COUNTIFS(号卡晒单!$A:$A,$B$4,号卡晒单!$G:$G,B17,号卡晒单!$H:$H,$L$8)</f>
        <v>0</v>
      </c>
      <c r="M17" s="27">
        <f>COUNTIFS(号卡晒单!$A:$A,$B$4,号卡晒单!$G:$G,B17,号卡晒单!$H:$H,$M$8)</f>
        <v>0</v>
      </c>
      <c r="N17" s="27">
        <f>COUNTIFS(号卡晒单!$A:$A,$B$4,号卡晒单!$G:$G,B17,号卡晒单!$H:$H,$N$8)</f>
        <v>0</v>
      </c>
      <c r="O17" s="27">
        <f>COUNTIFS(号卡晒单!$A:$A,$B$4,号卡晒单!$G:$G,B17,号卡晒单!$H:$H,$O$8)</f>
        <v>0</v>
      </c>
      <c r="P17" s="27">
        <f>COUNTIFS(号卡晒单!$A:$A,$B$4,号卡晒单!$G:$G,B17,号卡晒单!$H:$H,$P$8)</f>
        <v>0</v>
      </c>
      <c r="Q17" s="27">
        <f>R17*$R$4+S17*$S$4+T17*$T$4+U17*$U$4+V17*$V$4+W17*$W$4+X17*$X$4</f>
        <v>0</v>
      </c>
      <c r="R17" s="27">
        <f>COUNTIFS(号卡晒单!$A:$A,$B$4,号卡晒单!$G:$G,B17,号卡晒单!$H:$H,$R$8)</f>
        <v>0</v>
      </c>
      <c r="S17" s="27">
        <f t="shared" si="0"/>
        <v>0</v>
      </c>
      <c r="T17" s="27">
        <f t="shared" si="1"/>
        <v>0</v>
      </c>
      <c r="U17" s="27">
        <f>COUNTIFS(号卡晒单!$A:$A,$B$4,号卡晒单!$G:$G,B17,号卡晒单!$H:$H,$U$8)</f>
        <v>0</v>
      </c>
      <c r="V17" s="27">
        <f>COUNTIFS(号卡晒单!$A:$A,$B$4,号卡晒单!$G:$G,B17,号卡晒单!$H:$H,$V$8)</f>
        <v>0</v>
      </c>
      <c r="W17" s="27">
        <f>COUNTIFS(号卡晒单!$A:$A,$B$4,号卡晒单!$G:$G,B17,号卡晒单!$H:$H,$W$8)</f>
        <v>0</v>
      </c>
      <c r="X17" s="27">
        <f>COUNTIFS(号卡晒单!$A:$A,$B$4,号卡晒单!$G:$G,B17,号卡晒单!$H:$H,$X$8)</f>
        <v>0</v>
      </c>
      <c r="Y17" s="27">
        <f>Z17*$Z$4+AA17*$AA$4+AB17*$AB$4+AC17*$AC$4+AD17*$AD$4+AE17*$AE$4+AF17*$AF$4+AG17*$AG$4</f>
        <v>2</v>
      </c>
      <c r="Z17" s="27">
        <f>COUNTIFS('固网新增-回网'!$A:$A,$B$4,'固网新增-回网'!$F:$F,B17,'固网新增-回网'!$G:$G,$Z$8)</f>
        <v>0</v>
      </c>
      <c r="AA17" s="27">
        <f>COUNTIFS('固网新增-回网'!$A:$A,$B$4,'固网新增-回网'!$F:$F,B17,'固网新增-回网'!$H:$H,$AA$8)</f>
        <v>0</v>
      </c>
      <c r="AB17" s="27">
        <f>COUNTIFS('固网新增-回网'!$A:$A,$B$4,'固网新增-回网'!$F:$F,B17,'固网新增-回网'!$I:$I,$AB$8)</f>
        <v>0</v>
      </c>
      <c r="AC17" s="27">
        <f>COUNTIFS('固网新增-回网'!$A:$A,$B$4,'固网新增-回网'!$F:$F,B17,'固网新增-回网'!$G:$G,$AC$8)</f>
        <v>1</v>
      </c>
      <c r="AD17" s="27">
        <f>COUNTIFS('固网新增-回网'!$A:$A,$B$4,'固网新增-回网'!$F:$F,B17,'固网新增-回网'!$H:$H,$AD$8)</f>
        <v>0</v>
      </c>
      <c r="AE17" s="27">
        <f>COUNTIFS('固网新增-回网'!$A:$A,$B$4,'固网新增-回网'!$F:$F,B17,'固网新增-回网'!$I:$I,$AE$8)</f>
        <v>0</v>
      </c>
      <c r="AF17" s="27">
        <f>COUNTIFS('固网新增-回网'!$A:$A,$B$4,'固网新增-回网'!$F:$F,B17,'固网新增-回网'!$J:$J,$AF$8)</f>
        <v>0</v>
      </c>
      <c r="AG17" s="27">
        <f>COUNTIFS('固网新增-回网'!$A:$A,$B$4,'固网新增-回网'!$F:$F,B17,'固网新增-回网'!$K:$K,$AG$8)</f>
        <v>0</v>
      </c>
      <c r="AH17" s="27">
        <f>COUNTIFS(号卡晒单!$G:$G,B17,号卡晒单!$H:$H,$AH$8)</f>
        <v>0</v>
      </c>
      <c r="AI17" s="27">
        <f>COUNTIFS(号卡晒单!$G:$G,B17,号卡晒单!$H:$H,$AI$8)</f>
        <v>0</v>
      </c>
      <c r="AJ17" s="27">
        <f>COUNTIFS(号卡晒单!$G:$G,B17,号卡晒单!$H:$H,$AJ$8)</f>
        <v>0</v>
      </c>
      <c r="AK17" s="27">
        <f>COUNTIFS(号卡晒单!$G:$G,B17,号卡晒单!$H:$H,$AK$8)</f>
        <v>0</v>
      </c>
      <c r="AL17" s="27">
        <f>COUNTIFS(号卡晒单!$G:$G,B17,号卡晒单!$H:$H,$AL$8)</f>
        <v>0</v>
      </c>
      <c r="AM17" s="27">
        <f>COUNTIFS(号卡晒单!$G:$G,B17,号卡晒单!$H:$H,$AM$8)</f>
        <v>0</v>
      </c>
      <c r="AN17" s="27">
        <f>COUNTIFS(号卡晒单!$G:$G,B17,号卡晒单!$H:$H,$AN$8)</f>
        <v>0</v>
      </c>
      <c r="AO17" s="27">
        <f>COUNTIFS(号卡晒单!$G:$G,B17,号卡晒单!$H:$H,$AO$8)</f>
        <v>0</v>
      </c>
      <c r="AP17" s="27">
        <f>COUNTIFS(号卡晒单!$G:$G,B17,号卡晒单!$H:$H,$AP$8)</f>
        <v>2</v>
      </c>
      <c r="AQ17" s="27">
        <f>COUNTIFS(号卡晒单!$G:$G,B17,号卡晒单!$H:$H,$AQ$8)</f>
        <v>0</v>
      </c>
      <c r="AR17" s="27">
        <f>COUNTIFS(号卡晒单!$G:$G,B17,号卡晒单!$H:$H,$AR$8)</f>
        <v>0</v>
      </c>
      <c r="AS17" s="27">
        <f>COUNTIFS(号卡晒单!$G:$G,B17,号卡晒单!$H:$H,$AS$8)</f>
        <v>0</v>
      </c>
      <c r="AT17" s="23">
        <f>COUNTIFS(号卡晒单!$G:$G,B17,号卡晒单!$H:$H,$AT$8)</f>
        <v>0</v>
      </c>
      <c r="AU17" s="23">
        <f t="shared" si="2"/>
        <v>2</v>
      </c>
      <c r="AV17" s="23">
        <f t="shared" si="3"/>
        <v>0</v>
      </c>
      <c r="AW17" s="23">
        <f>COUNTIFS(号卡晒单!$G:$G,B17,号卡晒单!$H:$H,$AW$8)</f>
        <v>0</v>
      </c>
      <c r="AX17" s="27">
        <f>COUNTIFS(号卡晒单!$G:$G,B17,号卡晒单!$H:$H,$AX$8)</f>
        <v>0</v>
      </c>
      <c r="AY17" s="27">
        <f>COUNTIFS(号卡晒单!$G:$G,B17,号卡晒单!$H:$H,$AY$8)</f>
        <v>0</v>
      </c>
      <c r="AZ17" s="27">
        <f>COUNTIFS(号卡晒单!$G:$G,B17,号卡晒单!$H:$H,$AZ$8)</f>
        <v>0</v>
      </c>
      <c r="BA17" s="27">
        <f>COUNTIFS('固网新增-回网'!$F:$F,B17,'固网新增-回网'!$G:$G,$BA$8)</f>
        <v>2</v>
      </c>
      <c r="BB17" s="27">
        <f>COUNTIFS('固网新增-回网'!$F:$F,B17,'固网新增-回网'!$H:$H,$BB$8)</f>
        <v>0</v>
      </c>
      <c r="BC17" s="27">
        <f>COUNTIFS('固网新增-回网'!$F:$F,B17,'固网新增-回网'!$I:$I,$BC$8)</f>
        <v>0</v>
      </c>
      <c r="BD17" s="27">
        <f>COUNTIFS('固网新增-回网'!$F:$F,B17,'固网新增-回网'!$G:$G,$BD$8)</f>
        <v>2</v>
      </c>
      <c r="BE17" s="27">
        <f>COUNTIFS('固网新增-回网'!$F:$F,B17,'固网新增-回网'!$H:$H,$BE$8)</f>
        <v>0</v>
      </c>
      <c r="BF17" s="27">
        <f>COUNTIFS('固网新增-回网'!$F:$F,B17,'固网新增-回网'!$I:$I,$BF$8)</f>
        <v>0</v>
      </c>
      <c r="BG17" s="27">
        <f>COUNTIFS('固网新增-回网'!$F:$F,B17,'固网新增-回网'!$J:$J,$BG$8)</f>
        <v>0</v>
      </c>
      <c r="BH17" s="27">
        <f>COUNTIFS('固网新增-回网'!$F:$F,B17,'固网新增-回网'!$K:$K,$BH$8)</f>
        <v>0</v>
      </c>
      <c r="BI17" s="26">
        <v>2</v>
      </c>
      <c r="BJ17" s="27">
        <f>AT17*$AT$4+AU17*$AU$4+AV17*$AV$4+AW17*$AW$4+AX17*$AX$4+AY17*$AY$4+AZ17*$AZ$4</f>
        <v>4</v>
      </c>
      <c r="BK17" s="27">
        <f t="shared" si="4"/>
        <v>2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10</v>
      </c>
      <c r="BQ17" s="27">
        <f t="shared" si="5"/>
        <v>4</v>
      </c>
      <c r="BR17" s="28"/>
      <c r="BS17" s="28"/>
      <c r="BT17" s="28"/>
      <c r="BU17" s="28"/>
      <c r="BV17" s="28"/>
      <c r="BW17" s="28"/>
      <c r="BX17" s="63" t="s">
        <v>49</v>
      </c>
      <c r="BY17" s="34">
        <f t="shared" si="6"/>
        <v>0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>
        <f>COUNTIFS(号卡晒单!$A:$A,$B$4,号卡晒单!$G:$G,B18,号卡晒单!$H:$H,$E$8)</f>
        <v>0</v>
      </c>
      <c r="F18" s="27">
        <f>COUNTIFS(号卡晒单!$A:$A,$B$4,号卡晒单!$G:$G,B18,号卡晒单!$H:$H,$F$8)</f>
        <v>0</v>
      </c>
      <c r="G18" s="27">
        <f>COUNTIFS(号卡晒单!$A:$A,$B$4,号卡晒单!$G:$G,B18,号卡晒单!$H:$H,$G$8)</f>
        <v>0</v>
      </c>
      <c r="H18" s="27">
        <f>COUNTIFS(号卡晒单!$A:$A,$B$4,号卡晒单!$G:$G,B18,号卡晒单!$H:$H,$H$8)</f>
        <v>0</v>
      </c>
      <c r="I18" s="27">
        <f>COUNTIFS(号卡晒单!$A:$A,$B$4,号卡晒单!$G:$G,B18,号卡晒单!$H:$H,$I$8)</f>
        <v>0</v>
      </c>
      <c r="J18" s="27">
        <f>COUNTIFS(号卡晒单!$A:$A,$B$4,号卡晒单!$G:$G,B18,号卡晒单!$H:$H,$J$8)</f>
        <v>0</v>
      </c>
      <c r="K18" s="27">
        <f>COUNTIFS(号卡晒单!$A:$A,$B$4,号卡晒单!$G:$G,B18,号卡晒单!$H:$H,$K$8)</f>
        <v>0</v>
      </c>
      <c r="L18" s="27">
        <f>COUNTIFS(号卡晒单!$A:$A,$B$4,号卡晒单!$G:$G,B18,号卡晒单!$H:$H,$L$8)</f>
        <v>0</v>
      </c>
      <c r="M18" s="27">
        <f>COUNTIFS(号卡晒单!$A:$A,$B$4,号卡晒单!$G:$G,B18,号卡晒单!$H:$H,$M$8)</f>
        <v>1</v>
      </c>
      <c r="N18" s="27">
        <f>COUNTIFS(号卡晒单!$A:$A,$B$4,号卡晒单!$G:$G,B18,号卡晒单!$H:$H,$N$8)</f>
        <v>0</v>
      </c>
      <c r="O18" s="27">
        <f>COUNTIFS(号卡晒单!$A:$A,$B$4,号卡晒单!$G:$G,B18,号卡晒单!$H:$H,$O$8)</f>
        <v>0</v>
      </c>
      <c r="P18" s="27">
        <f>COUNTIFS(号卡晒单!$A:$A,$B$4,号卡晒单!$G:$G,B18,号卡晒单!$H:$H,$P$8)</f>
        <v>0</v>
      </c>
      <c r="Q18" s="27">
        <f>R18*$R$4+S18*$S$4+T18*$T$4+U18*$U$4+V18*$V$4+W18*$W$4+X18*$X$4</f>
        <v>2</v>
      </c>
      <c r="R18" s="27">
        <f>COUNTIFS(号卡晒单!$A:$A,$B$4,号卡晒单!$G:$G,B18,号卡晒单!$H:$H,$R$8)</f>
        <v>0</v>
      </c>
      <c r="S18" s="27">
        <f t="shared" si="0"/>
        <v>1</v>
      </c>
      <c r="T18" s="27">
        <f t="shared" si="1"/>
        <v>0</v>
      </c>
      <c r="U18" s="27">
        <f>COUNTIFS(号卡晒单!$A:$A,$B$4,号卡晒单!$G:$G,B18,号卡晒单!$H:$H,$U$8)</f>
        <v>0</v>
      </c>
      <c r="V18" s="27">
        <f>COUNTIFS(号卡晒单!$A:$A,$B$4,号卡晒单!$G:$G,B18,号卡晒单!$H:$H,$V$8)</f>
        <v>0</v>
      </c>
      <c r="W18" s="27">
        <f>COUNTIFS(号卡晒单!$A:$A,$B$4,号卡晒单!$G:$G,B18,号卡晒单!$H:$H,$W$8)</f>
        <v>0</v>
      </c>
      <c r="X18" s="27">
        <f>COUNTIFS(号卡晒单!$A:$A,$B$4,号卡晒单!$G:$G,B18,号卡晒单!$H:$H,$X$8)</f>
        <v>0</v>
      </c>
      <c r="Y18" s="27">
        <f>Z18*$Z$4+AA18*$AA$4+AB18*$AB$4+AC18*$AC$4+AD18*$AD$4+AE18*$AE$4+AF18*$AF$4+AG18*$AG$4</f>
        <v>7</v>
      </c>
      <c r="Z18" s="27">
        <f>COUNTIFS('固网新增-回网'!$A:$A,$B$4,'固网新增-回网'!$F:$F,B18,'固网新增-回网'!$G:$G,$Z$8)</f>
        <v>1</v>
      </c>
      <c r="AA18" s="27">
        <f>COUNTIFS('固网新增-回网'!$A:$A,$B$4,'固网新增-回网'!$F:$F,B18,'固网新增-回网'!$H:$H,$AA$8)</f>
        <v>0</v>
      </c>
      <c r="AB18" s="27">
        <f>COUNTIFS('固网新增-回网'!$A:$A,$B$4,'固网新增-回网'!$F:$F,B18,'固网新增-回网'!$I:$I,$AB$8)</f>
        <v>0</v>
      </c>
      <c r="AC18" s="27">
        <f>COUNTIFS('固网新增-回网'!$A:$A,$B$4,'固网新增-回网'!$F:$F,B18,'固网新增-回网'!$G:$G,$AC$8)</f>
        <v>1</v>
      </c>
      <c r="AD18" s="27">
        <f>COUNTIFS('固网新增-回网'!$A:$A,$B$4,'固网新增-回网'!$F:$F,B18,'固网新增-回网'!$H:$H,$AD$8)</f>
        <v>1</v>
      </c>
      <c r="AE18" s="27">
        <f>COUNTIFS('固网新增-回网'!$A:$A,$B$4,'固网新增-回网'!$F:$F,B18,'固网新增-回网'!$I:$I,$AE$8)</f>
        <v>1</v>
      </c>
      <c r="AF18" s="27">
        <f>COUNTIFS('固网新增-回网'!$A:$A,$B$4,'固网新增-回网'!$F:$F,B18,'固网新增-回网'!$J:$J,$AF$8)</f>
        <v>0</v>
      </c>
      <c r="AG18" s="27">
        <f>COUNTIFS('固网新增-回网'!$A:$A,$B$4,'固网新增-回网'!$F:$F,B18,'固网新增-回网'!$K:$K,$AG$8)</f>
        <v>0</v>
      </c>
      <c r="AH18" s="27">
        <f>COUNTIFS(号卡晒单!$G:$G,B18,号卡晒单!$H:$H,$AH$8)</f>
        <v>0</v>
      </c>
      <c r="AI18" s="27">
        <f>COUNTIFS(号卡晒单!$G:$G,B18,号卡晒单!$H:$H,$AI$8)</f>
        <v>0</v>
      </c>
      <c r="AJ18" s="27">
        <f>COUNTIFS(号卡晒单!$G:$G,B18,号卡晒单!$H:$H,$AJ$8)</f>
        <v>0</v>
      </c>
      <c r="AK18" s="27">
        <f>COUNTIFS(号卡晒单!$G:$G,B18,号卡晒单!$H:$H,$AK$8)</f>
        <v>0</v>
      </c>
      <c r="AL18" s="27">
        <f>COUNTIFS(号卡晒单!$G:$G,B18,号卡晒单!$H:$H,$AL$8)</f>
        <v>0</v>
      </c>
      <c r="AM18" s="27">
        <f>COUNTIFS(号卡晒单!$G:$G,B18,号卡晒单!$H:$H,$AM$8)</f>
        <v>0</v>
      </c>
      <c r="AN18" s="27">
        <f>COUNTIFS(号卡晒单!$G:$G,B18,号卡晒单!$H:$H,$AN$8)</f>
        <v>0</v>
      </c>
      <c r="AO18" s="27">
        <f>COUNTIFS(号卡晒单!$G:$G,B18,号卡晒单!$H:$H,$AO$8)</f>
        <v>0</v>
      </c>
      <c r="AP18" s="27">
        <f>COUNTIFS(号卡晒单!$G:$G,B18,号卡晒单!$H:$H,$AP$8)</f>
        <v>1</v>
      </c>
      <c r="AQ18" s="27">
        <f>COUNTIFS(号卡晒单!$G:$G,B18,号卡晒单!$H:$H,$AQ$8)</f>
        <v>0</v>
      </c>
      <c r="AR18" s="27">
        <f>COUNTIFS(号卡晒单!$G:$G,B18,号卡晒单!$H:$H,$AR$8)</f>
        <v>0</v>
      </c>
      <c r="AS18" s="27">
        <f>COUNTIFS(号卡晒单!$G:$G,B18,号卡晒单!$H:$H,$AS$8)</f>
        <v>0</v>
      </c>
      <c r="AT18" s="23">
        <f>COUNTIFS(号卡晒单!$G:$G,B18,号卡晒单!$H:$H,$AT$8)</f>
        <v>0</v>
      </c>
      <c r="AU18" s="23">
        <f t="shared" si="2"/>
        <v>1</v>
      </c>
      <c r="AV18" s="23">
        <f t="shared" si="3"/>
        <v>0</v>
      </c>
      <c r="AW18" s="23">
        <f>COUNTIFS(号卡晒单!$G:$G,B18,号卡晒单!$H:$H,$AW$8)</f>
        <v>0</v>
      </c>
      <c r="AX18" s="27">
        <f>COUNTIFS(号卡晒单!$G:$G,B18,号卡晒单!$H:$H,$AX$8)</f>
        <v>0</v>
      </c>
      <c r="AY18" s="27">
        <f>COUNTIFS(号卡晒单!$G:$G,B18,号卡晒单!$H:$H,$AY$8)</f>
        <v>0</v>
      </c>
      <c r="AZ18" s="27">
        <f>COUNTIFS(号卡晒单!$G:$G,B18,号卡晒单!$H:$H,$AZ$8)</f>
        <v>0</v>
      </c>
      <c r="BA18" s="27">
        <f>COUNTIFS('固网新增-回网'!$F:$F,B18,'固网新增-回网'!$G:$G,$BA$8)</f>
        <v>1</v>
      </c>
      <c r="BB18" s="27">
        <f>COUNTIFS('固网新增-回网'!$F:$F,B18,'固网新增-回网'!$H:$H,$BB$8)</f>
        <v>0</v>
      </c>
      <c r="BC18" s="27">
        <f>COUNTIFS('固网新增-回网'!$F:$F,B18,'固网新增-回网'!$I:$I,$BC$8)</f>
        <v>0</v>
      </c>
      <c r="BD18" s="27">
        <f>COUNTIFS('固网新增-回网'!$F:$F,B18,'固网新增-回网'!$G:$G,$BD$8)</f>
        <v>1</v>
      </c>
      <c r="BE18" s="27">
        <f>COUNTIFS('固网新增-回网'!$F:$F,B18,'固网新增-回网'!$H:$H,$BE$8)</f>
        <v>1</v>
      </c>
      <c r="BF18" s="27">
        <f>COUNTIFS('固网新增-回网'!$F:$F,B18,'固网新增-回网'!$I:$I,$BF$8)</f>
        <v>1</v>
      </c>
      <c r="BG18" s="27">
        <f>COUNTIFS('固网新增-回网'!$F:$F,B18,'固网新增-回网'!$J:$J,$BG$8)</f>
        <v>0</v>
      </c>
      <c r="BH18" s="27">
        <f>COUNTIFS('固网新增-回网'!$F:$F,B18,'固网新增-回网'!$K:$K,$BH$8)</f>
        <v>0</v>
      </c>
      <c r="BI18" s="26">
        <v>2</v>
      </c>
      <c r="BJ18" s="27">
        <f>AT18*$AT$4+AU18*$AU$4+AV18*$AV$4+AW18*$AW$4+AX18*$AX$4+AY18*$AY$4+AZ18*$AZ$4</f>
        <v>2</v>
      </c>
      <c r="BK18" s="27">
        <f t="shared" si="4"/>
        <v>1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7</v>
      </c>
      <c r="BQ18" s="27">
        <f t="shared" si="5"/>
        <v>4</v>
      </c>
      <c r="BR18" s="28"/>
      <c r="BS18" s="28"/>
      <c r="BT18" s="28"/>
      <c r="BU18" s="28"/>
      <c r="BV18" s="28"/>
      <c r="BW18" s="28"/>
      <c r="BX18" s="63" t="s">
        <v>50</v>
      </c>
      <c r="BY18" s="34">
        <f t="shared" si="6"/>
        <v>0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>
        <f>COUNTIFS(号卡晒单!$A:$A,$B$4,号卡晒单!$G:$G,B19,号卡晒单!$H:$H,$E$8)</f>
        <v>0</v>
      </c>
      <c r="F19" s="27">
        <f>COUNTIFS(号卡晒单!$A:$A,$B$4,号卡晒单!$G:$G,B19,号卡晒单!$H:$H,$F$8)</f>
        <v>0</v>
      </c>
      <c r="G19" s="27">
        <f>COUNTIFS(号卡晒单!$A:$A,$B$4,号卡晒单!$G:$G,B19,号卡晒单!$H:$H,$G$8)</f>
        <v>0</v>
      </c>
      <c r="H19" s="27">
        <f>COUNTIFS(号卡晒单!$A:$A,$B$4,号卡晒单!$G:$G,B19,号卡晒单!$H:$H,$H$8)</f>
        <v>0</v>
      </c>
      <c r="I19" s="27">
        <f>COUNTIFS(号卡晒单!$A:$A,$B$4,号卡晒单!$G:$G,B19,号卡晒单!$H:$H,$I$8)</f>
        <v>0</v>
      </c>
      <c r="J19" s="27">
        <f>COUNTIFS(号卡晒单!$A:$A,$B$4,号卡晒单!$G:$G,B19,号卡晒单!$H:$H,$J$8)</f>
        <v>0</v>
      </c>
      <c r="K19" s="27">
        <f>COUNTIFS(号卡晒单!$A:$A,$B$4,号卡晒单!$G:$G,B19,号卡晒单!$H:$H,$K$8)</f>
        <v>0</v>
      </c>
      <c r="L19" s="27">
        <f>COUNTIFS(号卡晒单!$A:$A,$B$4,号卡晒单!$G:$G,B19,号卡晒单!$H:$H,$L$8)</f>
        <v>0</v>
      </c>
      <c r="M19" s="27">
        <f>COUNTIFS(号卡晒单!$A:$A,$B$4,号卡晒单!$G:$G,B19,号卡晒单!$H:$H,$M$8)</f>
        <v>0</v>
      </c>
      <c r="N19" s="27">
        <f>COUNTIFS(号卡晒单!$A:$A,$B$4,号卡晒单!$G:$G,B19,号卡晒单!$H:$H,$N$8)</f>
        <v>0</v>
      </c>
      <c r="O19" s="27">
        <f>COUNTIFS(号卡晒单!$A:$A,$B$4,号卡晒单!$G:$G,B19,号卡晒单!$H:$H,$O$8)</f>
        <v>0</v>
      </c>
      <c r="P19" s="27">
        <f>COUNTIFS(号卡晒单!$A:$A,$B$4,号卡晒单!$G:$G,B19,号卡晒单!$H:$H,$P$8)</f>
        <v>0</v>
      </c>
      <c r="Q19" s="27">
        <f>R19*$R$4+S19*$S$4+T19*$T$4+U19*$U$4+V19*$V$4+W19*$W$4+X19*$X$4</f>
        <v>0</v>
      </c>
      <c r="R19" s="27">
        <f>COUNTIFS(号卡晒单!$A:$A,$B$4,号卡晒单!$G:$G,B19,号卡晒单!$H:$H,$R$8)</f>
        <v>0</v>
      </c>
      <c r="S19" s="27">
        <f t="shared" si="0"/>
        <v>0</v>
      </c>
      <c r="T19" s="27">
        <f t="shared" si="1"/>
        <v>0</v>
      </c>
      <c r="U19" s="27">
        <f>COUNTIFS(号卡晒单!$A:$A,$B$4,号卡晒单!$G:$G,B19,号卡晒单!$H:$H,$U$8)</f>
        <v>0</v>
      </c>
      <c r="V19" s="27">
        <f>COUNTIFS(号卡晒单!$A:$A,$B$4,号卡晒单!$G:$G,B19,号卡晒单!$H:$H,$V$8)</f>
        <v>0</v>
      </c>
      <c r="W19" s="27">
        <f>COUNTIFS(号卡晒单!$A:$A,$B$4,号卡晒单!$G:$G,B19,号卡晒单!$H:$H,$W$8)</f>
        <v>0</v>
      </c>
      <c r="X19" s="27">
        <f>COUNTIFS(号卡晒单!$A:$A,$B$4,号卡晒单!$G:$G,B19,号卡晒单!$H:$H,$X$8)</f>
        <v>0</v>
      </c>
      <c r="Y19" s="27">
        <f>Z19*$Z$4+AA19*$AA$4+AB19*$AB$4+AC19*$AC$4+AD19*$AD$4+AE19*$AE$4+AF19*$AF$4+AG19*$AG$4</f>
        <v>0</v>
      </c>
      <c r="Z19" s="27">
        <f>COUNTIFS('固网新增-回网'!$A:$A,$B$4,'固网新增-回网'!$F:$F,B19,'固网新增-回网'!$G:$G,$Z$8)</f>
        <v>0</v>
      </c>
      <c r="AA19" s="27">
        <f>COUNTIFS('固网新增-回网'!$A:$A,$B$4,'固网新增-回网'!$F:$F,B19,'固网新增-回网'!$H:$H,$AA$8)</f>
        <v>0</v>
      </c>
      <c r="AB19" s="27">
        <f>COUNTIFS('固网新增-回网'!$A:$A,$B$4,'固网新增-回网'!$F:$F,B19,'固网新增-回网'!$I:$I,$AB$8)</f>
        <v>0</v>
      </c>
      <c r="AC19" s="27">
        <f>COUNTIFS('固网新增-回网'!$A:$A,$B$4,'固网新增-回网'!$F:$F,B19,'固网新增-回网'!$G:$G,$AC$8)</f>
        <v>0</v>
      </c>
      <c r="AD19" s="27">
        <f>COUNTIFS('固网新增-回网'!$A:$A,$B$4,'固网新增-回网'!$F:$F,B19,'固网新增-回网'!$H:$H,$AD$8)</f>
        <v>0</v>
      </c>
      <c r="AE19" s="27">
        <f>COUNTIFS('固网新增-回网'!$A:$A,$B$4,'固网新增-回网'!$F:$F,B19,'固网新增-回网'!$I:$I,$AE$8)</f>
        <v>0</v>
      </c>
      <c r="AF19" s="27">
        <f>COUNTIFS('固网新增-回网'!$A:$A,$B$4,'固网新增-回网'!$F:$F,B19,'固网新增-回网'!$J:$J,$AF$8)</f>
        <v>0</v>
      </c>
      <c r="AG19" s="27">
        <f>COUNTIFS('固网新增-回网'!$A:$A,$B$4,'固网新增-回网'!$F:$F,B19,'固网新增-回网'!$K:$K,$AG$8)</f>
        <v>0</v>
      </c>
      <c r="AH19" s="27">
        <f>COUNTIFS(号卡晒单!$G:$G,B19,号卡晒单!$H:$H,$AH$8)</f>
        <v>0</v>
      </c>
      <c r="AI19" s="27">
        <f>COUNTIFS(号卡晒单!$G:$G,B19,号卡晒单!$H:$H,$AI$8)</f>
        <v>0</v>
      </c>
      <c r="AJ19" s="27">
        <f>COUNTIFS(号卡晒单!$G:$G,B19,号卡晒单!$H:$H,$AJ$8)</f>
        <v>0</v>
      </c>
      <c r="AK19" s="27">
        <f>COUNTIFS(号卡晒单!$G:$G,B19,号卡晒单!$H:$H,$AK$8)</f>
        <v>0</v>
      </c>
      <c r="AL19" s="27">
        <f>COUNTIFS(号卡晒单!$G:$G,B19,号卡晒单!$H:$H,$AL$8)</f>
        <v>0</v>
      </c>
      <c r="AM19" s="27">
        <f>COUNTIFS(号卡晒单!$G:$G,B19,号卡晒单!$H:$H,$AM$8)</f>
        <v>0</v>
      </c>
      <c r="AN19" s="27">
        <f>COUNTIFS(号卡晒单!$G:$G,B19,号卡晒单!$H:$H,$AN$8)</f>
        <v>0</v>
      </c>
      <c r="AO19" s="27">
        <f>COUNTIFS(号卡晒单!$G:$G,B19,号卡晒单!$H:$H,$AO$8)</f>
        <v>0</v>
      </c>
      <c r="AP19" s="27">
        <f>COUNTIFS(号卡晒单!$G:$G,B19,号卡晒单!$H:$H,$AP$8)</f>
        <v>1</v>
      </c>
      <c r="AQ19" s="27">
        <f>COUNTIFS(号卡晒单!$G:$G,B19,号卡晒单!$H:$H,$AQ$8)</f>
        <v>0</v>
      </c>
      <c r="AR19" s="27">
        <f>COUNTIFS(号卡晒单!$G:$G,B19,号卡晒单!$H:$H,$AR$8)</f>
        <v>0</v>
      </c>
      <c r="AS19" s="27">
        <f>COUNTIFS(号卡晒单!$G:$G,B19,号卡晒单!$H:$H,$AS$8)</f>
        <v>0</v>
      </c>
      <c r="AT19" s="23">
        <f>COUNTIFS(号卡晒单!$G:$G,B19,号卡晒单!$H:$H,$AT$8)</f>
        <v>0</v>
      </c>
      <c r="AU19" s="23">
        <f t="shared" si="2"/>
        <v>1</v>
      </c>
      <c r="AV19" s="23">
        <f t="shared" si="3"/>
        <v>0</v>
      </c>
      <c r="AW19" s="23">
        <f>COUNTIFS(号卡晒单!$G:$G,B19,号卡晒单!$H:$H,$AW$8)</f>
        <v>0</v>
      </c>
      <c r="AX19" s="27">
        <f>COUNTIFS(号卡晒单!$G:$G,B19,号卡晒单!$H:$H,$AX$8)</f>
        <v>0</v>
      </c>
      <c r="AY19" s="27">
        <f>COUNTIFS(号卡晒单!$G:$G,B19,号卡晒单!$H:$H,$AY$8)</f>
        <v>0</v>
      </c>
      <c r="AZ19" s="27">
        <f>COUNTIFS(号卡晒单!$G:$G,B19,号卡晒单!$H:$H,$AZ$8)</f>
        <v>0</v>
      </c>
      <c r="BA19" s="27">
        <f>COUNTIFS('固网新增-回网'!$F:$F,B19,'固网新增-回网'!$G:$G,$BA$8)</f>
        <v>1</v>
      </c>
      <c r="BB19" s="27">
        <f>COUNTIFS('固网新增-回网'!$F:$F,B19,'固网新增-回网'!$H:$H,$BB$8)</f>
        <v>0</v>
      </c>
      <c r="BC19" s="27">
        <f>COUNTIFS('固网新增-回网'!$F:$F,B19,'固网新增-回网'!$I:$I,$BC$8)</f>
        <v>0</v>
      </c>
      <c r="BD19" s="27">
        <f>COUNTIFS('固网新增-回网'!$F:$F,B19,'固网新增-回网'!$G:$G,$BD$8)</f>
        <v>0</v>
      </c>
      <c r="BE19" s="27">
        <f>COUNTIFS('固网新增-回网'!$F:$F,B19,'固网新增-回网'!$H:$H,$BE$8)</f>
        <v>0</v>
      </c>
      <c r="BF19" s="27">
        <f>COUNTIFS('固网新增-回网'!$F:$F,B19,'固网新增-回网'!$I:$I,$BF$8)</f>
        <v>0</v>
      </c>
      <c r="BG19" s="27">
        <f>COUNTIFS('固网新增-回网'!$F:$F,B19,'固网新增-回网'!$J:$J,$BG$8)</f>
        <v>1</v>
      </c>
      <c r="BH19" s="27">
        <f>COUNTIFS('固网新增-回网'!$F:$F,B19,'固网新增-回网'!$K:$K,$BH$8)</f>
        <v>1</v>
      </c>
      <c r="BI19" s="26">
        <v>2</v>
      </c>
      <c r="BJ19" s="27">
        <f>AT19*$AT$4+AU19*$AU$4+AV19*$AV$4+AW19*$AW$4+AX19*$AX$4+AY19*$AY$4+AZ19*$AZ$4</f>
        <v>2</v>
      </c>
      <c r="BK19" s="27">
        <f t="shared" si="4"/>
        <v>1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5</v>
      </c>
      <c r="BQ19" s="27">
        <f t="shared" si="5"/>
        <v>3</v>
      </c>
      <c r="BR19" s="28"/>
      <c r="BS19" s="28"/>
      <c r="BT19" s="28"/>
      <c r="BU19" s="28"/>
      <c r="BV19" s="28"/>
      <c r="BW19" s="28"/>
      <c r="BX19" s="63" t="s">
        <v>51</v>
      </c>
      <c r="BY19" s="34">
        <f t="shared" si="6"/>
        <v>0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>
        <f>COUNTIFS(号卡晒单!$A:$A,$B$4,号卡晒单!$G:$G,B20,号卡晒单!$H:$H,$E$8)</f>
        <v>0</v>
      </c>
      <c r="F20" s="27">
        <f>COUNTIFS(号卡晒单!$A:$A,$B$4,号卡晒单!$G:$G,B20,号卡晒单!$H:$H,$F$8)</f>
        <v>0</v>
      </c>
      <c r="G20" s="27">
        <f>COUNTIFS(号卡晒单!$A:$A,$B$4,号卡晒单!$G:$G,B20,号卡晒单!$H:$H,$G$8)</f>
        <v>0</v>
      </c>
      <c r="H20" s="27">
        <f>COUNTIFS(号卡晒单!$A:$A,$B$4,号卡晒单!$G:$G,B20,号卡晒单!$H:$H,$H$8)</f>
        <v>0</v>
      </c>
      <c r="I20" s="27">
        <f>COUNTIFS(号卡晒单!$A:$A,$B$4,号卡晒单!$G:$G,B20,号卡晒单!$H:$H,$I$8)</f>
        <v>0</v>
      </c>
      <c r="J20" s="27">
        <f>COUNTIFS(号卡晒单!$A:$A,$B$4,号卡晒单!$G:$G,B20,号卡晒单!$H:$H,$J$8)</f>
        <v>0</v>
      </c>
      <c r="K20" s="27">
        <f>COUNTIFS(号卡晒单!$A:$A,$B$4,号卡晒单!$G:$G,B20,号卡晒单!$H:$H,$K$8)</f>
        <v>0</v>
      </c>
      <c r="L20" s="27">
        <f>COUNTIFS(号卡晒单!$A:$A,$B$4,号卡晒单!$G:$G,B20,号卡晒单!$H:$H,$L$8)</f>
        <v>0</v>
      </c>
      <c r="M20" s="27">
        <f>COUNTIFS(号卡晒单!$A:$A,$B$4,号卡晒单!$G:$G,B20,号卡晒单!$H:$H,$M$8)</f>
        <v>1</v>
      </c>
      <c r="N20" s="27">
        <f>COUNTIFS(号卡晒单!$A:$A,$B$4,号卡晒单!$G:$G,B20,号卡晒单!$H:$H,$N$8)</f>
        <v>0</v>
      </c>
      <c r="O20" s="27">
        <f>COUNTIFS(号卡晒单!$A:$A,$B$4,号卡晒单!$G:$G,B20,号卡晒单!$H:$H,$O$8)</f>
        <v>0</v>
      </c>
      <c r="P20" s="27">
        <f>COUNTIFS(号卡晒单!$A:$A,$B$4,号卡晒单!$G:$G,B20,号卡晒单!$H:$H,$P$8)</f>
        <v>0</v>
      </c>
      <c r="Q20" s="27">
        <f>R20*$R$4+S20*$S$4+T20*$T$4+U20*$U$4+V20*$V$4+W20*$W$4+X20*$X$4</f>
        <v>2</v>
      </c>
      <c r="R20" s="27">
        <f>COUNTIFS(号卡晒单!$A:$A,$B$4,号卡晒单!$G:$G,B20,号卡晒单!$H:$H,$R$8)</f>
        <v>0</v>
      </c>
      <c r="S20" s="27">
        <f t="shared" si="0"/>
        <v>1</v>
      </c>
      <c r="T20" s="27">
        <f t="shared" si="1"/>
        <v>0</v>
      </c>
      <c r="U20" s="27">
        <f>COUNTIFS(号卡晒单!$A:$A,$B$4,号卡晒单!$G:$G,B20,号卡晒单!$H:$H,$U$8)</f>
        <v>0</v>
      </c>
      <c r="V20" s="27">
        <f>COUNTIFS(号卡晒单!$A:$A,$B$4,号卡晒单!$G:$G,B20,号卡晒单!$H:$H,$V$8)</f>
        <v>0</v>
      </c>
      <c r="W20" s="27">
        <f>COUNTIFS(号卡晒单!$A:$A,$B$4,号卡晒单!$G:$G,B20,号卡晒单!$H:$H,$W$8)</f>
        <v>0</v>
      </c>
      <c r="X20" s="27">
        <f>COUNTIFS(号卡晒单!$A:$A,$B$4,号卡晒单!$G:$G,B20,号卡晒单!$H:$H,$X$8)</f>
        <v>0</v>
      </c>
      <c r="Y20" s="27">
        <f>Z20*$Z$4+AA20*$AA$4+AB20*$AB$4+AC20*$AC$4+AD20*$AD$4+AE20*$AE$4+AF20*$AF$4+AG20*$AG$4</f>
        <v>3</v>
      </c>
      <c r="Z20" s="27">
        <f>COUNTIFS('固网新增-回网'!$A:$A,$B$4,'固网新增-回网'!$F:$F,B20,'固网新增-回网'!$G:$G,$Z$8)</f>
        <v>1</v>
      </c>
      <c r="AA20" s="27">
        <f>COUNTIFS('固网新增-回网'!$A:$A,$B$4,'固网新增-回网'!$F:$F,B20,'固网新增-回网'!$H:$H,$AA$8)</f>
        <v>0</v>
      </c>
      <c r="AB20" s="27">
        <f>COUNTIFS('固网新增-回网'!$A:$A,$B$4,'固网新增-回网'!$F:$F,B20,'固网新增-回网'!$I:$I,$AB$8)</f>
        <v>0</v>
      </c>
      <c r="AC20" s="27">
        <f>COUNTIFS('固网新增-回网'!$A:$A,$B$4,'固网新增-回网'!$F:$F,B20,'固网新增-回网'!$G:$G,$AC$8)</f>
        <v>0</v>
      </c>
      <c r="AD20" s="27">
        <f>COUNTIFS('固网新增-回网'!$A:$A,$B$4,'固网新增-回网'!$F:$F,B20,'固网新增-回网'!$H:$H,$AD$8)</f>
        <v>0</v>
      </c>
      <c r="AE20" s="27">
        <f>COUNTIFS('固网新增-回网'!$A:$A,$B$4,'固网新增-回网'!$F:$F,B20,'固网新增-回网'!$I:$I,$AE$8)</f>
        <v>0</v>
      </c>
      <c r="AF20" s="27">
        <f>COUNTIFS('固网新增-回网'!$A:$A,$B$4,'固网新增-回网'!$F:$F,B20,'固网新增-回网'!$J:$J,$AF$8)</f>
        <v>0</v>
      </c>
      <c r="AG20" s="27">
        <f>COUNTIFS('固网新增-回网'!$A:$A,$B$4,'固网新增-回网'!$F:$F,B20,'固网新增-回网'!$K:$K,$AG$8)</f>
        <v>0</v>
      </c>
      <c r="AH20" s="27">
        <f>COUNTIFS(号卡晒单!$G:$G,B20,号卡晒单!$H:$H,$AH$8)</f>
        <v>0</v>
      </c>
      <c r="AI20" s="27">
        <f>COUNTIFS(号卡晒单!$G:$G,B20,号卡晒单!$H:$H,$AI$8)</f>
        <v>0</v>
      </c>
      <c r="AJ20" s="27">
        <f>COUNTIFS(号卡晒单!$G:$G,B20,号卡晒单!$H:$H,$AJ$8)</f>
        <v>0</v>
      </c>
      <c r="AK20" s="27">
        <f>COUNTIFS(号卡晒单!$G:$G,B20,号卡晒单!$H:$H,$AK$8)</f>
        <v>0</v>
      </c>
      <c r="AL20" s="27">
        <f>COUNTIFS(号卡晒单!$G:$G,B20,号卡晒单!$H:$H,$AL$8)</f>
        <v>0</v>
      </c>
      <c r="AM20" s="27">
        <f>COUNTIFS(号卡晒单!$G:$G,B20,号卡晒单!$H:$H,$AM$8)</f>
        <v>0</v>
      </c>
      <c r="AN20" s="27">
        <f>COUNTIFS(号卡晒单!$G:$G,B20,号卡晒单!$H:$H,$AN$8)</f>
        <v>0</v>
      </c>
      <c r="AO20" s="27">
        <f>COUNTIFS(号卡晒单!$G:$G,B20,号卡晒单!$H:$H,$AO$8)</f>
        <v>0</v>
      </c>
      <c r="AP20" s="27">
        <f>COUNTIFS(号卡晒单!$G:$G,B20,号卡晒单!$H:$H,$AP$8)</f>
        <v>1</v>
      </c>
      <c r="AQ20" s="27">
        <f>COUNTIFS(号卡晒单!$G:$G,B20,号卡晒单!$H:$H,$AQ$8)</f>
        <v>0</v>
      </c>
      <c r="AR20" s="27">
        <f>COUNTIFS(号卡晒单!$G:$G,B20,号卡晒单!$H:$H,$AR$8)</f>
        <v>0</v>
      </c>
      <c r="AS20" s="27">
        <f>COUNTIFS(号卡晒单!$G:$G,B20,号卡晒单!$H:$H,$AS$8)</f>
        <v>0</v>
      </c>
      <c r="AT20" s="23">
        <f>COUNTIFS(号卡晒单!$G:$G,B20,号卡晒单!$H:$H,$AT$8)</f>
        <v>0</v>
      </c>
      <c r="AU20" s="23">
        <f t="shared" si="2"/>
        <v>1</v>
      </c>
      <c r="AV20" s="23">
        <f t="shared" si="3"/>
        <v>0</v>
      </c>
      <c r="AW20" s="23">
        <f>COUNTIFS(号卡晒单!$G:$G,B20,号卡晒单!$H:$H,$AW$8)</f>
        <v>0</v>
      </c>
      <c r="AX20" s="27">
        <f>COUNTIFS(号卡晒单!$G:$G,B20,号卡晒单!$H:$H,$AX$8)</f>
        <v>0</v>
      </c>
      <c r="AY20" s="27">
        <f>COUNTIFS(号卡晒单!$G:$G,B20,号卡晒单!$H:$H,$AY$8)</f>
        <v>0</v>
      </c>
      <c r="AZ20" s="27">
        <f>COUNTIFS(号卡晒单!$G:$G,B20,号卡晒单!$H:$H,$AZ$8)</f>
        <v>0</v>
      </c>
      <c r="BA20" s="27">
        <f>COUNTIFS('固网新增-回网'!$F:$F,B20,'固网新增-回网'!$G:$G,$BA$8)</f>
        <v>1</v>
      </c>
      <c r="BB20" s="27">
        <f>COUNTIFS('固网新增-回网'!$F:$F,B20,'固网新增-回网'!$H:$H,$BB$8)</f>
        <v>0</v>
      </c>
      <c r="BC20" s="27">
        <f>COUNTIFS('固网新增-回网'!$F:$F,B20,'固网新增-回网'!$I:$I,$BC$8)</f>
        <v>0</v>
      </c>
      <c r="BD20" s="27">
        <f>COUNTIFS('固网新增-回网'!$F:$F,B20,'固网新增-回网'!$G:$G,$BD$8)</f>
        <v>0</v>
      </c>
      <c r="BE20" s="27">
        <f>COUNTIFS('固网新增-回网'!$F:$F,B20,'固网新增-回网'!$H:$H,$BE$8)</f>
        <v>0</v>
      </c>
      <c r="BF20" s="27">
        <f>COUNTIFS('固网新增-回网'!$F:$F,B20,'固网新增-回网'!$I:$I,$BF$8)</f>
        <v>0</v>
      </c>
      <c r="BG20" s="27">
        <f>COUNTIFS('固网新增-回网'!$F:$F,B20,'固网新增-回网'!$J:$J,$BG$8)</f>
        <v>0</v>
      </c>
      <c r="BH20" s="27">
        <f>COUNTIFS('固网新增-回网'!$F:$F,B20,'固网新增-回网'!$K:$K,$BH$8)</f>
        <v>0</v>
      </c>
      <c r="BI20" s="26">
        <v>2</v>
      </c>
      <c r="BJ20" s="27">
        <f>AT20*$AT$4+AU20*$AU$4+AV20*$AV$4+AW20*$AW$4+AX20*$AX$4+AY20*$AY$4+AZ20*$AZ$4</f>
        <v>2</v>
      </c>
      <c r="BK20" s="27">
        <f t="shared" si="4"/>
        <v>1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3</v>
      </c>
      <c r="BQ20" s="27">
        <f t="shared" si="5"/>
        <v>1</v>
      </c>
      <c r="BR20" s="28"/>
      <c r="BS20" s="28"/>
      <c r="BT20" s="28"/>
      <c r="BU20" s="28"/>
      <c r="BV20" s="28"/>
      <c r="BW20" s="28"/>
      <c r="BX20" s="63" t="s">
        <v>52</v>
      </c>
      <c r="BY20" s="34">
        <f t="shared" si="6"/>
        <v>0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>
        <f>COUNTIFS(号卡晒单!$A:$A,$B$4,号卡晒单!$G:$G,B21,号卡晒单!$H:$H,$E$8)</f>
        <v>0</v>
      </c>
      <c r="F21" s="27">
        <f>COUNTIFS(号卡晒单!$A:$A,$B$4,号卡晒单!$G:$G,B21,号卡晒单!$H:$H,$F$8)</f>
        <v>0</v>
      </c>
      <c r="G21" s="27">
        <f>COUNTIFS(号卡晒单!$A:$A,$B$4,号卡晒单!$G:$G,B21,号卡晒单!$H:$H,$G$8)</f>
        <v>0</v>
      </c>
      <c r="H21" s="27">
        <f>COUNTIFS(号卡晒单!$A:$A,$B$4,号卡晒单!$G:$G,B21,号卡晒单!$H:$H,$H$8)</f>
        <v>0</v>
      </c>
      <c r="I21" s="27">
        <f>COUNTIFS(号卡晒单!$A:$A,$B$4,号卡晒单!$G:$G,B21,号卡晒单!$H:$H,$I$8)</f>
        <v>0</v>
      </c>
      <c r="J21" s="27">
        <f>COUNTIFS(号卡晒单!$A:$A,$B$4,号卡晒单!$G:$G,B21,号卡晒单!$H:$H,$J$8)</f>
        <v>0</v>
      </c>
      <c r="K21" s="27">
        <f>COUNTIFS(号卡晒单!$A:$A,$B$4,号卡晒单!$G:$G,B21,号卡晒单!$H:$H,$K$8)</f>
        <v>0</v>
      </c>
      <c r="L21" s="27">
        <f>COUNTIFS(号卡晒单!$A:$A,$B$4,号卡晒单!$G:$G,B21,号卡晒单!$H:$H,$L$8)</f>
        <v>0</v>
      </c>
      <c r="M21" s="27">
        <f>COUNTIFS(号卡晒单!$A:$A,$B$4,号卡晒单!$G:$G,B21,号卡晒单!$H:$H,$M$8)</f>
        <v>0</v>
      </c>
      <c r="N21" s="27">
        <f>COUNTIFS(号卡晒单!$A:$A,$B$4,号卡晒单!$G:$G,B21,号卡晒单!$H:$H,$N$8)</f>
        <v>0</v>
      </c>
      <c r="O21" s="27">
        <f>COUNTIFS(号卡晒单!$A:$A,$B$4,号卡晒单!$G:$G,B21,号卡晒单!$H:$H,$O$8)</f>
        <v>0</v>
      </c>
      <c r="P21" s="27">
        <f>COUNTIFS(号卡晒单!$A:$A,$B$4,号卡晒单!$G:$G,B21,号卡晒单!$H:$H,$P$8)</f>
        <v>0</v>
      </c>
      <c r="Q21" s="27">
        <f>R21*$R$4+S21*$S$4+T21*$T$4+U21*$U$4+V21*$V$4+W21*$W$4+X21*$X$4</f>
        <v>0</v>
      </c>
      <c r="R21" s="27">
        <f>COUNTIFS(号卡晒单!$A:$A,$B$4,号卡晒单!$G:$G,B21,号卡晒单!$H:$H,$R$8)</f>
        <v>0</v>
      </c>
      <c r="S21" s="27">
        <f t="shared" si="0"/>
        <v>0</v>
      </c>
      <c r="T21" s="27">
        <f t="shared" si="1"/>
        <v>0</v>
      </c>
      <c r="U21" s="27">
        <f>COUNTIFS(号卡晒单!$A:$A,$B$4,号卡晒单!$G:$G,B21,号卡晒单!$H:$H,$U$8)</f>
        <v>0</v>
      </c>
      <c r="V21" s="27">
        <f>COUNTIFS(号卡晒单!$A:$A,$B$4,号卡晒单!$G:$G,B21,号卡晒单!$H:$H,$V$8)</f>
        <v>0</v>
      </c>
      <c r="W21" s="27">
        <f>COUNTIFS(号卡晒单!$A:$A,$B$4,号卡晒单!$G:$G,B21,号卡晒单!$H:$H,$W$8)</f>
        <v>0</v>
      </c>
      <c r="X21" s="27">
        <f>COUNTIFS(号卡晒单!$A:$A,$B$4,号卡晒单!$G:$G,B21,号卡晒单!$H:$H,$X$8)</f>
        <v>0</v>
      </c>
      <c r="Y21" s="27">
        <f>Z21*$Z$4+AA21*$AA$4+AB21*$AB$4+AC21*$AC$4+AD21*$AD$4+AE21*$AE$4+AF21*$AF$4+AG21*$AG$4</f>
        <v>0</v>
      </c>
      <c r="Z21" s="27">
        <f>COUNTIFS('固网新增-回网'!$A:$A,$B$4,'固网新增-回网'!$F:$F,B21,'固网新增-回网'!$G:$G,$Z$8)</f>
        <v>0</v>
      </c>
      <c r="AA21" s="27">
        <f>COUNTIFS('固网新增-回网'!$A:$A,$B$4,'固网新增-回网'!$F:$F,B21,'固网新增-回网'!$H:$H,$AA$8)</f>
        <v>0</v>
      </c>
      <c r="AB21" s="27">
        <f>COUNTIFS('固网新增-回网'!$A:$A,$B$4,'固网新增-回网'!$F:$F,B21,'固网新增-回网'!$I:$I,$AB$8)</f>
        <v>0</v>
      </c>
      <c r="AC21" s="27">
        <f>COUNTIFS('固网新增-回网'!$A:$A,$B$4,'固网新增-回网'!$F:$F,B21,'固网新增-回网'!$G:$G,$AC$8)</f>
        <v>0</v>
      </c>
      <c r="AD21" s="27">
        <f>COUNTIFS('固网新增-回网'!$A:$A,$B$4,'固网新增-回网'!$F:$F,B21,'固网新增-回网'!$H:$H,$AD$8)</f>
        <v>0</v>
      </c>
      <c r="AE21" s="27">
        <f>COUNTIFS('固网新增-回网'!$A:$A,$B$4,'固网新增-回网'!$F:$F,B21,'固网新增-回网'!$I:$I,$AE$8)</f>
        <v>0</v>
      </c>
      <c r="AF21" s="27">
        <f>COUNTIFS('固网新增-回网'!$A:$A,$B$4,'固网新增-回网'!$F:$F,B21,'固网新增-回网'!$J:$J,$AF$8)</f>
        <v>0</v>
      </c>
      <c r="AG21" s="27">
        <f>COUNTIFS('固网新增-回网'!$A:$A,$B$4,'固网新增-回网'!$F:$F,B21,'固网新增-回网'!$K:$K,$AG$8)</f>
        <v>0</v>
      </c>
      <c r="AH21" s="27">
        <f>COUNTIFS(号卡晒单!$G:$G,B21,号卡晒单!$H:$H,$AH$8)</f>
        <v>0</v>
      </c>
      <c r="AI21" s="27">
        <f>COUNTIFS(号卡晒单!$G:$G,B21,号卡晒单!$H:$H,$AI$8)</f>
        <v>0</v>
      </c>
      <c r="AJ21" s="27">
        <f>COUNTIFS(号卡晒单!$G:$G,B21,号卡晒单!$H:$H,$AJ$8)</f>
        <v>0</v>
      </c>
      <c r="AK21" s="27">
        <f>COUNTIFS(号卡晒单!$G:$G,B21,号卡晒单!$H:$H,$AK$8)</f>
        <v>0</v>
      </c>
      <c r="AL21" s="27">
        <f>COUNTIFS(号卡晒单!$G:$G,B21,号卡晒单!$H:$H,$AL$8)</f>
        <v>0</v>
      </c>
      <c r="AM21" s="27">
        <f>COUNTIFS(号卡晒单!$G:$G,B21,号卡晒单!$H:$H,$AM$8)</f>
        <v>0</v>
      </c>
      <c r="AN21" s="27">
        <f>COUNTIFS(号卡晒单!$G:$G,B21,号卡晒单!$H:$H,$AN$8)</f>
        <v>0</v>
      </c>
      <c r="AO21" s="27">
        <f>COUNTIFS(号卡晒单!$G:$G,B21,号卡晒单!$H:$H,$AO$8)</f>
        <v>0</v>
      </c>
      <c r="AP21" s="27">
        <f>COUNTIFS(号卡晒单!$G:$G,B21,号卡晒单!$H:$H,$AP$8)</f>
        <v>0</v>
      </c>
      <c r="AQ21" s="27">
        <f>COUNTIFS(号卡晒单!$G:$G,B21,号卡晒单!$H:$H,$AQ$8)</f>
        <v>0</v>
      </c>
      <c r="AR21" s="27">
        <f>COUNTIFS(号卡晒单!$G:$G,B21,号卡晒单!$H:$H,$AR$8)</f>
        <v>0</v>
      </c>
      <c r="AS21" s="27">
        <f>COUNTIFS(号卡晒单!$G:$G,B21,号卡晒单!$H:$H,$AS$8)</f>
        <v>0</v>
      </c>
      <c r="AT21" s="23">
        <f>COUNTIFS(号卡晒单!$G:$G,B21,号卡晒单!$H:$H,$AT$8)</f>
        <v>0</v>
      </c>
      <c r="AU21" s="23">
        <f t="shared" si="2"/>
        <v>0</v>
      </c>
      <c r="AV21" s="23">
        <f t="shared" si="3"/>
        <v>0</v>
      </c>
      <c r="AW21" s="23">
        <f>COUNTIFS(号卡晒单!$G:$G,B21,号卡晒单!$H:$H,$AW$8)</f>
        <v>0</v>
      </c>
      <c r="AX21" s="27">
        <f>COUNTIFS(号卡晒单!$G:$G,B21,号卡晒单!$H:$H,$AX$8)</f>
        <v>1</v>
      </c>
      <c r="AY21" s="27">
        <f>COUNTIFS(号卡晒单!$G:$G,B21,号卡晒单!$H:$H,$AY$8)</f>
        <v>0</v>
      </c>
      <c r="AZ21" s="27">
        <f>COUNTIFS(号卡晒单!$G:$G,B21,号卡晒单!$H:$H,$AZ$8)</f>
        <v>0</v>
      </c>
      <c r="BA21" s="27">
        <f>COUNTIFS('固网新增-回网'!$F:$F,B21,'固网新增-回网'!$G:$G,$BA$8)</f>
        <v>1</v>
      </c>
      <c r="BB21" s="27">
        <f>COUNTIFS('固网新增-回网'!$F:$F,B21,'固网新增-回网'!$H:$H,$BB$8)</f>
        <v>1</v>
      </c>
      <c r="BC21" s="27">
        <f>COUNTIFS('固网新增-回网'!$F:$F,B21,'固网新增-回网'!$I:$I,$BC$8)</f>
        <v>1</v>
      </c>
      <c r="BD21" s="27">
        <f>COUNTIFS('固网新增-回网'!$F:$F,B21,'固网新增-回网'!$G:$G,$BD$8)</f>
        <v>1</v>
      </c>
      <c r="BE21" s="27">
        <f>COUNTIFS('固网新增-回网'!$F:$F,B21,'固网新增-回网'!$H:$H,$BE$8)</f>
        <v>1</v>
      </c>
      <c r="BF21" s="27">
        <f>COUNTIFS('固网新增-回网'!$F:$F,B21,'固网新增-回网'!$I:$I,$BF$8)</f>
        <v>1</v>
      </c>
      <c r="BG21" s="27">
        <f>COUNTIFS('固网新增-回网'!$F:$F,B21,'固网新增-回网'!$J:$J,$BG$8)</f>
        <v>0</v>
      </c>
      <c r="BH21" s="27">
        <f>COUNTIFS('固网新增-回网'!$F:$F,B21,'固网新增-回网'!$K:$K,$BH$8)</f>
        <v>0</v>
      </c>
      <c r="BI21" s="26">
        <v>2</v>
      </c>
      <c r="BJ21" s="27">
        <f>AT21*$AT$4+AU21*$AU$4+AV21*$AV$4+AW21*$AW$4+AX21*$AX$4+AY21*$AY$4+AZ21*$AZ$4</f>
        <v>6</v>
      </c>
      <c r="BK21" s="27">
        <f t="shared" si="4"/>
        <v>1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10</v>
      </c>
      <c r="BQ21" s="27">
        <f t="shared" si="5"/>
        <v>6</v>
      </c>
      <c r="BR21" s="28"/>
      <c r="BS21" s="28"/>
      <c r="BT21" s="28"/>
      <c r="BU21" s="28"/>
      <c r="BV21" s="28"/>
      <c r="BW21" s="28"/>
      <c r="BX21" s="63" t="s">
        <v>53</v>
      </c>
      <c r="BY21" s="34">
        <f t="shared" si="6"/>
        <v>1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>
        <f>COUNTIFS(号卡晒单!$A:$A,$B$4,号卡晒单!$G:$G,B22,号卡晒单!$H:$H,$E$8)</f>
        <v>0</v>
      </c>
      <c r="F22" s="27">
        <f>COUNTIFS(号卡晒单!$A:$A,$B$4,号卡晒单!$G:$G,B22,号卡晒单!$H:$H,$F$8)</f>
        <v>0</v>
      </c>
      <c r="G22" s="27">
        <f>COUNTIFS(号卡晒单!$A:$A,$B$4,号卡晒单!$G:$G,B22,号卡晒单!$H:$H,$G$8)</f>
        <v>0</v>
      </c>
      <c r="H22" s="27">
        <f>COUNTIFS(号卡晒单!$A:$A,$B$4,号卡晒单!$G:$G,B22,号卡晒单!$H:$H,$H$8)</f>
        <v>0</v>
      </c>
      <c r="I22" s="27">
        <f>COUNTIFS(号卡晒单!$A:$A,$B$4,号卡晒单!$G:$G,B22,号卡晒单!$H:$H,$I$8)</f>
        <v>0</v>
      </c>
      <c r="J22" s="27">
        <f>COUNTIFS(号卡晒单!$A:$A,$B$4,号卡晒单!$G:$G,B22,号卡晒单!$H:$H,$J$8)</f>
        <v>0</v>
      </c>
      <c r="K22" s="27">
        <f>COUNTIFS(号卡晒单!$A:$A,$B$4,号卡晒单!$G:$G,B22,号卡晒单!$H:$H,$K$8)</f>
        <v>0</v>
      </c>
      <c r="L22" s="27">
        <f>COUNTIFS(号卡晒单!$A:$A,$B$4,号卡晒单!$G:$G,B22,号卡晒单!$H:$H,$L$8)</f>
        <v>0</v>
      </c>
      <c r="M22" s="27">
        <f>COUNTIFS(号卡晒单!$A:$A,$B$4,号卡晒单!$G:$G,B22,号卡晒单!$H:$H,$M$8)</f>
        <v>0</v>
      </c>
      <c r="N22" s="27">
        <f>COUNTIFS(号卡晒单!$A:$A,$B$4,号卡晒单!$G:$G,B22,号卡晒单!$H:$H,$N$8)</f>
        <v>0</v>
      </c>
      <c r="O22" s="27">
        <f>COUNTIFS(号卡晒单!$A:$A,$B$4,号卡晒单!$G:$G,B22,号卡晒单!$H:$H,$O$8)</f>
        <v>0</v>
      </c>
      <c r="P22" s="27">
        <f>COUNTIFS(号卡晒单!$A:$A,$B$4,号卡晒单!$G:$G,B22,号卡晒单!$H:$H,$P$8)</f>
        <v>0</v>
      </c>
      <c r="Q22" s="27">
        <f>R22*$R$4+S22*$S$4+T22*$T$4+U22*$U$4+V22*$V$4+W22*$W$4+X22*$X$4</f>
        <v>0</v>
      </c>
      <c r="R22" s="27">
        <f>COUNTIFS(号卡晒单!$A:$A,$B$4,号卡晒单!$G:$G,B22,号卡晒单!$H:$H,$R$8)</f>
        <v>0</v>
      </c>
      <c r="S22" s="27">
        <f t="shared" si="0"/>
        <v>0</v>
      </c>
      <c r="T22" s="27">
        <f t="shared" si="1"/>
        <v>0</v>
      </c>
      <c r="U22" s="27">
        <f>COUNTIFS(号卡晒单!$A:$A,$B$4,号卡晒单!$G:$G,B22,号卡晒单!$H:$H,$U$8)</f>
        <v>0</v>
      </c>
      <c r="V22" s="27">
        <f>COUNTIFS(号卡晒单!$A:$A,$B$4,号卡晒单!$G:$G,B22,号卡晒单!$H:$H,$V$8)</f>
        <v>0</v>
      </c>
      <c r="W22" s="27">
        <f>COUNTIFS(号卡晒单!$A:$A,$B$4,号卡晒单!$G:$G,B22,号卡晒单!$H:$H,$W$8)</f>
        <v>0</v>
      </c>
      <c r="X22" s="27">
        <f>COUNTIFS(号卡晒单!$A:$A,$B$4,号卡晒单!$G:$G,B22,号卡晒单!$H:$H,$X$8)</f>
        <v>0</v>
      </c>
      <c r="Y22" s="27">
        <f>Z22*$Z$4+AA22*$AA$4+AB22*$AB$4+AC22*$AC$4+AD22*$AD$4+AE22*$AE$4+AF22*$AF$4+AG22*$AG$4</f>
        <v>0</v>
      </c>
      <c r="Z22" s="27">
        <f>COUNTIFS('固网新增-回网'!$A:$A,$B$4,'固网新增-回网'!$F:$F,B22,'固网新增-回网'!$G:$G,$Z$8)</f>
        <v>0</v>
      </c>
      <c r="AA22" s="27">
        <f>COUNTIFS('固网新增-回网'!$A:$A,$B$4,'固网新增-回网'!$F:$F,B22,'固网新增-回网'!$H:$H,$AA$8)</f>
        <v>0</v>
      </c>
      <c r="AB22" s="27">
        <f>COUNTIFS('固网新增-回网'!$A:$A,$B$4,'固网新增-回网'!$F:$F,B22,'固网新增-回网'!$I:$I,$AB$8)</f>
        <v>0</v>
      </c>
      <c r="AC22" s="27">
        <f>COUNTIFS('固网新增-回网'!$A:$A,$B$4,'固网新增-回网'!$F:$F,B22,'固网新增-回网'!$G:$G,$AC$8)</f>
        <v>0</v>
      </c>
      <c r="AD22" s="27">
        <f>COUNTIFS('固网新增-回网'!$A:$A,$B$4,'固网新增-回网'!$F:$F,B22,'固网新增-回网'!$H:$H,$AD$8)</f>
        <v>0</v>
      </c>
      <c r="AE22" s="27">
        <f>COUNTIFS('固网新增-回网'!$A:$A,$B$4,'固网新增-回网'!$F:$F,B22,'固网新增-回网'!$I:$I,$AE$8)</f>
        <v>0</v>
      </c>
      <c r="AF22" s="27">
        <f>COUNTIFS('固网新增-回网'!$A:$A,$B$4,'固网新增-回网'!$F:$F,B22,'固网新增-回网'!$J:$J,$AF$8)</f>
        <v>0</v>
      </c>
      <c r="AG22" s="27">
        <f>COUNTIFS('固网新增-回网'!$A:$A,$B$4,'固网新增-回网'!$F:$F,B22,'固网新增-回网'!$K:$K,$AG$8)</f>
        <v>0</v>
      </c>
      <c r="AH22" s="27">
        <f>COUNTIFS(号卡晒单!$G:$G,B22,号卡晒单!$H:$H,$AH$8)</f>
        <v>1</v>
      </c>
      <c r="AI22" s="27">
        <f>COUNTIFS(号卡晒单!$G:$G,B22,号卡晒单!$H:$H,$AI$8)</f>
        <v>0</v>
      </c>
      <c r="AJ22" s="27">
        <f>COUNTIFS(号卡晒单!$G:$G,B22,号卡晒单!$H:$H,$AJ$8)</f>
        <v>0</v>
      </c>
      <c r="AK22" s="27">
        <f>COUNTIFS(号卡晒单!$G:$G,B22,号卡晒单!$H:$H,$AK$8)</f>
        <v>0</v>
      </c>
      <c r="AL22" s="27">
        <f>COUNTIFS(号卡晒单!$G:$G,B22,号卡晒单!$H:$H,$AL$8)</f>
        <v>0</v>
      </c>
      <c r="AM22" s="27">
        <f>COUNTIFS(号卡晒单!$G:$G,B22,号卡晒单!$H:$H,$AM$8)</f>
        <v>0</v>
      </c>
      <c r="AN22" s="27">
        <f>COUNTIFS(号卡晒单!$G:$G,B22,号卡晒单!$H:$H,$AN$8)</f>
        <v>0</v>
      </c>
      <c r="AO22" s="27">
        <f>COUNTIFS(号卡晒单!$G:$G,B22,号卡晒单!$H:$H,$AO$8)</f>
        <v>0</v>
      </c>
      <c r="AP22" s="27">
        <f>COUNTIFS(号卡晒单!$G:$G,B22,号卡晒单!$H:$H,$AP$8)</f>
        <v>0</v>
      </c>
      <c r="AQ22" s="27">
        <f>COUNTIFS(号卡晒单!$G:$G,B22,号卡晒单!$H:$H,$AQ$8)</f>
        <v>0</v>
      </c>
      <c r="AR22" s="27">
        <f>COUNTIFS(号卡晒单!$G:$G,B22,号卡晒单!$H:$H,$AR$8)</f>
        <v>0</v>
      </c>
      <c r="AS22" s="27">
        <f>COUNTIFS(号卡晒单!$G:$G,B22,号卡晒单!$H:$H,$AS$8)</f>
        <v>0</v>
      </c>
      <c r="AT22" s="23">
        <f>COUNTIFS(号卡晒单!$G:$G,B22,号卡晒单!$H:$H,$AT$8)</f>
        <v>0</v>
      </c>
      <c r="AU22" s="23">
        <f t="shared" si="2"/>
        <v>0</v>
      </c>
      <c r="AV22" s="23">
        <f t="shared" si="3"/>
        <v>1</v>
      </c>
      <c r="AW22" s="23">
        <f>COUNTIFS(号卡晒单!$G:$G,B22,号卡晒单!$H:$H,$AW$8)</f>
        <v>0</v>
      </c>
      <c r="AX22" s="27">
        <f>COUNTIFS(号卡晒单!$G:$G,B22,号卡晒单!$H:$H,$AX$8)</f>
        <v>0</v>
      </c>
      <c r="AY22" s="27">
        <f>COUNTIFS(号卡晒单!$G:$G,B22,号卡晒单!$H:$H,$AY$8)</f>
        <v>0</v>
      </c>
      <c r="AZ22" s="27">
        <f>COUNTIFS(号卡晒单!$G:$G,B22,号卡晒单!$H:$H,$AZ$8)</f>
        <v>0</v>
      </c>
      <c r="BA22" s="27">
        <f>COUNTIFS('固网新增-回网'!$F:$F,B22,'固网新增-回网'!$G:$G,$BA$8)</f>
        <v>1</v>
      </c>
      <c r="BB22" s="27">
        <f>COUNTIFS('固网新增-回网'!$F:$F,B22,'固网新增-回网'!$H:$H,$BB$8)</f>
        <v>1</v>
      </c>
      <c r="BC22" s="27">
        <f>COUNTIFS('固网新增-回网'!$F:$F,B22,'固网新增-回网'!$I:$I,$BC$8)</f>
        <v>1</v>
      </c>
      <c r="BD22" s="27">
        <f>COUNTIFS('固网新增-回网'!$F:$F,B22,'固网新增-回网'!$G:$G,$BD$8)</f>
        <v>0</v>
      </c>
      <c r="BE22" s="27">
        <f>COUNTIFS('固网新增-回网'!$F:$F,B22,'固网新增-回网'!$H:$H,$BE$8)</f>
        <v>0</v>
      </c>
      <c r="BF22" s="27">
        <f>COUNTIFS('固网新增-回网'!$F:$F,B22,'固网新增-回网'!$I:$I,$BF$8)</f>
        <v>0</v>
      </c>
      <c r="BG22" s="27">
        <f>COUNTIFS('固网新增-回网'!$F:$F,B22,'固网新增-回网'!$J:$J,$BG$8)</f>
        <v>0</v>
      </c>
      <c r="BH22" s="27">
        <f>COUNTIFS('固网新增-回网'!$F:$F,B22,'固网新增-回网'!$K:$K,$BH$8)</f>
        <v>0</v>
      </c>
      <c r="BI22" s="26">
        <v>2</v>
      </c>
      <c r="BJ22" s="27">
        <f>AT22*$AT$4+AU22*$AU$4+AV22*$AV$4+AW22*$AW$4+AX22*$AX$4+AY22*$AY$4+AZ22*$AZ$4</f>
        <v>3</v>
      </c>
      <c r="BK22" s="27">
        <f t="shared" si="4"/>
        <v>1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6</v>
      </c>
      <c r="BQ22" s="27">
        <f t="shared" si="5"/>
        <v>3</v>
      </c>
      <c r="BR22" s="28"/>
      <c r="BS22" s="28"/>
      <c r="BT22" s="28"/>
      <c r="BU22" s="28"/>
      <c r="BV22" s="28"/>
      <c r="BW22" s="28"/>
      <c r="BX22" s="63" t="s">
        <v>54</v>
      </c>
      <c r="BY22" s="34">
        <f t="shared" si="6"/>
        <v>0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>
        <f>COUNTIFS(号卡晒单!$A:$A,$B$4,号卡晒单!$G:$G,B23,号卡晒单!$H:$H,$E$8)</f>
        <v>0</v>
      </c>
      <c r="F23" s="27">
        <f>COUNTIFS(号卡晒单!$A:$A,$B$4,号卡晒单!$G:$G,B23,号卡晒单!$H:$H,$F$8)</f>
        <v>0</v>
      </c>
      <c r="G23" s="27">
        <f>COUNTIFS(号卡晒单!$A:$A,$B$4,号卡晒单!$G:$G,B23,号卡晒单!$H:$H,$G$8)</f>
        <v>0</v>
      </c>
      <c r="H23" s="27">
        <f>COUNTIFS(号卡晒单!$A:$A,$B$4,号卡晒单!$G:$G,B23,号卡晒单!$H:$H,$H$8)</f>
        <v>0</v>
      </c>
      <c r="I23" s="27">
        <f>COUNTIFS(号卡晒单!$A:$A,$B$4,号卡晒单!$G:$G,B23,号卡晒单!$H:$H,$I$8)</f>
        <v>0</v>
      </c>
      <c r="J23" s="27">
        <f>COUNTIFS(号卡晒单!$A:$A,$B$4,号卡晒单!$G:$G,B23,号卡晒单!$H:$H,$J$8)</f>
        <v>0</v>
      </c>
      <c r="K23" s="27">
        <f>COUNTIFS(号卡晒单!$A:$A,$B$4,号卡晒单!$G:$G,B23,号卡晒单!$H:$H,$K$8)</f>
        <v>0</v>
      </c>
      <c r="L23" s="27">
        <f>COUNTIFS(号卡晒单!$A:$A,$B$4,号卡晒单!$G:$G,B23,号卡晒单!$H:$H,$L$8)</f>
        <v>0</v>
      </c>
      <c r="M23" s="27">
        <f>COUNTIFS(号卡晒单!$A:$A,$B$4,号卡晒单!$G:$G,B23,号卡晒单!$H:$H,$M$8)</f>
        <v>0</v>
      </c>
      <c r="N23" s="27">
        <f>COUNTIFS(号卡晒单!$A:$A,$B$4,号卡晒单!$G:$G,B23,号卡晒单!$H:$H,$N$8)</f>
        <v>0</v>
      </c>
      <c r="O23" s="27">
        <f>COUNTIFS(号卡晒单!$A:$A,$B$4,号卡晒单!$G:$G,B23,号卡晒单!$H:$H,$O$8)</f>
        <v>0</v>
      </c>
      <c r="P23" s="27">
        <f>COUNTIFS(号卡晒单!$A:$A,$B$4,号卡晒单!$G:$G,B23,号卡晒单!$H:$H,$P$8)</f>
        <v>0</v>
      </c>
      <c r="Q23" s="27">
        <f>R23*$R$4+S23*$S$4+T23*$T$4+U23*$U$4+V23*$V$4+W23*$W$4+X23*$X$4</f>
        <v>0</v>
      </c>
      <c r="R23" s="27">
        <f>COUNTIFS(号卡晒单!$A:$A,$B$4,号卡晒单!$G:$G,B23,号卡晒单!$H:$H,$R$8)</f>
        <v>0</v>
      </c>
      <c r="S23" s="27">
        <f t="shared" si="0"/>
        <v>0</v>
      </c>
      <c r="T23" s="27">
        <f t="shared" si="1"/>
        <v>0</v>
      </c>
      <c r="U23" s="27">
        <f>COUNTIFS(号卡晒单!$A:$A,$B$4,号卡晒单!$G:$G,B23,号卡晒单!$H:$H,$U$8)</f>
        <v>0</v>
      </c>
      <c r="V23" s="27">
        <f>COUNTIFS(号卡晒单!$A:$A,$B$4,号卡晒单!$G:$G,B23,号卡晒单!$H:$H,$V$8)</f>
        <v>0</v>
      </c>
      <c r="W23" s="27">
        <f>COUNTIFS(号卡晒单!$A:$A,$B$4,号卡晒单!$G:$G,B23,号卡晒单!$H:$H,$W$8)</f>
        <v>0</v>
      </c>
      <c r="X23" s="27">
        <f>COUNTIFS(号卡晒单!$A:$A,$B$4,号卡晒单!$G:$G,B23,号卡晒单!$H:$H,$X$8)</f>
        <v>0</v>
      </c>
      <c r="Y23" s="27">
        <f>Z23*$Z$4+AA23*$AA$4+AB23*$AB$4+AC23*$AC$4+AD23*$AD$4+AE23*$AE$4+AF23*$AF$4+AG23*$AG$4</f>
        <v>0</v>
      </c>
      <c r="Z23" s="27">
        <f>COUNTIFS('固网新增-回网'!$A:$A,$B$4,'固网新增-回网'!$F:$F,B23,'固网新增-回网'!$G:$G,$Z$8)</f>
        <v>0</v>
      </c>
      <c r="AA23" s="27">
        <f>COUNTIFS('固网新增-回网'!$A:$A,$B$4,'固网新增-回网'!$F:$F,B23,'固网新增-回网'!$H:$H,$AA$8)</f>
        <v>0</v>
      </c>
      <c r="AB23" s="27">
        <f>COUNTIFS('固网新增-回网'!$A:$A,$B$4,'固网新增-回网'!$F:$F,B23,'固网新增-回网'!$I:$I,$AB$8)</f>
        <v>0</v>
      </c>
      <c r="AC23" s="27">
        <f>COUNTIFS('固网新增-回网'!$A:$A,$B$4,'固网新增-回网'!$F:$F,B23,'固网新增-回网'!$G:$G,$AC$8)</f>
        <v>0</v>
      </c>
      <c r="AD23" s="27">
        <f>COUNTIFS('固网新增-回网'!$A:$A,$B$4,'固网新增-回网'!$F:$F,B23,'固网新增-回网'!$H:$H,$AD$8)</f>
        <v>0</v>
      </c>
      <c r="AE23" s="27">
        <f>COUNTIFS('固网新增-回网'!$A:$A,$B$4,'固网新增-回网'!$F:$F,B23,'固网新增-回网'!$I:$I,$AE$8)</f>
        <v>0</v>
      </c>
      <c r="AF23" s="27">
        <f>COUNTIFS('固网新增-回网'!$A:$A,$B$4,'固网新增-回网'!$F:$F,B23,'固网新增-回网'!$J:$J,$AF$8)</f>
        <v>0</v>
      </c>
      <c r="AG23" s="27">
        <f>COUNTIFS('固网新增-回网'!$A:$A,$B$4,'固网新增-回网'!$F:$F,B23,'固网新增-回网'!$K:$K,$AG$8)</f>
        <v>0</v>
      </c>
      <c r="AH23" s="27">
        <f>COUNTIFS(号卡晒单!$G:$G,B23,号卡晒单!$H:$H,$AH$8)</f>
        <v>0</v>
      </c>
      <c r="AI23" s="27">
        <f>COUNTIFS(号卡晒单!$G:$G,B23,号卡晒单!$H:$H,$AI$8)</f>
        <v>0</v>
      </c>
      <c r="AJ23" s="27">
        <f>COUNTIFS(号卡晒单!$G:$G,B23,号卡晒单!$H:$H,$AJ$8)</f>
        <v>0</v>
      </c>
      <c r="AK23" s="27">
        <f>COUNTIFS(号卡晒单!$G:$G,B23,号卡晒单!$H:$H,$AK$8)</f>
        <v>0</v>
      </c>
      <c r="AL23" s="27">
        <f>COUNTIFS(号卡晒单!$G:$G,B23,号卡晒单!$H:$H,$AL$8)</f>
        <v>0</v>
      </c>
      <c r="AM23" s="27">
        <f>COUNTIFS(号卡晒单!$G:$G,B23,号卡晒单!$H:$H,$AM$8)</f>
        <v>0</v>
      </c>
      <c r="AN23" s="27">
        <f>COUNTIFS(号卡晒单!$G:$G,B23,号卡晒单!$H:$H,$AN$8)</f>
        <v>0</v>
      </c>
      <c r="AO23" s="27">
        <f>COUNTIFS(号卡晒单!$G:$G,B23,号卡晒单!$H:$H,$AO$8)</f>
        <v>0</v>
      </c>
      <c r="AP23" s="27">
        <f>COUNTIFS(号卡晒单!$G:$G,B23,号卡晒单!$H:$H,$AP$8)</f>
        <v>0</v>
      </c>
      <c r="AQ23" s="27">
        <f>COUNTIFS(号卡晒单!$G:$G,B23,号卡晒单!$H:$H,$AQ$8)</f>
        <v>0</v>
      </c>
      <c r="AR23" s="27">
        <f>COUNTIFS(号卡晒单!$G:$G,B23,号卡晒单!$H:$H,$AR$8)</f>
        <v>0</v>
      </c>
      <c r="AS23" s="27">
        <f>COUNTIFS(号卡晒单!$G:$G,B23,号卡晒单!$H:$H,$AS$8)</f>
        <v>0</v>
      </c>
      <c r="AT23" s="23">
        <f>COUNTIFS(号卡晒单!$G:$G,B23,号卡晒单!$H:$H,$AT$8)</f>
        <v>0</v>
      </c>
      <c r="AU23" s="23">
        <f t="shared" si="2"/>
        <v>0</v>
      </c>
      <c r="AV23" s="23">
        <f t="shared" si="3"/>
        <v>0</v>
      </c>
      <c r="AW23" s="23">
        <f>COUNTIFS(号卡晒单!$G:$G,B23,号卡晒单!$H:$H,$AW$8)</f>
        <v>0</v>
      </c>
      <c r="AX23" s="27">
        <f>COUNTIFS(号卡晒单!$G:$G,B23,号卡晒单!$H:$H,$AX$8)</f>
        <v>0</v>
      </c>
      <c r="AY23" s="27">
        <f>COUNTIFS(号卡晒单!$G:$G,B23,号卡晒单!$H:$H,$AY$8)</f>
        <v>0</v>
      </c>
      <c r="AZ23" s="27">
        <f>COUNTIFS(号卡晒单!$G:$G,B23,号卡晒单!$H:$H,$AZ$8)</f>
        <v>0</v>
      </c>
      <c r="BA23" s="27">
        <f>COUNTIFS('固网新增-回网'!$F:$F,B23,'固网新增-回网'!$G:$G,$BA$8)</f>
        <v>0</v>
      </c>
      <c r="BB23" s="27">
        <f>COUNTIFS('固网新增-回网'!$F:$F,B23,'固网新增-回网'!$H:$H,$BB$8)</f>
        <v>0</v>
      </c>
      <c r="BC23" s="27">
        <f>COUNTIFS('固网新增-回网'!$F:$F,B23,'固网新增-回网'!$I:$I,$BC$8)</f>
        <v>0</v>
      </c>
      <c r="BD23" s="27">
        <f>COUNTIFS('固网新增-回网'!$F:$F,B23,'固网新增-回网'!$G:$G,$BD$8)</f>
        <v>0</v>
      </c>
      <c r="BE23" s="27">
        <f>COUNTIFS('固网新增-回网'!$F:$F,B23,'固网新增-回网'!$H:$H,$BE$8)</f>
        <v>0</v>
      </c>
      <c r="BF23" s="27">
        <f>COUNTIFS('固网新增-回网'!$F:$F,B23,'固网新增-回网'!$I:$I,$BF$8)</f>
        <v>0</v>
      </c>
      <c r="BG23" s="27">
        <f>COUNTIFS('固网新增-回网'!$F:$F,B23,'固网新增-回网'!$J:$J,$BG$8)</f>
        <v>0</v>
      </c>
      <c r="BH23" s="27">
        <f>COUNTIFS('固网新增-回网'!$F:$F,B23,'固网新增-回网'!$K:$K,$BH$8)</f>
        <v>0</v>
      </c>
      <c r="BI23" s="26">
        <v>5</v>
      </c>
      <c r="BJ23" s="27">
        <f>AT23*$AT$4+AU23*$AU$4+AV23*$AV$4+AW23*$AW$4+AX23*$AX$4+AY23*$AY$4+AZ23*$AZ$4</f>
        <v>0</v>
      </c>
      <c r="BK23" s="27">
        <f t="shared" si="4"/>
        <v>0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>
        <f t="shared" si="6"/>
        <v>0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>
        <f>COUNTIFS(号卡晒单!$A:$A,$B$4,号卡晒单!$G:$G,B24,号卡晒单!$H:$H,$E$8)</f>
        <v>0</v>
      </c>
      <c r="F24" s="27">
        <f>COUNTIFS(号卡晒单!$A:$A,$B$4,号卡晒单!$G:$G,B24,号卡晒单!$H:$H,$F$8)</f>
        <v>0</v>
      </c>
      <c r="G24" s="27">
        <f>COUNTIFS(号卡晒单!$A:$A,$B$4,号卡晒单!$G:$G,B24,号卡晒单!$H:$H,$G$8)</f>
        <v>0</v>
      </c>
      <c r="H24" s="27">
        <f>COUNTIFS(号卡晒单!$A:$A,$B$4,号卡晒单!$G:$G,B24,号卡晒单!$H:$H,$H$8)</f>
        <v>0</v>
      </c>
      <c r="I24" s="27">
        <f>COUNTIFS(号卡晒单!$A:$A,$B$4,号卡晒单!$G:$G,B24,号卡晒单!$H:$H,$I$8)</f>
        <v>0</v>
      </c>
      <c r="J24" s="27">
        <f>COUNTIFS(号卡晒单!$A:$A,$B$4,号卡晒单!$G:$G,B24,号卡晒单!$H:$H,$J$8)</f>
        <v>0</v>
      </c>
      <c r="K24" s="27">
        <f>COUNTIFS(号卡晒单!$A:$A,$B$4,号卡晒单!$G:$G,B24,号卡晒单!$H:$H,$K$8)</f>
        <v>0</v>
      </c>
      <c r="L24" s="27">
        <f>COUNTIFS(号卡晒单!$A:$A,$B$4,号卡晒单!$G:$G,B24,号卡晒单!$H:$H,$L$8)</f>
        <v>0</v>
      </c>
      <c r="M24" s="27">
        <f>COUNTIFS(号卡晒单!$A:$A,$B$4,号卡晒单!$G:$G,B24,号卡晒单!$H:$H,$M$8)</f>
        <v>0</v>
      </c>
      <c r="N24" s="27">
        <f>COUNTIFS(号卡晒单!$A:$A,$B$4,号卡晒单!$G:$G,B24,号卡晒单!$H:$H,$N$8)</f>
        <v>0</v>
      </c>
      <c r="O24" s="27">
        <f>COUNTIFS(号卡晒单!$A:$A,$B$4,号卡晒单!$G:$G,B24,号卡晒单!$H:$H,$O$8)</f>
        <v>0</v>
      </c>
      <c r="P24" s="27">
        <f>COUNTIFS(号卡晒单!$A:$A,$B$4,号卡晒单!$G:$G,B24,号卡晒单!$H:$H,$P$8)</f>
        <v>0</v>
      </c>
      <c r="Q24" s="27">
        <f>R24*$R$4+S24*$S$4+T24*$T$4+U24*$U$4+V24*$V$4+W24*$W$4+X24*$X$4</f>
        <v>0</v>
      </c>
      <c r="R24" s="27">
        <f>COUNTIFS(号卡晒单!$A:$A,$B$4,号卡晒单!$G:$G,B24,号卡晒单!$H:$H,$R$8)</f>
        <v>0</v>
      </c>
      <c r="S24" s="27">
        <f t="shared" si="0"/>
        <v>0</v>
      </c>
      <c r="T24" s="27">
        <f t="shared" si="1"/>
        <v>0</v>
      </c>
      <c r="U24" s="27">
        <f>COUNTIFS(号卡晒单!$A:$A,$B$4,号卡晒单!$G:$G,B24,号卡晒单!$H:$H,$U$8)</f>
        <v>0</v>
      </c>
      <c r="V24" s="27">
        <f>COUNTIFS(号卡晒单!$A:$A,$B$4,号卡晒单!$G:$G,B24,号卡晒单!$H:$H,$V$8)</f>
        <v>0</v>
      </c>
      <c r="W24" s="27">
        <f>COUNTIFS(号卡晒单!$A:$A,$B$4,号卡晒单!$G:$G,B24,号卡晒单!$H:$H,$W$8)</f>
        <v>0</v>
      </c>
      <c r="X24" s="27">
        <f>COUNTIFS(号卡晒单!$A:$A,$B$4,号卡晒单!$G:$G,B24,号卡晒单!$H:$H,$X$8)</f>
        <v>0</v>
      </c>
      <c r="Y24" s="27">
        <f>Z24*$Z$4+AA24*$AA$4+AB24*$AB$4+AC24*$AC$4+AD24*$AD$4+AE24*$AE$4+AF24*$AF$4+AG24*$AG$4</f>
        <v>0</v>
      </c>
      <c r="Z24" s="27">
        <f>COUNTIFS('固网新增-回网'!$A:$A,$B$4,'固网新增-回网'!$F:$F,B24,'固网新增-回网'!$G:$G,$Z$8)</f>
        <v>0</v>
      </c>
      <c r="AA24" s="27">
        <f>COUNTIFS('固网新增-回网'!$A:$A,$B$4,'固网新增-回网'!$F:$F,B24,'固网新增-回网'!$H:$H,$AA$8)</f>
        <v>0</v>
      </c>
      <c r="AB24" s="27">
        <f>COUNTIFS('固网新增-回网'!$A:$A,$B$4,'固网新增-回网'!$F:$F,B24,'固网新增-回网'!$I:$I,$AB$8)</f>
        <v>0</v>
      </c>
      <c r="AC24" s="27">
        <f>COUNTIFS('固网新增-回网'!$A:$A,$B$4,'固网新增-回网'!$F:$F,B24,'固网新增-回网'!$G:$G,$AC$8)</f>
        <v>0</v>
      </c>
      <c r="AD24" s="27">
        <f>COUNTIFS('固网新增-回网'!$A:$A,$B$4,'固网新增-回网'!$F:$F,B24,'固网新增-回网'!$H:$H,$AD$8)</f>
        <v>0</v>
      </c>
      <c r="AE24" s="27">
        <f>COUNTIFS('固网新增-回网'!$A:$A,$B$4,'固网新增-回网'!$F:$F,B24,'固网新增-回网'!$I:$I,$AE$8)</f>
        <v>0</v>
      </c>
      <c r="AF24" s="27">
        <f>COUNTIFS('固网新增-回网'!$A:$A,$B$4,'固网新增-回网'!$F:$F,B24,'固网新增-回网'!$J:$J,$AF$8)</f>
        <v>0</v>
      </c>
      <c r="AG24" s="27">
        <f>COUNTIFS('固网新增-回网'!$A:$A,$B$4,'固网新增-回网'!$F:$F,B24,'固网新增-回网'!$K:$K,$AG$8)</f>
        <v>0</v>
      </c>
      <c r="AH24" s="27">
        <f>COUNTIFS(号卡晒单!$G:$G,B24,号卡晒单!$H:$H,$AH$8)</f>
        <v>0</v>
      </c>
      <c r="AI24" s="27">
        <f>COUNTIFS(号卡晒单!$G:$G,B24,号卡晒单!$H:$H,$AI$8)</f>
        <v>0</v>
      </c>
      <c r="AJ24" s="27">
        <f>COUNTIFS(号卡晒单!$G:$G,B24,号卡晒单!$H:$H,$AJ$8)</f>
        <v>0</v>
      </c>
      <c r="AK24" s="27">
        <f>COUNTIFS(号卡晒单!$G:$G,B24,号卡晒单!$H:$H,$AK$8)</f>
        <v>0</v>
      </c>
      <c r="AL24" s="27">
        <f>COUNTIFS(号卡晒单!$G:$G,B24,号卡晒单!$H:$H,$AL$8)</f>
        <v>0</v>
      </c>
      <c r="AM24" s="27">
        <f>COUNTIFS(号卡晒单!$G:$G,B24,号卡晒单!$H:$H,$AM$8)</f>
        <v>0</v>
      </c>
      <c r="AN24" s="27">
        <f>COUNTIFS(号卡晒单!$G:$G,B24,号卡晒单!$H:$H,$AN$8)</f>
        <v>0</v>
      </c>
      <c r="AO24" s="27">
        <f>COUNTIFS(号卡晒单!$G:$G,B24,号卡晒单!$H:$H,$AO$8)</f>
        <v>0</v>
      </c>
      <c r="AP24" s="27">
        <f>COUNTIFS(号卡晒单!$G:$G,B24,号卡晒单!$H:$H,$AP$8)</f>
        <v>0</v>
      </c>
      <c r="AQ24" s="27">
        <f>COUNTIFS(号卡晒单!$G:$G,B24,号卡晒单!$H:$H,$AQ$8)</f>
        <v>0</v>
      </c>
      <c r="AR24" s="27">
        <f>COUNTIFS(号卡晒单!$G:$G,B24,号卡晒单!$H:$H,$AR$8)</f>
        <v>0</v>
      </c>
      <c r="AS24" s="27">
        <f>COUNTIFS(号卡晒单!$G:$G,B24,号卡晒单!$H:$H,$AS$8)</f>
        <v>0</v>
      </c>
      <c r="AT24" s="23">
        <f>COUNTIFS(号卡晒单!$G:$G,B24,号卡晒单!$H:$H,$AT$8)</f>
        <v>0</v>
      </c>
      <c r="AU24" s="23">
        <f t="shared" si="2"/>
        <v>0</v>
      </c>
      <c r="AV24" s="23">
        <f t="shared" si="3"/>
        <v>0</v>
      </c>
      <c r="AW24" s="23">
        <f>COUNTIFS(号卡晒单!$G:$G,B24,号卡晒单!$H:$H,$AW$8)</f>
        <v>0</v>
      </c>
      <c r="AX24" s="27">
        <f>COUNTIFS(号卡晒单!$G:$G,B24,号卡晒单!$H:$H,$AX$8)</f>
        <v>0</v>
      </c>
      <c r="AY24" s="27">
        <f>COUNTIFS(号卡晒单!$G:$G,B24,号卡晒单!$H:$H,$AY$8)</f>
        <v>0</v>
      </c>
      <c r="AZ24" s="27">
        <f>COUNTIFS(号卡晒单!$G:$G,B24,号卡晒单!$H:$H,$AZ$8)</f>
        <v>0</v>
      </c>
      <c r="BA24" s="27">
        <f>COUNTIFS('固网新增-回网'!$F:$F,B24,'固网新增-回网'!$G:$G,$BA$8)</f>
        <v>0</v>
      </c>
      <c r="BB24" s="27">
        <f>COUNTIFS('固网新增-回网'!$F:$F,B24,'固网新增-回网'!$H:$H,$BB$8)</f>
        <v>0</v>
      </c>
      <c r="BC24" s="27">
        <f>COUNTIFS('固网新增-回网'!$F:$F,B24,'固网新增-回网'!$I:$I,$BC$8)</f>
        <v>0</v>
      </c>
      <c r="BD24" s="27">
        <f>COUNTIFS('固网新增-回网'!$F:$F,B24,'固网新增-回网'!$G:$G,$BD$8)</f>
        <v>0</v>
      </c>
      <c r="BE24" s="27">
        <f>COUNTIFS('固网新增-回网'!$F:$F,B24,'固网新增-回网'!$H:$H,$BE$8)</f>
        <v>0</v>
      </c>
      <c r="BF24" s="27">
        <f>COUNTIFS('固网新增-回网'!$F:$F,B24,'固网新增-回网'!$I:$I,$BF$8)</f>
        <v>0</v>
      </c>
      <c r="BG24" s="27">
        <f>COUNTIFS('固网新增-回网'!$F:$F,B24,'固网新增-回网'!$J:$J,$BG$8)</f>
        <v>1</v>
      </c>
      <c r="BH24" s="27">
        <f>COUNTIFS('固网新增-回网'!$F:$F,B24,'固网新增-回网'!$K:$K,$BH$8)</f>
        <v>1</v>
      </c>
      <c r="BI24" s="26">
        <v>2</v>
      </c>
      <c r="BJ24" s="27">
        <f>AT24*$AT$4+AU24*$AU$4+AV24*$AV$4+AW24*$AW$4+AX24*$AX$4+AY24*$AY$4+AZ24*$AZ$4</f>
        <v>0</v>
      </c>
      <c r="BK24" s="27">
        <f t="shared" si="4"/>
        <v>0</v>
      </c>
      <c r="BL24" s="34">
        <v>7</v>
      </c>
      <c r="BM24" s="52">
        <f>SUM(BJ24:BJ25)</f>
        <v>2</v>
      </c>
      <c r="BN24" s="53">
        <f>BM24/BL24</f>
        <v>0.285714285714286</v>
      </c>
      <c r="BO24" s="26">
        <v>5</v>
      </c>
      <c r="BP24" s="27">
        <f>BA24*$BA$4+BB24*$BB$4+BC24*$BC$4+BD24*$BD$4+BE24*$BE$4+BF24*$BF$4+BG24*$BG$4+BH24*$BH$4</f>
        <v>2</v>
      </c>
      <c r="BQ24" s="27">
        <f t="shared" si="5"/>
        <v>2</v>
      </c>
      <c r="BR24" s="52">
        <v>17</v>
      </c>
      <c r="BS24" s="52">
        <f>SUM(BQ24:BQ25)</f>
        <v>9</v>
      </c>
      <c r="BT24" s="53">
        <f>BS24/BR24</f>
        <v>0.529411764705882</v>
      </c>
      <c r="BU24" s="53">
        <f>(BT24+BN24)/2</f>
        <v>0.407563025210084</v>
      </c>
      <c r="BV24" s="64">
        <f>RANK(BU24,$BU$9:$BU$66)</f>
        <v>15</v>
      </c>
      <c r="BW24" s="34" t="s">
        <v>21</v>
      </c>
      <c r="BX24" s="63" t="s">
        <v>56</v>
      </c>
      <c r="BY24" s="34">
        <f t="shared" si="6"/>
        <v>0</v>
      </c>
      <c r="BZ24" s="52">
        <f>SUM(BY24:BY25)</f>
        <v>0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>
        <f>COUNTIFS(号卡晒单!$A:$A,$B$4,号卡晒单!$G:$G,B25,号卡晒单!$H:$H,$E$8)</f>
        <v>0</v>
      </c>
      <c r="F25" s="27">
        <f>COUNTIFS(号卡晒单!$A:$A,$B$4,号卡晒单!$G:$G,B25,号卡晒单!$H:$H,$F$8)</f>
        <v>0</v>
      </c>
      <c r="G25" s="27">
        <f>COUNTIFS(号卡晒单!$A:$A,$B$4,号卡晒单!$G:$G,B25,号卡晒单!$H:$H,$G$8)</f>
        <v>0</v>
      </c>
      <c r="H25" s="27">
        <f>COUNTIFS(号卡晒单!$A:$A,$B$4,号卡晒单!$G:$G,B25,号卡晒单!$H:$H,$H$8)</f>
        <v>0</v>
      </c>
      <c r="I25" s="27">
        <f>COUNTIFS(号卡晒单!$A:$A,$B$4,号卡晒单!$G:$G,B25,号卡晒单!$H:$H,$I$8)</f>
        <v>0</v>
      </c>
      <c r="J25" s="27">
        <f>COUNTIFS(号卡晒单!$A:$A,$B$4,号卡晒单!$G:$G,B25,号卡晒单!$H:$H,$J$8)</f>
        <v>0</v>
      </c>
      <c r="K25" s="27">
        <f>COUNTIFS(号卡晒单!$A:$A,$B$4,号卡晒单!$G:$G,B25,号卡晒单!$H:$H,$K$8)</f>
        <v>0</v>
      </c>
      <c r="L25" s="27">
        <f>COUNTIFS(号卡晒单!$A:$A,$B$4,号卡晒单!$G:$G,B25,号卡晒单!$H:$H,$L$8)</f>
        <v>0</v>
      </c>
      <c r="M25" s="27">
        <f>COUNTIFS(号卡晒单!$A:$A,$B$4,号卡晒单!$G:$G,B25,号卡晒单!$H:$H,$M$8)</f>
        <v>1</v>
      </c>
      <c r="N25" s="27">
        <f>COUNTIFS(号卡晒单!$A:$A,$B$4,号卡晒单!$G:$G,B25,号卡晒单!$H:$H,$N$8)</f>
        <v>0</v>
      </c>
      <c r="O25" s="27">
        <f>COUNTIFS(号卡晒单!$A:$A,$B$4,号卡晒单!$G:$G,B25,号卡晒单!$H:$H,$O$8)</f>
        <v>0</v>
      </c>
      <c r="P25" s="27">
        <f>COUNTIFS(号卡晒单!$A:$A,$B$4,号卡晒单!$G:$G,B25,号卡晒单!$H:$H,$P$8)</f>
        <v>0</v>
      </c>
      <c r="Q25" s="27">
        <f>R25*$R$4+S25*$S$4+T25*$T$4+U25*$U$4+V25*$V$4+W25*$W$4+X25*$X$4</f>
        <v>2</v>
      </c>
      <c r="R25" s="27">
        <f>COUNTIFS(号卡晒单!$A:$A,$B$4,号卡晒单!$G:$G,B25,号卡晒单!$H:$H,$R$8)</f>
        <v>0</v>
      </c>
      <c r="S25" s="27">
        <f t="shared" si="0"/>
        <v>1</v>
      </c>
      <c r="T25" s="27">
        <f t="shared" si="1"/>
        <v>0</v>
      </c>
      <c r="U25" s="27">
        <f>COUNTIFS(号卡晒单!$A:$A,$B$4,号卡晒单!$G:$G,B25,号卡晒单!$H:$H,$U$8)</f>
        <v>0</v>
      </c>
      <c r="V25" s="27">
        <f>COUNTIFS(号卡晒单!$A:$A,$B$4,号卡晒单!$G:$G,B25,号卡晒单!$H:$H,$V$8)</f>
        <v>0</v>
      </c>
      <c r="W25" s="27">
        <f>COUNTIFS(号卡晒单!$A:$A,$B$4,号卡晒单!$G:$G,B25,号卡晒单!$H:$H,$W$8)</f>
        <v>0</v>
      </c>
      <c r="X25" s="27">
        <f>COUNTIFS(号卡晒单!$A:$A,$B$4,号卡晒单!$G:$G,B25,号卡晒单!$H:$H,$X$8)</f>
        <v>0</v>
      </c>
      <c r="Y25" s="27">
        <f>Z25*$Z$4+AA25*$AA$4+AB25*$AB$4+AC25*$AC$4+AD25*$AD$4+AE25*$AE$4+AF25*$AF$4+AG25*$AG$4</f>
        <v>3</v>
      </c>
      <c r="Z25" s="27">
        <f>COUNTIFS('固网新增-回网'!$A:$A,$B$4,'固网新增-回网'!$F:$F,B25,'固网新增-回网'!$G:$G,$Z$8)</f>
        <v>1</v>
      </c>
      <c r="AA25" s="27">
        <f>COUNTIFS('固网新增-回网'!$A:$A,$B$4,'固网新增-回网'!$F:$F,B25,'固网新增-回网'!$H:$H,$AA$8)</f>
        <v>0</v>
      </c>
      <c r="AB25" s="27">
        <f>COUNTIFS('固网新增-回网'!$A:$A,$B$4,'固网新增-回网'!$F:$F,B25,'固网新增-回网'!$I:$I,$AB$8)</f>
        <v>0</v>
      </c>
      <c r="AC25" s="27">
        <f>COUNTIFS('固网新增-回网'!$A:$A,$B$4,'固网新增-回网'!$F:$F,B25,'固网新增-回网'!$G:$G,$AC$8)</f>
        <v>0</v>
      </c>
      <c r="AD25" s="27">
        <f>COUNTIFS('固网新增-回网'!$A:$A,$B$4,'固网新增-回网'!$F:$F,B25,'固网新增-回网'!$H:$H,$AD$8)</f>
        <v>0</v>
      </c>
      <c r="AE25" s="27">
        <f>COUNTIFS('固网新增-回网'!$A:$A,$B$4,'固网新增-回网'!$F:$F,B25,'固网新增-回网'!$I:$I,$AE$8)</f>
        <v>0</v>
      </c>
      <c r="AF25" s="27">
        <f>COUNTIFS('固网新增-回网'!$A:$A,$B$4,'固网新增-回网'!$F:$F,B25,'固网新增-回网'!$J:$J,$AF$8)</f>
        <v>0</v>
      </c>
      <c r="AG25" s="27">
        <f>COUNTIFS('固网新增-回网'!$A:$A,$B$4,'固网新增-回网'!$F:$F,B25,'固网新增-回网'!$K:$K,$AG$8)</f>
        <v>0</v>
      </c>
      <c r="AH25" s="27">
        <f>COUNTIFS(号卡晒单!$G:$G,B25,号卡晒单!$H:$H,$AH$8)</f>
        <v>0</v>
      </c>
      <c r="AI25" s="27">
        <f>COUNTIFS(号卡晒单!$G:$G,B25,号卡晒单!$H:$H,$AI$8)</f>
        <v>0</v>
      </c>
      <c r="AJ25" s="27">
        <f>COUNTIFS(号卡晒单!$G:$G,B25,号卡晒单!$H:$H,$AJ$8)</f>
        <v>0</v>
      </c>
      <c r="AK25" s="27">
        <f>COUNTIFS(号卡晒单!$G:$G,B25,号卡晒单!$H:$H,$AK$8)</f>
        <v>0</v>
      </c>
      <c r="AL25" s="27">
        <f>COUNTIFS(号卡晒单!$G:$G,B25,号卡晒单!$H:$H,$AL$8)</f>
        <v>0</v>
      </c>
      <c r="AM25" s="27">
        <f>COUNTIFS(号卡晒单!$G:$G,B25,号卡晒单!$H:$H,$AM$8)</f>
        <v>0</v>
      </c>
      <c r="AN25" s="27">
        <f>COUNTIFS(号卡晒单!$G:$G,B25,号卡晒单!$H:$H,$AN$8)</f>
        <v>0</v>
      </c>
      <c r="AO25" s="27">
        <f>COUNTIFS(号卡晒单!$G:$G,B25,号卡晒单!$H:$H,$AO$8)</f>
        <v>0</v>
      </c>
      <c r="AP25" s="27">
        <f>COUNTIFS(号卡晒单!$G:$G,B25,号卡晒单!$H:$H,$AP$8)</f>
        <v>1</v>
      </c>
      <c r="AQ25" s="27">
        <f>COUNTIFS(号卡晒单!$G:$G,B25,号卡晒单!$H:$H,$AQ$8)</f>
        <v>0</v>
      </c>
      <c r="AR25" s="27">
        <f>COUNTIFS(号卡晒单!$G:$G,B25,号卡晒单!$H:$H,$AR$8)</f>
        <v>0</v>
      </c>
      <c r="AS25" s="27">
        <f>COUNTIFS(号卡晒单!$G:$G,B25,号卡晒单!$H:$H,$AS$8)</f>
        <v>0</v>
      </c>
      <c r="AT25" s="23">
        <f>COUNTIFS(号卡晒单!$G:$G,B25,号卡晒单!$H:$H,$AT$8)</f>
        <v>0</v>
      </c>
      <c r="AU25" s="23">
        <f t="shared" si="2"/>
        <v>1</v>
      </c>
      <c r="AV25" s="23">
        <f t="shared" si="3"/>
        <v>0</v>
      </c>
      <c r="AW25" s="23">
        <f>COUNTIFS(号卡晒单!$G:$G,B25,号卡晒单!$H:$H,$AW$8)</f>
        <v>0</v>
      </c>
      <c r="AX25" s="27">
        <f>COUNTIFS(号卡晒单!$G:$G,B25,号卡晒单!$H:$H,$AX$8)</f>
        <v>0</v>
      </c>
      <c r="AY25" s="27">
        <f>COUNTIFS(号卡晒单!$G:$G,B25,号卡晒单!$H:$H,$AY$8)</f>
        <v>0</v>
      </c>
      <c r="AZ25" s="27">
        <f>COUNTIFS(号卡晒单!$G:$G,B25,号卡晒单!$H:$H,$AZ$8)</f>
        <v>0</v>
      </c>
      <c r="BA25" s="27">
        <f>COUNTIFS('固网新增-回网'!$F:$F,B25,'固网新增-回网'!$G:$G,$BA$8)</f>
        <v>1</v>
      </c>
      <c r="BB25" s="27">
        <f>COUNTIFS('固网新增-回网'!$F:$F,B25,'固网新增-回网'!$H:$H,$BB$8)</f>
        <v>0</v>
      </c>
      <c r="BC25" s="27">
        <f>COUNTIFS('固网新增-回网'!$F:$F,B25,'固网新增-回网'!$I:$I,$BC$8)</f>
        <v>0</v>
      </c>
      <c r="BD25" s="27">
        <f>COUNTIFS('固网新增-回网'!$F:$F,B25,'固网新增-回网'!$G:$G,$BD$8)</f>
        <v>1</v>
      </c>
      <c r="BE25" s="27">
        <f>COUNTIFS('固网新增-回网'!$F:$F,B25,'固网新增-回网'!$H:$H,$BE$8)</f>
        <v>1</v>
      </c>
      <c r="BF25" s="27">
        <f>COUNTIFS('固网新增-回网'!$F:$F,B25,'固网新增-回网'!$I:$I,$BF$8)</f>
        <v>1</v>
      </c>
      <c r="BG25" s="27">
        <f>COUNTIFS('固网新增-回网'!$F:$F,B25,'固网新增-回网'!$J:$J,$BG$8)</f>
        <v>3</v>
      </c>
      <c r="BH25" s="27">
        <f>COUNTIFS('固网新增-回网'!$F:$F,B25,'固网新增-回网'!$K:$K,$BH$8)</f>
        <v>0</v>
      </c>
      <c r="BI25" s="26">
        <v>5</v>
      </c>
      <c r="BJ25" s="27">
        <f>AT25*$AT$4+AU25*$AU$4+AV25*$AV$4+AW25*$AW$4+AX25*$AX$4+AY25*$AY$4+AZ25*$AZ$4</f>
        <v>2</v>
      </c>
      <c r="BK25" s="27">
        <f t="shared" si="4"/>
        <v>1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10</v>
      </c>
      <c r="BQ25" s="27">
        <f t="shared" si="5"/>
        <v>7</v>
      </c>
      <c r="BR25" s="30"/>
      <c r="BS25" s="30"/>
      <c r="BT25" s="30"/>
      <c r="BU25" s="30"/>
      <c r="BV25" s="30"/>
      <c r="BW25" s="30"/>
      <c r="BX25" s="63" t="s">
        <v>57</v>
      </c>
      <c r="BY25" s="34">
        <f t="shared" si="6"/>
        <v>0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>
        <f>COUNTIFS(号卡晒单!$A:$A,$B$4,号卡晒单!$G:$G,B26,号卡晒单!$H:$H,$E$8)</f>
        <v>0</v>
      </c>
      <c r="F26" s="27">
        <f>COUNTIFS(号卡晒单!$A:$A,$B$4,号卡晒单!$G:$G,B26,号卡晒单!$H:$H,$F$8)</f>
        <v>0</v>
      </c>
      <c r="G26" s="27">
        <f>COUNTIFS(号卡晒单!$A:$A,$B$4,号卡晒单!$G:$G,B26,号卡晒单!$H:$H,$G$8)</f>
        <v>0</v>
      </c>
      <c r="H26" s="27">
        <f>COUNTIFS(号卡晒单!$A:$A,$B$4,号卡晒单!$G:$G,B26,号卡晒单!$H:$H,$H$8)</f>
        <v>0</v>
      </c>
      <c r="I26" s="27">
        <f>COUNTIFS(号卡晒单!$A:$A,$B$4,号卡晒单!$G:$G,B26,号卡晒单!$H:$H,$I$8)</f>
        <v>0</v>
      </c>
      <c r="J26" s="27">
        <f>COUNTIFS(号卡晒单!$A:$A,$B$4,号卡晒单!$G:$G,B26,号卡晒单!$H:$H,$J$8)</f>
        <v>0</v>
      </c>
      <c r="K26" s="27">
        <f>COUNTIFS(号卡晒单!$A:$A,$B$4,号卡晒单!$G:$G,B26,号卡晒单!$H:$H,$K$8)</f>
        <v>0</v>
      </c>
      <c r="L26" s="27">
        <f>COUNTIFS(号卡晒单!$A:$A,$B$4,号卡晒单!$G:$G,B26,号卡晒单!$H:$H,$L$8)</f>
        <v>0</v>
      </c>
      <c r="M26" s="27">
        <f>COUNTIFS(号卡晒单!$A:$A,$B$4,号卡晒单!$G:$G,B26,号卡晒单!$H:$H,$M$8)</f>
        <v>1</v>
      </c>
      <c r="N26" s="27">
        <f>COUNTIFS(号卡晒单!$A:$A,$B$4,号卡晒单!$G:$G,B26,号卡晒单!$H:$H,$N$8)</f>
        <v>0</v>
      </c>
      <c r="O26" s="27">
        <f>COUNTIFS(号卡晒单!$A:$A,$B$4,号卡晒单!$G:$G,B26,号卡晒单!$H:$H,$O$8)</f>
        <v>0</v>
      </c>
      <c r="P26" s="27">
        <f>COUNTIFS(号卡晒单!$A:$A,$B$4,号卡晒单!$G:$G,B26,号卡晒单!$H:$H,$P$8)</f>
        <v>0</v>
      </c>
      <c r="Q26" s="27">
        <f>R26*$R$4+S26*$S$4+T26*$T$4+U26*$U$4+V26*$V$4+W26*$W$4+X26*$X$4</f>
        <v>2</v>
      </c>
      <c r="R26" s="27">
        <f>COUNTIFS(号卡晒单!$A:$A,$B$4,号卡晒单!$G:$G,B26,号卡晒单!$H:$H,$R$8)</f>
        <v>0</v>
      </c>
      <c r="S26" s="27">
        <f t="shared" si="0"/>
        <v>1</v>
      </c>
      <c r="T26" s="27">
        <f t="shared" si="1"/>
        <v>0</v>
      </c>
      <c r="U26" s="27">
        <f>COUNTIFS(号卡晒单!$A:$A,$B$4,号卡晒单!$G:$G,B26,号卡晒单!$H:$H,$U$8)</f>
        <v>0</v>
      </c>
      <c r="V26" s="27">
        <f>COUNTIFS(号卡晒单!$A:$A,$B$4,号卡晒单!$G:$G,B26,号卡晒单!$H:$H,$V$8)</f>
        <v>0</v>
      </c>
      <c r="W26" s="27">
        <f>COUNTIFS(号卡晒单!$A:$A,$B$4,号卡晒单!$G:$G,B26,号卡晒单!$H:$H,$W$8)</f>
        <v>0</v>
      </c>
      <c r="X26" s="27">
        <f>COUNTIFS(号卡晒单!$A:$A,$B$4,号卡晒单!$G:$G,B26,号卡晒单!$H:$H,$X$8)</f>
        <v>0</v>
      </c>
      <c r="Y26" s="27">
        <f>Z26*$Z$4+AA26*$AA$4+AB26*$AB$4+AC26*$AC$4+AD26*$AD$4+AE26*$AE$4+AF26*$AF$4+AG26*$AG$4</f>
        <v>7</v>
      </c>
      <c r="Z26" s="27">
        <f>COUNTIFS('固网新增-回网'!$A:$A,$B$4,'固网新增-回网'!$F:$F,B26,'固网新增-回网'!$G:$G,$Z$8)</f>
        <v>1</v>
      </c>
      <c r="AA26" s="27">
        <f>COUNTIFS('固网新增-回网'!$A:$A,$B$4,'固网新增-回网'!$F:$F,B26,'固网新增-回网'!$H:$H,$AA$8)</f>
        <v>0</v>
      </c>
      <c r="AB26" s="27">
        <f>COUNTIFS('固网新增-回网'!$A:$A,$B$4,'固网新增-回网'!$F:$F,B26,'固网新增-回网'!$I:$I,$AB$8)</f>
        <v>0</v>
      </c>
      <c r="AC26" s="27">
        <f>COUNTIFS('固网新增-回网'!$A:$A,$B$4,'固网新增-回网'!$F:$F,B26,'固网新增-回网'!$G:$G,$AC$8)</f>
        <v>1</v>
      </c>
      <c r="AD26" s="27">
        <f>COUNTIFS('固网新增-回网'!$A:$A,$B$4,'固网新增-回网'!$F:$F,B26,'固网新增-回网'!$H:$H,$AD$8)</f>
        <v>1</v>
      </c>
      <c r="AE26" s="27">
        <f>COUNTIFS('固网新增-回网'!$A:$A,$B$4,'固网新增-回网'!$F:$F,B26,'固网新增-回网'!$I:$I,$AE$8)</f>
        <v>1</v>
      </c>
      <c r="AF26" s="27">
        <f>COUNTIFS('固网新增-回网'!$A:$A,$B$4,'固网新增-回网'!$F:$F,B26,'固网新增-回网'!$J:$J,$AF$8)</f>
        <v>0</v>
      </c>
      <c r="AG26" s="27">
        <f>COUNTIFS('固网新增-回网'!$A:$A,$B$4,'固网新增-回网'!$F:$F,B26,'固网新增-回网'!$K:$K,$AG$8)</f>
        <v>0</v>
      </c>
      <c r="AH26" s="27">
        <f>COUNTIFS(号卡晒单!$G:$G,B26,号卡晒单!$H:$H,$AH$8)</f>
        <v>0</v>
      </c>
      <c r="AI26" s="27">
        <f>COUNTIFS(号卡晒单!$G:$G,B26,号卡晒单!$H:$H,$AI$8)</f>
        <v>0</v>
      </c>
      <c r="AJ26" s="27">
        <f>COUNTIFS(号卡晒单!$G:$G,B26,号卡晒单!$H:$H,$AJ$8)</f>
        <v>0</v>
      </c>
      <c r="AK26" s="27">
        <f>COUNTIFS(号卡晒单!$G:$G,B26,号卡晒单!$H:$H,$AK$8)</f>
        <v>0</v>
      </c>
      <c r="AL26" s="27">
        <f>COUNTIFS(号卡晒单!$G:$G,B26,号卡晒单!$H:$H,$AL$8)</f>
        <v>0</v>
      </c>
      <c r="AM26" s="27">
        <f>COUNTIFS(号卡晒单!$G:$G,B26,号卡晒单!$H:$H,$AM$8)</f>
        <v>0</v>
      </c>
      <c r="AN26" s="27">
        <f>COUNTIFS(号卡晒单!$G:$G,B26,号卡晒单!$H:$H,$AN$8)</f>
        <v>0</v>
      </c>
      <c r="AO26" s="27">
        <f>COUNTIFS(号卡晒单!$G:$G,B26,号卡晒单!$H:$H,$AO$8)</f>
        <v>0</v>
      </c>
      <c r="AP26" s="27">
        <f>COUNTIFS(号卡晒单!$G:$G,B26,号卡晒单!$H:$H,$AP$8)</f>
        <v>1</v>
      </c>
      <c r="AQ26" s="27">
        <f>COUNTIFS(号卡晒单!$G:$G,B26,号卡晒单!$H:$H,$AQ$8)</f>
        <v>0</v>
      </c>
      <c r="AR26" s="27">
        <f>COUNTIFS(号卡晒单!$G:$G,B26,号卡晒单!$H:$H,$AR$8)</f>
        <v>0</v>
      </c>
      <c r="AS26" s="27">
        <f>COUNTIFS(号卡晒单!$G:$G,B26,号卡晒单!$H:$H,$AS$8)</f>
        <v>0</v>
      </c>
      <c r="AT26" s="23">
        <f>COUNTIFS(号卡晒单!$G:$G,B26,号卡晒单!$H:$H,$AT$8)</f>
        <v>0</v>
      </c>
      <c r="AU26" s="23">
        <f t="shared" si="2"/>
        <v>1</v>
      </c>
      <c r="AV26" s="23">
        <f t="shared" si="3"/>
        <v>0</v>
      </c>
      <c r="AW26" s="23">
        <f>COUNTIFS(号卡晒单!$G:$G,B26,号卡晒单!$H:$H,$AW$8)</f>
        <v>0</v>
      </c>
      <c r="AX26" s="27">
        <f>COUNTIFS(号卡晒单!$G:$G,B26,号卡晒单!$H:$H,$AX$8)</f>
        <v>0</v>
      </c>
      <c r="AY26" s="27">
        <f>COUNTIFS(号卡晒单!$G:$G,B26,号卡晒单!$H:$H,$AY$8)</f>
        <v>0</v>
      </c>
      <c r="AZ26" s="27">
        <f>COUNTIFS(号卡晒单!$G:$G,B26,号卡晒单!$H:$H,$AZ$8)</f>
        <v>0</v>
      </c>
      <c r="BA26" s="27">
        <f>COUNTIFS('固网新增-回网'!$F:$F,B26,'固网新增-回网'!$G:$G,$BA$8)</f>
        <v>1</v>
      </c>
      <c r="BB26" s="27">
        <f>COUNTIFS('固网新增-回网'!$F:$F,B26,'固网新增-回网'!$H:$H,$BB$8)</f>
        <v>0</v>
      </c>
      <c r="BC26" s="27">
        <f>COUNTIFS('固网新增-回网'!$F:$F,B26,'固网新增-回网'!$I:$I,$BC$8)</f>
        <v>0</v>
      </c>
      <c r="BD26" s="27">
        <f>COUNTIFS('固网新增-回网'!$F:$F,B26,'固网新增-回网'!$G:$G,$BD$8)</f>
        <v>2</v>
      </c>
      <c r="BE26" s="27">
        <f>COUNTIFS('固网新增-回网'!$F:$F,B26,'固网新增-回网'!$H:$H,$BE$8)</f>
        <v>1</v>
      </c>
      <c r="BF26" s="27">
        <f>COUNTIFS('固网新增-回网'!$F:$F,B26,'固网新增-回网'!$I:$I,$BF$8)</f>
        <v>1</v>
      </c>
      <c r="BG26" s="27">
        <f>COUNTIFS('固网新增-回网'!$F:$F,B26,'固网新增-回网'!$J:$J,$BG$8)</f>
        <v>0</v>
      </c>
      <c r="BH26" s="27">
        <f>COUNTIFS('固网新增-回网'!$F:$F,B26,'固网新增-回网'!$K:$K,$BH$8)</f>
        <v>0</v>
      </c>
      <c r="BI26" s="26">
        <v>2</v>
      </c>
      <c r="BJ26" s="27">
        <f>AT26*$AT$4+AU26*$AU$4+AV26*$AV$4+AW26*$AW$4+AX26*$AX$4+AY26*$AY$4+AZ26*$AZ$4</f>
        <v>2</v>
      </c>
      <c r="BK26" s="27">
        <f t="shared" si="4"/>
        <v>1</v>
      </c>
      <c r="BL26" s="34">
        <v>9</v>
      </c>
      <c r="BM26" s="52">
        <f>SUM(BJ26:BJ28)</f>
        <v>4</v>
      </c>
      <c r="BN26" s="53">
        <f>BM26/BL26</f>
        <v>0.444444444444444</v>
      </c>
      <c r="BO26" s="26">
        <v>5</v>
      </c>
      <c r="BP26" s="27">
        <f>BA26*$BA$4+BB26*$BB$4+BC26*$BC$4+BD26*$BD$4+BE26*$BE$4+BF26*$BF$4+BG26*$BG$4+BH26*$BH$4</f>
        <v>9</v>
      </c>
      <c r="BQ26" s="27">
        <f t="shared" si="5"/>
        <v>5</v>
      </c>
      <c r="BR26" s="52">
        <v>22</v>
      </c>
      <c r="BS26" s="52">
        <f>SUM(BP26:BP28)</f>
        <v>19</v>
      </c>
      <c r="BT26" s="53">
        <f>BS26/BR26</f>
        <v>0.863636363636364</v>
      </c>
      <c r="BU26" s="53">
        <f>(BT26+BN26)/2</f>
        <v>0.654040404040404</v>
      </c>
      <c r="BV26" s="64">
        <f>RANK(BU26,$BU$9:$BU$66)</f>
        <v>12</v>
      </c>
      <c r="BW26" s="34" t="s">
        <v>22</v>
      </c>
      <c r="BX26" s="63" t="s">
        <v>58</v>
      </c>
      <c r="BY26" s="34">
        <f t="shared" si="6"/>
        <v>0</v>
      </c>
      <c r="BZ26" s="52">
        <f>SUM(BY26:BY28)</f>
        <v>0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>
        <f>COUNTIFS(号卡晒单!$A:$A,$B$4,号卡晒单!$G:$G,B27,号卡晒单!$H:$H,$E$8)</f>
        <v>0</v>
      </c>
      <c r="F27" s="27">
        <f>COUNTIFS(号卡晒单!$A:$A,$B$4,号卡晒单!$G:$G,B27,号卡晒单!$H:$H,$F$8)</f>
        <v>0</v>
      </c>
      <c r="G27" s="27">
        <f>COUNTIFS(号卡晒单!$A:$A,$B$4,号卡晒单!$G:$G,B27,号卡晒单!$H:$H,$G$8)</f>
        <v>0</v>
      </c>
      <c r="H27" s="27">
        <f>COUNTIFS(号卡晒单!$A:$A,$B$4,号卡晒单!$G:$G,B27,号卡晒单!$H:$H,$H$8)</f>
        <v>0</v>
      </c>
      <c r="I27" s="27">
        <f>COUNTIFS(号卡晒单!$A:$A,$B$4,号卡晒单!$G:$G,B27,号卡晒单!$H:$H,$I$8)</f>
        <v>0</v>
      </c>
      <c r="J27" s="27">
        <f>COUNTIFS(号卡晒单!$A:$A,$B$4,号卡晒单!$G:$G,B27,号卡晒单!$H:$H,$J$8)</f>
        <v>0</v>
      </c>
      <c r="K27" s="27">
        <f>COUNTIFS(号卡晒单!$A:$A,$B$4,号卡晒单!$G:$G,B27,号卡晒单!$H:$H,$K$8)</f>
        <v>0</v>
      </c>
      <c r="L27" s="27">
        <f>COUNTIFS(号卡晒单!$A:$A,$B$4,号卡晒单!$G:$G,B27,号卡晒单!$H:$H,$L$8)</f>
        <v>0</v>
      </c>
      <c r="M27" s="27">
        <f>COUNTIFS(号卡晒单!$A:$A,$B$4,号卡晒单!$G:$G,B27,号卡晒单!$H:$H,$M$8)</f>
        <v>0</v>
      </c>
      <c r="N27" s="27">
        <f>COUNTIFS(号卡晒单!$A:$A,$B$4,号卡晒单!$G:$G,B27,号卡晒单!$H:$H,$N$8)</f>
        <v>0</v>
      </c>
      <c r="O27" s="27">
        <f>COUNTIFS(号卡晒单!$A:$A,$B$4,号卡晒单!$G:$G,B27,号卡晒单!$H:$H,$O$8)</f>
        <v>0</v>
      </c>
      <c r="P27" s="27">
        <f>COUNTIFS(号卡晒单!$A:$A,$B$4,号卡晒单!$G:$G,B27,号卡晒单!$H:$H,$P$8)</f>
        <v>0</v>
      </c>
      <c r="Q27" s="27">
        <f>R27*$R$4+S27*$S$4+T27*$T$4+U27*$U$4+V27*$V$4+W27*$W$4+X27*$X$4</f>
        <v>0</v>
      </c>
      <c r="R27" s="27">
        <f>COUNTIFS(号卡晒单!$A:$A,$B$4,号卡晒单!$G:$G,B27,号卡晒单!$H:$H,$R$8)</f>
        <v>0</v>
      </c>
      <c r="S27" s="27">
        <f t="shared" si="0"/>
        <v>0</v>
      </c>
      <c r="T27" s="27">
        <f t="shared" si="1"/>
        <v>0</v>
      </c>
      <c r="U27" s="27">
        <f>COUNTIFS(号卡晒单!$A:$A,$B$4,号卡晒单!$G:$G,B27,号卡晒单!$H:$H,$U$8)</f>
        <v>0</v>
      </c>
      <c r="V27" s="27">
        <f>COUNTIFS(号卡晒单!$A:$A,$B$4,号卡晒单!$G:$G,B27,号卡晒单!$H:$H,$V$8)</f>
        <v>0</v>
      </c>
      <c r="W27" s="27">
        <f>COUNTIFS(号卡晒单!$A:$A,$B$4,号卡晒单!$G:$G,B27,号卡晒单!$H:$H,$W$8)</f>
        <v>0</v>
      </c>
      <c r="X27" s="27">
        <f>COUNTIFS(号卡晒单!$A:$A,$B$4,号卡晒单!$G:$G,B27,号卡晒单!$H:$H,$X$8)</f>
        <v>0</v>
      </c>
      <c r="Y27" s="27">
        <f>Z27*$Z$4+AA27*$AA$4+AB27*$AB$4+AC27*$AC$4+AD27*$AD$4+AE27*$AE$4+AF27*$AF$4+AG27*$AG$4</f>
        <v>3</v>
      </c>
      <c r="Z27" s="27">
        <f>COUNTIFS('固网新增-回网'!$A:$A,$B$4,'固网新增-回网'!$F:$F,B27,'固网新增-回网'!$G:$G,$Z$8)</f>
        <v>0</v>
      </c>
      <c r="AA27" s="27">
        <f>COUNTIFS('固网新增-回网'!$A:$A,$B$4,'固网新增-回网'!$F:$F,B27,'固网新增-回网'!$H:$H,$AA$8)</f>
        <v>0</v>
      </c>
      <c r="AB27" s="27">
        <f>COUNTIFS('固网新增-回网'!$A:$A,$B$4,'固网新增-回网'!$F:$F,B27,'固网新增-回网'!$I:$I,$AB$8)</f>
        <v>0</v>
      </c>
      <c r="AC27" s="27">
        <f>COUNTIFS('固网新增-回网'!$A:$A,$B$4,'固网新增-回网'!$F:$F,B27,'固网新增-回网'!$G:$G,$AC$8)</f>
        <v>1</v>
      </c>
      <c r="AD27" s="27">
        <f>COUNTIFS('固网新增-回网'!$A:$A,$B$4,'固网新增-回网'!$F:$F,B27,'固网新增-回网'!$H:$H,$AD$8)</f>
        <v>1</v>
      </c>
      <c r="AE27" s="27">
        <f>COUNTIFS('固网新增-回网'!$A:$A,$B$4,'固网新增-回网'!$F:$F,B27,'固网新增-回网'!$I:$I,$AE$8)</f>
        <v>0</v>
      </c>
      <c r="AF27" s="27">
        <f>COUNTIFS('固网新增-回网'!$A:$A,$B$4,'固网新增-回网'!$F:$F,B27,'固网新增-回网'!$J:$J,$AF$8)</f>
        <v>0</v>
      </c>
      <c r="AG27" s="27">
        <f>COUNTIFS('固网新增-回网'!$A:$A,$B$4,'固网新增-回网'!$F:$F,B27,'固网新增-回网'!$K:$K,$AG$8)</f>
        <v>0</v>
      </c>
      <c r="AH27" s="27">
        <f>COUNTIFS(号卡晒单!$G:$G,B27,号卡晒单!$H:$H,$AH$8)</f>
        <v>0</v>
      </c>
      <c r="AI27" s="27">
        <f>COUNTIFS(号卡晒单!$G:$G,B27,号卡晒单!$H:$H,$AI$8)</f>
        <v>0</v>
      </c>
      <c r="AJ27" s="27">
        <f>COUNTIFS(号卡晒单!$G:$G,B27,号卡晒单!$H:$H,$AJ$8)</f>
        <v>0</v>
      </c>
      <c r="AK27" s="27">
        <f>COUNTIFS(号卡晒单!$G:$G,B27,号卡晒单!$H:$H,$AK$8)</f>
        <v>0</v>
      </c>
      <c r="AL27" s="27">
        <f>COUNTIFS(号卡晒单!$G:$G,B27,号卡晒单!$H:$H,$AL$8)</f>
        <v>0</v>
      </c>
      <c r="AM27" s="27">
        <f>COUNTIFS(号卡晒单!$G:$G,B27,号卡晒单!$H:$H,$AM$8)</f>
        <v>0</v>
      </c>
      <c r="AN27" s="27">
        <f>COUNTIFS(号卡晒单!$G:$G,B27,号卡晒单!$H:$H,$AN$8)</f>
        <v>0</v>
      </c>
      <c r="AO27" s="27">
        <f>COUNTIFS(号卡晒单!$G:$G,B27,号卡晒单!$H:$H,$AO$8)</f>
        <v>0</v>
      </c>
      <c r="AP27" s="27">
        <f>COUNTIFS(号卡晒单!$G:$G,B27,号卡晒单!$H:$H,$AP$8)</f>
        <v>0</v>
      </c>
      <c r="AQ27" s="27">
        <f>COUNTIFS(号卡晒单!$G:$G,B27,号卡晒单!$H:$H,$AQ$8)</f>
        <v>0</v>
      </c>
      <c r="AR27" s="27">
        <f>COUNTIFS(号卡晒单!$G:$G,B27,号卡晒单!$H:$H,$AR$8)</f>
        <v>0</v>
      </c>
      <c r="AS27" s="27">
        <f>COUNTIFS(号卡晒单!$G:$G,B27,号卡晒单!$H:$H,$AS$8)</f>
        <v>0</v>
      </c>
      <c r="AT27" s="23">
        <f>COUNTIFS(号卡晒单!$G:$G,B27,号卡晒单!$H:$H,$AT$8)</f>
        <v>0</v>
      </c>
      <c r="AU27" s="23">
        <f t="shared" si="2"/>
        <v>0</v>
      </c>
      <c r="AV27" s="23">
        <f t="shared" si="3"/>
        <v>0</v>
      </c>
      <c r="AW27" s="23">
        <f>COUNTIFS(号卡晒单!$G:$G,B27,号卡晒单!$H:$H,$AW$8)</f>
        <v>0</v>
      </c>
      <c r="AX27" s="27">
        <f>COUNTIFS(号卡晒单!$G:$G,B27,号卡晒单!$H:$H,$AX$8)</f>
        <v>0</v>
      </c>
      <c r="AY27" s="27">
        <f>COUNTIFS(号卡晒单!$G:$G,B27,号卡晒单!$H:$H,$AY$8)</f>
        <v>0</v>
      </c>
      <c r="AZ27" s="27">
        <f>COUNTIFS(号卡晒单!$G:$G,B27,号卡晒单!$H:$H,$AZ$8)</f>
        <v>0</v>
      </c>
      <c r="BA27" s="27">
        <f>COUNTIFS('固网新增-回网'!$F:$F,B27,'固网新增-回网'!$G:$G,$BA$8)</f>
        <v>0</v>
      </c>
      <c r="BB27" s="27">
        <f>COUNTIFS('固网新增-回网'!$F:$F,B27,'固网新增-回网'!$H:$H,$BB$8)</f>
        <v>0</v>
      </c>
      <c r="BC27" s="27">
        <f>COUNTIFS('固网新增-回网'!$F:$F,B27,'固网新增-回网'!$I:$I,$BC$8)</f>
        <v>0</v>
      </c>
      <c r="BD27" s="27">
        <f>COUNTIFS('固网新增-回网'!$F:$F,B27,'固网新增-回网'!$G:$G,$BD$8)</f>
        <v>1</v>
      </c>
      <c r="BE27" s="27">
        <f>COUNTIFS('固网新增-回网'!$F:$F,B27,'固网新增-回网'!$H:$H,$BE$8)</f>
        <v>1</v>
      </c>
      <c r="BF27" s="27">
        <f>COUNTIFS('固网新增-回网'!$F:$F,B27,'固网新增-回网'!$I:$I,$BF$8)</f>
        <v>0</v>
      </c>
      <c r="BG27" s="27">
        <f>COUNTIFS('固网新增-回网'!$F:$F,B27,'固网新增-回网'!$J:$J,$BG$8)</f>
        <v>0</v>
      </c>
      <c r="BH27" s="27">
        <f>COUNTIFS('固网新增-回网'!$F:$F,B27,'固网新增-回网'!$K:$K,$BH$8)</f>
        <v>0</v>
      </c>
      <c r="BI27" s="26">
        <v>2</v>
      </c>
      <c r="BJ27" s="27">
        <f>AT27*$AT$4+AU27*$AU$4+AV27*$AV$4+AW27*$AW$4+AX27*$AX$4+AY27*$AY$4+AZ27*$AZ$4</f>
        <v>0</v>
      </c>
      <c r="BK27" s="27">
        <f t="shared" si="4"/>
        <v>0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3</v>
      </c>
      <c r="BQ27" s="27">
        <f t="shared" si="5"/>
        <v>2</v>
      </c>
      <c r="BR27" s="28"/>
      <c r="BS27" s="28"/>
      <c r="BT27" s="28"/>
      <c r="BU27" s="28"/>
      <c r="BV27" s="28"/>
      <c r="BW27" s="28"/>
      <c r="BX27" s="63" t="s">
        <v>59</v>
      </c>
      <c r="BY27" s="34">
        <f t="shared" si="6"/>
        <v>0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>
        <f>COUNTIFS(号卡晒单!$A:$A,$B$4,号卡晒单!$G:$G,B28,号卡晒单!$H:$H,$E$8)</f>
        <v>0</v>
      </c>
      <c r="F28" s="27">
        <f>COUNTIFS(号卡晒单!$A:$A,$B$4,号卡晒单!$G:$G,B28,号卡晒单!$H:$H,$F$8)</f>
        <v>0</v>
      </c>
      <c r="G28" s="27">
        <f>COUNTIFS(号卡晒单!$A:$A,$B$4,号卡晒单!$G:$G,B28,号卡晒单!$H:$H,$G$8)</f>
        <v>0</v>
      </c>
      <c r="H28" s="27">
        <f>COUNTIFS(号卡晒单!$A:$A,$B$4,号卡晒单!$G:$G,B28,号卡晒单!$H:$H,$H$8)</f>
        <v>0</v>
      </c>
      <c r="I28" s="27">
        <f>COUNTIFS(号卡晒单!$A:$A,$B$4,号卡晒单!$G:$G,B28,号卡晒单!$H:$H,$I$8)</f>
        <v>0</v>
      </c>
      <c r="J28" s="27">
        <f>COUNTIFS(号卡晒单!$A:$A,$B$4,号卡晒单!$G:$G,B28,号卡晒单!$H:$H,$J$8)</f>
        <v>0</v>
      </c>
      <c r="K28" s="27">
        <f>COUNTIFS(号卡晒单!$A:$A,$B$4,号卡晒单!$G:$G,B28,号卡晒单!$H:$H,$K$8)</f>
        <v>0</v>
      </c>
      <c r="L28" s="27">
        <f>COUNTIFS(号卡晒单!$A:$A,$B$4,号卡晒单!$G:$G,B28,号卡晒单!$H:$H,$L$8)</f>
        <v>0</v>
      </c>
      <c r="M28" s="27">
        <f>COUNTIFS(号卡晒单!$A:$A,$B$4,号卡晒单!$G:$G,B28,号卡晒单!$H:$H,$M$8)</f>
        <v>0</v>
      </c>
      <c r="N28" s="27">
        <f>COUNTIFS(号卡晒单!$A:$A,$B$4,号卡晒单!$G:$G,B28,号卡晒单!$H:$H,$N$8)</f>
        <v>0</v>
      </c>
      <c r="O28" s="27">
        <f>COUNTIFS(号卡晒单!$A:$A,$B$4,号卡晒单!$G:$G,B28,号卡晒单!$H:$H,$O$8)</f>
        <v>0</v>
      </c>
      <c r="P28" s="27">
        <f>COUNTIFS(号卡晒单!$A:$A,$B$4,号卡晒单!$G:$G,B28,号卡晒单!$H:$H,$P$8)</f>
        <v>0</v>
      </c>
      <c r="Q28" s="27">
        <f>R28*$R$4+S28*$S$4+T28*$T$4+U28*$U$4+V28*$V$4+W28*$W$4+X28*$X$4</f>
        <v>0</v>
      </c>
      <c r="R28" s="27">
        <f>COUNTIFS(号卡晒单!$A:$A,$B$4,号卡晒单!$G:$G,B28,号卡晒单!$H:$H,$R$8)</f>
        <v>0</v>
      </c>
      <c r="S28" s="27">
        <f t="shared" si="0"/>
        <v>0</v>
      </c>
      <c r="T28" s="27">
        <f t="shared" si="1"/>
        <v>0</v>
      </c>
      <c r="U28" s="27">
        <f>COUNTIFS(号卡晒单!$A:$A,$B$4,号卡晒单!$G:$G,B28,号卡晒单!$H:$H,$U$8)</f>
        <v>0</v>
      </c>
      <c r="V28" s="27">
        <f>COUNTIFS(号卡晒单!$A:$A,$B$4,号卡晒单!$G:$G,B28,号卡晒单!$H:$H,$V$8)</f>
        <v>0</v>
      </c>
      <c r="W28" s="27">
        <f>COUNTIFS(号卡晒单!$A:$A,$B$4,号卡晒单!$G:$G,B28,号卡晒单!$H:$H,$W$8)</f>
        <v>0</v>
      </c>
      <c r="X28" s="27">
        <f>COUNTIFS(号卡晒单!$A:$A,$B$4,号卡晒单!$G:$G,B28,号卡晒单!$H:$H,$X$8)</f>
        <v>0</v>
      </c>
      <c r="Y28" s="27">
        <f>Z28*$Z$4+AA28*$AA$4+AB28*$AB$4+AC28*$AC$4+AD28*$AD$4+AE28*$AE$4+AF28*$AF$4+AG28*$AG$4</f>
        <v>0</v>
      </c>
      <c r="Z28" s="27">
        <f>COUNTIFS('固网新增-回网'!$A:$A,$B$4,'固网新增-回网'!$F:$F,B28,'固网新增-回网'!$G:$G,$Z$8)</f>
        <v>0</v>
      </c>
      <c r="AA28" s="27">
        <f>COUNTIFS('固网新增-回网'!$A:$A,$B$4,'固网新增-回网'!$F:$F,B28,'固网新增-回网'!$H:$H,$AA$8)</f>
        <v>0</v>
      </c>
      <c r="AB28" s="27">
        <f>COUNTIFS('固网新增-回网'!$A:$A,$B$4,'固网新增-回网'!$F:$F,B28,'固网新增-回网'!$I:$I,$AB$8)</f>
        <v>0</v>
      </c>
      <c r="AC28" s="27">
        <f>COUNTIFS('固网新增-回网'!$A:$A,$B$4,'固网新增-回网'!$F:$F,B28,'固网新增-回网'!$G:$G,$AC$8)</f>
        <v>0</v>
      </c>
      <c r="AD28" s="27">
        <f>COUNTIFS('固网新增-回网'!$A:$A,$B$4,'固网新增-回网'!$F:$F,B28,'固网新增-回网'!$H:$H,$AD$8)</f>
        <v>0</v>
      </c>
      <c r="AE28" s="27">
        <f>COUNTIFS('固网新增-回网'!$A:$A,$B$4,'固网新增-回网'!$F:$F,B28,'固网新增-回网'!$I:$I,$AE$8)</f>
        <v>0</v>
      </c>
      <c r="AF28" s="27">
        <f>COUNTIFS('固网新增-回网'!$A:$A,$B$4,'固网新增-回网'!$F:$F,B28,'固网新增-回网'!$J:$J,$AF$8)</f>
        <v>0</v>
      </c>
      <c r="AG28" s="27">
        <f>COUNTIFS('固网新增-回网'!$A:$A,$B$4,'固网新增-回网'!$F:$F,B28,'固网新增-回网'!$K:$K,$AG$8)</f>
        <v>0</v>
      </c>
      <c r="AH28" s="27">
        <f>COUNTIFS(号卡晒单!$G:$G,B28,号卡晒单!$H:$H,$AH$8)</f>
        <v>0</v>
      </c>
      <c r="AI28" s="27">
        <f>COUNTIFS(号卡晒单!$G:$G,B28,号卡晒单!$H:$H,$AI$8)</f>
        <v>0</v>
      </c>
      <c r="AJ28" s="27">
        <f>COUNTIFS(号卡晒单!$G:$G,B28,号卡晒单!$H:$H,$AJ$8)</f>
        <v>0</v>
      </c>
      <c r="AK28" s="27">
        <f>COUNTIFS(号卡晒单!$G:$G,B28,号卡晒单!$H:$H,$AK$8)</f>
        <v>0</v>
      </c>
      <c r="AL28" s="27">
        <f>COUNTIFS(号卡晒单!$G:$G,B28,号卡晒单!$H:$H,$AL$8)</f>
        <v>0</v>
      </c>
      <c r="AM28" s="27">
        <f>COUNTIFS(号卡晒单!$G:$G,B28,号卡晒单!$H:$H,$AM$8)</f>
        <v>0</v>
      </c>
      <c r="AN28" s="27">
        <f>COUNTIFS(号卡晒单!$G:$G,B28,号卡晒单!$H:$H,$AN$8)</f>
        <v>0</v>
      </c>
      <c r="AO28" s="27">
        <f>COUNTIFS(号卡晒单!$G:$G,B28,号卡晒单!$H:$H,$AO$8)</f>
        <v>0</v>
      </c>
      <c r="AP28" s="27">
        <f>COUNTIFS(号卡晒单!$G:$G,B28,号卡晒单!$H:$H,$AP$8)</f>
        <v>1</v>
      </c>
      <c r="AQ28" s="27">
        <f>COUNTIFS(号卡晒单!$G:$G,B28,号卡晒单!$H:$H,$AQ$8)</f>
        <v>0</v>
      </c>
      <c r="AR28" s="27">
        <f>COUNTIFS(号卡晒单!$G:$G,B28,号卡晒单!$H:$H,$AR$8)</f>
        <v>0</v>
      </c>
      <c r="AS28" s="27">
        <f>COUNTIFS(号卡晒单!$G:$G,B28,号卡晒单!$H:$H,$AS$8)</f>
        <v>0</v>
      </c>
      <c r="AT28" s="23">
        <f>COUNTIFS(号卡晒单!$G:$G,B28,号卡晒单!$H:$H,$AT$8)</f>
        <v>0</v>
      </c>
      <c r="AU28" s="23">
        <f t="shared" si="2"/>
        <v>1</v>
      </c>
      <c r="AV28" s="23">
        <f t="shared" si="3"/>
        <v>0</v>
      </c>
      <c r="AW28" s="23">
        <f>COUNTIFS(号卡晒单!$G:$G,B28,号卡晒单!$H:$H,$AW$8)</f>
        <v>0</v>
      </c>
      <c r="AX28" s="27">
        <f>COUNTIFS(号卡晒单!$G:$G,B28,号卡晒单!$H:$H,$AX$8)</f>
        <v>0</v>
      </c>
      <c r="AY28" s="27">
        <f>COUNTIFS(号卡晒单!$G:$G,B28,号卡晒单!$H:$H,$AY$8)</f>
        <v>0</v>
      </c>
      <c r="AZ28" s="27">
        <f>COUNTIFS(号卡晒单!$G:$G,B28,号卡晒单!$H:$H,$AZ$8)</f>
        <v>0</v>
      </c>
      <c r="BA28" s="27">
        <f>COUNTIFS('固网新增-回网'!$F:$F,B28,'固网新增-回网'!$G:$G,$BA$8)</f>
        <v>1</v>
      </c>
      <c r="BB28" s="27">
        <f>COUNTIFS('固网新增-回网'!$F:$F,B28,'固网新增-回网'!$H:$H,$BB$8)</f>
        <v>0</v>
      </c>
      <c r="BC28" s="27">
        <f>COUNTIFS('固网新增-回网'!$F:$F,B28,'固网新增-回网'!$I:$I,$BC$8)</f>
        <v>0</v>
      </c>
      <c r="BD28" s="27">
        <f>COUNTIFS('固网新增-回网'!$F:$F,B28,'固网新增-回网'!$G:$G,$BD$8)</f>
        <v>1</v>
      </c>
      <c r="BE28" s="27">
        <f>COUNTIFS('固网新增-回网'!$F:$F,B28,'固网新增-回网'!$H:$H,$BE$8)</f>
        <v>1</v>
      </c>
      <c r="BF28" s="27">
        <f>COUNTIFS('固网新增-回网'!$F:$F,B28,'固网新增-回网'!$I:$I,$BF$8)</f>
        <v>1</v>
      </c>
      <c r="BG28" s="27">
        <f>COUNTIFS('固网新增-回网'!$F:$F,B28,'固网新增-回网'!$J:$J,$BG$8)</f>
        <v>0</v>
      </c>
      <c r="BH28" s="27">
        <f>COUNTIFS('固网新增-回网'!$F:$F,B28,'固网新增-回网'!$K:$K,$BH$8)</f>
        <v>0</v>
      </c>
      <c r="BI28" s="26">
        <v>5</v>
      </c>
      <c r="BJ28" s="27">
        <f>AT28*$AT$4+AU28*$AU$4+AV28*$AV$4+AW28*$AW$4+AX28*$AX$4+AY28*$AY$4+AZ28*$AZ$4</f>
        <v>2</v>
      </c>
      <c r="BK28" s="27">
        <f t="shared" si="4"/>
        <v>1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7</v>
      </c>
      <c r="BQ28" s="27">
        <f t="shared" si="5"/>
        <v>4</v>
      </c>
      <c r="BR28" s="30"/>
      <c r="BS28" s="30"/>
      <c r="BT28" s="30"/>
      <c r="BU28" s="30"/>
      <c r="BV28" s="30"/>
      <c r="BW28" s="30"/>
      <c r="BX28" s="63" t="s">
        <v>60</v>
      </c>
      <c r="BY28" s="34">
        <f t="shared" si="6"/>
        <v>0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>
        <f>COUNTIFS(号卡晒单!$A:$A,$B$4,号卡晒单!$G:$G,B29,号卡晒单!$H:$H,$E$8)</f>
        <v>0</v>
      </c>
      <c r="F29" s="27">
        <f>COUNTIFS(号卡晒单!$A:$A,$B$4,号卡晒单!$G:$G,B29,号卡晒单!$H:$H,$F$8)</f>
        <v>0</v>
      </c>
      <c r="G29" s="27">
        <f>COUNTIFS(号卡晒单!$A:$A,$B$4,号卡晒单!$G:$G,B29,号卡晒单!$H:$H,$G$8)</f>
        <v>0</v>
      </c>
      <c r="H29" s="27">
        <f>COUNTIFS(号卡晒单!$A:$A,$B$4,号卡晒单!$G:$G,B29,号卡晒单!$H:$H,$H$8)</f>
        <v>0</v>
      </c>
      <c r="I29" s="27">
        <f>COUNTIFS(号卡晒单!$A:$A,$B$4,号卡晒单!$G:$G,B29,号卡晒单!$H:$H,$I$8)</f>
        <v>0</v>
      </c>
      <c r="J29" s="27">
        <f>COUNTIFS(号卡晒单!$A:$A,$B$4,号卡晒单!$G:$G,B29,号卡晒单!$H:$H,$J$8)</f>
        <v>0</v>
      </c>
      <c r="K29" s="27">
        <f>COUNTIFS(号卡晒单!$A:$A,$B$4,号卡晒单!$G:$G,B29,号卡晒单!$H:$H,$K$8)</f>
        <v>0</v>
      </c>
      <c r="L29" s="27">
        <f>COUNTIFS(号卡晒单!$A:$A,$B$4,号卡晒单!$G:$G,B29,号卡晒单!$H:$H,$L$8)</f>
        <v>0</v>
      </c>
      <c r="M29" s="27">
        <f>COUNTIFS(号卡晒单!$A:$A,$B$4,号卡晒单!$G:$G,B29,号卡晒单!$H:$H,$M$8)</f>
        <v>0</v>
      </c>
      <c r="N29" s="27">
        <f>COUNTIFS(号卡晒单!$A:$A,$B$4,号卡晒单!$G:$G,B29,号卡晒单!$H:$H,$N$8)</f>
        <v>0</v>
      </c>
      <c r="O29" s="27">
        <f>COUNTIFS(号卡晒单!$A:$A,$B$4,号卡晒单!$G:$G,B29,号卡晒单!$H:$H,$O$8)</f>
        <v>0</v>
      </c>
      <c r="P29" s="27">
        <f>COUNTIFS(号卡晒单!$A:$A,$B$4,号卡晒单!$G:$G,B29,号卡晒单!$H:$H,$P$8)</f>
        <v>0</v>
      </c>
      <c r="Q29" s="27">
        <f>R29*$R$4+S29*$S$4+T29*$T$4+U29*$U$4+V29*$V$4+W29*$W$4+X29*$X$4</f>
        <v>0</v>
      </c>
      <c r="R29" s="27">
        <f>COUNTIFS(号卡晒单!$A:$A,$B$4,号卡晒单!$G:$G,B29,号卡晒单!$H:$H,$R$8)</f>
        <v>0</v>
      </c>
      <c r="S29" s="27">
        <f t="shared" si="0"/>
        <v>0</v>
      </c>
      <c r="T29" s="27">
        <f t="shared" si="1"/>
        <v>0</v>
      </c>
      <c r="U29" s="27">
        <f>COUNTIFS(号卡晒单!$A:$A,$B$4,号卡晒单!$G:$G,B29,号卡晒单!$H:$H,$U$8)</f>
        <v>0</v>
      </c>
      <c r="V29" s="27">
        <f>COUNTIFS(号卡晒单!$A:$A,$B$4,号卡晒单!$G:$G,B29,号卡晒单!$H:$H,$V$8)</f>
        <v>0</v>
      </c>
      <c r="W29" s="27">
        <f>COUNTIFS(号卡晒单!$A:$A,$B$4,号卡晒单!$G:$G,B29,号卡晒单!$H:$H,$W$8)</f>
        <v>0</v>
      </c>
      <c r="X29" s="27">
        <f>COUNTIFS(号卡晒单!$A:$A,$B$4,号卡晒单!$G:$G,B29,号卡晒单!$H:$H,$X$8)</f>
        <v>0</v>
      </c>
      <c r="Y29" s="27">
        <f>Z29*$Z$4+AA29*$AA$4+AB29*$AB$4+AC29*$AC$4+AD29*$AD$4+AE29*$AE$4+AF29*$AF$4+AG29*$AG$4</f>
        <v>0</v>
      </c>
      <c r="Z29" s="27">
        <f>COUNTIFS('固网新增-回网'!$A:$A,$B$4,'固网新增-回网'!$F:$F,B29,'固网新增-回网'!$G:$G,$Z$8)</f>
        <v>0</v>
      </c>
      <c r="AA29" s="27">
        <f>COUNTIFS('固网新增-回网'!$A:$A,$B$4,'固网新增-回网'!$F:$F,B29,'固网新增-回网'!$H:$H,$AA$8)</f>
        <v>0</v>
      </c>
      <c r="AB29" s="27">
        <f>COUNTIFS('固网新增-回网'!$A:$A,$B$4,'固网新增-回网'!$F:$F,B29,'固网新增-回网'!$I:$I,$AB$8)</f>
        <v>0</v>
      </c>
      <c r="AC29" s="27">
        <f>COUNTIFS('固网新增-回网'!$A:$A,$B$4,'固网新增-回网'!$F:$F,B29,'固网新增-回网'!$G:$G,$AC$8)</f>
        <v>0</v>
      </c>
      <c r="AD29" s="27">
        <f>COUNTIFS('固网新增-回网'!$A:$A,$B$4,'固网新增-回网'!$F:$F,B29,'固网新增-回网'!$H:$H,$AD$8)</f>
        <v>0</v>
      </c>
      <c r="AE29" s="27">
        <f>COUNTIFS('固网新增-回网'!$A:$A,$B$4,'固网新增-回网'!$F:$F,B29,'固网新增-回网'!$I:$I,$AE$8)</f>
        <v>0</v>
      </c>
      <c r="AF29" s="27">
        <f>COUNTIFS('固网新增-回网'!$A:$A,$B$4,'固网新增-回网'!$F:$F,B29,'固网新增-回网'!$J:$J,$AF$8)</f>
        <v>0</v>
      </c>
      <c r="AG29" s="27">
        <f>COUNTIFS('固网新增-回网'!$A:$A,$B$4,'固网新增-回网'!$F:$F,B29,'固网新增-回网'!$K:$K,$AG$8)</f>
        <v>0</v>
      </c>
      <c r="AH29" s="27">
        <f>COUNTIFS(号卡晒单!$G:$G,B29,号卡晒单!$H:$H,$AH$8)</f>
        <v>0</v>
      </c>
      <c r="AI29" s="27">
        <f>COUNTIFS(号卡晒单!$G:$G,B29,号卡晒单!$H:$H,$AI$8)</f>
        <v>0</v>
      </c>
      <c r="AJ29" s="27">
        <f>COUNTIFS(号卡晒单!$G:$G,B29,号卡晒单!$H:$H,$AJ$8)</f>
        <v>0</v>
      </c>
      <c r="AK29" s="27">
        <f>COUNTIFS(号卡晒单!$G:$G,B29,号卡晒单!$H:$H,$AK$8)</f>
        <v>0</v>
      </c>
      <c r="AL29" s="27">
        <f>COUNTIFS(号卡晒单!$G:$G,B29,号卡晒单!$H:$H,$AL$8)</f>
        <v>0</v>
      </c>
      <c r="AM29" s="27">
        <f>COUNTIFS(号卡晒单!$G:$G,B29,号卡晒单!$H:$H,$AM$8)</f>
        <v>0</v>
      </c>
      <c r="AN29" s="27">
        <f>COUNTIFS(号卡晒单!$G:$G,B29,号卡晒单!$H:$H,$AN$8)</f>
        <v>0</v>
      </c>
      <c r="AO29" s="27">
        <f>COUNTIFS(号卡晒单!$G:$G,B29,号卡晒单!$H:$H,$AO$8)</f>
        <v>0</v>
      </c>
      <c r="AP29" s="27">
        <f>COUNTIFS(号卡晒单!$G:$G,B29,号卡晒单!$H:$H,$AP$8)</f>
        <v>1</v>
      </c>
      <c r="AQ29" s="27">
        <f>COUNTIFS(号卡晒单!$G:$G,B29,号卡晒单!$H:$H,$AQ$8)</f>
        <v>0</v>
      </c>
      <c r="AR29" s="27">
        <f>COUNTIFS(号卡晒单!$G:$G,B29,号卡晒单!$H:$H,$AR$8)</f>
        <v>0</v>
      </c>
      <c r="AS29" s="27">
        <f>COUNTIFS(号卡晒单!$G:$G,B29,号卡晒单!$H:$H,$AS$8)</f>
        <v>0</v>
      </c>
      <c r="AT29" s="23">
        <f>COUNTIFS(号卡晒单!$G:$G,B29,号卡晒单!$H:$H,$AT$8)</f>
        <v>0</v>
      </c>
      <c r="AU29" s="23">
        <f t="shared" si="2"/>
        <v>1</v>
      </c>
      <c r="AV29" s="23">
        <f t="shared" si="3"/>
        <v>0</v>
      </c>
      <c r="AW29" s="23">
        <f>COUNTIFS(号卡晒单!$G:$G,B29,号卡晒单!$H:$H,$AW$8)</f>
        <v>0</v>
      </c>
      <c r="AX29" s="27">
        <f>COUNTIFS(号卡晒单!$G:$G,B29,号卡晒单!$H:$H,$AX$8)</f>
        <v>0</v>
      </c>
      <c r="AY29" s="27">
        <f>COUNTIFS(号卡晒单!$G:$G,B29,号卡晒单!$H:$H,$AY$8)</f>
        <v>0</v>
      </c>
      <c r="AZ29" s="27">
        <f>COUNTIFS(号卡晒单!$G:$G,B29,号卡晒单!$H:$H,$AZ$8)</f>
        <v>0</v>
      </c>
      <c r="BA29" s="27">
        <f>COUNTIFS('固网新增-回网'!$F:$F,B29,'固网新增-回网'!$G:$G,$BA$8)</f>
        <v>1</v>
      </c>
      <c r="BB29" s="27">
        <f>COUNTIFS('固网新增-回网'!$F:$F,B29,'固网新增-回网'!$H:$H,$BB$8)</f>
        <v>0</v>
      </c>
      <c r="BC29" s="27">
        <f>COUNTIFS('固网新增-回网'!$F:$F,B29,'固网新增-回网'!$I:$I,$BC$8)</f>
        <v>0</v>
      </c>
      <c r="BD29" s="27">
        <f>COUNTIFS('固网新增-回网'!$F:$F,B29,'固网新增-回网'!$G:$G,$BD$8)</f>
        <v>3</v>
      </c>
      <c r="BE29" s="27">
        <f>COUNTIFS('固网新增-回网'!$F:$F,B29,'固网新增-回网'!$H:$H,$BE$8)</f>
        <v>2</v>
      </c>
      <c r="BF29" s="27">
        <f>COUNTIFS('固网新增-回网'!$F:$F,B29,'固网新增-回网'!$I:$I,$BF$8)</f>
        <v>2</v>
      </c>
      <c r="BG29" s="27">
        <f>COUNTIFS('固网新增-回网'!$F:$F,B29,'固网新增-回网'!$J:$J,$BG$8)</f>
        <v>0</v>
      </c>
      <c r="BH29" s="27">
        <f>COUNTIFS('固网新增-回网'!$F:$F,B29,'固网新增-回网'!$K:$K,$BH$8)</f>
        <v>0</v>
      </c>
      <c r="BI29" s="26">
        <v>0</v>
      </c>
      <c r="BJ29" s="27">
        <f>AT29*$AT$4+AU29*$AU$4+AV29*$AV$4+AW29*$AW$4+AX29*$AX$4+AY29*$AY$4+AZ29*$AZ$4</f>
        <v>2</v>
      </c>
      <c r="BK29" s="27">
        <f t="shared" si="4"/>
        <v>1</v>
      </c>
      <c r="BL29" s="34">
        <v>11</v>
      </c>
      <c r="BM29" s="52">
        <f>SUM(BJ29:BJ33)</f>
        <v>10</v>
      </c>
      <c r="BN29" s="53">
        <f>BM29/BL29</f>
        <v>0.909090909090909</v>
      </c>
      <c r="BO29" s="26">
        <v>0</v>
      </c>
      <c r="BP29" s="27">
        <f>BA29*$BA$4+BB29*$BB$4+BC29*$BC$4+BD29*$BD$4+BE29*$BE$4+BF29*$BF$4+BG29*$BG$4+BH29*$BH$4</f>
        <v>13</v>
      </c>
      <c r="BQ29" s="27">
        <f t="shared" si="5"/>
        <v>8</v>
      </c>
      <c r="BR29" s="52">
        <v>27</v>
      </c>
      <c r="BS29" s="52">
        <f>SUM(BP29:BP33)</f>
        <v>39</v>
      </c>
      <c r="BT29" s="53">
        <f>BS29/BR29</f>
        <v>1.44444444444444</v>
      </c>
      <c r="BU29" s="53">
        <f>(BT29+BN29)/2</f>
        <v>1.17676767676768</v>
      </c>
      <c r="BV29" s="64">
        <f>RANK(BU29,$BU$9:$BU$66)</f>
        <v>6</v>
      </c>
      <c r="BW29" s="34" t="s">
        <v>23</v>
      </c>
      <c r="BX29" s="63" t="s">
        <v>61</v>
      </c>
      <c r="BY29" s="34">
        <f t="shared" si="6"/>
        <v>0</v>
      </c>
      <c r="BZ29" s="52">
        <f>SUM(BY29:BY33)</f>
        <v>0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>
        <f>COUNTIFS(号卡晒单!$A:$A,$B$4,号卡晒单!$G:$G,B30,号卡晒单!$H:$H,$E$8)</f>
        <v>0</v>
      </c>
      <c r="F30" s="27">
        <f>COUNTIFS(号卡晒单!$A:$A,$B$4,号卡晒单!$G:$G,B30,号卡晒单!$H:$H,$F$8)</f>
        <v>0</v>
      </c>
      <c r="G30" s="27">
        <f>COUNTIFS(号卡晒单!$A:$A,$B$4,号卡晒单!$G:$G,B30,号卡晒单!$H:$H,$G$8)</f>
        <v>0</v>
      </c>
      <c r="H30" s="27">
        <f>COUNTIFS(号卡晒单!$A:$A,$B$4,号卡晒单!$G:$G,B30,号卡晒单!$H:$H,$H$8)</f>
        <v>0</v>
      </c>
      <c r="I30" s="27">
        <f>COUNTIFS(号卡晒单!$A:$A,$B$4,号卡晒单!$G:$G,B30,号卡晒单!$H:$H,$I$8)</f>
        <v>0</v>
      </c>
      <c r="J30" s="27">
        <f>COUNTIFS(号卡晒单!$A:$A,$B$4,号卡晒单!$G:$G,B30,号卡晒单!$H:$H,$J$8)</f>
        <v>0</v>
      </c>
      <c r="K30" s="27">
        <f>COUNTIFS(号卡晒单!$A:$A,$B$4,号卡晒单!$G:$G,B30,号卡晒单!$H:$H,$K$8)</f>
        <v>0</v>
      </c>
      <c r="L30" s="27">
        <f>COUNTIFS(号卡晒单!$A:$A,$B$4,号卡晒单!$G:$G,B30,号卡晒单!$H:$H,$L$8)</f>
        <v>0</v>
      </c>
      <c r="M30" s="27">
        <f>COUNTIFS(号卡晒单!$A:$A,$B$4,号卡晒单!$G:$G,B30,号卡晒单!$H:$H,$M$8)</f>
        <v>0</v>
      </c>
      <c r="N30" s="27">
        <f>COUNTIFS(号卡晒单!$A:$A,$B$4,号卡晒单!$G:$G,B30,号卡晒单!$H:$H,$N$8)</f>
        <v>0</v>
      </c>
      <c r="O30" s="27">
        <f>COUNTIFS(号卡晒单!$A:$A,$B$4,号卡晒单!$G:$G,B30,号卡晒单!$H:$H,$O$8)</f>
        <v>0</v>
      </c>
      <c r="P30" s="27">
        <f>COUNTIFS(号卡晒单!$A:$A,$B$4,号卡晒单!$G:$G,B30,号卡晒单!$H:$H,$P$8)</f>
        <v>0</v>
      </c>
      <c r="Q30" s="27">
        <f>R30*$R$4+S30*$S$4+T30*$T$4+U30*$U$4+V30*$V$4+W30*$W$4+X30*$X$4</f>
        <v>0</v>
      </c>
      <c r="R30" s="27">
        <f>COUNTIFS(号卡晒单!$A:$A,$B$4,号卡晒单!$G:$G,B30,号卡晒单!$H:$H,$R$8)</f>
        <v>0</v>
      </c>
      <c r="S30" s="27">
        <f t="shared" si="0"/>
        <v>0</v>
      </c>
      <c r="T30" s="27">
        <f t="shared" si="1"/>
        <v>0</v>
      </c>
      <c r="U30" s="27">
        <f>COUNTIFS(号卡晒单!$A:$A,$B$4,号卡晒单!$G:$G,B30,号卡晒单!$H:$H,$U$8)</f>
        <v>0</v>
      </c>
      <c r="V30" s="27">
        <f>COUNTIFS(号卡晒单!$A:$A,$B$4,号卡晒单!$G:$G,B30,号卡晒单!$H:$H,$V$8)</f>
        <v>0</v>
      </c>
      <c r="W30" s="27">
        <f>COUNTIFS(号卡晒单!$A:$A,$B$4,号卡晒单!$G:$G,B30,号卡晒单!$H:$H,$W$8)</f>
        <v>0</v>
      </c>
      <c r="X30" s="27">
        <f>COUNTIFS(号卡晒单!$A:$A,$B$4,号卡晒单!$G:$G,B30,号卡晒单!$H:$H,$X$8)</f>
        <v>0</v>
      </c>
      <c r="Y30" s="27">
        <f>Z30*$Z$4+AA30*$AA$4+AB30*$AB$4+AC30*$AC$4+AD30*$AD$4+AE30*$AE$4+AF30*$AF$4+AG30*$AG$4</f>
        <v>0</v>
      </c>
      <c r="Z30" s="27">
        <f>COUNTIFS('固网新增-回网'!$A:$A,$B$4,'固网新增-回网'!$F:$F,B30,'固网新增-回网'!$G:$G,$Z$8)</f>
        <v>0</v>
      </c>
      <c r="AA30" s="27">
        <f>COUNTIFS('固网新增-回网'!$A:$A,$B$4,'固网新增-回网'!$F:$F,B30,'固网新增-回网'!$H:$H,$AA$8)</f>
        <v>0</v>
      </c>
      <c r="AB30" s="27">
        <f>COUNTIFS('固网新增-回网'!$A:$A,$B$4,'固网新增-回网'!$F:$F,B30,'固网新增-回网'!$I:$I,$AB$8)</f>
        <v>0</v>
      </c>
      <c r="AC30" s="27">
        <f>COUNTIFS('固网新增-回网'!$A:$A,$B$4,'固网新增-回网'!$F:$F,B30,'固网新增-回网'!$G:$G,$AC$8)</f>
        <v>0</v>
      </c>
      <c r="AD30" s="27">
        <f>COUNTIFS('固网新增-回网'!$A:$A,$B$4,'固网新增-回网'!$F:$F,B30,'固网新增-回网'!$H:$H,$AD$8)</f>
        <v>0</v>
      </c>
      <c r="AE30" s="27">
        <f>COUNTIFS('固网新增-回网'!$A:$A,$B$4,'固网新增-回网'!$F:$F,B30,'固网新增-回网'!$I:$I,$AE$8)</f>
        <v>0</v>
      </c>
      <c r="AF30" s="27">
        <f>COUNTIFS('固网新增-回网'!$A:$A,$B$4,'固网新增-回网'!$F:$F,B30,'固网新增-回网'!$J:$J,$AF$8)</f>
        <v>0</v>
      </c>
      <c r="AG30" s="27">
        <f>COUNTIFS('固网新增-回网'!$A:$A,$B$4,'固网新增-回网'!$F:$F,B30,'固网新增-回网'!$K:$K,$AG$8)</f>
        <v>0</v>
      </c>
      <c r="AH30" s="27">
        <f>COUNTIFS(号卡晒单!$G:$G,B30,号卡晒单!$H:$H,$AH$8)</f>
        <v>0</v>
      </c>
      <c r="AI30" s="27">
        <f>COUNTIFS(号卡晒单!$G:$G,B30,号卡晒单!$H:$H,$AI$8)</f>
        <v>0</v>
      </c>
      <c r="AJ30" s="27">
        <f>COUNTIFS(号卡晒单!$G:$G,B30,号卡晒单!$H:$H,$AJ$8)</f>
        <v>0</v>
      </c>
      <c r="AK30" s="27">
        <f>COUNTIFS(号卡晒单!$G:$G,B30,号卡晒单!$H:$H,$AK$8)</f>
        <v>0</v>
      </c>
      <c r="AL30" s="27">
        <f>COUNTIFS(号卡晒单!$G:$G,B30,号卡晒单!$H:$H,$AL$8)</f>
        <v>0</v>
      </c>
      <c r="AM30" s="27">
        <f>COUNTIFS(号卡晒单!$G:$G,B30,号卡晒单!$H:$H,$AM$8)</f>
        <v>0</v>
      </c>
      <c r="AN30" s="27">
        <f>COUNTIFS(号卡晒单!$G:$G,B30,号卡晒单!$H:$H,$AN$8)</f>
        <v>0</v>
      </c>
      <c r="AO30" s="27">
        <f>COUNTIFS(号卡晒单!$G:$G,B30,号卡晒单!$H:$H,$AO$8)</f>
        <v>0</v>
      </c>
      <c r="AP30" s="27">
        <f>COUNTIFS(号卡晒单!$G:$G,B30,号卡晒单!$H:$H,$AP$8)</f>
        <v>1</v>
      </c>
      <c r="AQ30" s="27">
        <f>COUNTIFS(号卡晒单!$G:$G,B30,号卡晒单!$H:$H,$AQ$8)</f>
        <v>0</v>
      </c>
      <c r="AR30" s="27">
        <f>COUNTIFS(号卡晒单!$G:$G,B30,号卡晒单!$H:$H,$AR$8)</f>
        <v>0</v>
      </c>
      <c r="AS30" s="27">
        <f>COUNTIFS(号卡晒单!$G:$G,B30,号卡晒单!$H:$H,$AS$8)</f>
        <v>0</v>
      </c>
      <c r="AT30" s="23">
        <f>COUNTIFS(号卡晒单!$G:$G,B30,号卡晒单!$H:$H,$AT$8)</f>
        <v>0</v>
      </c>
      <c r="AU30" s="23">
        <f t="shared" si="2"/>
        <v>1</v>
      </c>
      <c r="AV30" s="23">
        <f t="shared" si="3"/>
        <v>0</v>
      </c>
      <c r="AW30" s="23">
        <f>COUNTIFS(号卡晒单!$G:$G,B30,号卡晒单!$H:$H,$AW$8)</f>
        <v>0</v>
      </c>
      <c r="AX30" s="27">
        <f>COUNTIFS(号卡晒单!$G:$G,B30,号卡晒单!$H:$H,$AX$8)</f>
        <v>0</v>
      </c>
      <c r="AY30" s="27">
        <f>COUNTIFS(号卡晒单!$G:$G,B30,号卡晒单!$H:$H,$AY$8)</f>
        <v>0</v>
      </c>
      <c r="AZ30" s="27">
        <f>COUNTIFS(号卡晒单!$G:$G,B30,号卡晒单!$H:$H,$AZ$8)</f>
        <v>0</v>
      </c>
      <c r="BA30" s="27">
        <f>COUNTIFS('固网新增-回网'!$F:$F,B30,'固网新增-回网'!$G:$G,$BA$8)</f>
        <v>1</v>
      </c>
      <c r="BB30" s="27">
        <f>COUNTIFS('固网新增-回网'!$F:$F,B30,'固网新增-回网'!$H:$H,$BB$8)</f>
        <v>0</v>
      </c>
      <c r="BC30" s="27">
        <f>COUNTIFS('固网新增-回网'!$F:$F,B30,'固网新增-回网'!$I:$I,$BC$8)</f>
        <v>0</v>
      </c>
      <c r="BD30" s="27">
        <f>COUNTIFS('固网新增-回网'!$F:$F,B30,'固网新增-回网'!$G:$G,$BD$8)</f>
        <v>2</v>
      </c>
      <c r="BE30" s="27">
        <f>COUNTIFS('固网新增-回网'!$F:$F,B30,'固网新增-回网'!$H:$H,$BE$8)</f>
        <v>0</v>
      </c>
      <c r="BF30" s="27">
        <f>COUNTIFS('固网新增-回网'!$F:$F,B30,'固网新增-回网'!$I:$I,$BF$8)</f>
        <v>0</v>
      </c>
      <c r="BG30" s="27">
        <f>COUNTIFS('固网新增-回网'!$F:$F,B30,'固网新增-回网'!$J:$J,$BG$8)</f>
        <v>1</v>
      </c>
      <c r="BH30" s="27">
        <f>COUNTIFS('固网新增-回网'!$F:$F,B30,'固网新增-回网'!$K:$K,$BH$8)</f>
        <v>0</v>
      </c>
      <c r="BI30" s="26">
        <v>5</v>
      </c>
      <c r="BJ30" s="27">
        <f>AT30*$AT$4+AU30*$AU$4+AV30*$AV$4+AW30*$AW$4+AX30*$AX$4+AY30*$AY$4+AZ30*$AZ$4</f>
        <v>2</v>
      </c>
      <c r="BK30" s="27">
        <f t="shared" si="4"/>
        <v>1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8</v>
      </c>
      <c r="BQ30" s="27">
        <f t="shared" si="5"/>
        <v>4</v>
      </c>
      <c r="BR30" s="28"/>
      <c r="BS30" s="28"/>
      <c r="BT30" s="28"/>
      <c r="BU30" s="28"/>
      <c r="BV30" s="28"/>
      <c r="BW30" s="28"/>
      <c r="BX30" s="63" t="s">
        <v>62</v>
      </c>
      <c r="BY30" s="34">
        <f t="shared" si="6"/>
        <v>0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>
        <f>COUNTIFS(号卡晒单!$A:$A,$B$4,号卡晒单!$G:$G,B31,号卡晒单!$H:$H,$E$8)</f>
        <v>0</v>
      </c>
      <c r="F31" s="27">
        <f>COUNTIFS(号卡晒单!$A:$A,$B$4,号卡晒单!$G:$G,B31,号卡晒单!$H:$H,$F$8)</f>
        <v>0</v>
      </c>
      <c r="G31" s="27">
        <f>COUNTIFS(号卡晒单!$A:$A,$B$4,号卡晒单!$G:$G,B31,号卡晒单!$H:$H,$G$8)</f>
        <v>0</v>
      </c>
      <c r="H31" s="27">
        <f>COUNTIFS(号卡晒单!$A:$A,$B$4,号卡晒单!$G:$G,B31,号卡晒单!$H:$H,$H$8)</f>
        <v>0</v>
      </c>
      <c r="I31" s="27">
        <f>COUNTIFS(号卡晒单!$A:$A,$B$4,号卡晒单!$G:$G,B31,号卡晒单!$H:$H,$I$8)</f>
        <v>0</v>
      </c>
      <c r="J31" s="27">
        <f>COUNTIFS(号卡晒单!$A:$A,$B$4,号卡晒单!$G:$G,B31,号卡晒单!$H:$H,$J$8)</f>
        <v>0</v>
      </c>
      <c r="K31" s="27">
        <f>COUNTIFS(号卡晒单!$A:$A,$B$4,号卡晒单!$G:$G,B31,号卡晒单!$H:$H,$K$8)</f>
        <v>0</v>
      </c>
      <c r="L31" s="27">
        <f>COUNTIFS(号卡晒单!$A:$A,$B$4,号卡晒单!$G:$G,B31,号卡晒单!$H:$H,$L$8)</f>
        <v>0</v>
      </c>
      <c r="M31" s="27">
        <f>COUNTIFS(号卡晒单!$A:$A,$B$4,号卡晒单!$G:$G,B31,号卡晒单!$H:$H,$M$8)</f>
        <v>0</v>
      </c>
      <c r="N31" s="27">
        <f>COUNTIFS(号卡晒单!$A:$A,$B$4,号卡晒单!$G:$G,B31,号卡晒单!$H:$H,$N$8)</f>
        <v>0</v>
      </c>
      <c r="O31" s="27">
        <f>COUNTIFS(号卡晒单!$A:$A,$B$4,号卡晒单!$G:$G,B31,号卡晒单!$H:$H,$O$8)</f>
        <v>0</v>
      </c>
      <c r="P31" s="27">
        <f>COUNTIFS(号卡晒单!$A:$A,$B$4,号卡晒单!$G:$G,B31,号卡晒单!$H:$H,$P$8)</f>
        <v>0</v>
      </c>
      <c r="Q31" s="27">
        <f>R31*$R$4+S31*$S$4+T31*$T$4+U31*$U$4+V31*$V$4+W31*$W$4+X31*$X$4</f>
        <v>0</v>
      </c>
      <c r="R31" s="27">
        <f>COUNTIFS(号卡晒单!$A:$A,$B$4,号卡晒单!$G:$G,B31,号卡晒单!$H:$H,$R$8)</f>
        <v>0</v>
      </c>
      <c r="S31" s="27">
        <f t="shared" si="0"/>
        <v>0</v>
      </c>
      <c r="T31" s="27">
        <f t="shared" si="1"/>
        <v>0</v>
      </c>
      <c r="U31" s="27">
        <f>COUNTIFS(号卡晒单!$A:$A,$B$4,号卡晒单!$G:$G,B31,号卡晒单!$H:$H,$U$8)</f>
        <v>0</v>
      </c>
      <c r="V31" s="27">
        <f>COUNTIFS(号卡晒单!$A:$A,$B$4,号卡晒单!$G:$G,B31,号卡晒单!$H:$H,$V$8)</f>
        <v>0</v>
      </c>
      <c r="W31" s="27">
        <f>COUNTIFS(号卡晒单!$A:$A,$B$4,号卡晒单!$G:$G,B31,号卡晒单!$H:$H,$W$8)</f>
        <v>0</v>
      </c>
      <c r="X31" s="27">
        <f>COUNTIFS(号卡晒单!$A:$A,$B$4,号卡晒单!$G:$G,B31,号卡晒单!$H:$H,$X$8)</f>
        <v>0</v>
      </c>
      <c r="Y31" s="27">
        <f>Z31*$Z$4+AA31*$AA$4+AB31*$AB$4+AC31*$AC$4+AD31*$AD$4+AE31*$AE$4+AF31*$AF$4+AG31*$AG$4</f>
        <v>0</v>
      </c>
      <c r="Z31" s="27">
        <f>COUNTIFS('固网新增-回网'!$A:$A,$B$4,'固网新增-回网'!$F:$F,B31,'固网新增-回网'!$G:$G,$Z$8)</f>
        <v>0</v>
      </c>
      <c r="AA31" s="27">
        <f>COUNTIFS('固网新增-回网'!$A:$A,$B$4,'固网新增-回网'!$F:$F,B31,'固网新增-回网'!$H:$H,$AA$8)</f>
        <v>0</v>
      </c>
      <c r="AB31" s="27">
        <f>COUNTIFS('固网新增-回网'!$A:$A,$B$4,'固网新增-回网'!$F:$F,B31,'固网新增-回网'!$I:$I,$AB$8)</f>
        <v>0</v>
      </c>
      <c r="AC31" s="27">
        <f>COUNTIFS('固网新增-回网'!$A:$A,$B$4,'固网新增-回网'!$F:$F,B31,'固网新增-回网'!$G:$G,$AC$8)</f>
        <v>0</v>
      </c>
      <c r="AD31" s="27">
        <f>COUNTIFS('固网新增-回网'!$A:$A,$B$4,'固网新增-回网'!$F:$F,B31,'固网新增-回网'!$H:$H,$AD$8)</f>
        <v>0</v>
      </c>
      <c r="AE31" s="27">
        <f>COUNTIFS('固网新增-回网'!$A:$A,$B$4,'固网新增-回网'!$F:$F,B31,'固网新增-回网'!$I:$I,$AE$8)</f>
        <v>0</v>
      </c>
      <c r="AF31" s="27">
        <f>COUNTIFS('固网新增-回网'!$A:$A,$B$4,'固网新增-回网'!$F:$F,B31,'固网新增-回网'!$J:$J,$AF$8)</f>
        <v>0</v>
      </c>
      <c r="AG31" s="27">
        <f>COUNTIFS('固网新增-回网'!$A:$A,$B$4,'固网新增-回网'!$F:$F,B31,'固网新增-回网'!$K:$K,$AG$8)</f>
        <v>0</v>
      </c>
      <c r="AH31" s="27">
        <f>COUNTIFS(号卡晒单!$G:$G,B31,号卡晒单!$H:$H,$AH$8)</f>
        <v>0</v>
      </c>
      <c r="AI31" s="27">
        <f>COUNTIFS(号卡晒单!$G:$G,B31,号卡晒单!$H:$H,$AI$8)</f>
        <v>0</v>
      </c>
      <c r="AJ31" s="27">
        <f>COUNTIFS(号卡晒单!$G:$G,B31,号卡晒单!$H:$H,$AJ$8)</f>
        <v>0</v>
      </c>
      <c r="AK31" s="27">
        <f>COUNTIFS(号卡晒单!$G:$G,B31,号卡晒单!$H:$H,$AK$8)</f>
        <v>0</v>
      </c>
      <c r="AL31" s="27">
        <f>COUNTIFS(号卡晒单!$G:$G,B31,号卡晒单!$H:$H,$AL$8)</f>
        <v>0</v>
      </c>
      <c r="AM31" s="27">
        <f>COUNTIFS(号卡晒单!$G:$G,B31,号卡晒单!$H:$H,$AM$8)</f>
        <v>0</v>
      </c>
      <c r="AN31" s="27">
        <f>COUNTIFS(号卡晒单!$G:$G,B31,号卡晒单!$H:$H,$AN$8)</f>
        <v>0</v>
      </c>
      <c r="AO31" s="27">
        <f>COUNTIFS(号卡晒单!$G:$G,B31,号卡晒单!$H:$H,$AO$8)</f>
        <v>0</v>
      </c>
      <c r="AP31" s="27">
        <f>COUNTIFS(号卡晒单!$G:$G,B31,号卡晒单!$H:$H,$AP$8)</f>
        <v>1</v>
      </c>
      <c r="AQ31" s="27">
        <f>COUNTIFS(号卡晒单!$G:$G,B31,号卡晒单!$H:$H,$AQ$8)</f>
        <v>0</v>
      </c>
      <c r="AR31" s="27">
        <f>COUNTIFS(号卡晒单!$G:$G,B31,号卡晒单!$H:$H,$AR$8)</f>
        <v>0</v>
      </c>
      <c r="AS31" s="27">
        <f>COUNTIFS(号卡晒单!$G:$G,B31,号卡晒单!$H:$H,$AS$8)</f>
        <v>0</v>
      </c>
      <c r="AT31" s="23">
        <f>COUNTIFS(号卡晒单!$G:$G,B31,号卡晒单!$H:$H,$AT$8)</f>
        <v>0</v>
      </c>
      <c r="AU31" s="23">
        <f t="shared" si="2"/>
        <v>1</v>
      </c>
      <c r="AV31" s="23">
        <f t="shared" si="3"/>
        <v>0</v>
      </c>
      <c r="AW31" s="23">
        <f>COUNTIFS(号卡晒单!$G:$G,B31,号卡晒单!$H:$H,$AW$8)</f>
        <v>0</v>
      </c>
      <c r="AX31" s="27">
        <f>COUNTIFS(号卡晒单!$G:$G,B31,号卡晒单!$H:$H,$AX$8)</f>
        <v>0</v>
      </c>
      <c r="AY31" s="27">
        <f>COUNTIFS(号卡晒单!$G:$G,B31,号卡晒单!$H:$H,$AY$8)</f>
        <v>0</v>
      </c>
      <c r="AZ31" s="27">
        <f>COUNTIFS(号卡晒单!$G:$G,B31,号卡晒单!$H:$H,$AZ$8)</f>
        <v>0</v>
      </c>
      <c r="BA31" s="27">
        <f>COUNTIFS('固网新增-回网'!$F:$F,B31,'固网新增-回网'!$G:$G,$BA$8)</f>
        <v>1</v>
      </c>
      <c r="BB31" s="27">
        <f>COUNTIFS('固网新增-回网'!$F:$F,B31,'固网新增-回网'!$H:$H,$BB$8)</f>
        <v>0</v>
      </c>
      <c r="BC31" s="27">
        <f>COUNTIFS('固网新增-回网'!$F:$F,B31,'固网新增-回网'!$I:$I,$BC$8)</f>
        <v>0</v>
      </c>
      <c r="BD31" s="27">
        <f>COUNTIFS('固网新增-回网'!$F:$F,B31,'固网新增-回网'!$G:$G,$BD$8)</f>
        <v>1</v>
      </c>
      <c r="BE31" s="27">
        <f>COUNTIFS('固网新增-回网'!$F:$F,B31,'固网新增-回网'!$H:$H,$BE$8)</f>
        <v>0</v>
      </c>
      <c r="BF31" s="27">
        <f>COUNTIFS('固网新增-回网'!$F:$F,B31,'固网新增-回网'!$I:$I,$BF$8)</f>
        <v>0</v>
      </c>
      <c r="BG31" s="27">
        <f>COUNTIFS('固网新增-回网'!$F:$F,B31,'固网新增-回网'!$J:$J,$BG$8)</f>
        <v>0</v>
      </c>
      <c r="BH31" s="27">
        <f>COUNTIFS('固网新增-回网'!$F:$F,B31,'固网新增-回网'!$K:$K,$BH$8)</f>
        <v>0</v>
      </c>
      <c r="BI31" s="26">
        <v>2</v>
      </c>
      <c r="BJ31" s="27">
        <f>AT31*$AT$4+AU31*$AU$4+AV31*$AV$4+AW31*$AW$4+AX31*$AX$4+AY31*$AY$4+AZ31*$AZ$4</f>
        <v>2</v>
      </c>
      <c r="BK31" s="27">
        <f t="shared" si="4"/>
        <v>1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5</v>
      </c>
      <c r="BQ31" s="27">
        <f t="shared" si="5"/>
        <v>2</v>
      </c>
      <c r="BR31" s="28"/>
      <c r="BS31" s="28"/>
      <c r="BT31" s="28"/>
      <c r="BU31" s="28"/>
      <c r="BV31" s="28"/>
      <c r="BW31" s="28"/>
      <c r="BX31" s="63" t="s">
        <v>63</v>
      </c>
      <c r="BY31" s="34">
        <f t="shared" si="6"/>
        <v>0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>
        <f>COUNTIFS(号卡晒单!$A:$A,$B$4,号卡晒单!$G:$G,B32,号卡晒单!$H:$H,$E$8)</f>
        <v>0</v>
      </c>
      <c r="F32" s="27">
        <f>COUNTIFS(号卡晒单!$A:$A,$B$4,号卡晒单!$G:$G,B32,号卡晒单!$H:$H,$F$8)</f>
        <v>0</v>
      </c>
      <c r="G32" s="27">
        <f>COUNTIFS(号卡晒单!$A:$A,$B$4,号卡晒单!$G:$G,B32,号卡晒单!$H:$H,$G$8)</f>
        <v>0</v>
      </c>
      <c r="H32" s="27">
        <f>COUNTIFS(号卡晒单!$A:$A,$B$4,号卡晒单!$G:$G,B32,号卡晒单!$H:$H,$H$8)</f>
        <v>0</v>
      </c>
      <c r="I32" s="27">
        <f>COUNTIFS(号卡晒单!$A:$A,$B$4,号卡晒单!$G:$G,B32,号卡晒单!$H:$H,$I$8)</f>
        <v>0</v>
      </c>
      <c r="J32" s="27">
        <f>COUNTIFS(号卡晒单!$A:$A,$B$4,号卡晒单!$G:$G,B32,号卡晒单!$H:$H,$J$8)</f>
        <v>0</v>
      </c>
      <c r="K32" s="27">
        <f>COUNTIFS(号卡晒单!$A:$A,$B$4,号卡晒单!$G:$G,B32,号卡晒单!$H:$H,$K$8)</f>
        <v>0</v>
      </c>
      <c r="L32" s="27">
        <f>COUNTIFS(号卡晒单!$A:$A,$B$4,号卡晒单!$G:$G,B32,号卡晒单!$H:$H,$L$8)</f>
        <v>0</v>
      </c>
      <c r="M32" s="27">
        <f>COUNTIFS(号卡晒单!$A:$A,$B$4,号卡晒单!$G:$G,B32,号卡晒单!$H:$H,$M$8)</f>
        <v>0</v>
      </c>
      <c r="N32" s="27">
        <f>COUNTIFS(号卡晒单!$A:$A,$B$4,号卡晒单!$G:$G,B32,号卡晒单!$H:$H,$N$8)</f>
        <v>0</v>
      </c>
      <c r="O32" s="27">
        <f>COUNTIFS(号卡晒单!$A:$A,$B$4,号卡晒单!$G:$G,B32,号卡晒单!$H:$H,$O$8)</f>
        <v>0</v>
      </c>
      <c r="P32" s="27">
        <f>COUNTIFS(号卡晒单!$A:$A,$B$4,号卡晒单!$G:$G,B32,号卡晒单!$H:$H,$P$8)</f>
        <v>0</v>
      </c>
      <c r="Q32" s="27">
        <f>R32*$R$4+S32*$S$4+T32*$T$4+U32*$U$4+V32*$V$4+W32*$W$4+X32*$X$4</f>
        <v>0</v>
      </c>
      <c r="R32" s="27">
        <f>COUNTIFS(号卡晒单!$A:$A,$B$4,号卡晒单!$G:$G,B32,号卡晒单!$H:$H,$R$8)</f>
        <v>0</v>
      </c>
      <c r="S32" s="27">
        <f t="shared" si="0"/>
        <v>0</v>
      </c>
      <c r="T32" s="27">
        <f t="shared" si="1"/>
        <v>0</v>
      </c>
      <c r="U32" s="27">
        <f>COUNTIFS(号卡晒单!$A:$A,$B$4,号卡晒单!$G:$G,B32,号卡晒单!$H:$H,$U$8)</f>
        <v>0</v>
      </c>
      <c r="V32" s="27">
        <f>COUNTIFS(号卡晒单!$A:$A,$B$4,号卡晒单!$G:$G,B32,号卡晒单!$H:$H,$V$8)</f>
        <v>0</v>
      </c>
      <c r="W32" s="27">
        <f>COUNTIFS(号卡晒单!$A:$A,$B$4,号卡晒单!$G:$G,B32,号卡晒单!$H:$H,$W$8)</f>
        <v>0</v>
      </c>
      <c r="X32" s="27">
        <f>COUNTIFS(号卡晒单!$A:$A,$B$4,号卡晒单!$G:$G,B32,号卡晒单!$H:$H,$X$8)</f>
        <v>0</v>
      </c>
      <c r="Y32" s="27">
        <f>Z32*$Z$4+AA32*$AA$4+AB32*$AB$4+AC32*$AC$4+AD32*$AD$4+AE32*$AE$4+AF32*$AF$4+AG32*$AG$4</f>
        <v>0</v>
      </c>
      <c r="Z32" s="27">
        <f>COUNTIFS('固网新增-回网'!$A:$A,$B$4,'固网新增-回网'!$F:$F,B32,'固网新增-回网'!$G:$G,$Z$8)</f>
        <v>0</v>
      </c>
      <c r="AA32" s="27">
        <f>COUNTIFS('固网新增-回网'!$A:$A,$B$4,'固网新增-回网'!$F:$F,B32,'固网新增-回网'!$H:$H,$AA$8)</f>
        <v>0</v>
      </c>
      <c r="AB32" s="27">
        <f>COUNTIFS('固网新增-回网'!$A:$A,$B$4,'固网新增-回网'!$F:$F,B32,'固网新增-回网'!$I:$I,$AB$8)</f>
        <v>0</v>
      </c>
      <c r="AC32" s="27">
        <f>COUNTIFS('固网新增-回网'!$A:$A,$B$4,'固网新增-回网'!$F:$F,B32,'固网新增-回网'!$G:$G,$AC$8)</f>
        <v>0</v>
      </c>
      <c r="AD32" s="27">
        <f>COUNTIFS('固网新增-回网'!$A:$A,$B$4,'固网新增-回网'!$F:$F,B32,'固网新增-回网'!$H:$H,$AD$8)</f>
        <v>0</v>
      </c>
      <c r="AE32" s="27">
        <f>COUNTIFS('固网新增-回网'!$A:$A,$B$4,'固网新增-回网'!$F:$F,B32,'固网新增-回网'!$I:$I,$AE$8)</f>
        <v>0</v>
      </c>
      <c r="AF32" s="27">
        <f>COUNTIFS('固网新增-回网'!$A:$A,$B$4,'固网新增-回网'!$F:$F,B32,'固网新增-回网'!$J:$J,$AF$8)</f>
        <v>0</v>
      </c>
      <c r="AG32" s="27">
        <f>COUNTIFS('固网新增-回网'!$A:$A,$B$4,'固网新增-回网'!$F:$F,B32,'固网新增-回网'!$K:$K,$AG$8)</f>
        <v>0</v>
      </c>
      <c r="AH32" s="27">
        <f>COUNTIFS(号卡晒单!$G:$G,B32,号卡晒单!$H:$H,$AH$8)</f>
        <v>0</v>
      </c>
      <c r="AI32" s="27">
        <f>COUNTIFS(号卡晒单!$G:$G,B32,号卡晒单!$H:$H,$AI$8)</f>
        <v>0</v>
      </c>
      <c r="AJ32" s="27">
        <f>COUNTIFS(号卡晒单!$G:$G,B32,号卡晒单!$H:$H,$AJ$8)</f>
        <v>0</v>
      </c>
      <c r="AK32" s="27">
        <f>COUNTIFS(号卡晒单!$G:$G,B32,号卡晒单!$H:$H,$AK$8)</f>
        <v>0</v>
      </c>
      <c r="AL32" s="27">
        <f>COUNTIFS(号卡晒单!$G:$G,B32,号卡晒单!$H:$H,$AL$8)</f>
        <v>0</v>
      </c>
      <c r="AM32" s="27">
        <f>COUNTIFS(号卡晒单!$G:$G,B32,号卡晒单!$H:$H,$AM$8)</f>
        <v>0</v>
      </c>
      <c r="AN32" s="27">
        <f>COUNTIFS(号卡晒单!$G:$G,B32,号卡晒单!$H:$H,$AN$8)</f>
        <v>0</v>
      </c>
      <c r="AO32" s="27">
        <f>COUNTIFS(号卡晒单!$G:$G,B32,号卡晒单!$H:$H,$AO$8)</f>
        <v>0</v>
      </c>
      <c r="AP32" s="27">
        <f>COUNTIFS(号卡晒单!$G:$G,B32,号卡晒单!$H:$H,$AP$8)</f>
        <v>1</v>
      </c>
      <c r="AQ32" s="27">
        <f>COUNTIFS(号卡晒单!$G:$G,B32,号卡晒单!$H:$H,$AQ$8)</f>
        <v>0</v>
      </c>
      <c r="AR32" s="27">
        <f>COUNTIFS(号卡晒单!$G:$G,B32,号卡晒单!$H:$H,$AR$8)</f>
        <v>0</v>
      </c>
      <c r="AS32" s="27">
        <f>COUNTIFS(号卡晒单!$G:$G,B32,号卡晒单!$H:$H,$AS$8)</f>
        <v>0</v>
      </c>
      <c r="AT32" s="23">
        <f>COUNTIFS(号卡晒单!$G:$G,B32,号卡晒单!$H:$H,$AT$8)</f>
        <v>0</v>
      </c>
      <c r="AU32" s="23">
        <f t="shared" si="2"/>
        <v>1</v>
      </c>
      <c r="AV32" s="23">
        <f t="shared" si="3"/>
        <v>0</v>
      </c>
      <c r="AW32" s="23">
        <f>COUNTIFS(号卡晒单!$G:$G,B32,号卡晒单!$H:$H,$AW$8)</f>
        <v>0</v>
      </c>
      <c r="AX32" s="27">
        <f>COUNTIFS(号卡晒单!$G:$G,B32,号卡晒单!$H:$H,$AX$8)</f>
        <v>0</v>
      </c>
      <c r="AY32" s="27">
        <f>COUNTIFS(号卡晒单!$G:$G,B32,号卡晒单!$H:$H,$AY$8)</f>
        <v>0</v>
      </c>
      <c r="AZ32" s="27">
        <f>COUNTIFS(号卡晒单!$G:$G,B32,号卡晒单!$H:$H,$AZ$8)</f>
        <v>0</v>
      </c>
      <c r="BA32" s="27">
        <f>COUNTIFS('固网新增-回网'!$F:$F,B32,'固网新增-回网'!$G:$G,$BA$8)</f>
        <v>1</v>
      </c>
      <c r="BB32" s="27">
        <f>COUNTIFS('固网新增-回网'!$F:$F,B32,'固网新增-回网'!$H:$H,$BB$8)</f>
        <v>0</v>
      </c>
      <c r="BC32" s="27">
        <f>COUNTIFS('固网新增-回网'!$F:$F,B32,'固网新增-回网'!$I:$I,$BC$8)</f>
        <v>0</v>
      </c>
      <c r="BD32" s="27">
        <f>COUNTIFS('固网新增-回网'!$F:$F,B32,'固网新增-回网'!$G:$G,$BD$8)</f>
        <v>1</v>
      </c>
      <c r="BE32" s="27">
        <f>COUNTIFS('固网新增-回网'!$F:$F,B32,'固网新增-回网'!$H:$H,$BE$8)</f>
        <v>0</v>
      </c>
      <c r="BF32" s="27">
        <f>COUNTIFS('固网新增-回网'!$F:$F,B32,'固网新增-回网'!$I:$I,$BF$8)</f>
        <v>0</v>
      </c>
      <c r="BG32" s="27">
        <f>COUNTIFS('固网新增-回网'!$F:$F,B32,'固网新增-回网'!$J:$J,$BG$8)</f>
        <v>0</v>
      </c>
      <c r="BH32" s="27">
        <f>COUNTIFS('固网新增-回网'!$F:$F,B32,'固网新增-回网'!$K:$K,$BH$8)</f>
        <v>0</v>
      </c>
      <c r="BI32" s="26">
        <v>2</v>
      </c>
      <c r="BJ32" s="27">
        <f>AT32*$AT$4+AU32*$AU$4+AV32*$AV$4+AW32*$AW$4+AX32*$AX$4+AY32*$AY$4+AZ32*$AZ$4</f>
        <v>2</v>
      </c>
      <c r="BK32" s="27">
        <f t="shared" si="4"/>
        <v>1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5</v>
      </c>
      <c r="BQ32" s="27">
        <f t="shared" si="5"/>
        <v>2</v>
      </c>
      <c r="BR32" s="28"/>
      <c r="BS32" s="28"/>
      <c r="BT32" s="28"/>
      <c r="BU32" s="28"/>
      <c r="BV32" s="28"/>
      <c r="BW32" s="28"/>
      <c r="BX32" s="63" t="s">
        <v>64</v>
      </c>
      <c r="BY32" s="34">
        <f t="shared" si="6"/>
        <v>0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>
        <f>COUNTIFS(号卡晒单!$A:$A,$B$4,号卡晒单!$G:$G,B33,号卡晒单!$H:$H,$E$8)</f>
        <v>0</v>
      </c>
      <c r="F33" s="27">
        <f>COUNTIFS(号卡晒单!$A:$A,$B$4,号卡晒单!$G:$G,B33,号卡晒单!$H:$H,$F$8)</f>
        <v>0</v>
      </c>
      <c r="G33" s="27">
        <f>COUNTIFS(号卡晒单!$A:$A,$B$4,号卡晒单!$G:$G,B33,号卡晒单!$H:$H,$G$8)</f>
        <v>0</v>
      </c>
      <c r="H33" s="27">
        <f>COUNTIFS(号卡晒单!$A:$A,$B$4,号卡晒单!$G:$G,B33,号卡晒单!$H:$H,$H$8)</f>
        <v>0</v>
      </c>
      <c r="I33" s="27">
        <f>COUNTIFS(号卡晒单!$A:$A,$B$4,号卡晒单!$G:$G,B33,号卡晒单!$H:$H,$I$8)</f>
        <v>0</v>
      </c>
      <c r="J33" s="27">
        <f>COUNTIFS(号卡晒单!$A:$A,$B$4,号卡晒单!$G:$G,B33,号卡晒单!$H:$H,$J$8)</f>
        <v>0</v>
      </c>
      <c r="K33" s="27">
        <f>COUNTIFS(号卡晒单!$A:$A,$B$4,号卡晒单!$G:$G,B33,号卡晒单!$H:$H,$K$8)</f>
        <v>0</v>
      </c>
      <c r="L33" s="27">
        <f>COUNTIFS(号卡晒单!$A:$A,$B$4,号卡晒单!$G:$G,B33,号卡晒单!$H:$H,$L$8)</f>
        <v>0</v>
      </c>
      <c r="M33" s="27">
        <f>COUNTIFS(号卡晒单!$A:$A,$B$4,号卡晒单!$G:$G,B33,号卡晒单!$H:$H,$M$8)</f>
        <v>0</v>
      </c>
      <c r="N33" s="27">
        <f>COUNTIFS(号卡晒单!$A:$A,$B$4,号卡晒单!$G:$G,B33,号卡晒单!$H:$H,$N$8)</f>
        <v>0</v>
      </c>
      <c r="O33" s="27">
        <f>COUNTIFS(号卡晒单!$A:$A,$B$4,号卡晒单!$G:$G,B33,号卡晒单!$H:$H,$O$8)</f>
        <v>0</v>
      </c>
      <c r="P33" s="27">
        <f>COUNTIFS(号卡晒单!$A:$A,$B$4,号卡晒单!$G:$G,B33,号卡晒单!$H:$H,$P$8)</f>
        <v>0</v>
      </c>
      <c r="Q33" s="27">
        <f>R33*$R$4+S33*$S$4+T33*$T$4+U33*$U$4+V33*$V$4+W33*$W$4+X33*$X$4</f>
        <v>0</v>
      </c>
      <c r="R33" s="27">
        <f>COUNTIFS(号卡晒单!$A:$A,$B$4,号卡晒单!$G:$G,B33,号卡晒单!$H:$H,$R$8)</f>
        <v>0</v>
      </c>
      <c r="S33" s="27">
        <f t="shared" si="0"/>
        <v>0</v>
      </c>
      <c r="T33" s="27">
        <f t="shared" si="1"/>
        <v>0</v>
      </c>
      <c r="U33" s="27">
        <f>COUNTIFS(号卡晒单!$A:$A,$B$4,号卡晒单!$G:$G,B33,号卡晒单!$H:$H,$U$8)</f>
        <v>0</v>
      </c>
      <c r="V33" s="27">
        <f>COUNTIFS(号卡晒单!$A:$A,$B$4,号卡晒单!$G:$G,B33,号卡晒单!$H:$H,$V$8)</f>
        <v>0</v>
      </c>
      <c r="W33" s="27">
        <f>COUNTIFS(号卡晒单!$A:$A,$B$4,号卡晒单!$G:$G,B33,号卡晒单!$H:$H,$W$8)</f>
        <v>0</v>
      </c>
      <c r="X33" s="27">
        <f>COUNTIFS(号卡晒单!$A:$A,$B$4,号卡晒单!$G:$G,B33,号卡晒单!$H:$H,$X$8)</f>
        <v>0</v>
      </c>
      <c r="Y33" s="27">
        <f>Z33*$Z$4+AA33*$AA$4+AB33*$AB$4+AC33*$AC$4+AD33*$AD$4+AE33*$AE$4+AF33*$AF$4+AG33*$AG$4</f>
        <v>0</v>
      </c>
      <c r="Z33" s="27">
        <f>COUNTIFS('固网新增-回网'!$A:$A,$B$4,'固网新增-回网'!$F:$F,B33,'固网新增-回网'!$G:$G,$Z$8)</f>
        <v>0</v>
      </c>
      <c r="AA33" s="27">
        <f>COUNTIFS('固网新增-回网'!$A:$A,$B$4,'固网新增-回网'!$F:$F,B33,'固网新增-回网'!$H:$H,$AA$8)</f>
        <v>0</v>
      </c>
      <c r="AB33" s="27">
        <f>COUNTIFS('固网新增-回网'!$A:$A,$B$4,'固网新增-回网'!$F:$F,B33,'固网新增-回网'!$I:$I,$AB$8)</f>
        <v>0</v>
      </c>
      <c r="AC33" s="27">
        <f>COUNTIFS('固网新增-回网'!$A:$A,$B$4,'固网新增-回网'!$F:$F,B33,'固网新增-回网'!$G:$G,$AC$8)</f>
        <v>0</v>
      </c>
      <c r="AD33" s="27">
        <f>COUNTIFS('固网新增-回网'!$A:$A,$B$4,'固网新增-回网'!$F:$F,B33,'固网新增-回网'!$H:$H,$AD$8)</f>
        <v>0</v>
      </c>
      <c r="AE33" s="27">
        <f>COUNTIFS('固网新增-回网'!$A:$A,$B$4,'固网新增-回网'!$F:$F,B33,'固网新增-回网'!$I:$I,$AE$8)</f>
        <v>0</v>
      </c>
      <c r="AF33" s="27">
        <f>COUNTIFS('固网新增-回网'!$A:$A,$B$4,'固网新增-回网'!$F:$F,B33,'固网新增-回网'!$J:$J,$AF$8)</f>
        <v>0</v>
      </c>
      <c r="AG33" s="27">
        <f>COUNTIFS('固网新增-回网'!$A:$A,$B$4,'固网新增-回网'!$F:$F,B33,'固网新增-回网'!$K:$K,$AG$8)</f>
        <v>0</v>
      </c>
      <c r="AH33" s="27">
        <f>COUNTIFS(号卡晒单!$G:$G,B33,号卡晒单!$H:$H,$AH$8)</f>
        <v>0</v>
      </c>
      <c r="AI33" s="27">
        <f>COUNTIFS(号卡晒单!$G:$G,B33,号卡晒单!$H:$H,$AI$8)</f>
        <v>0</v>
      </c>
      <c r="AJ33" s="27">
        <f>COUNTIFS(号卡晒单!$G:$G,B33,号卡晒单!$H:$H,$AJ$8)</f>
        <v>0</v>
      </c>
      <c r="AK33" s="27">
        <f>COUNTIFS(号卡晒单!$G:$G,B33,号卡晒单!$H:$H,$AK$8)</f>
        <v>0</v>
      </c>
      <c r="AL33" s="27">
        <f>COUNTIFS(号卡晒单!$G:$G,B33,号卡晒单!$H:$H,$AL$8)</f>
        <v>0</v>
      </c>
      <c r="AM33" s="27">
        <f>COUNTIFS(号卡晒单!$G:$G,B33,号卡晒单!$H:$H,$AM$8)</f>
        <v>0</v>
      </c>
      <c r="AN33" s="27">
        <f>COUNTIFS(号卡晒单!$G:$G,B33,号卡晒单!$H:$H,$AN$8)</f>
        <v>0</v>
      </c>
      <c r="AO33" s="27">
        <f>COUNTIFS(号卡晒单!$G:$G,B33,号卡晒单!$H:$H,$AO$8)</f>
        <v>0</v>
      </c>
      <c r="AP33" s="27">
        <f>COUNTIFS(号卡晒单!$G:$G,B33,号卡晒单!$H:$H,$AP$8)</f>
        <v>1</v>
      </c>
      <c r="AQ33" s="27">
        <f>COUNTIFS(号卡晒单!$G:$G,B33,号卡晒单!$H:$H,$AQ$8)</f>
        <v>0</v>
      </c>
      <c r="AR33" s="27">
        <f>COUNTIFS(号卡晒单!$G:$G,B33,号卡晒单!$H:$H,$AR$8)</f>
        <v>0</v>
      </c>
      <c r="AS33" s="27">
        <f>COUNTIFS(号卡晒单!$G:$G,B33,号卡晒单!$H:$H,$AS$8)</f>
        <v>0</v>
      </c>
      <c r="AT33" s="23">
        <f>COUNTIFS(号卡晒单!$G:$G,B33,号卡晒单!$H:$H,$AT$8)</f>
        <v>0</v>
      </c>
      <c r="AU33" s="23">
        <f t="shared" si="2"/>
        <v>1</v>
      </c>
      <c r="AV33" s="23">
        <f t="shared" si="3"/>
        <v>0</v>
      </c>
      <c r="AW33" s="23">
        <f>COUNTIFS(号卡晒单!$G:$G,B33,号卡晒单!$H:$H,$AW$8)</f>
        <v>0</v>
      </c>
      <c r="AX33" s="27">
        <f>COUNTIFS(号卡晒单!$G:$G,B33,号卡晒单!$H:$H,$AX$8)</f>
        <v>0</v>
      </c>
      <c r="AY33" s="27">
        <f>COUNTIFS(号卡晒单!$G:$G,B33,号卡晒单!$H:$H,$AY$8)</f>
        <v>0</v>
      </c>
      <c r="AZ33" s="27">
        <f>COUNTIFS(号卡晒单!$G:$G,B33,号卡晒单!$H:$H,$AZ$8)</f>
        <v>0</v>
      </c>
      <c r="BA33" s="27">
        <f>COUNTIFS('固网新增-回网'!$F:$F,B33,'固网新增-回网'!$G:$G,$BA$8)</f>
        <v>2</v>
      </c>
      <c r="BB33" s="27">
        <f>COUNTIFS('固网新增-回网'!$F:$F,B33,'固网新增-回网'!$H:$H,$BB$8)</f>
        <v>0</v>
      </c>
      <c r="BC33" s="27">
        <f>COUNTIFS('固网新增-回网'!$F:$F,B33,'固网新增-回网'!$I:$I,$BC$8)</f>
        <v>0</v>
      </c>
      <c r="BD33" s="27">
        <f>COUNTIFS('固网新增-回网'!$F:$F,B33,'固网新增-回网'!$G:$G,$BD$8)</f>
        <v>1</v>
      </c>
      <c r="BE33" s="27">
        <f>COUNTIFS('固网新增-回网'!$F:$F,B33,'固网新增-回网'!$H:$H,$BE$8)</f>
        <v>0</v>
      </c>
      <c r="BF33" s="27">
        <f>COUNTIFS('固网新增-回网'!$F:$F,B33,'固网新增-回网'!$I:$I,$BF$8)</f>
        <v>0</v>
      </c>
      <c r="BG33" s="27">
        <f>COUNTIFS('固网新增-回网'!$F:$F,B33,'固网新增-回网'!$J:$J,$BG$8)</f>
        <v>0</v>
      </c>
      <c r="BH33" s="27">
        <f>COUNTIFS('固网新增-回网'!$F:$F,B33,'固网新增-回网'!$K:$K,$BH$8)</f>
        <v>0</v>
      </c>
      <c r="BI33" s="26">
        <v>2</v>
      </c>
      <c r="BJ33" s="27">
        <f>AT33*$AT$4+AU33*$AU$4+AV33*$AV$4+AW33*$AW$4+AX33*$AX$4+AY33*$AY$4+AZ33*$AZ$4</f>
        <v>2</v>
      </c>
      <c r="BK33" s="27">
        <f t="shared" si="4"/>
        <v>1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8</v>
      </c>
      <c r="BQ33" s="27">
        <f t="shared" si="5"/>
        <v>3</v>
      </c>
      <c r="BR33" s="30"/>
      <c r="BS33" s="30"/>
      <c r="BT33" s="30"/>
      <c r="BU33" s="30"/>
      <c r="BV33" s="30"/>
      <c r="BW33" s="30"/>
      <c r="BX33" s="63" t="s">
        <v>65</v>
      </c>
      <c r="BY33" s="34">
        <f t="shared" si="6"/>
        <v>0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>
        <f>COUNTIFS(号卡晒单!$A:$A,$B$4,号卡晒单!$G:$G,B34,号卡晒单!$H:$H,$E$8)</f>
        <v>0</v>
      </c>
      <c r="F34" s="27">
        <f>COUNTIFS(号卡晒单!$A:$A,$B$4,号卡晒单!$G:$G,B34,号卡晒单!$H:$H,$F$8)</f>
        <v>0</v>
      </c>
      <c r="G34" s="27">
        <f>COUNTIFS(号卡晒单!$A:$A,$B$4,号卡晒单!$G:$G,B34,号卡晒单!$H:$H,$G$8)</f>
        <v>0</v>
      </c>
      <c r="H34" s="27">
        <f>COUNTIFS(号卡晒单!$A:$A,$B$4,号卡晒单!$G:$G,B34,号卡晒单!$H:$H,$H$8)</f>
        <v>0</v>
      </c>
      <c r="I34" s="27">
        <f>COUNTIFS(号卡晒单!$A:$A,$B$4,号卡晒单!$G:$G,B34,号卡晒单!$H:$H,$I$8)</f>
        <v>0</v>
      </c>
      <c r="J34" s="27">
        <f>COUNTIFS(号卡晒单!$A:$A,$B$4,号卡晒单!$G:$G,B34,号卡晒单!$H:$H,$J$8)</f>
        <v>0</v>
      </c>
      <c r="K34" s="27">
        <f>COUNTIFS(号卡晒单!$A:$A,$B$4,号卡晒单!$G:$G,B34,号卡晒单!$H:$H,$K$8)</f>
        <v>0</v>
      </c>
      <c r="L34" s="27">
        <f>COUNTIFS(号卡晒单!$A:$A,$B$4,号卡晒单!$G:$G,B34,号卡晒单!$H:$H,$L$8)</f>
        <v>0</v>
      </c>
      <c r="M34" s="27">
        <f>COUNTIFS(号卡晒单!$A:$A,$B$4,号卡晒单!$G:$G,B34,号卡晒单!$H:$H,$M$8)</f>
        <v>0</v>
      </c>
      <c r="N34" s="27">
        <f>COUNTIFS(号卡晒单!$A:$A,$B$4,号卡晒单!$G:$G,B34,号卡晒单!$H:$H,$N$8)</f>
        <v>0</v>
      </c>
      <c r="O34" s="27">
        <f>COUNTIFS(号卡晒单!$A:$A,$B$4,号卡晒单!$G:$G,B34,号卡晒单!$H:$H,$O$8)</f>
        <v>0</v>
      </c>
      <c r="P34" s="27">
        <f>COUNTIFS(号卡晒单!$A:$A,$B$4,号卡晒单!$G:$G,B34,号卡晒单!$H:$H,$P$8)</f>
        <v>0</v>
      </c>
      <c r="Q34" s="27">
        <f>R34*$R$4+S34*$S$4+T34*$T$4+U34*$U$4+V34*$V$4+W34*$W$4+X34*$X$4</f>
        <v>0</v>
      </c>
      <c r="R34" s="27">
        <f>COUNTIFS(号卡晒单!$A:$A,$B$4,号卡晒单!$G:$G,B34,号卡晒单!$H:$H,$R$8)</f>
        <v>0</v>
      </c>
      <c r="S34" s="27">
        <f t="shared" si="0"/>
        <v>0</v>
      </c>
      <c r="T34" s="27">
        <f t="shared" si="1"/>
        <v>0</v>
      </c>
      <c r="U34" s="27">
        <f>COUNTIFS(号卡晒单!$A:$A,$B$4,号卡晒单!$G:$G,B34,号卡晒单!$H:$H,$U$8)</f>
        <v>0</v>
      </c>
      <c r="V34" s="27">
        <f>COUNTIFS(号卡晒单!$A:$A,$B$4,号卡晒单!$G:$G,B34,号卡晒单!$H:$H,$V$8)</f>
        <v>0</v>
      </c>
      <c r="W34" s="27">
        <f>COUNTIFS(号卡晒单!$A:$A,$B$4,号卡晒单!$G:$G,B34,号卡晒单!$H:$H,$W$8)</f>
        <v>0</v>
      </c>
      <c r="X34" s="27">
        <f>COUNTIFS(号卡晒单!$A:$A,$B$4,号卡晒单!$G:$G,B34,号卡晒单!$H:$H,$X$8)</f>
        <v>0</v>
      </c>
      <c r="Y34" s="27">
        <f>Z34*$Z$4+AA34*$AA$4+AB34*$AB$4+AC34*$AC$4+AD34*$AD$4+AE34*$AE$4+AF34*$AF$4+AG34*$AG$4</f>
        <v>0</v>
      </c>
      <c r="Z34" s="27">
        <f>COUNTIFS('固网新增-回网'!$A:$A,$B$4,'固网新增-回网'!$F:$F,B34,'固网新增-回网'!$G:$G,$Z$8)</f>
        <v>0</v>
      </c>
      <c r="AA34" s="27">
        <f>COUNTIFS('固网新增-回网'!$A:$A,$B$4,'固网新增-回网'!$F:$F,B34,'固网新增-回网'!$H:$H,$AA$8)</f>
        <v>0</v>
      </c>
      <c r="AB34" s="27">
        <f>COUNTIFS('固网新增-回网'!$A:$A,$B$4,'固网新增-回网'!$F:$F,B34,'固网新增-回网'!$I:$I,$AB$8)</f>
        <v>0</v>
      </c>
      <c r="AC34" s="27">
        <f>COUNTIFS('固网新增-回网'!$A:$A,$B$4,'固网新增-回网'!$F:$F,B34,'固网新增-回网'!$G:$G,$AC$8)</f>
        <v>0</v>
      </c>
      <c r="AD34" s="27">
        <f>COUNTIFS('固网新增-回网'!$A:$A,$B$4,'固网新增-回网'!$F:$F,B34,'固网新增-回网'!$H:$H,$AD$8)</f>
        <v>0</v>
      </c>
      <c r="AE34" s="27">
        <f>COUNTIFS('固网新增-回网'!$A:$A,$B$4,'固网新增-回网'!$F:$F,B34,'固网新增-回网'!$I:$I,$AE$8)</f>
        <v>0</v>
      </c>
      <c r="AF34" s="27">
        <f>COUNTIFS('固网新增-回网'!$A:$A,$B$4,'固网新增-回网'!$F:$F,B34,'固网新增-回网'!$J:$J,$AF$8)</f>
        <v>0</v>
      </c>
      <c r="AG34" s="27">
        <f>COUNTIFS('固网新增-回网'!$A:$A,$B$4,'固网新增-回网'!$F:$F,B34,'固网新增-回网'!$K:$K,$AG$8)</f>
        <v>0</v>
      </c>
      <c r="AH34" s="27">
        <f>COUNTIFS(号卡晒单!$G:$G,B34,号卡晒单!$H:$H,$AH$8)</f>
        <v>0</v>
      </c>
      <c r="AI34" s="27">
        <f>COUNTIFS(号卡晒单!$G:$G,B34,号卡晒单!$H:$H,$AI$8)</f>
        <v>0</v>
      </c>
      <c r="AJ34" s="27">
        <f>COUNTIFS(号卡晒单!$G:$G,B34,号卡晒单!$H:$H,$AJ$8)</f>
        <v>0</v>
      </c>
      <c r="AK34" s="27">
        <f>COUNTIFS(号卡晒单!$G:$G,B34,号卡晒单!$H:$H,$AK$8)</f>
        <v>0</v>
      </c>
      <c r="AL34" s="27">
        <f>COUNTIFS(号卡晒单!$G:$G,B34,号卡晒单!$H:$H,$AL$8)</f>
        <v>0</v>
      </c>
      <c r="AM34" s="27">
        <f>COUNTIFS(号卡晒单!$G:$G,B34,号卡晒单!$H:$H,$AM$8)</f>
        <v>0</v>
      </c>
      <c r="AN34" s="27">
        <f>COUNTIFS(号卡晒单!$G:$G,B34,号卡晒单!$H:$H,$AN$8)</f>
        <v>0</v>
      </c>
      <c r="AO34" s="27">
        <f>COUNTIFS(号卡晒单!$G:$G,B34,号卡晒单!$H:$H,$AO$8)</f>
        <v>0</v>
      </c>
      <c r="AP34" s="27">
        <f>COUNTIFS(号卡晒单!$G:$G,B34,号卡晒单!$H:$H,$AP$8)</f>
        <v>1</v>
      </c>
      <c r="AQ34" s="27">
        <f>COUNTIFS(号卡晒单!$G:$G,B34,号卡晒单!$H:$H,$AQ$8)</f>
        <v>0</v>
      </c>
      <c r="AR34" s="27">
        <f>COUNTIFS(号卡晒单!$G:$G,B34,号卡晒单!$H:$H,$AR$8)</f>
        <v>0</v>
      </c>
      <c r="AS34" s="27">
        <f>COUNTIFS(号卡晒单!$G:$G,B34,号卡晒单!$H:$H,$AS$8)</f>
        <v>0</v>
      </c>
      <c r="AT34" s="23">
        <f>COUNTIFS(号卡晒单!$G:$G,B34,号卡晒单!$H:$H,$AT$8)</f>
        <v>0</v>
      </c>
      <c r="AU34" s="23">
        <f t="shared" si="2"/>
        <v>1</v>
      </c>
      <c r="AV34" s="23">
        <f t="shared" si="3"/>
        <v>0</v>
      </c>
      <c r="AW34" s="23">
        <f>COUNTIFS(号卡晒单!$G:$G,B34,号卡晒单!$H:$H,$AW$8)</f>
        <v>0</v>
      </c>
      <c r="AX34" s="27">
        <f>COUNTIFS(号卡晒单!$G:$G,B34,号卡晒单!$H:$H,$AX$8)</f>
        <v>0</v>
      </c>
      <c r="AY34" s="27">
        <f>COUNTIFS(号卡晒单!$G:$G,B34,号卡晒单!$H:$H,$AY$8)</f>
        <v>0</v>
      </c>
      <c r="AZ34" s="27">
        <f>COUNTIFS(号卡晒单!$G:$G,B34,号卡晒单!$H:$H,$AZ$8)</f>
        <v>0</v>
      </c>
      <c r="BA34" s="27">
        <f>COUNTIFS('固网新增-回网'!$F:$F,B34,'固网新增-回网'!$G:$G,$BA$8)</f>
        <v>1</v>
      </c>
      <c r="BB34" s="27">
        <f>COUNTIFS('固网新增-回网'!$F:$F,B34,'固网新增-回网'!$H:$H,$BB$8)</f>
        <v>0</v>
      </c>
      <c r="BC34" s="27">
        <f>COUNTIFS('固网新增-回网'!$F:$F,B34,'固网新增-回网'!$I:$I,$BC$8)</f>
        <v>0</v>
      </c>
      <c r="BD34" s="27">
        <f>COUNTIFS('固网新增-回网'!$F:$F,B34,'固网新增-回网'!$G:$G,$BD$8)</f>
        <v>1</v>
      </c>
      <c r="BE34" s="27">
        <f>COUNTIFS('固网新增-回网'!$F:$F,B34,'固网新增-回网'!$H:$H,$BE$8)</f>
        <v>1</v>
      </c>
      <c r="BF34" s="27">
        <f>COUNTIFS('固网新增-回网'!$F:$F,B34,'固网新增-回网'!$I:$I,$BF$8)</f>
        <v>1</v>
      </c>
      <c r="BG34" s="27">
        <f>COUNTIFS('固网新增-回网'!$F:$F,B34,'固网新增-回网'!$J:$J,$BG$8)</f>
        <v>1</v>
      </c>
      <c r="BH34" s="27">
        <f>COUNTIFS('固网新增-回网'!$F:$F,B34,'固网新增-回网'!$K:$K,$BH$8)</f>
        <v>0</v>
      </c>
      <c r="BI34" s="26">
        <v>2</v>
      </c>
      <c r="BJ34" s="27">
        <f>AT34*$AT$4+AU34*$AU$4+AV34*$AV$4+AW34*$AW$4+AX34*$AX$4+AY34*$AY$4+AZ34*$AZ$4</f>
        <v>2</v>
      </c>
      <c r="BK34" s="27">
        <f t="shared" si="4"/>
        <v>1</v>
      </c>
      <c r="BL34" s="34">
        <v>9</v>
      </c>
      <c r="BM34" s="52">
        <f>SUM(BJ34:BJ36)</f>
        <v>4</v>
      </c>
      <c r="BN34" s="53">
        <f>BM34/BL34</f>
        <v>0.444444444444444</v>
      </c>
      <c r="BO34" s="26">
        <v>5</v>
      </c>
      <c r="BP34" s="27">
        <f>BA34*$BA$4+BB34*$BB$4+BC34*$BC$4+BD34*$BD$4+BE34*$BE$4+BF34*$BF$4+BG34*$BG$4+BH34*$BH$4</f>
        <v>8</v>
      </c>
      <c r="BQ34" s="27">
        <f t="shared" si="5"/>
        <v>5</v>
      </c>
      <c r="BR34" s="52">
        <v>22</v>
      </c>
      <c r="BS34" s="52">
        <f>SUM(BP34:BP36)</f>
        <v>23</v>
      </c>
      <c r="BT34" s="53">
        <f>BS34/BR34</f>
        <v>1.04545454545455</v>
      </c>
      <c r="BU34" s="53">
        <f>(BT34+BN34)/2</f>
        <v>0.744949494949495</v>
      </c>
      <c r="BV34" s="64">
        <f>RANK(BU34,$BU$9:$BU$66)</f>
        <v>11</v>
      </c>
      <c r="BW34" s="34" t="s">
        <v>24</v>
      </c>
      <c r="BX34" s="63" t="s">
        <v>66</v>
      </c>
      <c r="BY34" s="34">
        <f t="shared" si="6"/>
        <v>0</v>
      </c>
      <c r="BZ34" s="52">
        <f>SUM(BY34:BY36)</f>
        <v>0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>
        <f>COUNTIFS(号卡晒单!$A:$A,$B$4,号卡晒单!$G:$G,B35,号卡晒单!$H:$H,$E$8)</f>
        <v>0</v>
      </c>
      <c r="F35" s="27">
        <f>COUNTIFS(号卡晒单!$A:$A,$B$4,号卡晒单!$G:$G,B35,号卡晒单!$H:$H,$F$8)</f>
        <v>0</v>
      </c>
      <c r="G35" s="27">
        <f>COUNTIFS(号卡晒单!$A:$A,$B$4,号卡晒单!$G:$G,B35,号卡晒单!$H:$H,$G$8)</f>
        <v>0</v>
      </c>
      <c r="H35" s="27">
        <f>COUNTIFS(号卡晒单!$A:$A,$B$4,号卡晒单!$G:$G,B35,号卡晒单!$H:$H,$H$8)</f>
        <v>0</v>
      </c>
      <c r="I35" s="27">
        <f>COUNTIFS(号卡晒单!$A:$A,$B$4,号卡晒单!$G:$G,B35,号卡晒单!$H:$H,$I$8)</f>
        <v>0</v>
      </c>
      <c r="J35" s="27">
        <f>COUNTIFS(号卡晒单!$A:$A,$B$4,号卡晒单!$G:$G,B35,号卡晒单!$H:$H,$J$8)</f>
        <v>0</v>
      </c>
      <c r="K35" s="27">
        <f>COUNTIFS(号卡晒单!$A:$A,$B$4,号卡晒单!$G:$G,B35,号卡晒单!$H:$H,$K$8)</f>
        <v>0</v>
      </c>
      <c r="L35" s="27">
        <f>COUNTIFS(号卡晒单!$A:$A,$B$4,号卡晒单!$G:$G,B35,号卡晒单!$H:$H,$L$8)</f>
        <v>0</v>
      </c>
      <c r="M35" s="27">
        <f>COUNTIFS(号卡晒单!$A:$A,$B$4,号卡晒单!$G:$G,B35,号卡晒单!$H:$H,$M$8)</f>
        <v>0</v>
      </c>
      <c r="N35" s="27">
        <f>COUNTIFS(号卡晒单!$A:$A,$B$4,号卡晒单!$G:$G,B35,号卡晒单!$H:$H,$N$8)</f>
        <v>0</v>
      </c>
      <c r="O35" s="27">
        <f>COUNTIFS(号卡晒单!$A:$A,$B$4,号卡晒单!$G:$G,B35,号卡晒单!$H:$H,$O$8)</f>
        <v>0</v>
      </c>
      <c r="P35" s="27">
        <f>COUNTIFS(号卡晒单!$A:$A,$B$4,号卡晒单!$G:$G,B35,号卡晒单!$H:$H,$P$8)</f>
        <v>0</v>
      </c>
      <c r="Q35" s="27">
        <f>R35*$R$4+S35*$S$4+T35*$T$4+U35*$U$4+V35*$V$4+W35*$W$4+X35*$X$4</f>
        <v>0</v>
      </c>
      <c r="R35" s="27">
        <f>COUNTIFS(号卡晒单!$A:$A,$B$4,号卡晒单!$G:$G,B35,号卡晒单!$H:$H,$R$8)</f>
        <v>0</v>
      </c>
      <c r="S35" s="27">
        <f t="shared" si="0"/>
        <v>0</v>
      </c>
      <c r="T35" s="27">
        <f t="shared" si="1"/>
        <v>0</v>
      </c>
      <c r="U35" s="27">
        <f>COUNTIFS(号卡晒单!$A:$A,$B$4,号卡晒单!$G:$G,B35,号卡晒单!$H:$H,$U$8)</f>
        <v>0</v>
      </c>
      <c r="V35" s="27">
        <f>COUNTIFS(号卡晒单!$A:$A,$B$4,号卡晒单!$G:$G,B35,号卡晒单!$H:$H,$V$8)</f>
        <v>0</v>
      </c>
      <c r="W35" s="27">
        <f>COUNTIFS(号卡晒单!$A:$A,$B$4,号卡晒单!$G:$G,B35,号卡晒单!$H:$H,$W$8)</f>
        <v>0</v>
      </c>
      <c r="X35" s="27">
        <f>COUNTIFS(号卡晒单!$A:$A,$B$4,号卡晒单!$G:$G,B35,号卡晒单!$H:$H,$X$8)</f>
        <v>0</v>
      </c>
      <c r="Y35" s="27">
        <f>Z35*$Z$4+AA35*$AA$4+AB35*$AB$4+AC35*$AC$4+AD35*$AD$4+AE35*$AE$4+AF35*$AF$4+AG35*$AG$4</f>
        <v>0</v>
      </c>
      <c r="Z35" s="27">
        <f>COUNTIFS('固网新增-回网'!$A:$A,$B$4,'固网新增-回网'!$F:$F,B35,'固网新增-回网'!$G:$G,$Z$8)</f>
        <v>0</v>
      </c>
      <c r="AA35" s="27">
        <f>COUNTIFS('固网新增-回网'!$A:$A,$B$4,'固网新增-回网'!$F:$F,B35,'固网新增-回网'!$H:$H,$AA$8)</f>
        <v>0</v>
      </c>
      <c r="AB35" s="27">
        <f>COUNTIFS('固网新增-回网'!$A:$A,$B$4,'固网新增-回网'!$F:$F,B35,'固网新增-回网'!$I:$I,$AB$8)</f>
        <v>0</v>
      </c>
      <c r="AC35" s="27">
        <f>COUNTIFS('固网新增-回网'!$A:$A,$B$4,'固网新增-回网'!$F:$F,B35,'固网新增-回网'!$G:$G,$AC$8)</f>
        <v>0</v>
      </c>
      <c r="AD35" s="27">
        <f>COUNTIFS('固网新增-回网'!$A:$A,$B$4,'固网新增-回网'!$F:$F,B35,'固网新增-回网'!$H:$H,$AD$8)</f>
        <v>0</v>
      </c>
      <c r="AE35" s="27">
        <f>COUNTIFS('固网新增-回网'!$A:$A,$B$4,'固网新增-回网'!$F:$F,B35,'固网新增-回网'!$I:$I,$AE$8)</f>
        <v>0</v>
      </c>
      <c r="AF35" s="27">
        <f>COUNTIFS('固网新增-回网'!$A:$A,$B$4,'固网新增-回网'!$F:$F,B35,'固网新增-回网'!$J:$J,$AF$8)</f>
        <v>0</v>
      </c>
      <c r="AG35" s="27">
        <f>COUNTIFS('固网新增-回网'!$A:$A,$B$4,'固网新增-回网'!$F:$F,B35,'固网新增-回网'!$K:$K,$AG$8)</f>
        <v>0</v>
      </c>
      <c r="AH35" s="27">
        <f>COUNTIFS(号卡晒单!$G:$G,B35,号卡晒单!$H:$H,$AH$8)</f>
        <v>0</v>
      </c>
      <c r="AI35" s="27">
        <f>COUNTIFS(号卡晒单!$G:$G,B35,号卡晒单!$H:$H,$AI$8)</f>
        <v>0</v>
      </c>
      <c r="AJ35" s="27">
        <f>COUNTIFS(号卡晒单!$G:$G,B35,号卡晒单!$H:$H,$AJ$8)</f>
        <v>0</v>
      </c>
      <c r="AK35" s="27">
        <f>COUNTIFS(号卡晒单!$G:$G,B35,号卡晒单!$H:$H,$AK$8)</f>
        <v>0</v>
      </c>
      <c r="AL35" s="27">
        <f>COUNTIFS(号卡晒单!$G:$G,B35,号卡晒单!$H:$H,$AL$8)</f>
        <v>0</v>
      </c>
      <c r="AM35" s="27">
        <f>COUNTIFS(号卡晒单!$G:$G,B35,号卡晒单!$H:$H,$AM$8)</f>
        <v>0</v>
      </c>
      <c r="AN35" s="27">
        <f>COUNTIFS(号卡晒单!$G:$G,B35,号卡晒单!$H:$H,$AN$8)</f>
        <v>0</v>
      </c>
      <c r="AO35" s="27">
        <f>COUNTIFS(号卡晒单!$G:$G,B35,号卡晒单!$H:$H,$AO$8)</f>
        <v>0</v>
      </c>
      <c r="AP35" s="27">
        <f>COUNTIFS(号卡晒单!$G:$G,B35,号卡晒单!$H:$H,$AP$8)</f>
        <v>1</v>
      </c>
      <c r="AQ35" s="27">
        <f>COUNTIFS(号卡晒单!$G:$G,B35,号卡晒单!$H:$H,$AQ$8)</f>
        <v>0</v>
      </c>
      <c r="AR35" s="27">
        <f>COUNTIFS(号卡晒单!$G:$G,B35,号卡晒单!$H:$H,$AR$8)</f>
        <v>0</v>
      </c>
      <c r="AS35" s="27">
        <f>COUNTIFS(号卡晒单!$G:$G,B35,号卡晒单!$H:$H,$AS$8)</f>
        <v>0</v>
      </c>
      <c r="AT35" s="23">
        <f>COUNTIFS(号卡晒单!$G:$G,B35,号卡晒单!$H:$H,$AT$8)</f>
        <v>0</v>
      </c>
      <c r="AU35" s="23">
        <f t="shared" si="2"/>
        <v>1</v>
      </c>
      <c r="AV35" s="23">
        <f t="shared" si="3"/>
        <v>0</v>
      </c>
      <c r="AW35" s="23">
        <f>COUNTIFS(号卡晒单!$G:$G,B35,号卡晒单!$H:$H,$AW$8)</f>
        <v>0</v>
      </c>
      <c r="AX35" s="27">
        <f>COUNTIFS(号卡晒单!$G:$G,B35,号卡晒单!$H:$H,$AX$8)</f>
        <v>0</v>
      </c>
      <c r="AY35" s="27">
        <f>COUNTIFS(号卡晒单!$G:$G,B35,号卡晒单!$H:$H,$AY$8)</f>
        <v>0</v>
      </c>
      <c r="AZ35" s="27">
        <f>COUNTIFS(号卡晒单!$G:$G,B35,号卡晒单!$H:$H,$AZ$8)</f>
        <v>0</v>
      </c>
      <c r="BA35" s="27">
        <f>COUNTIFS('固网新增-回网'!$F:$F,B35,'固网新增-回网'!$G:$G,$BA$8)</f>
        <v>2</v>
      </c>
      <c r="BB35" s="27">
        <f>COUNTIFS('固网新增-回网'!$F:$F,B35,'固网新增-回网'!$H:$H,$BB$8)</f>
        <v>0</v>
      </c>
      <c r="BC35" s="27">
        <f>COUNTIFS('固网新增-回网'!$F:$F,B35,'固网新增-回网'!$I:$I,$BC$8)</f>
        <v>0</v>
      </c>
      <c r="BD35" s="27">
        <f>COUNTIFS('固网新增-回网'!$F:$F,B35,'固网新增-回网'!$G:$G,$BD$8)</f>
        <v>1</v>
      </c>
      <c r="BE35" s="27">
        <f>COUNTIFS('固网新增-回网'!$F:$F,B35,'固网新增-回网'!$H:$H,$BE$8)</f>
        <v>1</v>
      </c>
      <c r="BF35" s="27">
        <f>COUNTIFS('固网新增-回网'!$F:$F,B35,'固网新增-回网'!$I:$I,$BF$8)</f>
        <v>1</v>
      </c>
      <c r="BG35" s="27">
        <f>COUNTIFS('固网新增-回网'!$F:$F,B35,'固网新增-回网'!$J:$J,$BG$8)</f>
        <v>0</v>
      </c>
      <c r="BH35" s="27">
        <f>COUNTIFS('固网新增-回网'!$F:$F,B35,'固网新增-回网'!$K:$K,$BH$8)</f>
        <v>0</v>
      </c>
      <c r="BI35" s="26">
        <v>2</v>
      </c>
      <c r="BJ35" s="27">
        <f>AT35*$AT$4+AU35*$AU$4+AV35*$AV$4+AW35*$AW$4+AX35*$AX$4+AY35*$AY$4+AZ35*$AZ$4</f>
        <v>2</v>
      </c>
      <c r="BK35" s="27">
        <f t="shared" si="4"/>
        <v>1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10</v>
      </c>
      <c r="BQ35" s="27">
        <f t="shared" si="5"/>
        <v>5</v>
      </c>
      <c r="BR35" s="28"/>
      <c r="BS35" s="28"/>
      <c r="BT35" s="28"/>
      <c r="BU35" s="28"/>
      <c r="BV35" s="28"/>
      <c r="BW35" s="28"/>
      <c r="BX35" s="63" t="s">
        <v>67</v>
      </c>
      <c r="BY35" s="34">
        <f t="shared" si="6"/>
        <v>0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>
        <f>COUNTIFS(号卡晒单!$A:$A,$B$4,号卡晒单!$G:$G,B36,号卡晒单!$H:$H,$E$8)</f>
        <v>0</v>
      </c>
      <c r="F36" s="27">
        <f>COUNTIFS(号卡晒单!$A:$A,$B$4,号卡晒单!$G:$G,B36,号卡晒单!$H:$H,$F$8)</f>
        <v>0</v>
      </c>
      <c r="G36" s="27">
        <f>COUNTIFS(号卡晒单!$A:$A,$B$4,号卡晒单!$G:$G,B36,号卡晒单!$H:$H,$G$8)</f>
        <v>0</v>
      </c>
      <c r="H36" s="27">
        <f>COUNTIFS(号卡晒单!$A:$A,$B$4,号卡晒单!$G:$G,B36,号卡晒单!$H:$H,$H$8)</f>
        <v>0</v>
      </c>
      <c r="I36" s="27">
        <f>COUNTIFS(号卡晒单!$A:$A,$B$4,号卡晒单!$G:$G,B36,号卡晒单!$H:$H,$I$8)</f>
        <v>0</v>
      </c>
      <c r="J36" s="27">
        <f>COUNTIFS(号卡晒单!$A:$A,$B$4,号卡晒单!$G:$G,B36,号卡晒单!$H:$H,$J$8)</f>
        <v>0</v>
      </c>
      <c r="K36" s="27">
        <f>COUNTIFS(号卡晒单!$A:$A,$B$4,号卡晒单!$G:$G,B36,号卡晒单!$H:$H,$K$8)</f>
        <v>0</v>
      </c>
      <c r="L36" s="27">
        <f>COUNTIFS(号卡晒单!$A:$A,$B$4,号卡晒单!$G:$G,B36,号卡晒单!$H:$H,$L$8)</f>
        <v>0</v>
      </c>
      <c r="M36" s="27">
        <f>COUNTIFS(号卡晒单!$A:$A,$B$4,号卡晒单!$G:$G,B36,号卡晒单!$H:$H,$M$8)</f>
        <v>0</v>
      </c>
      <c r="N36" s="27">
        <f>COUNTIFS(号卡晒单!$A:$A,$B$4,号卡晒单!$G:$G,B36,号卡晒单!$H:$H,$N$8)</f>
        <v>0</v>
      </c>
      <c r="O36" s="27">
        <f>COUNTIFS(号卡晒单!$A:$A,$B$4,号卡晒单!$G:$G,B36,号卡晒单!$H:$H,$O$8)</f>
        <v>0</v>
      </c>
      <c r="P36" s="27">
        <f>COUNTIFS(号卡晒单!$A:$A,$B$4,号卡晒单!$G:$G,B36,号卡晒单!$H:$H,$P$8)</f>
        <v>0</v>
      </c>
      <c r="Q36" s="27">
        <f>R36*$R$4+S36*$S$4+T36*$T$4+U36*$U$4+V36*$V$4+W36*$W$4+X36*$X$4</f>
        <v>0</v>
      </c>
      <c r="R36" s="27">
        <f>COUNTIFS(号卡晒单!$A:$A,$B$4,号卡晒单!$G:$G,B36,号卡晒单!$H:$H,$R$8)</f>
        <v>0</v>
      </c>
      <c r="S36" s="27">
        <f t="shared" si="0"/>
        <v>0</v>
      </c>
      <c r="T36" s="27">
        <f t="shared" si="1"/>
        <v>0</v>
      </c>
      <c r="U36" s="27">
        <f>COUNTIFS(号卡晒单!$A:$A,$B$4,号卡晒单!$G:$G,B36,号卡晒单!$H:$H,$U$8)</f>
        <v>0</v>
      </c>
      <c r="V36" s="27">
        <f>COUNTIFS(号卡晒单!$A:$A,$B$4,号卡晒单!$G:$G,B36,号卡晒单!$H:$H,$V$8)</f>
        <v>0</v>
      </c>
      <c r="W36" s="27">
        <f>COUNTIFS(号卡晒单!$A:$A,$B$4,号卡晒单!$G:$G,B36,号卡晒单!$H:$H,$W$8)</f>
        <v>0</v>
      </c>
      <c r="X36" s="27">
        <f>COUNTIFS(号卡晒单!$A:$A,$B$4,号卡晒单!$G:$G,B36,号卡晒单!$H:$H,$X$8)</f>
        <v>0</v>
      </c>
      <c r="Y36" s="27">
        <f>Z36*$Z$4+AA36*$AA$4+AB36*$AB$4+AC36*$AC$4+AD36*$AD$4+AE36*$AE$4+AF36*$AF$4+AG36*$AG$4</f>
        <v>0</v>
      </c>
      <c r="Z36" s="27">
        <f>COUNTIFS('固网新增-回网'!$A:$A,$B$4,'固网新增-回网'!$F:$F,B36,'固网新增-回网'!$G:$G,$Z$8)</f>
        <v>0</v>
      </c>
      <c r="AA36" s="27">
        <f>COUNTIFS('固网新增-回网'!$A:$A,$B$4,'固网新增-回网'!$F:$F,B36,'固网新增-回网'!$H:$H,$AA$8)</f>
        <v>0</v>
      </c>
      <c r="AB36" s="27">
        <f>COUNTIFS('固网新增-回网'!$A:$A,$B$4,'固网新增-回网'!$F:$F,B36,'固网新增-回网'!$I:$I,$AB$8)</f>
        <v>0</v>
      </c>
      <c r="AC36" s="27">
        <f>COUNTIFS('固网新增-回网'!$A:$A,$B$4,'固网新增-回网'!$F:$F,B36,'固网新增-回网'!$G:$G,$AC$8)</f>
        <v>0</v>
      </c>
      <c r="AD36" s="27">
        <f>COUNTIFS('固网新增-回网'!$A:$A,$B$4,'固网新增-回网'!$F:$F,B36,'固网新增-回网'!$H:$H,$AD$8)</f>
        <v>0</v>
      </c>
      <c r="AE36" s="27">
        <f>COUNTIFS('固网新增-回网'!$A:$A,$B$4,'固网新增-回网'!$F:$F,B36,'固网新增-回网'!$I:$I,$AE$8)</f>
        <v>0</v>
      </c>
      <c r="AF36" s="27">
        <f>COUNTIFS('固网新增-回网'!$A:$A,$B$4,'固网新增-回网'!$F:$F,B36,'固网新增-回网'!$J:$J,$AF$8)</f>
        <v>0</v>
      </c>
      <c r="AG36" s="27">
        <f>COUNTIFS('固网新增-回网'!$A:$A,$B$4,'固网新增-回网'!$F:$F,B36,'固网新增-回网'!$K:$K,$AG$8)</f>
        <v>0</v>
      </c>
      <c r="AH36" s="27">
        <f>COUNTIFS(号卡晒单!$G:$G,B36,号卡晒单!$H:$H,$AH$8)</f>
        <v>0</v>
      </c>
      <c r="AI36" s="27">
        <f>COUNTIFS(号卡晒单!$G:$G,B36,号卡晒单!$H:$H,$AI$8)</f>
        <v>0</v>
      </c>
      <c r="AJ36" s="27">
        <f>COUNTIFS(号卡晒单!$G:$G,B36,号卡晒单!$H:$H,$AJ$8)</f>
        <v>0</v>
      </c>
      <c r="AK36" s="27">
        <f>COUNTIFS(号卡晒单!$G:$G,B36,号卡晒单!$H:$H,$AK$8)</f>
        <v>0</v>
      </c>
      <c r="AL36" s="27">
        <f>COUNTIFS(号卡晒单!$G:$G,B36,号卡晒单!$H:$H,$AL$8)</f>
        <v>0</v>
      </c>
      <c r="AM36" s="27">
        <f>COUNTIFS(号卡晒单!$G:$G,B36,号卡晒单!$H:$H,$AM$8)</f>
        <v>0</v>
      </c>
      <c r="AN36" s="27">
        <f>COUNTIFS(号卡晒单!$G:$G,B36,号卡晒单!$H:$H,$AN$8)</f>
        <v>0</v>
      </c>
      <c r="AO36" s="27">
        <f>COUNTIFS(号卡晒单!$G:$G,B36,号卡晒单!$H:$H,$AO$8)</f>
        <v>0</v>
      </c>
      <c r="AP36" s="27">
        <f>COUNTIFS(号卡晒单!$G:$G,B36,号卡晒单!$H:$H,$AP$8)</f>
        <v>0</v>
      </c>
      <c r="AQ36" s="27">
        <f>COUNTIFS(号卡晒单!$G:$G,B36,号卡晒单!$H:$H,$AQ$8)</f>
        <v>0</v>
      </c>
      <c r="AR36" s="27">
        <f>COUNTIFS(号卡晒单!$G:$G,B36,号卡晒单!$H:$H,$AR$8)</f>
        <v>0</v>
      </c>
      <c r="AS36" s="27">
        <f>COUNTIFS(号卡晒单!$G:$G,B36,号卡晒单!$H:$H,$AS$8)</f>
        <v>0</v>
      </c>
      <c r="AT36" s="23">
        <f>COUNTIFS(号卡晒单!$G:$G,B36,号卡晒单!$H:$H,$AT$8)</f>
        <v>0</v>
      </c>
      <c r="AU36" s="23">
        <f t="shared" si="2"/>
        <v>0</v>
      </c>
      <c r="AV36" s="23">
        <f t="shared" si="3"/>
        <v>0</v>
      </c>
      <c r="AW36" s="23">
        <f>COUNTIFS(号卡晒单!$G:$G,B36,号卡晒单!$H:$H,$AW$8)</f>
        <v>0</v>
      </c>
      <c r="AX36" s="27">
        <f>COUNTIFS(号卡晒单!$G:$G,B36,号卡晒单!$H:$H,$AX$8)</f>
        <v>0</v>
      </c>
      <c r="AY36" s="27">
        <f>COUNTIFS(号卡晒单!$G:$G,B36,号卡晒单!$H:$H,$AY$8)</f>
        <v>0</v>
      </c>
      <c r="AZ36" s="27">
        <f>COUNTIFS(号卡晒单!$G:$G,B36,号卡晒单!$H:$H,$AZ$8)</f>
        <v>0</v>
      </c>
      <c r="BA36" s="27">
        <f>COUNTIFS('固网新增-回网'!$F:$F,B36,'固网新增-回网'!$G:$G,$BA$8)</f>
        <v>0</v>
      </c>
      <c r="BB36" s="27">
        <f>COUNTIFS('固网新增-回网'!$F:$F,B36,'固网新增-回网'!$H:$H,$BB$8)</f>
        <v>0</v>
      </c>
      <c r="BC36" s="27">
        <f>COUNTIFS('固网新增-回网'!$F:$F,B36,'固网新增-回网'!$I:$I,$BC$8)</f>
        <v>0</v>
      </c>
      <c r="BD36" s="27">
        <f>COUNTIFS('固网新增-回网'!$F:$F,B36,'固网新增-回网'!$G:$G,$BD$8)</f>
        <v>0</v>
      </c>
      <c r="BE36" s="27">
        <f>COUNTIFS('固网新增-回网'!$F:$F,B36,'固网新增-回网'!$H:$H,$BE$8)</f>
        <v>0</v>
      </c>
      <c r="BF36" s="27">
        <f>COUNTIFS('固网新增-回网'!$F:$F,B36,'固网新增-回网'!$I:$I,$BF$8)</f>
        <v>0</v>
      </c>
      <c r="BG36" s="27">
        <f>COUNTIFS('固网新增-回网'!$F:$F,B36,'固网新增-回网'!$J:$J,$BG$8)</f>
        <v>3</v>
      </c>
      <c r="BH36" s="27">
        <f>COUNTIFS('固网新增-回网'!$F:$F,B36,'固网新增-回网'!$K:$K,$BH$8)</f>
        <v>2</v>
      </c>
      <c r="BI36" s="26">
        <v>5</v>
      </c>
      <c r="BJ36" s="27">
        <f>AT36*$AT$4+AU36*$AU$4+AV36*$AV$4+AW36*$AW$4+AX36*$AX$4+AY36*$AY$4+AZ36*$AZ$4</f>
        <v>0</v>
      </c>
      <c r="BK36" s="27">
        <f t="shared" si="4"/>
        <v>0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5</v>
      </c>
      <c r="BQ36" s="27">
        <f t="shared" si="5"/>
        <v>5</v>
      </c>
      <c r="BR36" s="30"/>
      <c r="BS36" s="30"/>
      <c r="BT36" s="30"/>
      <c r="BU36" s="30"/>
      <c r="BV36" s="30"/>
      <c r="BW36" s="30"/>
      <c r="BX36" s="63" t="s">
        <v>68</v>
      </c>
      <c r="BY36" s="34">
        <f t="shared" si="6"/>
        <v>0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>
        <f>COUNTIFS(号卡晒单!$A:$A,$B$4,号卡晒单!$G:$G,B37,号卡晒单!$H:$H,$E$8)</f>
        <v>0</v>
      </c>
      <c r="F37" s="27">
        <f>COUNTIFS(号卡晒单!$A:$A,$B$4,号卡晒单!$G:$G,B37,号卡晒单!$H:$H,$F$8)</f>
        <v>0</v>
      </c>
      <c r="G37" s="27">
        <f>COUNTIFS(号卡晒单!$A:$A,$B$4,号卡晒单!$G:$G,B37,号卡晒单!$H:$H,$G$8)</f>
        <v>0</v>
      </c>
      <c r="H37" s="27">
        <f>COUNTIFS(号卡晒单!$A:$A,$B$4,号卡晒单!$G:$G,B37,号卡晒单!$H:$H,$H$8)</f>
        <v>0</v>
      </c>
      <c r="I37" s="27">
        <f>COUNTIFS(号卡晒单!$A:$A,$B$4,号卡晒单!$G:$G,B37,号卡晒单!$H:$H,$I$8)</f>
        <v>0</v>
      </c>
      <c r="J37" s="27">
        <f>COUNTIFS(号卡晒单!$A:$A,$B$4,号卡晒单!$G:$G,B37,号卡晒单!$H:$H,$J$8)</f>
        <v>0</v>
      </c>
      <c r="K37" s="27">
        <f>COUNTIFS(号卡晒单!$A:$A,$B$4,号卡晒单!$G:$G,B37,号卡晒单!$H:$H,$K$8)</f>
        <v>0</v>
      </c>
      <c r="L37" s="27">
        <f>COUNTIFS(号卡晒单!$A:$A,$B$4,号卡晒单!$G:$G,B37,号卡晒单!$H:$H,$L$8)</f>
        <v>0</v>
      </c>
      <c r="M37" s="27">
        <f>COUNTIFS(号卡晒单!$A:$A,$B$4,号卡晒单!$G:$G,B37,号卡晒单!$H:$H,$M$8)</f>
        <v>0</v>
      </c>
      <c r="N37" s="27">
        <f>COUNTIFS(号卡晒单!$A:$A,$B$4,号卡晒单!$G:$G,B37,号卡晒单!$H:$H,$N$8)</f>
        <v>0</v>
      </c>
      <c r="O37" s="27">
        <f>COUNTIFS(号卡晒单!$A:$A,$B$4,号卡晒单!$G:$G,B37,号卡晒单!$H:$H,$O$8)</f>
        <v>0</v>
      </c>
      <c r="P37" s="27">
        <f>COUNTIFS(号卡晒单!$A:$A,$B$4,号卡晒单!$G:$G,B37,号卡晒单!$H:$H,$P$8)</f>
        <v>0</v>
      </c>
      <c r="Q37" s="27">
        <f>R37*$R$4+S37*$S$4+T37*$T$4+U37*$U$4+V37*$V$4+W37*$W$4+X37*$X$4</f>
        <v>0</v>
      </c>
      <c r="R37" s="27">
        <f>COUNTIFS(号卡晒单!$A:$A,$B$4,号卡晒单!$G:$G,B37,号卡晒单!$H:$H,$R$8)</f>
        <v>0</v>
      </c>
      <c r="S37" s="27">
        <f t="shared" si="0"/>
        <v>0</v>
      </c>
      <c r="T37" s="27">
        <f t="shared" si="1"/>
        <v>0</v>
      </c>
      <c r="U37" s="27">
        <f>COUNTIFS(号卡晒单!$A:$A,$B$4,号卡晒单!$G:$G,B37,号卡晒单!$H:$H,$U$8)</f>
        <v>0</v>
      </c>
      <c r="V37" s="27">
        <f>COUNTIFS(号卡晒单!$A:$A,$B$4,号卡晒单!$G:$G,B37,号卡晒单!$H:$H,$V$8)</f>
        <v>0</v>
      </c>
      <c r="W37" s="27">
        <f>COUNTIFS(号卡晒单!$A:$A,$B$4,号卡晒单!$G:$G,B37,号卡晒单!$H:$H,$W$8)</f>
        <v>0</v>
      </c>
      <c r="X37" s="27">
        <f>COUNTIFS(号卡晒单!$A:$A,$B$4,号卡晒单!$G:$G,B37,号卡晒单!$H:$H,$X$8)</f>
        <v>0</v>
      </c>
      <c r="Y37" s="27">
        <f>Z37*$Z$4+AA37*$AA$4+AB37*$AB$4+AC37*$AC$4+AD37*$AD$4+AE37*$AE$4+AF37*$AF$4+AG37*$AG$4</f>
        <v>0</v>
      </c>
      <c r="Z37" s="27">
        <f>COUNTIFS('固网新增-回网'!$A:$A,$B$4,'固网新增-回网'!$F:$F,B37,'固网新增-回网'!$G:$G,$Z$8)</f>
        <v>0</v>
      </c>
      <c r="AA37" s="27">
        <f>COUNTIFS('固网新增-回网'!$A:$A,$B$4,'固网新增-回网'!$F:$F,B37,'固网新增-回网'!$H:$H,$AA$8)</f>
        <v>0</v>
      </c>
      <c r="AB37" s="27">
        <f>COUNTIFS('固网新增-回网'!$A:$A,$B$4,'固网新增-回网'!$F:$F,B37,'固网新增-回网'!$I:$I,$AB$8)</f>
        <v>0</v>
      </c>
      <c r="AC37" s="27">
        <f>COUNTIFS('固网新增-回网'!$A:$A,$B$4,'固网新增-回网'!$F:$F,B37,'固网新增-回网'!$G:$G,$AC$8)</f>
        <v>0</v>
      </c>
      <c r="AD37" s="27">
        <f>COUNTIFS('固网新增-回网'!$A:$A,$B$4,'固网新增-回网'!$F:$F,B37,'固网新增-回网'!$H:$H,$AD$8)</f>
        <v>0</v>
      </c>
      <c r="AE37" s="27">
        <f>COUNTIFS('固网新增-回网'!$A:$A,$B$4,'固网新增-回网'!$F:$F,B37,'固网新增-回网'!$I:$I,$AE$8)</f>
        <v>0</v>
      </c>
      <c r="AF37" s="27">
        <f>COUNTIFS('固网新增-回网'!$A:$A,$B$4,'固网新增-回网'!$F:$F,B37,'固网新增-回网'!$J:$J,$AF$8)</f>
        <v>0</v>
      </c>
      <c r="AG37" s="27">
        <f>COUNTIFS('固网新增-回网'!$A:$A,$B$4,'固网新增-回网'!$F:$F,B37,'固网新增-回网'!$K:$K,$AG$8)</f>
        <v>0</v>
      </c>
      <c r="AH37" s="27">
        <f>COUNTIFS(号卡晒单!$G:$G,B37,号卡晒单!$H:$H,$AH$8)</f>
        <v>0</v>
      </c>
      <c r="AI37" s="27">
        <f>COUNTIFS(号卡晒单!$G:$G,B37,号卡晒单!$H:$H,$AI$8)</f>
        <v>0</v>
      </c>
      <c r="AJ37" s="27">
        <f>COUNTIFS(号卡晒单!$G:$G,B37,号卡晒单!$H:$H,$AJ$8)</f>
        <v>0</v>
      </c>
      <c r="AK37" s="27">
        <f>COUNTIFS(号卡晒单!$G:$G,B37,号卡晒单!$H:$H,$AK$8)</f>
        <v>0</v>
      </c>
      <c r="AL37" s="27">
        <f>COUNTIFS(号卡晒单!$G:$G,B37,号卡晒单!$H:$H,$AL$8)</f>
        <v>0</v>
      </c>
      <c r="AM37" s="27">
        <f>COUNTIFS(号卡晒单!$G:$G,B37,号卡晒单!$H:$H,$AM$8)</f>
        <v>0</v>
      </c>
      <c r="AN37" s="27">
        <f>COUNTIFS(号卡晒单!$G:$G,B37,号卡晒单!$H:$H,$AN$8)</f>
        <v>0</v>
      </c>
      <c r="AO37" s="27">
        <f>COUNTIFS(号卡晒单!$G:$G,B37,号卡晒单!$H:$H,$AO$8)</f>
        <v>0</v>
      </c>
      <c r="AP37" s="27">
        <f>COUNTIFS(号卡晒单!$G:$G,B37,号卡晒单!$H:$H,$AP$8)</f>
        <v>0</v>
      </c>
      <c r="AQ37" s="27">
        <f>COUNTIFS(号卡晒单!$G:$G,B37,号卡晒单!$H:$H,$AQ$8)</f>
        <v>0</v>
      </c>
      <c r="AR37" s="27">
        <f>COUNTIFS(号卡晒单!$G:$G,B37,号卡晒单!$H:$H,$AR$8)</f>
        <v>0</v>
      </c>
      <c r="AS37" s="27">
        <f>COUNTIFS(号卡晒单!$G:$G,B37,号卡晒单!$H:$H,$AS$8)</f>
        <v>0</v>
      </c>
      <c r="AT37" s="23">
        <f>COUNTIFS(号卡晒单!$G:$G,B37,号卡晒单!$H:$H,$AT$8)</f>
        <v>0</v>
      </c>
      <c r="AU37" s="23">
        <f t="shared" si="2"/>
        <v>0</v>
      </c>
      <c r="AV37" s="23">
        <f t="shared" si="3"/>
        <v>0</v>
      </c>
      <c r="AW37" s="23">
        <f>COUNTIFS(号卡晒单!$G:$G,B37,号卡晒单!$H:$H,$AW$8)</f>
        <v>0</v>
      </c>
      <c r="AX37" s="27">
        <f>COUNTIFS(号卡晒单!$G:$G,B37,号卡晒单!$H:$H,$AX$8)</f>
        <v>0</v>
      </c>
      <c r="AY37" s="27">
        <f>COUNTIFS(号卡晒单!$G:$G,B37,号卡晒单!$H:$H,$AY$8)</f>
        <v>0</v>
      </c>
      <c r="AZ37" s="27">
        <f>COUNTIFS(号卡晒单!$G:$G,B37,号卡晒单!$H:$H,$AZ$8)</f>
        <v>0</v>
      </c>
      <c r="BA37" s="27">
        <f>COUNTIFS('固网新增-回网'!$F:$F,B37,'固网新增-回网'!$G:$G,$BA$8)</f>
        <v>0</v>
      </c>
      <c r="BB37" s="27">
        <f>COUNTIFS('固网新增-回网'!$F:$F,B37,'固网新增-回网'!$H:$H,$BB$8)</f>
        <v>0</v>
      </c>
      <c r="BC37" s="27">
        <f>COUNTIFS('固网新增-回网'!$F:$F,B37,'固网新增-回网'!$I:$I,$BC$8)</f>
        <v>0</v>
      </c>
      <c r="BD37" s="27">
        <f>COUNTIFS('固网新增-回网'!$F:$F,B37,'固网新增-回网'!$G:$G,$BD$8)</f>
        <v>2</v>
      </c>
      <c r="BE37" s="27">
        <f>COUNTIFS('固网新增-回网'!$F:$F,B37,'固网新增-回网'!$H:$H,$BE$8)</f>
        <v>2</v>
      </c>
      <c r="BF37" s="27">
        <f>COUNTIFS('固网新增-回网'!$F:$F,B37,'固网新增-回网'!$I:$I,$BF$8)</f>
        <v>2</v>
      </c>
      <c r="BG37" s="27">
        <f>COUNTIFS('固网新增-回网'!$F:$F,B37,'固网新增-回网'!$J:$J,$BG$8)</f>
        <v>1</v>
      </c>
      <c r="BH37" s="27">
        <f>COUNTIFS('固网新增-回网'!$F:$F,B37,'固网新增-回网'!$K:$K,$BH$8)</f>
        <v>0</v>
      </c>
      <c r="BI37" s="26">
        <v>2</v>
      </c>
      <c r="BJ37" s="27">
        <f>AT37*$AT$4+AU37*$AU$4+AV37*$AV$4+AW37*$AW$4+AX37*$AX$4+AY37*$AY$4+AZ37*$AZ$4</f>
        <v>0</v>
      </c>
      <c r="BK37" s="27">
        <f t="shared" si="4"/>
        <v>0</v>
      </c>
      <c r="BL37" s="34">
        <v>9</v>
      </c>
      <c r="BM37" s="52">
        <f>SUM(BJ37:BJ39)</f>
        <v>4</v>
      </c>
      <c r="BN37" s="53">
        <f>BM37/BL37</f>
        <v>0.444444444444444</v>
      </c>
      <c r="BO37" s="26">
        <v>5</v>
      </c>
      <c r="BP37" s="27">
        <f>BA37*$BA$4+BB37*$BB$4+BC37*$BC$4+BD37*$BD$4+BE37*$BE$4+BF37*$BF$4+BG37*$BG$4+BH37*$BH$4</f>
        <v>9</v>
      </c>
      <c r="BQ37" s="27">
        <f t="shared" si="5"/>
        <v>7</v>
      </c>
      <c r="BR37" s="52">
        <v>22</v>
      </c>
      <c r="BS37" s="52">
        <f>SUM(BP37:BP39)</f>
        <v>15</v>
      </c>
      <c r="BT37" s="53">
        <f>BS37/BR37</f>
        <v>0.681818181818182</v>
      </c>
      <c r="BU37" s="53">
        <f>(BT37+BN37)/2</f>
        <v>0.563131313131313</v>
      </c>
      <c r="BV37" s="64">
        <f>RANK(BU37,$BU$9:$BU$66)</f>
        <v>14</v>
      </c>
      <c r="BW37" s="34" t="s">
        <v>25</v>
      </c>
      <c r="BX37" s="63" t="s">
        <v>69</v>
      </c>
      <c r="BY37" s="34">
        <f t="shared" si="6"/>
        <v>0</v>
      </c>
      <c r="BZ37" s="52">
        <f>SUM(BY37:BY39)</f>
        <v>0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>
        <f>COUNTIFS(号卡晒单!$A:$A,$B$4,号卡晒单!$G:$G,B38,号卡晒单!$H:$H,$E$8)</f>
        <v>0</v>
      </c>
      <c r="F38" s="27">
        <f>COUNTIFS(号卡晒单!$A:$A,$B$4,号卡晒单!$G:$G,B38,号卡晒单!$H:$H,$F$8)</f>
        <v>0</v>
      </c>
      <c r="G38" s="27">
        <f>COUNTIFS(号卡晒单!$A:$A,$B$4,号卡晒单!$G:$G,B38,号卡晒单!$H:$H,$G$8)</f>
        <v>0</v>
      </c>
      <c r="H38" s="27">
        <f>COUNTIFS(号卡晒单!$A:$A,$B$4,号卡晒单!$G:$G,B38,号卡晒单!$H:$H,$H$8)</f>
        <v>0</v>
      </c>
      <c r="I38" s="27">
        <f>COUNTIFS(号卡晒单!$A:$A,$B$4,号卡晒单!$G:$G,B38,号卡晒单!$H:$H,$I$8)</f>
        <v>0</v>
      </c>
      <c r="J38" s="27">
        <f>COUNTIFS(号卡晒单!$A:$A,$B$4,号卡晒单!$G:$G,B38,号卡晒单!$H:$H,$J$8)</f>
        <v>0</v>
      </c>
      <c r="K38" s="27">
        <f>COUNTIFS(号卡晒单!$A:$A,$B$4,号卡晒单!$G:$G,B38,号卡晒单!$H:$H,$K$8)</f>
        <v>0</v>
      </c>
      <c r="L38" s="27">
        <f>COUNTIFS(号卡晒单!$A:$A,$B$4,号卡晒单!$G:$G,B38,号卡晒单!$H:$H,$L$8)</f>
        <v>0</v>
      </c>
      <c r="M38" s="27">
        <f>COUNTIFS(号卡晒单!$A:$A,$B$4,号卡晒单!$G:$G,B38,号卡晒单!$H:$H,$M$8)</f>
        <v>0</v>
      </c>
      <c r="N38" s="27">
        <f>COUNTIFS(号卡晒单!$A:$A,$B$4,号卡晒单!$G:$G,B38,号卡晒单!$H:$H,$N$8)</f>
        <v>0</v>
      </c>
      <c r="O38" s="27">
        <f>COUNTIFS(号卡晒单!$A:$A,$B$4,号卡晒单!$G:$G,B38,号卡晒单!$H:$H,$O$8)</f>
        <v>0</v>
      </c>
      <c r="P38" s="27">
        <f>COUNTIFS(号卡晒单!$A:$A,$B$4,号卡晒单!$G:$G,B38,号卡晒单!$H:$H,$P$8)</f>
        <v>0</v>
      </c>
      <c r="Q38" s="27">
        <f>R38*$R$4+S38*$S$4+T38*$T$4+U38*$U$4+V38*$V$4+W38*$W$4+X38*$X$4</f>
        <v>0</v>
      </c>
      <c r="R38" s="27">
        <f>COUNTIFS(号卡晒单!$A:$A,$B$4,号卡晒单!$G:$G,B38,号卡晒单!$H:$H,$R$8)</f>
        <v>0</v>
      </c>
      <c r="S38" s="27">
        <f t="shared" si="0"/>
        <v>0</v>
      </c>
      <c r="T38" s="27">
        <f t="shared" si="1"/>
        <v>0</v>
      </c>
      <c r="U38" s="27">
        <f>COUNTIFS(号卡晒单!$A:$A,$B$4,号卡晒单!$G:$G,B38,号卡晒单!$H:$H,$U$8)</f>
        <v>0</v>
      </c>
      <c r="V38" s="27">
        <f>COUNTIFS(号卡晒单!$A:$A,$B$4,号卡晒单!$G:$G,B38,号卡晒单!$H:$H,$V$8)</f>
        <v>0</v>
      </c>
      <c r="W38" s="27">
        <f>COUNTIFS(号卡晒单!$A:$A,$B$4,号卡晒单!$G:$G,B38,号卡晒单!$H:$H,$W$8)</f>
        <v>0</v>
      </c>
      <c r="X38" s="27">
        <f>COUNTIFS(号卡晒单!$A:$A,$B$4,号卡晒单!$G:$G,B38,号卡晒单!$H:$H,$X$8)</f>
        <v>0</v>
      </c>
      <c r="Y38" s="27">
        <f>Z38*$Z$4+AA38*$AA$4+AB38*$AB$4+AC38*$AC$4+AD38*$AD$4+AE38*$AE$4+AF38*$AF$4+AG38*$AG$4</f>
        <v>0</v>
      </c>
      <c r="Z38" s="27">
        <f>COUNTIFS('固网新增-回网'!$A:$A,$B$4,'固网新增-回网'!$F:$F,B38,'固网新增-回网'!$G:$G,$Z$8)</f>
        <v>0</v>
      </c>
      <c r="AA38" s="27">
        <f>COUNTIFS('固网新增-回网'!$A:$A,$B$4,'固网新增-回网'!$F:$F,B38,'固网新增-回网'!$H:$H,$AA$8)</f>
        <v>0</v>
      </c>
      <c r="AB38" s="27">
        <f>COUNTIFS('固网新增-回网'!$A:$A,$B$4,'固网新增-回网'!$F:$F,B38,'固网新增-回网'!$I:$I,$AB$8)</f>
        <v>0</v>
      </c>
      <c r="AC38" s="27">
        <f>COUNTIFS('固网新增-回网'!$A:$A,$B$4,'固网新增-回网'!$F:$F,B38,'固网新增-回网'!$G:$G,$AC$8)</f>
        <v>0</v>
      </c>
      <c r="AD38" s="27">
        <f>COUNTIFS('固网新增-回网'!$A:$A,$B$4,'固网新增-回网'!$F:$F,B38,'固网新增-回网'!$H:$H,$AD$8)</f>
        <v>0</v>
      </c>
      <c r="AE38" s="27">
        <f>COUNTIFS('固网新增-回网'!$A:$A,$B$4,'固网新增-回网'!$F:$F,B38,'固网新增-回网'!$I:$I,$AE$8)</f>
        <v>0</v>
      </c>
      <c r="AF38" s="27">
        <f>COUNTIFS('固网新增-回网'!$A:$A,$B$4,'固网新增-回网'!$F:$F,B38,'固网新增-回网'!$J:$J,$AF$8)</f>
        <v>0</v>
      </c>
      <c r="AG38" s="27">
        <f>COUNTIFS('固网新增-回网'!$A:$A,$B$4,'固网新增-回网'!$F:$F,B38,'固网新增-回网'!$K:$K,$AG$8)</f>
        <v>0</v>
      </c>
      <c r="AH38" s="27">
        <f>COUNTIFS(号卡晒单!$G:$G,B38,号卡晒单!$H:$H,$AH$8)</f>
        <v>0</v>
      </c>
      <c r="AI38" s="27">
        <f>COUNTIFS(号卡晒单!$G:$G,B38,号卡晒单!$H:$H,$AI$8)</f>
        <v>0</v>
      </c>
      <c r="AJ38" s="27">
        <f>COUNTIFS(号卡晒单!$G:$G,B38,号卡晒单!$H:$H,$AJ$8)</f>
        <v>0</v>
      </c>
      <c r="AK38" s="27">
        <f>COUNTIFS(号卡晒单!$G:$G,B38,号卡晒单!$H:$H,$AK$8)</f>
        <v>0</v>
      </c>
      <c r="AL38" s="27">
        <f>COUNTIFS(号卡晒单!$G:$G,B38,号卡晒单!$H:$H,$AL$8)</f>
        <v>0</v>
      </c>
      <c r="AM38" s="27">
        <f>COUNTIFS(号卡晒单!$G:$G,B38,号卡晒单!$H:$H,$AM$8)</f>
        <v>0</v>
      </c>
      <c r="AN38" s="27">
        <f>COUNTIFS(号卡晒单!$G:$G,B38,号卡晒单!$H:$H,$AN$8)</f>
        <v>0</v>
      </c>
      <c r="AO38" s="27">
        <f>COUNTIFS(号卡晒单!$G:$G,B38,号卡晒单!$H:$H,$AO$8)</f>
        <v>0</v>
      </c>
      <c r="AP38" s="27">
        <f>COUNTIFS(号卡晒单!$G:$G,B38,号卡晒单!$H:$H,$AP$8)</f>
        <v>1</v>
      </c>
      <c r="AQ38" s="27">
        <f>COUNTIFS(号卡晒单!$G:$G,B38,号卡晒单!$H:$H,$AQ$8)</f>
        <v>0</v>
      </c>
      <c r="AR38" s="27">
        <f>COUNTIFS(号卡晒单!$G:$G,B38,号卡晒单!$H:$H,$AR$8)</f>
        <v>0</v>
      </c>
      <c r="AS38" s="27">
        <f>COUNTIFS(号卡晒单!$G:$G,B38,号卡晒单!$H:$H,$AS$8)</f>
        <v>0</v>
      </c>
      <c r="AT38" s="23">
        <f>COUNTIFS(号卡晒单!$G:$G,B38,号卡晒单!$H:$H,$AT$8)</f>
        <v>0</v>
      </c>
      <c r="AU38" s="23">
        <f t="shared" si="2"/>
        <v>1</v>
      </c>
      <c r="AV38" s="23">
        <f t="shared" si="3"/>
        <v>0</v>
      </c>
      <c r="AW38" s="23">
        <f>COUNTIFS(号卡晒单!$G:$G,B38,号卡晒单!$H:$H,$AW$8)</f>
        <v>0</v>
      </c>
      <c r="AX38" s="27">
        <f>COUNTIFS(号卡晒单!$G:$G,B38,号卡晒单!$H:$H,$AX$8)</f>
        <v>0</v>
      </c>
      <c r="AY38" s="27">
        <f>COUNTIFS(号卡晒单!$G:$G,B38,号卡晒单!$H:$H,$AY$8)</f>
        <v>0</v>
      </c>
      <c r="AZ38" s="27">
        <f>COUNTIFS(号卡晒单!$G:$G,B38,号卡晒单!$H:$H,$AZ$8)</f>
        <v>0</v>
      </c>
      <c r="BA38" s="27">
        <f>COUNTIFS('固网新增-回网'!$F:$F,B38,'固网新增-回网'!$G:$G,$BA$8)</f>
        <v>1</v>
      </c>
      <c r="BB38" s="27">
        <f>COUNTIFS('固网新增-回网'!$F:$F,B38,'固网新增-回网'!$H:$H,$BB$8)</f>
        <v>0</v>
      </c>
      <c r="BC38" s="27">
        <f>COUNTIFS('固网新增-回网'!$F:$F,B38,'固网新增-回网'!$I:$I,$BC$8)</f>
        <v>0</v>
      </c>
      <c r="BD38" s="27">
        <f>COUNTIFS('固网新增-回网'!$F:$F,B38,'固网新增-回网'!$G:$G,$BD$8)</f>
        <v>0</v>
      </c>
      <c r="BE38" s="27">
        <f>COUNTIFS('固网新增-回网'!$F:$F,B38,'固网新增-回网'!$H:$H,$BE$8)</f>
        <v>0</v>
      </c>
      <c r="BF38" s="27">
        <f>COUNTIFS('固网新增-回网'!$F:$F,B38,'固网新增-回网'!$I:$I,$BF$8)</f>
        <v>0</v>
      </c>
      <c r="BG38" s="27">
        <f>COUNTIFS('固网新增-回网'!$F:$F,B38,'固网新增-回网'!$J:$J,$BG$8)</f>
        <v>0</v>
      </c>
      <c r="BH38" s="27">
        <f>COUNTIFS('固网新增-回网'!$F:$F,B38,'固网新增-回网'!$K:$K,$BH$8)</f>
        <v>0</v>
      </c>
      <c r="BI38" s="26">
        <v>5</v>
      </c>
      <c r="BJ38" s="27">
        <f>AT38*$AT$4+AU38*$AU$4+AV38*$AV$4+AW38*$AW$4+AX38*$AX$4+AY38*$AY$4+AZ38*$AZ$4</f>
        <v>2</v>
      </c>
      <c r="BK38" s="27">
        <f t="shared" si="4"/>
        <v>1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3</v>
      </c>
      <c r="BQ38" s="27">
        <f t="shared" si="5"/>
        <v>1</v>
      </c>
      <c r="BR38" s="28"/>
      <c r="BS38" s="28"/>
      <c r="BT38" s="28"/>
      <c r="BU38" s="28"/>
      <c r="BV38" s="28"/>
      <c r="BW38" s="28"/>
      <c r="BX38" s="63" t="s">
        <v>70</v>
      </c>
      <c r="BY38" s="34">
        <f t="shared" si="6"/>
        <v>0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>
        <f>COUNTIFS(号卡晒单!$A:$A,$B$4,号卡晒单!$G:$G,B39,号卡晒单!$H:$H,$E$8)</f>
        <v>0</v>
      </c>
      <c r="F39" s="27">
        <f>COUNTIFS(号卡晒单!$A:$A,$B$4,号卡晒单!$G:$G,B39,号卡晒单!$H:$H,$F$8)</f>
        <v>0</v>
      </c>
      <c r="G39" s="27">
        <f>COUNTIFS(号卡晒单!$A:$A,$B$4,号卡晒单!$G:$G,B39,号卡晒单!$H:$H,$G$8)</f>
        <v>0</v>
      </c>
      <c r="H39" s="27">
        <f>COUNTIFS(号卡晒单!$A:$A,$B$4,号卡晒单!$G:$G,B39,号卡晒单!$H:$H,$H$8)</f>
        <v>0</v>
      </c>
      <c r="I39" s="27">
        <f>COUNTIFS(号卡晒单!$A:$A,$B$4,号卡晒单!$G:$G,B39,号卡晒单!$H:$H,$I$8)</f>
        <v>0</v>
      </c>
      <c r="J39" s="27">
        <f>COUNTIFS(号卡晒单!$A:$A,$B$4,号卡晒单!$G:$G,B39,号卡晒单!$H:$H,$J$8)</f>
        <v>0</v>
      </c>
      <c r="K39" s="27">
        <f>COUNTIFS(号卡晒单!$A:$A,$B$4,号卡晒单!$G:$G,B39,号卡晒单!$H:$H,$K$8)</f>
        <v>0</v>
      </c>
      <c r="L39" s="27">
        <f>COUNTIFS(号卡晒单!$A:$A,$B$4,号卡晒单!$G:$G,B39,号卡晒单!$H:$H,$L$8)</f>
        <v>0</v>
      </c>
      <c r="M39" s="27">
        <f>COUNTIFS(号卡晒单!$A:$A,$B$4,号卡晒单!$G:$G,B39,号卡晒单!$H:$H,$M$8)</f>
        <v>1</v>
      </c>
      <c r="N39" s="27">
        <f>COUNTIFS(号卡晒单!$A:$A,$B$4,号卡晒单!$G:$G,B39,号卡晒单!$H:$H,$N$8)</f>
        <v>0</v>
      </c>
      <c r="O39" s="27">
        <f>COUNTIFS(号卡晒单!$A:$A,$B$4,号卡晒单!$G:$G,B39,号卡晒单!$H:$H,$O$8)</f>
        <v>0</v>
      </c>
      <c r="P39" s="27">
        <f>COUNTIFS(号卡晒单!$A:$A,$B$4,号卡晒单!$G:$G,B39,号卡晒单!$H:$H,$P$8)</f>
        <v>0</v>
      </c>
      <c r="Q39" s="27">
        <f>R39*$R$4+S39*$S$4+T39*$T$4+U39*$U$4+V39*$V$4+W39*$W$4+X39*$X$4</f>
        <v>2</v>
      </c>
      <c r="R39" s="27">
        <f>COUNTIFS(号卡晒单!$A:$A,$B$4,号卡晒单!$G:$G,B39,号卡晒单!$H:$H,$R$8)</f>
        <v>0</v>
      </c>
      <c r="S39" s="27">
        <f t="shared" si="0"/>
        <v>1</v>
      </c>
      <c r="T39" s="27">
        <f t="shared" si="1"/>
        <v>0</v>
      </c>
      <c r="U39" s="27">
        <f>COUNTIFS(号卡晒单!$A:$A,$B$4,号卡晒单!$G:$G,B39,号卡晒单!$H:$H,$U$8)</f>
        <v>0</v>
      </c>
      <c r="V39" s="27">
        <f>COUNTIFS(号卡晒单!$A:$A,$B$4,号卡晒单!$G:$G,B39,号卡晒单!$H:$H,$V$8)</f>
        <v>0</v>
      </c>
      <c r="W39" s="27">
        <f>COUNTIFS(号卡晒单!$A:$A,$B$4,号卡晒单!$G:$G,B39,号卡晒单!$H:$H,$W$8)</f>
        <v>0</v>
      </c>
      <c r="X39" s="27">
        <f>COUNTIFS(号卡晒单!$A:$A,$B$4,号卡晒单!$G:$G,B39,号卡晒单!$H:$H,$X$8)</f>
        <v>0</v>
      </c>
      <c r="Y39" s="27">
        <f>Z39*$Z$4+AA39*$AA$4+AB39*$AB$4+AC39*$AC$4+AD39*$AD$4+AE39*$AE$4+AF39*$AF$4+AG39*$AG$4</f>
        <v>3</v>
      </c>
      <c r="Z39" s="27">
        <f>COUNTIFS('固网新增-回网'!$A:$A,$B$4,'固网新增-回网'!$F:$F,B39,'固网新增-回网'!$G:$G,$Z$8)</f>
        <v>1</v>
      </c>
      <c r="AA39" s="27">
        <f>COUNTIFS('固网新增-回网'!$A:$A,$B$4,'固网新增-回网'!$F:$F,B39,'固网新增-回网'!$H:$H,$AA$8)</f>
        <v>0</v>
      </c>
      <c r="AB39" s="27">
        <f>COUNTIFS('固网新增-回网'!$A:$A,$B$4,'固网新增-回网'!$F:$F,B39,'固网新增-回网'!$I:$I,$AB$8)</f>
        <v>0</v>
      </c>
      <c r="AC39" s="27">
        <f>COUNTIFS('固网新增-回网'!$A:$A,$B$4,'固网新增-回网'!$F:$F,B39,'固网新增-回网'!$G:$G,$AC$8)</f>
        <v>0</v>
      </c>
      <c r="AD39" s="27">
        <f>COUNTIFS('固网新增-回网'!$A:$A,$B$4,'固网新增-回网'!$F:$F,B39,'固网新增-回网'!$H:$H,$AD$8)</f>
        <v>0</v>
      </c>
      <c r="AE39" s="27">
        <f>COUNTIFS('固网新增-回网'!$A:$A,$B$4,'固网新增-回网'!$F:$F,B39,'固网新增-回网'!$I:$I,$AE$8)</f>
        <v>0</v>
      </c>
      <c r="AF39" s="27">
        <f>COUNTIFS('固网新增-回网'!$A:$A,$B$4,'固网新增-回网'!$F:$F,B39,'固网新增-回网'!$J:$J,$AF$8)</f>
        <v>0</v>
      </c>
      <c r="AG39" s="27">
        <f>COUNTIFS('固网新增-回网'!$A:$A,$B$4,'固网新增-回网'!$F:$F,B39,'固网新增-回网'!$K:$K,$AG$8)</f>
        <v>0</v>
      </c>
      <c r="AH39" s="27">
        <f>COUNTIFS(号卡晒单!$G:$G,B39,号卡晒单!$H:$H,$AH$8)</f>
        <v>0</v>
      </c>
      <c r="AI39" s="27">
        <f>COUNTIFS(号卡晒单!$G:$G,B39,号卡晒单!$H:$H,$AI$8)</f>
        <v>0</v>
      </c>
      <c r="AJ39" s="27">
        <f>COUNTIFS(号卡晒单!$G:$G,B39,号卡晒单!$H:$H,$AJ$8)</f>
        <v>0</v>
      </c>
      <c r="AK39" s="27">
        <f>COUNTIFS(号卡晒单!$G:$G,B39,号卡晒单!$H:$H,$AK$8)</f>
        <v>0</v>
      </c>
      <c r="AL39" s="27">
        <f>COUNTIFS(号卡晒单!$G:$G,B39,号卡晒单!$H:$H,$AL$8)</f>
        <v>0</v>
      </c>
      <c r="AM39" s="27">
        <f>COUNTIFS(号卡晒单!$G:$G,B39,号卡晒单!$H:$H,$AM$8)</f>
        <v>0</v>
      </c>
      <c r="AN39" s="27">
        <f>COUNTIFS(号卡晒单!$G:$G,B39,号卡晒单!$H:$H,$AN$8)</f>
        <v>0</v>
      </c>
      <c r="AO39" s="27">
        <f>COUNTIFS(号卡晒单!$G:$G,B39,号卡晒单!$H:$H,$AO$8)</f>
        <v>0</v>
      </c>
      <c r="AP39" s="27">
        <f>COUNTIFS(号卡晒单!$G:$G,B39,号卡晒单!$H:$H,$AP$8)</f>
        <v>1</v>
      </c>
      <c r="AQ39" s="27">
        <f>COUNTIFS(号卡晒单!$G:$G,B39,号卡晒单!$H:$H,$AQ$8)</f>
        <v>0</v>
      </c>
      <c r="AR39" s="27">
        <f>COUNTIFS(号卡晒单!$G:$G,B39,号卡晒单!$H:$H,$AR$8)</f>
        <v>0</v>
      </c>
      <c r="AS39" s="27">
        <f>COUNTIFS(号卡晒单!$G:$G,B39,号卡晒单!$H:$H,$AS$8)</f>
        <v>0</v>
      </c>
      <c r="AT39" s="23">
        <f>COUNTIFS(号卡晒单!$G:$G,B39,号卡晒单!$H:$H,$AT$8)</f>
        <v>0</v>
      </c>
      <c r="AU39" s="23">
        <f t="shared" si="2"/>
        <v>1</v>
      </c>
      <c r="AV39" s="23">
        <f t="shared" si="3"/>
        <v>0</v>
      </c>
      <c r="AW39" s="23">
        <f>COUNTIFS(号卡晒单!$G:$G,B39,号卡晒单!$H:$H,$AW$8)</f>
        <v>0</v>
      </c>
      <c r="AX39" s="27">
        <f>COUNTIFS(号卡晒单!$G:$G,B39,号卡晒单!$H:$H,$AX$8)</f>
        <v>0</v>
      </c>
      <c r="AY39" s="27">
        <f>COUNTIFS(号卡晒单!$G:$G,B39,号卡晒单!$H:$H,$AY$8)</f>
        <v>0</v>
      </c>
      <c r="AZ39" s="27">
        <f>COUNTIFS(号卡晒单!$G:$G,B39,号卡晒单!$H:$H,$AZ$8)</f>
        <v>0</v>
      </c>
      <c r="BA39" s="27">
        <f>COUNTIFS('固网新增-回网'!$F:$F,B39,'固网新增-回网'!$G:$G,$BA$8)</f>
        <v>1</v>
      </c>
      <c r="BB39" s="27">
        <f>COUNTIFS('固网新增-回网'!$F:$F,B39,'固网新增-回网'!$H:$H,$BB$8)</f>
        <v>0</v>
      </c>
      <c r="BC39" s="27">
        <f>COUNTIFS('固网新增-回网'!$F:$F,B39,'固网新增-回网'!$I:$I,$BC$8)</f>
        <v>0</v>
      </c>
      <c r="BD39" s="27">
        <f>COUNTIFS('固网新增-回网'!$F:$F,B39,'固网新增-回网'!$G:$G,$BD$8)</f>
        <v>0</v>
      </c>
      <c r="BE39" s="27">
        <f>COUNTIFS('固网新增-回网'!$F:$F,B39,'固网新增-回网'!$H:$H,$BE$8)</f>
        <v>0</v>
      </c>
      <c r="BF39" s="27">
        <f>COUNTIFS('固网新增-回网'!$F:$F,B39,'固网新增-回网'!$I:$I,$BF$8)</f>
        <v>0</v>
      </c>
      <c r="BG39" s="27">
        <f>COUNTIFS('固网新增-回网'!$F:$F,B39,'固网新增-回网'!$J:$J,$BG$8)</f>
        <v>0</v>
      </c>
      <c r="BH39" s="27">
        <f>COUNTIFS('固网新增-回网'!$F:$F,B39,'固网新增-回网'!$K:$K,$BH$8)</f>
        <v>0</v>
      </c>
      <c r="BI39" s="26">
        <v>2</v>
      </c>
      <c r="BJ39" s="27">
        <f>AT39*$AT$4+AU39*$AU$4+AV39*$AV$4+AW39*$AW$4+AX39*$AX$4+AY39*$AY$4+AZ39*$AZ$4</f>
        <v>2</v>
      </c>
      <c r="BK39" s="27">
        <f t="shared" si="4"/>
        <v>1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3</v>
      </c>
      <c r="BQ39" s="27">
        <f t="shared" si="5"/>
        <v>1</v>
      </c>
      <c r="BR39" s="30"/>
      <c r="BS39" s="30"/>
      <c r="BT39" s="30"/>
      <c r="BU39" s="30"/>
      <c r="BV39" s="30"/>
      <c r="BW39" s="30"/>
      <c r="BX39" s="63" t="s">
        <v>71</v>
      </c>
      <c r="BY39" s="34">
        <f t="shared" si="6"/>
        <v>0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>
        <f>COUNTIFS(号卡晒单!$A:$A,$B$4,号卡晒单!$G:$G,B40,号卡晒单!$H:$H,$E$8)</f>
        <v>0</v>
      </c>
      <c r="F40" s="27">
        <f>COUNTIFS(号卡晒单!$A:$A,$B$4,号卡晒单!$G:$G,B40,号卡晒单!$H:$H,$F$8)</f>
        <v>0</v>
      </c>
      <c r="G40" s="27">
        <f>COUNTIFS(号卡晒单!$A:$A,$B$4,号卡晒单!$G:$G,B40,号卡晒单!$H:$H,$G$8)</f>
        <v>0</v>
      </c>
      <c r="H40" s="27">
        <f>COUNTIFS(号卡晒单!$A:$A,$B$4,号卡晒单!$G:$G,B40,号卡晒单!$H:$H,$H$8)</f>
        <v>0</v>
      </c>
      <c r="I40" s="27">
        <f>COUNTIFS(号卡晒单!$A:$A,$B$4,号卡晒单!$G:$G,B40,号卡晒单!$H:$H,$I$8)</f>
        <v>0</v>
      </c>
      <c r="J40" s="27">
        <f>COUNTIFS(号卡晒单!$A:$A,$B$4,号卡晒单!$G:$G,B40,号卡晒单!$H:$H,$J$8)</f>
        <v>0</v>
      </c>
      <c r="K40" s="27">
        <f>COUNTIFS(号卡晒单!$A:$A,$B$4,号卡晒单!$G:$G,B40,号卡晒单!$H:$H,$K$8)</f>
        <v>0</v>
      </c>
      <c r="L40" s="27">
        <f>COUNTIFS(号卡晒单!$A:$A,$B$4,号卡晒单!$G:$G,B40,号卡晒单!$H:$H,$L$8)</f>
        <v>0</v>
      </c>
      <c r="M40" s="27">
        <f>COUNTIFS(号卡晒单!$A:$A,$B$4,号卡晒单!$G:$G,B40,号卡晒单!$H:$H,$M$8)</f>
        <v>0</v>
      </c>
      <c r="N40" s="27">
        <f>COUNTIFS(号卡晒单!$A:$A,$B$4,号卡晒单!$G:$G,B40,号卡晒单!$H:$H,$N$8)</f>
        <v>0</v>
      </c>
      <c r="O40" s="27">
        <f>COUNTIFS(号卡晒单!$A:$A,$B$4,号卡晒单!$G:$G,B40,号卡晒单!$H:$H,$O$8)</f>
        <v>0</v>
      </c>
      <c r="P40" s="27">
        <f>COUNTIFS(号卡晒单!$A:$A,$B$4,号卡晒单!$G:$G,B40,号卡晒单!$H:$H,$P$8)</f>
        <v>0</v>
      </c>
      <c r="Q40" s="27">
        <f>R40*$R$4+S40*$S$4+T40*$T$4+U40*$U$4+V40*$V$4+W40*$W$4+X40*$X$4</f>
        <v>0</v>
      </c>
      <c r="R40" s="27">
        <f>COUNTIFS(号卡晒单!$A:$A,$B$4,号卡晒单!$G:$G,B40,号卡晒单!$H:$H,$R$8)</f>
        <v>0</v>
      </c>
      <c r="S40" s="27">
        <f t="shared" si="0"/>
        <v>0</v>
      </c>
      <c r="T40" s="27">
        <f t="shared" si="1"/>
        <v>0</v>
      </c>
      <c r="U40" s="27">
        <f>COUNTIFS(号卡晒单!$A:$A,$B$4,号卡晒单!$G:$G,B40,号卡晒单!$H:$H,$U$8)</f>
        <v>0</v>
      </c>
      <c r="V40" s="27">
        <f>COUNTIFS(号卡晒单!$A:$A,$B$4,号卡晒单!$G:$G,B40,号卡晒单!$H:$H,$V$8)</f>
        <v>0</v>
      </c>
      <c r="W40" s="27">
        <f>COUNTIFS(号卡晒单!$A:$A,$B$4,号卡晒单!$G:$G,B40,号卡晒单!$H:$H,$W$8)</f>
        <v>0</v>
      </c>
      <c r="X40" s="27">
        <f>COUNTIFS(号卡晒单!$A:$A,$B$4,号卡晒单!$G:$G,B40,号卡晒单!$H:$H,$X$8)</f>
        <v>0</v>
      </c>
      <c r="Y40" s="27">
        <f>Z40*$Z$4+AA40*$AA$4+AB40*$AB$4+AC40*$AC$4+AD40*$AD$4+AE40*$AE$4+AF40*$AF$4+AG40*$AG$4</f>
        <v>2</v>
      </c>
      <c r="Z40" s="27">
        <f>COUNTIFS('固网新增-回网'!$A:$A,$B$4,'固网新增-回网'!$F:$F,B40,'固网新增-回网'!$G:$G,$Z$8)</f>
        <v>0</v>
      </c>
      <c r="AA40" s="27">
        <f>COUNTIFS('固网新增-回网'!$A:$A,$B$4,'固网新增-回网'!$F:$F,B40,'固网新增-回网'!$H:$H,$AA$8)</f>
        <v>0</v>
      </c>
      <c r="AB40" s="27">
        <f>COUNTIFS('固网新增-回网'!$A:$A,$B$4,'固网新增-回网'!$F:$F,B40,'固网新增-回网'!$I:$I,$AB$8)</f>
        <v>0</v>
      </c>
      <c r="AC40" s="27">
        <f>COUNTIFS('固网新增-回网'!$A:$A,$B$4,'固网新增-回网'!$F:$F,B40,'固网新增-回网'!$G:$G,$AC$8)</f>
        <v>0</v>
      </c>
      <c r="AD40" s="27">
        <f>COUNTIFS('固网新增-回网'!$A:$A,$B$4,'固网新增-回网'!$F:$F,B40,'固网新增-回网'!$H:$H,$AD$8)</f>
        <v>0</v>
      </c>
      <c r="AE40" s="27">
        <f>COUNTIFS('固网新增-回网'!$A:$A,$B$4,'固网新增-回网'!$F:$F,B40,'固网新增-回网'!$I:$I,$AE$8)</f>
        <v>0</v>
      </c>
      <c r="AF40" s="27">
        <f>COUNTIFS('固网新增-回网'!$A:$A,$B$4,'固网新增-回网'!$F:$F,B40,'固网新增-回网'!$J:$J,$AF$8)</f>
        <v>1</v>
      </c>
      <c r="AG40" s="27">
        <f>COUNTIFS('固网新增-回网'!$A:$A,$B$4,'固网新增-回网'!$F:$F,B40,'固网新增-回网'!$K:$K,$AG$8)</f>
        <v>1</v>
      </c>
      <c r="AH40" s="27">
        <f>COUNTIFS(号卡晒单!$G:$G,B40,号卡晒单!$H:$H,$AH$8)</f>
        <v>1</v>
      </c>
      <c r="AI40" s="27">
        <f>COUNTIFS(号卡晒单!$G:$G,B40,号卡晒单!$H:$H,$AI$8)</f>
        <v>0</v>
      </c>
      <c r="AJ40" s="27">
        <f>COUNTIFS(号卡晒单!$G:$G,B40,号卡晒单!$H:$H,$AJ$8)</f>
        <v>0</v>
      </c>
      <c r="AK40" s="27">
        <f>COUNTIFS(号卡晒单!$G:$G,B40,号卡晒单!$H:$H,$AK$8)</f>
        <v>0</v>
      </c>
      <c r="AL40" s="27">
        <f>COUNTIFS(号卡晒单!$G:$G,B40,号卡晒单!$H:$H,$AL$8)</f>
        <v>0</v>
      </c>
      <c r="AM40" s="27">
        <f>COUNTIFS(号卡晒单!$G:$G,B40,号卡晒单!$H:$H,$AM$8)</f>
        <v>0</v>
      </c>
      <c r="AN40" s="27">
        <f>COUNTIFS(号卡晒单!$G:$G,B40,号卡晒单!$H:$H,$AN$8)</f>
        <v>0</v>
      </c>
      <c r="AO40" s="27">
        <f>COUNTIFS(号卡晒单!$G:$G,B40,号卡晒单!$H:$H,$AO$8)</f>
        <v>0</v>
      </c>
      <c r="AP40" s="27">
        <f>COUNTIFS(号卡晒单!$G:$G,B40,号卡晒单!$H:$H,$AP$8)</f>
        <v>0</v>
      </c>
      <c r="AQ40" s="27">
        <f>COUNTIFS(号卡晒单!$G:$G,B40,号卡晒单!$H:$H,$AQ$8)</f>
        <v>0</v>
      </c>
      <c r="AR40" s="27">
        <f>COUNTIFS(号卡晒单!$G:$G,B40,号卡晒单!$H:$H,$AR$8)</f>
        <v>0</v>
      </c>
      <c r="AS40" s="27">
        <f>COUNTIFS(号卡晒单!$G:$G,B40,号卡晒单!$H:$H,$AS$8)</f>
        <v>0</v>
      </c>
      <c r="AT40" s="23">
        <f>COUNTIFS(号卡晒单!$G:$G,B40,号卡晒单!$H:$H,$AT$8)</f>
        <v>1</v>
      </c>
      <c r="AU40" s="23">
        <f t="shared" si="2"/>
        <v>0</v>
      </c>
      <c r="AV40" s="23">
        <f t="shared" si="3"/>
        <v>1</v>
      </c>
      <c r="AW40" s="23">
        <f>COUNTIFS(号卡晒单!$G:$G,B40,号卡晒单!$H:$H,$AW$8)</f>
        <v>0</v>
      </c>
      <c r="AX40" s="27">
        <f>COUNTIFS(号卡晒单!$G:$G,B40,号卡晒单!$H:$H,$AX$8)</f>
        <v>0</v>
      </c>
      <c r="AY40" s="27">
        <f>COUNTIFS(号卡晒单!$G:$G,B40,号卡晒单!$H:$H,$AY$8)</f>
        <v>0</v>
      </c>
      <c r="AZ40" s="27">
        <f>COUNTIFS(号卡晒单!$G:$G,B40,号卡晒单!$H:$H,$AZ$8)</f>
        <v>0</v>
      </c>
      <c r="BA40" s="27">
        <f>COUNTIFS('固网新增-回网'!$F:$F,B40,'固网新增-回网'!$G:$G,$BA$8)</f>
        <v>0</v>
      </c>
      <c r="BB40" s="27">
        <f>COUNTIFS('固网新增-回网'!$F:$F,B40,'固网新增-回网'!$H:$H,$BB$8)</f>
        <v>0</v>
      </c>
      <c r="BC40" s="27">
        <f>COUNTIFS('固网新增-回网'!$F:$F,B40,'固网新增-回网'!$I:$I,$BC$8)</f>
        <v>0</v>
      </c>
      <c r="BD40" s="27">
        <f>COUNTIFS('固网新增-回网'!$F:$F,B40,'固网新增-回网'!$G:$G,$BD$8)</f>
        <v>1</v>
      </c>
      <c r="BE40" s="27">
        <f>COUNTIFS('固网新增-回网'!$F:$F,B40,'固网新增-回网'!$H:$H,$BE$8)</f>
        <v>1</v>
      </c>
      <c r="BF40" s="27">
        <f>COUNTIFS('固网新增-回网'!$F:$F,B40,'固网新增-回网'!$I:$I,$BF$8)</f>
        <v>1</v>
      </c>
      <c r="BG40" s="27">
        <f>COUNTIFS('固网新增-回网'!$F:$F,B40,'固网新增-回网'!$J:$J,$BG$8)</f>
        <v>1</v>
      </c>
      <c r="BH40" s="27">
        <f>COUNTIFS('固网新增-回网'!$F:$F,B40,'固网新增-回网'!$K:$K,$BH$8)</f>
        <v>1</v>
      </c>
      <c r="BI40" s="26">
        <v>2</v>
      </c>
      <c r="BJ40" s="27">
        <f>AT40*$AT$4+AU40*$AU$4+AV40*$AV$4+AW40*$AW$4+AX40*$AX$4+AY40*$AY$4+AZ40*$AZ$4</f>
        <v>4</v>
      </c>
      <c r="BK40" s="27">
        <f t="shared" si="4"/>
        <v>2</v>
      </c>
      <c r="BL40" s="34">
        <v>9</v>
      </c>
      <c r="BM40" s="52">
        <f>SUM(BJ40:BJ42)</f>
        <v>12</v>
      </c>
      <c r="BN40" s="53">
        <f>BM40/BL40</f>
        <v>1.33333333333333</v>
      </c>
      <c r="BO40" s="26">
        <v>5</v>
      </c>
      <c r="BP40" s="27">
        <f>BA40*$BA$4+BB40*$BB$4+BC40*$BC$4+BD40*$BD$4+BE40*$BE$4+BF40*$BF$4+BG40*$BG$4+BH40*$BH$4</f>
        <v>6</v>
      </c>
      <c r="BQ40" s="27">
        <f t="shared" si="5"/>
        <v>5</v>
      </c>
      <c r="BR40" s="52">
        <v>22</v>
      </c>
      <c r="BS40" s="52">
        <f>SUM(BP40:BP42)</f>
        <v>36</v>
      </c>
      <c r="BT40" s="53">
        <f>BS40/BR40</f>
        <v>1.63636363636364</v>
      </c>
      <c r="BU40" s="53">
        <f>(BT40+BN40)/2</f>
        <v>1.48484848484848</v>
      </c>
      <c r="BV40" s="64">
        <f>RANK(BU40,$BU$9:$BU$66)</f>
        <v>2</v>
      </c>
      <c r="BW40" s="34" t="s">
        <v>26</v>
      </c>
      <c r="BX40" s="63" t="s">
        <v>72</v>
      </c>
      <c r="BY40" s="34">
        <f t="shared" si="6"/>
        <v>0</v>
      </c>
      <c r="BZ40" s="52">
        <f>SUM(BY40:BY42)</f>
        <v>0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>
        <f>COUNTIFS(号卡晒单!$A:$A,$B$4,号卡晒单!$G:$G,B41,号卡晒单!$H:$H,$E$8)</f>
        <v>0</v>
      </c>
      <c r="F41" s="27">
        <f>COUNTIFS(号卡晒单!$A:$A,$B$4,号卡晒单!$G:$G,B41,号卡晒单!$H:$H,$F$8)</f>
        <v>0</v>
      </c>
      <c r="G41" s="27">
        <f>COUNTIFS(号卡晒单!$A:$A,$B$4,号卡晒单!$G:$G,B41,号卡晒单!$H:$H,$G$8)</f>
        <v>0</v>
      </c>
      <c r="H41" s="27">
        <f>COUNTIFS(号卡晒单!$A:$A,$B$4,号卡晒单!$G:$G,B41,号卡晒单!$H:$H,$H$8)</f>
        <v>0</v>
      </c>
      <c r="I41" s="27">
        <f>COUNTIFS(号卡晒单!$A:$A,$B$4,号卡晒单!$G:$G,B41,号卡晒单!$H:$H,$I$8)</f>
        <v>0</v>
      </c>
      <c r="J41" s="27">
        <f>COUNTIFS(号卡晒单!$A:$A,$B$4,号卡晒单!$G:$G,B41,号卡晒单!$H:$H,$J$8)</f>
        <v>0</v>
      </c>
      <c r="K41" s="27">
        <f>COUNTIFS(号卡晒单!$A:$A,$B$4,号卡晒单!$G:$G,B41,号卡晒单!$H:$H,$K$8)</f>
        <v>0</v>
      </c>
      <c r="L41" s="27">
        <f>COUNTIFS(号卡晒单!$A:$A,$B$4,号卡晒单!$G:$G,B41,号卡晒单!$H:$H,$L$8)</f>
        <v>0</v>
      </c>
      <c r="M41" s="27">
        <f>COUNTIFS(号卡晒单!$A:$A,$B$4,号卡晒单!$G:$G,B41,号卡晒单!$H:$H,$M$8)</f>
        <v>1</v>
      </c>
      <c r="N41" s="27">
        <f>COUNTIFS(号卡晒单!$A:$A,$B$4,号卡晒单!$G:$G,B41,号卡晒单!$H:$H,$N$8)</f>
        <v>0</v>
      </c>
      <c r="O41" s="27">
        <f>COUNTIFS(号卡晒单!$A:$A,$B$4,号卡晒单!$G:$G,B41,号卡晒单!$H:$H,$O$8)</f>
        <v>0</v>
      </c>
      <c r="P41" s="27">
        <f>COUNTIFS(号卡晒单!$A:$A,$B$4,号卡晒单!$G:$G,B41,号卡晒单!$H:$H,$P$8)</f>
        <v>0</v>
      </c>
      <c r="Q41" s="27">
        <f>R41*$R$4+S41*$S$4+T41*$T$4+U41*$U$4+V41*$V$4+W41*$W$4+X41*$X$4</f>
        <v>2</v>
      </c>
      <c r="R41" s="27">
        <f>COUNTIFS(号卡晒单!$A:$A,$B$4,号卡晒单!$G:$G,B41,号卡晒单!$H:$H,$R$8)</f>
        <v>0</v>
      </c>
      <c r="S41" s="27">
        <f t="shared" si="0"/>
        <v>1</v>
      </c>
      <c r="T41" s="27">
        <f t="shared" si="1"/>
        <v>0</v>
      </c>
      <c r="U41" s="27">
        <f>COUNTIFS(号卡晒单!$A:$A,$B$4,号卡晒单!$G:$G,B41,号卡晒单!$H:$H,$U$8)</f>
        <v>0</v>
      </c>
      <c r="V41" s="27">
        <f>COUNTIFS(号卡晒单!$A:$A,$B$4,号卡晒单!$G:$G,B41,号卡晒单!$H:$H,$V$8)</f>
        <v>0</v>
      </c>
      <c r="W41" s="27">
        <f>COUNTIFS(号卡晒单!$A:$A,$B$4,号卡晒单!$G:$G,B41,号卡晒单!$H:$H,$W$8)</f>
        <v>0</v>
      </c>
      <c r="X41" s="27">
        <f>COUNTIFS(号卡晒单!$A:$A,$B$4,号卡晒单!$G:$G,B41,号卡晒单!$H:$H,$X$8)</f>
        <v>0</v>
      </c>
      <c r="Y41" s="27">
        <f>Z41*$Z$4+AA41*$AA$4+AB41*$AB$4+AC41*$AC$4+AD41*$AD$4+AE41*$AE$4+AF41*$AF$4+AG41*$AG$4</f>
        <v>3</v>
      </c>
      <c r="Z41" s="27">
        <f>COUNTIFS('固网新增-回网'!$A:$A,$B$4,'固网新增-回网'!$F:$F,B41,'固网新增-回网'!$G:$G,$Z$8)</f>
        <v>1</v>
      </c>
      <c r="AA41" s="27">
        <f>COUNTIFS('固网新增-回网'!$A:$A,$B$4,'固网新增-回网'!$F:$F,B41,'固网新增-回网'!$H:$H,$AA$8)</f>
        <v>0</v>
      </c>
      <c r="AB41" s="27">
        <f>COUNTIFS('固网新增-回网'!$A:$A,$B$4,'固网新增-回网'!$F:$F,B41,'固网新增-回网'!$I:$I,$AB$8)</f>
        <v>0</v>
      </c>
      <c r="AC41" s="27">
        <f>COUNTIFS('固网新增-回网'!$A:$A,$B$4,'固网新增-回网'!$F:$F,B41,'固网新增-回网'!$G:$G,$AC$8)</f>
        <v>0</v>
      </c>
      <c r="AD41" s="27">
        <f>COUNTIFS('固网新增-回网'!$A:$A,$B$4,'固网新增-回网'!$F:$F,B41,'固网新增-回网'!$H:$H,$AD$8)</f>
        <v>0</v>
      </c>
      <c r="AE41" s="27">
        <f>COUNTIFS('固网新增-回网'!$A:$A,$B$4,'固网新增-回网'!$F:$F,B41,'固网新增-回网'!$I:$I,$AE$8)</f>
        <v>0</v>
      </c>
      <c r="AF41" s="27">
        <f>COUNTIFS('固网新增-回网'!$A:$A,$B$4,'固网新增-回网'!$F:$F,B41,'固网新增-回网'!$J:$J,$AF$8)</f>
        <v>0</v>
      </c>
      <c r="AG41" s="27">
        <f>COUNTIFS('固网新增-回网'!$A:$A,$B$4,'固网新增-回网'!$F:$F,B41,'固网新增-回网'!$K:$K,$AG$8)</f>
        <v>0</v>
      </c>
      <c r="AH41" s="27">
        <f>COUNTIFS(号卡晒单!$G:$G,B41,号卡晒单!$H:$H,$AH$8)</f>
        <v>0</v>
      </c>
      <c r="AI41" s="27">
        <f>COUNTIFS(号卡晒单!$G:$G,B41,号卡晒单!$H:$H,$AI$8)</f>
        <v>0</v>
      </c>
      <c r="AJ41" s="27">
        <f>COUNTIFS(号卡晒单!$G:$G,B41,号卡晒单!$H:$H,$AJ$8)</f>
        <v>0</v>
      </c>
      <c r="AK41" s="27">
        <f>COUNTIFS(号卡晒单!$G:$G,B41,号卡晒单!$H:$H,$AK$8)</f>
        <v>0</v>
      </c>
      <c r="AL41" s="27">
        <f>COUNTIFS(号卡晒单!$G:$G,B41,号卡晒单!$H:$H,$AL$8)</f>
        <v>0</v>
      </c>
      <c r="AM41" s="27">
        <f>COUNTIFS(号卡晒单!$G:$G,B41,号卡晒单!$H:$H,$AM$8)</f>
        <v>0</v>
      </c>
      <c r="AN41" s="27">
        <f>COUNTIFS(号卡晒单!$G:$G,B41,号卡晒单!$H:$H,$AN$8)</f>
        <v>0</v>
      </c>
      <c r="AO41" s="27">
        <f>COUNTIFS(号卡晒单!$G:$G,B41,号卡晒单!$H:$H,$AO$8)</f>
        <v>0</v>
      </c>
      <c r="AP41" s="27">
        <f>COUNTIFS(号卡晒单!$G:$G,B41,号卡晒单!$H:$H,$AP$8)</f>
        <v>2</v>
      </c>
      <c r="AQ41" s="27">
        <f>COUNTIFS(号卡晒单!$G:$G,B41,号卡晒单!$H:$H,$AQ$8)</f>
        <v>0</v>
      </c>
      <c r="AR41" s="27">
        <f>COUNTIFS(号卡晒单!$G:$G,B41,号卡晒单!$H:$H,$AR$8)</f>
        <v>0</v>
      </c>
      <c r="AS41" s="27">
        <f>COUNTIFS(号卡晒单!$G:$G,B41,号卡晒单!$H:$H,$AS$8)</f>
        <v>0</v>
      </c>
      <c r="AT41" s="23">
        <f>COUNTIFS(号卡晒单!$G:$G,B41,号卡晒单!$H:$H,$AT$8)</f>
        <v>0</v>
      </c>
      <c r="AU41" s="23">
        <f t="shared" si="2"/>
        <v>2</v>
      </c>
      <c r="AV41" s="23">
        <f t="shared" si="3"/>
        <v>0</v>
      </c>
      <c r="AW41" s="23">
        <f>COUNTIFS(号卡晒单!$G:$G,B41,号卡晒单!$H:$H,$AW$8)</f>
        <v>0</v>
      </c>
      <c r="AX41" s="27">
        <f>COUNTIFS(号卡晒单!$G:$G,B41,号卡晒单!$H:$H,$AX$8)</f>
        <v>0</v>
      </c>
      <c r="AY41" s="27">
        <f>COUNTIFS(号卡晒单!$G:$G,B41,号卡晒单!$H:$H,$AY$8)</f>
        <v>0</v>
      </c>
      <c r="AZ41" s="27">
        <f>COUNTIFS(号卡晒单!$G:$G,B41,号卡晒单!$H:$H,$AZ$8)</f>
        <v>0</v>
      </c>
      <c r="BA41" s="27">
        <f>COUNTIFS('固网新增-回网'!$F:$F,B41,'固网新增-回网'!$G:$G,$BA$8)</f>
        <v>2</v>
      </c>
      <c r="BB41" s="27">
        <f>COUNTIFS('固网新增-回网'!$F:$F,B41,'固网新增-回网'!$H:$H,$BB$8)</f>
        <v>0</v>
      </c>
      <c r="BC41" s="27">
        <f>COUNTIFS('固网新增-回网'!$F:$F,B41,'固网新增-回网'!$I:$I,$BC$8)</f>
        <v>0</v>
      </c>
      <c r="BD41" s="27">
        <f>COUNTIFS('固网新增-回网'!$F:$F,B41,'固网新增-回网'!$G:$G,$BD$8)</f>
        <v>1</v>
      </c>
      <c r="BE41" s="27">
        <f>COUNTIFS('固网新增-回网'!$F:$F,B41,'固网新增-回网'!$H:$H,$BE$8)</f>
        <v>1</v>
      </c>
      <c r="BF41" s="27">
        <f>COUNTIFS('固网新增-回网'!$F:$F,B41,'固网新增-回网'!$I:$I,$BF$8)</f>
        <v>1</v>
      </c>
      <c r="BG41" s="27">
        <f>COUNTIFS('固网新增-回网'!$F:$F,B41,'固网新增-回网'!$J:$J,$BG$8)</f>
        <v>0</v>
      </c>
      <c r="BH41" s="27">
        <f>COUNTIFS('固网新增-回网'!$F:$F,B41,'固网新增-回网'!$K:$K,$BH$8)</f>
        <v>0</v>
      </c>
      <c r="BI41" s="26">
        <v>2</v>
      </c>
      <c r="BJ41" s="27">
        <f>AT41*$AT$4+AU41*$AU$4+AV41*$AV$4+AW41*$AW$4+AX41*$AX$4+AY41*$AY$4+AZ41*$AZ$4</f>
        <v>4</v>
      </c>
      <c r="BK41" s="27">
        <f t="shared" si="4"/>
        <v>2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10</v>
      </c>
      <c r="BQ41" s="27">
        <f t="shared" si="5"/>
        <v>5</v>
      </c>
      <c r="BR41" s="28"/>
      <c r="BS41" s="28"/>
      <c r="BT41" s="28"/>
      <c r="BU41" s="28"/>
      <c r="BV41" s="28"/>
      <c r="BW41" s="28"/>
      <c r="BX41" s="63" t="s">
        <v>73</v>
      </c>
      <c r="BY41" s="34">
        <f t="shared" si="6"/>
        <v>0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>
        <f>COUNTIFS(号卡晒单!$A:$A,$B$4,号卡晒单!$G:$G,B42,号卡晒单!$H:$H,$E$8)</f>
        <v>0</v>
      </c>
      <c r="F42" s="27">
        <f>COUNTIFS(号卡晒单!$A:$A,$B$4,号卡晒单!$G:$G,B42,号卡晒单!$H:$H,$F$8)</f>
        <v>0</v>
      </c>
      <c r="G42" s="27">
        <f>COUNTIFS(号卡晒单!$A:$A,$B$4,号卡晒单!$G:$G,B42,号卡晒单!$H:$H,$G$8)</f>
        <v>0</v>
      </c>
      <c r="H42" s="27">
        <f>COUNTIFS(号卡晒单!$A:$A,$B$4,号卡晒单!$G:$G,B42,号卡晒单!$H:$H,$H$8)</f>
        <v>0</v>
      </c>
      <c r="I42" s="27">
        <f>COUNTIFS(号卡晒单!$A:$A,$B$4,号卡晒单!$G:$G,B42,号卡晒单!$H:$H,$I$8)</f>
        <v>0</v>
      </c>
      <c r="J42" s="27">
        <f>COUNTIFS(号卡晒单!$A:$A,$B$4,号卡晒单!$G:$G,B42,号卡晒单!$H:$H,$J$8)</f>
        <v>0</v>
      </c>
      <c r="K42" s="27">
        <f>COUNTIFS(号卡晒单!$A:$A,$B$4,号卡晒单!$G:$G,B42,号卡晒单!$H:$H,$K$8)</f>
        <v>0</v>
      </c>
      <c r="L42" s="27">
        <f>COUNTIFS(号卡晒单!$A:$A,$B$4,号卡晒单!$G:$G,B42,号卡晒单!$H:$H,$L$8)</f>
        <v>0</v>
      </c>
      <c r="M42" s="27">
        <f>COUNTIFS(号卡晒单!$A:$A,$B$4,号卡晒单!$G:$G,B42,号卡晒单!$H:$H,$M$8)</f>
        <v>1</v>
      </c>
      <c r="N42" s="27">
        <f>COUNTIFS(号卡晒单!$A:$A,$B$4,号卡晒单!$G:$G,B42,号卡晒单!$H:$H,$N$8)</f>
        <v>0</v>
      </c>
      <c r="O42" s="27">
        <f>COUNTIFS(号卡晒单!$A:$A,$B$4,号卡晒单!$G:$G,B42,号卡晒单!$H:$H,$O$8)</f>
        <v>0</v>
      </c>
      <c r="P42" s="27">
        <f>COUNTIFS(号卡晒单!$A:$A,$B$4,号卡晒单!$G:$G,B42,号卡晒单!$H:$H,$P$8)</f>
        <v>0</v>
      </c>
      <c r="Q42" s="27">
        <f>R42*$R$4+S42*$S$4+T42*$T$4+U42*$U$4+V42*$V$4+W42*$W$4+X42*$X$4</f>
        <v>2</v>
      </c>
      <c r="R42" s="27">
        <f>COUNTIFS(号卡晒单!$A:$A,$B$4,号卡晒单!$G:$G,B42,号卡晒单!$H:$H,$R$8)</f>
        <v>0</v>
      </c>
      <c r="S42" s="27">
        <f t="shared" si="0"/>
        <v>1</v>
      </c>
      <c r="T42" s="27">
        <f t="shared" si="1"/>
        <v>0</v>
      </c>
      <c r="U42" s="27">
        <f>COUNTIFS(号卡晒单!$A:$A,$B$4,号卡晒单!$G:$G,B42,号卡晒单!$H:$H,$U$8)</f>
        <v>0</v>
      </c>
      <c r="V42" s="27">
        <f>COUNTIFS(号卡晒单!$A:$A,$B$4,号卡晒单!$G:$G,B42,号卡晒单!$H:$H,$V$8)</f>
        <v>0</v>
      </c>
      <c r="W42" s="27">
        <f>COUNTIFS(号卡晒单!$A:$A,$B$4,号卡晒单!$G:$G,B42,号卡晒单!$H:$H,$W$8)</f>
        <v>0</v>
      </c>
      <c r="X42" s="27">
        <f>COUNTIFS(号卡晒单!$A:$A,$B$4,号卡晒单!$G:$G,B42,号卡晒单!$H:$H,$X$8)</f>
        <v>0</v>
      </c>
      <c r="Y42" s="27">
        <f>Z42*$Z$4+AA42*$AA$4+AB42*$AB$4+AC42*$AC$4+AD42*$AD$4+AE42*$AE$4+AF42*$AF$4+AG42*$AG$4</f>
        <v>3</v>
      </c>
      <c r="Z42" s="27">
        <f>COUNTIFS('固网新增-回网'!$A:$A,$B$4,'固网新增-回网'!$F:$F,B42,'固网新增-回网'!$G:$G,$Z$8)</f>
        <v>1</v>
      </c>
      <c r="AA42" s="27">
        <f>COUNTIFS('固网新增-回网'!$A:$A,$B$4,'固网新增-回网'!$F:$F,B42,'固网新增-回网'!$H:$H,$AA$8)</f>
        <v>0</v>
      </c>
      <c r="AB42" s="27">
        <f>COUNTIFS('固网新增-回网'!$A:$A,$B$4,'固网新增-回网'!$F:$F,B42,'固网新增-回网'!$I:$I,$AB$8)</f>
        <v>0</v>
      </c>
      <c r="AC42" s="27">
        <f>COUNTIFS('固网新增-回网'!$A:$A,$B$4,'固网新增-回网'!$F:$F,B42,'固网新增-回网'!$G:$G,$AC$8)</f>
        <v>0</v>
      </c>
      <c r="AD42" s="27">
        <f>COUNTIFS('固网新增-回网'!$A:$A,$B$4,'固网新增-回网'!$F:$F,B42,'固网新增-回网'!$H:$H,$AD$8)</f>
        <v>0</v>
      </c>
      <c r="AE42" s="27">
        <f>COUNTIFS('固网新增-回网'!$A:$A,$B$4,'固网新增-回网'!$F:$F,B42,'固网新增-回网'!$I:$I,$AE$8)</f>
        <v>0</v>
      </c>
      <c r="AF42" s="27">
        <f>COUNTIFS('固网新增-回网'!$A:$A,$B$4,'固网新增-回网'!$F:$F,B42,'固网新增-回网'!$J:$J,$AF$8)</f>
        <v>0</v>
      </c>
      <c r="AG42" s="27">
        <f>COUNTIFS('固网新增-回网'!$A:$A,$B$4,'固网新增-回网'!$F:$F,B42,'固网新增-回网'!$K:$K,$AG$8)</f>
        <v>0</v>
      </c>
      <c r="AH42" s="27">
        <f>COUNTIFS(号卡晒单!$G:$G,B42,号卡晒单!$H:$H,$AH$8)</f>
        <v>0</v>
      </c>
      <c r="AI42" s="27">
        <f>COUNTIFS(号卡晒单!$G:$G,B42,号卡晒单!$H:$H,$AI$8)</f>
        <v>0</v>
      </c>
      <c r="AJ42" s="27">
        <f>COUNTIFS(号卡晒单!$G:$G,B42,号卡晒单!$H:$H,$AJ$8)</f>
        <v>0</v>
      </c>
      <c r="AK42" s="27">
        <f>COUNTIFS(号卡晒单!$G:$G,B42,号卡晒单!$H:$H,$AK$8)</f>
        <v>0</v>
      </c>
      <c r="AL42" s="27">
        <f>COUNTIFS(号卡晒单!$G:$G,B42,号卡晒单!$H:$H,$AL$8)</f>
        <v>0</v>
      </c>
      <c r="AM42" s="27">
        <f>COUNTIFS(号卡晒单!$G:$G,B42,号卡晒单!$H:$H,$AM$8)</f>
        <v>0</v>
      </c>
      <c r="AN42" s="27">
        <f>COUNTIFS(号卡晒单!$G:$G,B42,号卡晒单!$H:$H,$AN$8)</f>
        <v>0</v>
      </c>
      <c r="AO42" s="27">
        <f>COUNTIFS(号卡晒单!$G:$G,B42,号卡晒单!$H:$H,$AO$8)</f>
        <v>0</v>
      </c>
      <c r="AP42" s="27">
        <f>COUNTIFS(号卡晒单!$G:$G,B42,号卡晒单!$H:$H,$AP$8)</f>
        <v>2</v>
      </c>
      <c r="AQ42" s="27">
        <f>COUNTIFS(号卡晒单!$G:$G,B42,号卡晒单!$H:$H,$AQ$8)</f>
        <v>0</v>
      </c>
      <c r="AR42" s="27">
        <f>COUNTIFS(号卡晒单!$G:$G,B42,号卡晒单!$H:$H,$AR$8)</f>
        <v>0</v>
      </c>
      <c r="AS42" s="27">
        <f>COUNTIFS(号卡晒单!$G:$G,B42,号卡晒单!$H:$H,$AS$8)</f>
        <v>0</v>
      </c>
      <c r="AT42" s="23">
        <f>COUNTIFS(号卡晒单!$G:$G,B42,号卡晒单!$H:$H,$AT$8)</f>
        <v>0</v>
      </c>
      <c r="AU42" s="23">
        <f t="shared" si="2"/>
        <v>2</v>
      </c>
      <c r="AV42" s="23">
        <f t="shared" si="3"/>
        <v>0</v>
      </c>
      <c r="AW42" s="23">
        <f>COUNTIFS(号卡晒单!$G:$G,B42,号卡晒单!$H:$H,$AW$8)</f>
        <v>0</v>
      </c>
      <c r="AX42" s="27">
        <f>COUNTIFS(号卡晒单!$G:$G,B42,号卡晒单!$H:$H,$AX$8)</f>
        <v>0</v>
      </c>
      <c r="AY42" s="27">
        <f>COUNTIFS(号卡晒单!$G:$G,B42,号卡晒单!$H:$H,$AY$8)</f>
        <v>0</v>
      </c>
      <c r="AZ42" s="27">
        <f>COUNTIFS(号卡晒单!$G:$G,B42,号卡晒单!$H:$H,$AZ$8)</f>
        <v>0</v>
      </c>
      <c r="BA42" s="27">
        <f>COUNTIFS('固网新增-回网'!$F:$F,B42,'固网新增-回网'!$G:$G,$BA$8)</f>
        <v>6</v>
      </c>
      <c r="BB42" s="27">
        <f>COUNTIFS('固网新增-回网'!$F:$F,B42,'固网新增-回网'!$H:$H,$BB$8)</f>
        <v>0</v>
      </c>
      <c r="BC42" s="27">
        <f>COUNTIFS('固网新增-回网'!$F:$F,B42,'固网新增-回网'!$I:$I,$BC$8)</f>
        <v>0</v>
      </c>
      <c r="BD42" s="27">
        <f>COUNTIFS('固网新增-回网'!$F:$F,B42,'固网新增-回网'!$G:$G,$BD$8)</f>
        <v>1</v>
      </c>
      <c r="BE42" s="27">
        <f>COUNTIFS('固网新增-回网'!$F:$F,B42,'固网新增-回网'!$H:$H,$BE$8)</f>
        <v>0</v>
      </c>
      <c r="BF42" s="27">
        <f>COUNTIFS('固网新增-回网'!$F:$F,B42,'固网新增-回网'!$I:$I,$BF$8)</f>
        <v>0</v>
      </c>
      <c r="BG42" s="27">
        <f>COUNTIFS('固网新增-回网'!$F:$F,B42,'固网新增-回网'!$J:$J,$BG$8)</f>
        <v>0</v>
      </c>
      <c r="BH42" s="27">
        <f>COUNTIFS('固网新增-回网'!$F:$F,B42,'固网新增-回网'!$K:$K,$BH$8)</f>
        <v>0</v>
      </c>
      <c r="BI42" s="26">
        <v>5</v>
      </c>
      <c r="BJ42" s="27">
        <f>AT42*$AT$4+AU42*$AU$4+AV42*$AV$4+AW42*$AW$4+AX42*$AX$4+AY42*$AY$4+AZ42*$AZ$4</f>
        <v>4</v>
      </c>
      <c r="BK42" s="27">
        <f t="shared" si="4"/>
        <v>2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20</v>
      </c>
      <c r="BQ42" s="27">
        <f t="shared" si="5"/>
        <v>7</v>
      </c>
      <c r="BR42" s="30"/>
      <c r="BS42" s="30"/>
      <c r="BT42" s="30"/>
      <c r="BU42" s="30"/>
      <c r="BV42" s="30"/>
      <c r="BW42" s="30"/>
      <c r="BX42" s="63" t="s">
        <v>74</v>
      </c>
      <c r="BY42" s="34">
        <f t="shared" si="6"/>
        <v>0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>
        <f>COUNTIFS(号卡晒单!$A:$A,$B$4,号卡晒单!$G:$G,B43,号卡晒单!$H:$H,$E$8)</f>
        <v>0</v>
      </c>
      <c r="F43" s="27">
        <f>COUNTIFS(号卡晒单!$A:$A,$B$4,号卡晒单!$G:$G,B43,号卡晒单!$H:$H,$F$8)</f>
        <v>0</v>
      </c>
      <c r="G43" s="27">
        <f>COUNTIFS(号卡晒单!$A:$A,$B$4,号卡晒单!$G:$G,B43,号卡晒单!$H:$H,$G$8)</f>
        <v>0</v>
      </c>
      <c r="H43" s="27">
        <f>COUNTIFS(号卡晒单!$A:$A,$B$4,号卡晒单!$G:$G,B43,号卡晒单!$H:$H,$H$8)</f>
        <v>0</v>
      </c>
      <c r="I43" s="27">
        <f>COUNTIFS(号卡晒单!$A:$A,$B$4,号卡晒单!$G:$G,B43,号卡晒单!$H:$H,$I$8)</f>
        <v>0</v>
      </c>
      <c r="J43" s="27">
        <f>COUNTIFS(号卡晒单!$A:$A,$B$4,号卡晒单!$G:$G,B43,号卡晒单!$H:$H,$J$8)</f>
        <v>0</v>
      </c>
      <c r="K43" s="27">
        <f>COUNTIFS(号卡晒单!$A:$A,$B$4,号卡晒单!$G:$G,B43,号卡晒单!$H:$H,$K$8)</f>
        <v>0</v>
      </c>
      <c r="L43" s="27">
        <f>COUNTIFS(号卡晒单!$A:$A,$B$4,号卡晒单!$G:$G,B43,号卡晒单!$H:$H,$L$8)</f>
        <v>0</v>
      </c>
      <c r="M43" s="27">
        <f>COUNTIFS(号卡晒单!$A:$A,$B$4,号卡晒单!$G:$G,B43,号卡晒单!$H:$H,$M$8)</f>
        <v>0</v>
      </c>
      <c r="N43" s="27">
        <f>COUNTIFS(号卡晒单!$A:$A,$B$4,号卡晒单!$G:$G,B43,号卡晒单!$H:$H,$N$8)</f>
        <v>0</v>
      </c>
      <c r="O43" s="27">
        <f>COUNTIFS(号卡晒单!$A:$A,$B$4,号卡晒单!$G:$G,B43,号卡晒单!$H:$H,$O$8)</f>
        <v>0</v>
      </c>
      <c r="P43" s="27">
        <f>COUNTIFS(号卡晒单!$A:$A,$B$4,号卡晒单!$G:$G,B43,号卡晒单!$H:$H,$P$8)</f>
        <v>0</v>
      </c>
      <c r="Q43" s="27">
        <f>R43*$R$4+S43*$S$4+T43*$T$4+U43*$U$4+V43*$V$4+W43*$W$4+X43*$X$4</f>
        <v>0</v>
      </c>
      <c r="R43" s="27">
        <f>COUNTIFS(号卡晒单!$A:$A,$B$4,号卡晒单!$G:$G,B43,号卡晒单!$H:$H,$R$8)</f>
        <v>0</v>
      </c>
      <c r="S43" s="27">
        <f t="shared" si="0"/>
        <v>0</v>
      </c>
      <c r="T43" s="27">
        <f t="shared" si="1"/>
        <v>0</v>
      </c>
      <c r="U43" s="27">
        <f>COUNTIFS(号卡晒单!$A:$A,$B$4,号卡晒单!$G:$G,B43,号卡晒单!$H:$H,$U$8)</f>
        <v>0</v>
      </c>
      <c r="V43" s="27">
        <f>COUNTIFS(号卡晒单!$A:$A,$B$4,号卡晒单!$G:$G,B43,号卡晒单!$H:$H,$V$8)</f>
        <v>0</v>
      </c>
      <c r="W43" s="27">
        <f>COUNTIFS(号卡晒单!$A:$A,$B$4,号卡晒单!$G:$G,B43,号卡晒单!$H:$H,$W$8)</f>
        <v>0</v>
      </c>
      <c r="X43" s="27">
        <f>COUNTIFS(号卡晒单!$A:$A,$B$4,号卡晒单!$G:$G,B43,号卡晒单!$H:$H,$X$8)</f>
        <v>0</v>
      </c>
      <c r="Y43" s="27">
        <f>Z43*$Z$4+AA43*$AA$4+AB43*$AB$4+AC43*$AC$4+AD43*$AD$4+AE43*$AE$4+AF43*$AF$4+AG43*$AG$4</f>
        <v>0</v>
      </c>
      <c r="Z43" s="27">
        <f>COUNTIFS('固网新增-回网'!$A:$A,$B$4,'固网新增-回网'!$F:$F,B43,'固网新增-回网'!$G:$G,$Z$8)</f>
        <v>0</v>
      </c>
      <c r="AA43" s="27">
        <f>COUNTIFS('固网新增-回网'!$A:$A,$B$4,'固网新增-回网'!$F:$F,B43,'固网新增-回网'!$H:$H,$AA$8)</f>
        <v>0</v>
      </c>
      <c r="AB43" s="27">
        <f>COUNTIFS('固网新增-回网'!$A:$A,$B$4,'固网新增-回网'!$F:$F,B43,'固网新增-回网'!$I:$I,$AB$8)</f>
        <v>0</v>
      </c>
      <c r="AC43" s="27">
        <f>COUNTIFS('固网新增-回网'!$A:$A,$B$4,'固网新增-回网'!$F:$F,B43,'固网新增-回网'!$G:$G,$AC$8)</f>
        <v>0</v>
      </c>
      <c r="AD43" s="27">
        <f>COUNTIFS('固网新增-回网'!$A:$A,$B$4,'固网新增-回网'!$F:$F,B43,'固网新增-回网'!$H:$H,$AD$8)</f>
        <v>0</v>
      </c>
      <c r="AE43" s="27">
        <f>COUNTIFS('固网新增-回网'!$A:$A,$B$4,'固网新增-回网'!$F:$F,B43,'固网新增-回网'!$I:$I,$AE$8)</f>
        <v>0</v>
      </c>
      <c r="AF43" s="27">
        <f>COUNTIFS('固网新增-回网'!$A:$A,$B$4,'固网新增-回网'!$F:$F,B43,'固网新增-回网'!$J:$J,$AF$8)</f>
        <v>0</v>
      </c>
      <c r="AG43" s="27">
        <f>COUNTIFS('固网新增-回网'!$A:$A,$B$4,'固网新增-回网'!$F:$F,B43,'固网新增-回网'!$K:$K,$AG$8)</f>
        <v>0</v>
      </c>
      <c r="AH43" s="27">
        <f>COUNTIFS(号卡晒单!$G:$G,B43,号卡晒单!$H:$H,$AH$8)</f>
        <v>0</v>
      </c>
      <c r="AI43" s="27">
        <f>COUNTIFS(号卡晒单!$G:$G,B43,号卡晒单!$H:$H,$AI$8)</f>
        <v>0</v>
      </c>
      <c r="AJ43" s="27">
        <f>COUNTIFS(号卡晒单!$G:$G,B43,号卡晒单!$H:$H,$AJ$8)</f>
        <v>0</v>
      </c>
      <c r="AK43" s="27">
        <f>COUNTIFS(号卡晒单!$G:$G,B43,号卡晒单!$H:$H,$AK$8)</f>
        <v>0</v>
      </c>
      <c r="AL43" s="27">
        <f>COUNTIFS(号卡晒单!$G:$G,B43,号卡晒单!$H:$H,$AL$8)</f>
        <v>0</v>
      </c>
      <c r="AM43" s="27">
        <f>COUNTIFS(号卡晒单!$G:$G,B43,号卡晒单!$H:$H,$AM$8)</f>
        <v>0</v>
      </c>
      <c r="AN43" s="27">
        <f>COUNTIFS(号卡晒单!$G:$G,B43,号卡晒单!$H:$H,$AN$8)</f>
        <v>0</v>
      </c>
      <c r="AO43" s="27">
        <f>COUNTIFS(号卡晒单!$G:$G,B43,号卡晒单!$H:$H,$AO$8)</f>
        <v>0</v>
      </c>
      <c r="AP43" s="27">
        <f>COUNTIFS(号卡晒单!$G:$G,B43,号卡晒单!$H:$H,$AP$8)</f>
        <v>2</v>
      </c>
      <c r="AQ43" s="27">
        <f>COUNTIFS(号卡晒单!$G:$G,B43,号卡晒单!$H:$H,$AQ$8)</f>
        <v>0</v>
      </c>
      <c r="AR43" s="27">
        <f>COUNTIFS(号卡晒单!$G:$G,B43,号卡晒单!$H:$H,$AR$8)</f>
        <v>0</v>
      </c>
      <c r="AS43" s="27">
        <f>COUNTIFS(号卡晒单!$G:$G,B43,号卡晒单!$H:$H,$AS$8)</f>
        <v>0</v>
      </c>
      <c r="AT43" s="23">
        <f>COUNTIFS(号卡晒单!$G:$G,B43,号卡晒单!$H:$H,$AT$8)</f>
        <v>0</v>
      </c>
      <c r="AU43" s="23">
        <f t="shared" si="2"/>
        <v>2</v>
      </c>
      <c r="AV43" s="23">
        <f t="shared" si="3"/>
        <v>0</v>
      </c>
      <c r="AW43" s="23">
        <f>COUNTIFS(号卡晒单!$G:$G,B43,号卡晒单!$H:$H,$AW$8)</f>
        <v>0</v>
      </c>
      <c r="AX43" s="27">
        <f>COUNTIFS(号卡晒单!$G:$G,B43,号卡晒单!$H:$H,$AX$8)</f>
        <v>0</v>
      </c>
      <c r="AY43" s="27">
        <f>COUNTIFS(号卡晒单!$G:$G,B43,号卡晒单!$H:$H,$AY$8)</f>
        <v>0</v>
      </c>
      <c r="AZ43" s="27">
        <f>COUNTIFS(号卡晒单!$G:$G,B43,号卡晒单!$H:$H,$AZ$8)</f>
        <v>0</v>
      </c>
      <c r="BA43" s="27">
        <f>COUNTIFS('固网新增-回网'!$F:$F,B43,'固网新增-回网'!$G:$G,$BA$8)</f>
        <v>2</v>
      </c>
      <c r="BB43" s="27">
        <f>COUNTIFS('固网新增-回网'!$F:$F,B43,'固网新增-回网'!$H:$H,$BB$8)</f>
        <v>0</v>
      </c>
      <c r="BC43" s="27">
        <f>COUNTIFS('固网新增-回网'!$F:$F,B43,'固网新增-回网'!$I:$I,$BC$8)</f>
        <v>0</v>
      </c>
      <c r="BD43" s="27">
        <f>COUNTIFS('固网新增-回网'!$F:$F,B43,'固网新增-回网'!$G:$G,$BD$8)</f>
        <v>0</v>
      </c>
      <c r="BE43" s="27">
        <f>COUNTIFS('固网新增-回网'!$F:$F,B43,'固网新增-回网'!$H:$H,$BE$8)</f>
        <v>0</v>
      </c>
      <c r="BF43" s="27">
        <f>COUNTIFS('固网新增-回网'!$F:$F,B43,'固网新增-回网'!$I:$I,$BF$8)</f>
        <v>0</v>
      </c>
      <c r="BG43" s="27">
        <f>COUNTIFS('固网新增-回网'!$F:$F,B43,'固网新增-回网'!$J:$J,$BG$8)</f>
        <v>2</v>
      </c>
      <c r="BH43" s="27">
        <f>COUNTIFS('固网新增-回网'!$F:$F,B43,'固网新增-回网'!$K:$K,$BH$8)</f>
        <v>1</v>
      </c>
      <c r="BI43" s="26">
        <v>2</v>
      </c>
      <c r="BJ43" s="27">
        <f>AT43*$AT$4+AU43*$AU$4+AV43*$AV$4+AW43*$AW$4+AX43*$AX$4+AY43*$AY$4+AZ43*$AZ$4</f>
        <v>4</v>
      </c>
      <c r="BK43" s="27">
        <f t="shared" si="4"/>
        <v>2</v>
      </c>
      <c r="BL43" s="34">
        <v>9</v>
      </c>
      <c r="BM43" s="52">
        <f>SUM(BJ43:BJ45)</f>
        <v>11</v>
      </c>
      <c r="BN43" s="53">
        <f>BM43/BL43</f>
        <v>1.22222222222222</v>
      </c>
      <c r="BO43" s="26">
        <v>5</v>
      </c>
      <c r="BP43" s="27">
        <f>BA43*$BA$4+BB43*$BB$4+BC43*$BC$4+BD43*$BD$4+BE43*$BE$4+BF43*$BF$4+BG43*$BG$4+BH43*$BH$4</f>
        <v>9</v>
      </c>
      <c r="BQ43" s="27">
        <f t="shared" si="5"/>
        <v>5</v>
      </c>
      <c r="BR43" s="52">
        <v>22</v>
      </c>
      <c r="BS43" s="52">
        <f>SUM(BP43:BP45)</f>
        <v>34</v>
      </c>
      <c r="BT43" s="53">
        <f>BS43/BR43</f>
        <v>1.54545454545455</v>
      </c>
      <c r="BU43" s="53">
        <f>(BT43+BN43)/2</f>
        <v>1.38383838383838</v>
      </c>
      <c r="BV43" s="64">
        <f>RANK(BU43,$BU$9:$BU$66)</f>
        <v>3</v>
      </c>
      <c r="BW43" s="34" t="s">
        <v>27</v>
      </c>
      <c r="BX43" s="63" t="s">
        <v>75</v>
      </c>
      <c r="BY43" s="34">
        <f t="shared" si="6"/>
        <v>0</v>
      </c>
      <c r="BZ43" s="52">
        <f>SUM(BY43:BY45)</f>
        <v>0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>
        <f>COUNTIFS(号卡晒单!$A:$A,$B$4,号卡晒单!$G:$G,B44,号卡晒单!$H:$H,$E$8)</f>
        <v>0</v>
      </c>
      <c r="F44" s="27">
        <f>COUNTIFS(号卡晒单!$A:$A,$B$4,号卡晒单!$G:$G,B44,号卡晒单!$H:$H,$F$8)</f>
        <v>0</v>
      </c>
      <c r="G44" s="27">
        <f>COUNTIFS(号卡晒单!$A:$A,$B$4,号卡晒单!$G:$G,B44,号卡晒单!$H:$H,$G$8)</f>
        <v>0</v>
      </c>
      <c r="H44" s="27">
        <f>COUNTIFS(号卡晒单!$A:$A,$B$4,号卡晒单!$G:$G,B44,号卡晒单!$H:$H,$H$8)</f>
        <v>0</v>
      </c>
      <c r="I44" s="27">
        <f>COUNTIFS(号卡晒单!$A:$A,$B$4,号卡晒单!$G:$G,B44,号卡晒单!$H:$H,$I$8)</f>
        <v>0</v>
      </c>
      <c r="J44" s="27">
        <f>COUNTIFS(号卡晒单!$A:$A,$B$4,号卡晒单!$G:$G,B44,号卡晒单!$H:$H,$J$8)</f>
        <v>0</v>
      </c>
      <c r="K44" s="27">
        <f>COUNTIFS(号卡晒单!$A:$A,$B$4,号卡晒单!$G:$G,B44,号卡晒单!$H:$H,$K$8)</f>
        <v>0</v>
      </c>
      <c r="L44" s="27">
        <f>COUNTIFS(号卡晒单!$A:$A,$B$4,号卡晒单!$G:$G,B44,号卡晒单!$H:$H,$L$8)</f>
        <v>0</v>
      </c>
      <c r="M44" s="27">
        <f>COUNTIFS(号卡晒单!$A:$A,$B$4,号卡晒单!$G:$G,B44,号卡晒单!$H:$H,$M$8)</f>
        <v>0</v>
      </c>
      <c r="N44" s="27">
        <f>COUNTIFS(号卡晒单!$A:$A,$B$4,号卡晒单!$G:$G,B44,号卡晒单!$H:$H,$N$8)</f>
        <v>0</v>
      </c>
      <c r="O44" s="27">
        <f>COUNTIFS(号卡晒单!$A:$A,$B$4,号卡晒单!$G:$G,B44,号卡晒单!$H:$H,$O$8)</f>
        <v>0</v>
      </c>
      <c r="P44" s="27">
        <f>COUNTIFS(号卡晒单!$A:$A,$B$4,号卡晒单!$G:$G,B44,号卡晒单!$H:$H,$P$8)</f>
        <v>0</v>
      </c>
      <c r="Q44" s="27">
        <f>R44*$R$4+S44*$S$4+T44*$T$4+U44*$U$4+V44*$V$4+W44*$W$4+X44*$X$4</f>
        <v>0</v>
      </c>
      <c r="R44" s="27">
        <f>COUNTIFS(号卡晒单!$A:$A,$B$4,号卡晒单!$G:$G,B44,号卡晒单!$H:$H,$R$8)</f>
        <v>0</v>
      </c>
      <c r="S44" s="27">
        <f t="shared" si="0"/>
        <v>0</v>
      </c>
      <c r="T44" s="27">
        <f t="shared" si="1"/>
        <v>0</v>
      </c>
      <c r="U44" s="27">
        <f>COUNTIFS(号卡晒单!$A:$A,$B$4,号卡晒单!$G:$G,B44,号卡晒单!$H:$H,$U$8)</f>
        <v>0</v>
      </c>
      <c r="V44" s="27">
        <f>COUNTIFS(号卡晒单!$A:$A,$B$4,号卡晒单!$G:$G,B44,号卡晒单!$H:$H,$V$8)</f>
        <v>0</v>
      </c>
      <c r="W44" s="27">
        <f>COUNTIFS(号卡晒单!$A:$A,$B$4,号卡晒单!$G:$G,B44,号卡晒单!$H:$H,$W$8)</f>
        <v>0</v>
      </c>
      <c r="X44" s="27">
        <f>COUNTIFS(号卡晒单!$A:$A,$B$4,号卡晒单!$G:$G,B44,号卡晒单!$H:$H,$X$8)</f>
        <v>0</v>
      </c>
      <c r="Y44" s="27">
        <f>Z44*$Z$4+AA44*$AA$4+AB44*$AB$4+AC44*$AC$4+AD44*$AD$4+AE44*$AE$4+AF44*$AF$4+AG44*$AG$4</f>
        <v>0</v>
      </c>
      <c r="Z44" s="27">
        <f>COUNTIFS('固网新增-回网'!$A:$A,$B$4,'固网新增-回网'!$F:$F,B44,'固网新增-回网'!$G:$G,$Z$8)</f>
        <v>0</v>
      </c>
      <c r="AA44" s="27">
        <f>COUNTIFS('固网新增-回网'!$A:$A,$B$4,'固网新增-回网'!$F:$F,B44,'固网新增-回网'!$H:$H,$AA$8)</f>
        <v>0</v>
      </c>
      <c r="AB44" s="27">
        <f>COUNTIFS('固网新增-回网'!$A:$A,$B$4,'固网新增-回网'!$F:$F,B44,'固网新增-回网'!$I:$I,$AB$8)</f>
        <v>0</v>
      </c>
      <c r="AC44" s="27">
        <f>COUNTIFS('固网新增-回网'!$A:$A,$B$4,'固网新增-回网'!$F:$F,B44,'固网新增-回网'!$G:$G,$AC$8)</f>
        <v>0</v>
      </c>
      <c r="AD44" s="27">
        <f>COUNTIFS('固网新增-回网'!$A:$A,$B$4,'固网新增-回网'!$F:$F,B44,'固网新增-回网'!$H:$H,$AD$8)</f>
        <v>0</v>
      </c>
      <c r="AE44" s="27">
        <f>COUNTIFS('固网新增-回网'!$A:$A,$B$4,'固网新增-回网'!$F:$F,B44,'固网新增-回网'!$I:$I,$AE$8)</f>
        <v>0</v>
      </c>
      <c r="AF44" s="27">
        <f>COUNTIFS('固网新增-回网'!$A:$A,$B$4,'固网新增-回网'!$F:$F,B44,'固网新增-回网'!$J:$J,$AF$8)</f>
        <v>0</v>
      </c>
      <c r="AG44" s="27">
        <f>COUNTIFS('固网新增-回网'!$A:$A,$B$4,'固网新增-回网'!$F:$F,B44,'固网新增-回网'!$K:$K,$AG$8)</f>
        <v>0</v>
      </c>
      <c r="AH44" s="27">
        <f>COUNTIFS(号卡晒单!$G:$G,B44,号卡晒单!$H:$H,$AH$8)</f>
        <v>0</v>
      </c>
      <c r="AI44" s="27">
        <f>COUNTIFS(号卡晒单!$G:$G,B44,号卡晒单!$H:$H,$AI$8)</f>
        <v>0</v>
      </c>
      <c r="AJ44" s="27">
        <f>COUNTIFS(号卡晒单!$G:$G,B44,号卡晒单!$H:$H,$AJ$8)</f>
        <v>0</v>
      </c>
      <c r="AK44" s="27">
        <f>COUNTIFS(号卡晒单!$G:$G,B44,号卡晒单!$H:$H,$AK$8)</f>
        <v>0</v>
      </c>
      <c r="AL44" s="27">
        <f>COUNTIFS(号卡晒单!$G:$G,B44,号卡晒单!$H:$H,$AL$8)</f>
        <v>0</v>
      </c>
      <c r="AM44" s="27">
        <f>COUNTIFS(号卡晒单!$G:$G,B44,号卡晒单!$H:$H,$AM$8)</f>
        <v>0</v>
      </c>
      <c r="AN44" s="27">
        <f>COUNTIFS(号卡晒单!$G:$G,B44,号卡晒单!$H:$H,$AN$8)</f>
        <v>0</v>
      </c>
      <c r="AO44" s="27">
        <f>COUNTIFS(号卡晒单!$G:$G,B44,号卡晒单!$H:$H,$AO$8)</f>
        <v>0</v>
      </c>
      <c r="AP44" s="27">
        <f>COUNTIFS(号卡晒单!$G:$G,B44,号卡晒单!$H:$H,$AP$8)</f>
        <v>2</v>
      </c>
      <c r="AQ44" s="27">
        <f>COUNTIFS(号卡晒单!$G:$G,B44,号卡晒单!$H:$H,$AQ$8)</f>
        <v>0</v>
      </c>
      <c r="AR44" s="27">
        <f>COUNTIFS(号卡晒单!$G:$G,B44,号卡晒单!$H:$H,$AR$8)</f>
        <v>0</v>
      </c>
      <c r="AS44" s="27">
        <f>COUNTIFS(号卡晒单!$G:$G,B44,号卡晒单!$H:$H,$AS$8)</f>
        <v>0</v>
      </c>
      <c r="AT44" s="23">
        <f>COUNTIFS(号卡晒单!$G:$G,B44,号卡晒单!$H:$H,$AT$8)</f>
        <v>0</v>
      </c>
      <c r="AU44" s="23">
        <f t="shared" si="2"/>
        <v>2</v>
      </c>
      <c r="AV44" s="23">
        <f t="shared" si="3"/>
        <v>0</v>
      </c>
      <c r="AW44" s="23">
        <f>COUNTIFS(号卡晒单!$G:$G,B44,号卡晒单!$H:$H,$AW$8)</f>
        <v>0</v>
      </c>
      <c r="AX44" s="27">
        <f>COUNTIFS(号卡晒单!$G:$G,B44,号卡晒单!$H:$H,$AX$8)</f>
        <v>0</v>
      </c>
      <c r="AY44" s="27">
        <f>COUNTIFS(号卡晒单!$G:$G,B44,号卡晒单!$H:$H,$AY$8)</f>
        <v>0</v>
      </c>
      <c r="AZ44" s="27">
        <f>COUNTIFS(号卡晒单!$G:$G,B44,号卡晒单!$H:$H,$AZ$8)</f>
        <v>0</v>
      </c>
      <c r="BA44" s="27">
        <f>COUNTIFS('固网新增-回网'!$F:$F,B44,'固网新增-回网'!$G:$G,$BA$8)</f>
        <v>2</v>
      </c>
      <c r="BB44" s="27">
        <f>COUNTIFS('固网新增-回网'!$F:$F,B44,'固网新增-回网'!$H:$H,$BB$8)</f>
        <v>0</v>
      </c>
      <c r="BC44" s="27">
        <f>COUNTIFS('固网新增-回网'!$F:$F,B44,'固网新增-回网'!$I:$I,$BC$8)</f>
        <v>0</v>
      </c>
      <c r="BD44" s="27">
        <f>COUNTIFS('固网新增-回网'!$F:$F,B44,'固网新增-回网'!$G:$G,$BD$8)</f>
        <v>0</v>
      </c>
      <c r="BE44" s="27">
        <f>COUNTIFS('固网新增-回网'!$F:$F,B44,'固网新增-回网'!$H:$H,$BE$8)</f>
        <v>0</v>
      </c>
      <c r="BF44" s="27">
        <f>COUNTIFS('固网新增-回网'!$F:$F,B44,'固网新增-回网'!$I:$I,$BF$8)</f>
        <v>0</v>
      </c>
      <c r="BG44" s="27">
        <f>COUNTIFS('固网新增-回网'!$F:$F,B44,'固网新增-回网'!$J:$J,$BG$8)</f>
        <v>2</v>
      </c>
      <c r="BH44" s="27">
        <f>COUNTIFS('固网新增-回网'!$F:$F,B44,'固网新增-回网'!$K:$K,$BH$8)</f>
        <v>1</v>
      </c>
      <c r="BI44" s="26">
        <v>2</v>
      </c>
      <c r="BJ44" s="27">
        <f>AT44*$AT$4+AU44*$AU$4+AV44*$AV$4+AW44*$AW$4+AX44*$AX$4+AY44*$AY$4+AZ44*$AZ$4</f>
        <v>4</v>
      </c>
      <c r="BK44" s="27">
        <f t="shared" si="4"/>
        <v>2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9</v>
      </c>
      <c r="BQ44" s="27">
        <f t="shared" si="5"/>
        <v>5</v>
      </c>
      <c r="BR44" s="28"/>
      <c r="BS44" s="28"/>
      <c r="BT44" s="28"/>
      <c r="BU44" s="28"/>
      <c r="BV44" s="28"/>
      <c r="BW44" s="28"/>
      <c r="BX44" s="63" t="s">
        <v>76</v>
      </c>
      <c r="BY44" s="34">
        <f t="shared" si="6"/>
        <v>0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>
        <f>COUNTIFS(号卡晒单!$A:$A,$B$4,号卡晒单!$G:$G,B45,号卡晒单!$H:$H,$E$8)</f>
        <v>0</v>
      </c>
      <c r="F45" s="27">
        <f>COUNTIFS(号卡晒单!$A:$A,$B$4,号卡晒单!$G:$G,B45,号卡晒单!$H:$H,$F$8)</f>
        <v>0</v>
      </c>
      <c r="G45" s="27">
        <f>COUNTIFS(号卡晒单!$A:$A,$B$4,号卡晒单!$G:$G,B45,号卡晒单!$H:$H,$G$8)</f>
        <v>0</v>
      </c>
      <c r="H45" s="27">
        <f>COUNTIFS(号卡晒单!$A:$A,$B$4,号卡晒单!$G:$G,B45,号卡晒单!$H:$H,$H$8)</f>
        <v>0</v>
      </c>
      <c r="I45" s="27">
        <f>COUNTIFS(号卡晒单!$A:$A,$B$4,号卡晒单!$G:$G,B45,号卡晒单!$H:$H,$I$8)</f>
        <v>0</v>
      </c>
      <c r="J45" s="27">
        <f>COUNTIFS(号卡晒单!$A:$A,$B$4,号卡晒单!$G:$G,B45,号卡晒单!$H:$H,$J$8)</f>
        <v>0</v>
      </c>
      <c r="K45" s="27">
        <f>COUNTIFS(号卡晒单!$A:$A,$B$4,号卡晒单!$G:$G,B45,号卡晒单!$H:$H,$K$8)</f>
        <v>0</v>
      </c>
      <c r="L45" s="27">
        <f>COUNTIFS(号卡晒单!$A:$A,$B$4,号卡晒单!$G:$G,B45,号卡晒单!$H:$H,$L$8)</f>
        <v>0</v>
      </c>
      <c r="M45" s="27">
        <f>COUNTIFS(号卡晒单!$A:$A,$B$4,号卡晒单!$G:$G,B45,号卡晒单!$H:$H,$M$8)</f>
        <v>0</v>
      </c>
      <c r="N45" s="27">
        <f>COUNTIFS(号卡晒单!$A:$A,$B$4,号卡晒单!$G:$G,B45,号卡晒单!$H:$H,$N$8)</f>
        <v>0</v>
      </c>
      <c r="O45" s="27">
        <f>COUNTIFS(号卡晒单!$A:$A,$B$4,号卡晒单!$G:$G,B45,号卡晒单!$H:$H,$O$8)</f>
        <v>0</v>
      </c>
      <c r="P45" s="27">
        <f>COUNTIFS(号卡晒单!$A:$A,$B$4,号卡晒单!$G:$G,B45,号卡晒单!$H:$H,$P$8)</f>
        <v>0</v>
      </c>
      <c r="Q45" s="27">
        <f>R45*$R$4+S45*$S$4+T45*$T$4+U45*$U$4+V45*$V$4+W45*$W$4+X45*$X$4</f>
        <v>1</v>
      </c>
      <c r="R45" s="27">
        <f>COUNTIFS(号卡晒单!$A:$A,$B$4,号卡晒单!$G:$G,B45,号卡晒单!$H:$H,$R$8)</f>
        <v>1</v>
      </c>
      <c r="S45" s="27">
        <f t="shared" si="0"/>
        <v>0</v>
      </c>
      <c r="T45" s="27">
        <f t="shared" si="1"/>
        <v>0</v>
      </c>
      <c r="U45" s="27">
        <f>COUNTIFS(号卡晒单!$A:$A,$B$4,号卡晒单!$G:$G,B45,号卡晒单!$H:$H,$U$8)</f>
        <v>0</v>
      </c>
      <c r="V45" s="27">
        <f>COUNTIFS(号卡晒单!$A:$A,$B$4,号卡晒单!$G:$G,B45,号卡晒单!$H:$H,$V$8)</f>
        <v>0</v>
      </c>
      <c r="W45" s="27">
        <f>COUNTIFS(号卡晒单!$A:$A,$B$4,号卡晒单!$G:$G,B45,号卡晒单!$H:$H,$W$8)</f>
        <v>0</v>
      </c>
      <c r="X45" s="27">
        <f>COUNTIFS(号卡晒单!$A:$A,$B$4,号卡晒单!$G:$G,B45,号卡晒单!$H:$H,$X$8)</f>
        <v>0</v>
      </c>
      <c r="Y45" s="27">
        <f>Z45*$Z$4+AA45*$AA$4+AB45*$AB$4+AC45*$AC$4+AD45*$AD$4+AE45*$AE$4+AF45*$AF$4+AG45*$AG$4</f>
        <v>2</v>
      </c>
      <c r="Z45" s="27">
        <f>COUNTIFS('固网新增-回网'!$A:$A,$B$4,'固网新增-回网'!$F:$F,B45,'固网新增-回网'!$G:$G,$Z$8)</f>
        <v>0</v>
      </c>
      <c r="AA45" s="27">
        <f>COUNTIFS('固网新增-回网'!$A:$A,$B$4,'固网新增-回网'!$F:$F,B45,'固网新增-回网'!$H:$H,$AA$8)</f>
        <v>0</v>
      </c>
      <c r="AB45" s="27">
        <f>COUNTIFS('固网新增-回网'!$A:$A,$B$4,'固网新增-回网'!$F:$F,B45,'固网新增-回网'!$I:$I,$AB$8)</f>
        <v>0</v>
      </c>
      <c r="AC45" s="27">
        <f>COUNTIFS('固网新增-回网'!$A:$A,$B$4,'固网新增-回网'!$F:$F,B45,'固网新增-回网'!$G:$G,$AC$8)</f>
        <v>1</v>
      </c>
      <c r="AD45" s="27">
        <f>COUNTIFS('固网新增-回网'!$A:$A,$B$4,'固网新增-回网'!$F:$F,B45,'固网新增-回网'!$H:$H,$AD$8)</f>
        <v>0</v>
      </c>
      <c r="AE45" s="27">
        <f>COUNTIFS('固网新增-回网'!$A:$A,$B$4,'固网新增-回网'!$F:$F,B45,'固网新增-回网'!$I:$I,$AE$8)</f>
        <v>0</v>
      </c>
      <c r="AF45" s="27">
        <f>COUNTIFS('固网新增-回网'!$A:$A,$B$4,'固网新增-回网'!$F:$F,B45,'固网新增-回网'!$J:$J,$AF$8)</f>
        <v>0</v>
      </c>
      <c r="AG45" s="27">
        <f>COUNTIFS('固网新增-回网'!$A:$A,$B$4,'固网新增-回网'!$F:$F,B45,'固网新增-回网'!$K:$K,$AG$8)</f>
        <v>0</v>
      </c>
      <c r="AH45" s="27">
        <f>COUNTIFS(号卡晒单!$G:$G,B45,号卡晒单!$H:$H,$AH$8)</f>
        <v>0</v>
      </c>
      <c r="AI45" s="27">
        <f>COUNTIFS(号卡晒单!$G:$G,B45,号卡晒单!$H:$H,$AI$8)</f>
        <v>0</v>
      </c>
      <c r="AJ45" s="27">
        <f>COUNTIFS(号卡晒单!$G:$G,B45,号卡晒单!$H:$H,$AJ$8)</f>
        <v>0</v>
      </c>
      <c r="AK45" s="27">
        <f>COUNTIFS(号卡晒单!$G:$G,B45,号卡晒单!$H:$H,$AK$8)</f>
        <v>0</v>
      </c>
      <c r="AL45" s="27">
        <f>COUNTIFS(号卡晒单!$G:$G,B45,号卡晒单!$H:$H,$AL$8)</f>
        <v>0</v>
      </c>
      <c r="AM45" s="27">
        <f>COUNTIFS(号卡晒单!$G:$G,B45,号卡晒单!$H:$H,$AM$8)</f>
        <v>0</v>
      </c>
      <c r="AN45" s="27">
        <f>COUNTIFS(号卡晒单!$G:$G,B45,号卡晒单!$H:$H,$AN$8)</f>
        <v>0</v>
      </c>
      <c r="AO45" s="27">
        <f>COUNTIFS(号卡晒单!$G:$G,B45,号卡晒单!$H:$H,$AO$8)</f>
        <v>0</v>
      </c>
      <c r="AP45" s="27">
        <f>COUNTIFS(号卡晒单!$G:$G,B45,号卡晒单!$H:$H,$AP$8)</f>
        <v>1</v>
      </c>
      <c r="AQ45" s="27">
        <f>COUNTIFS(号卡晒单!$G:$G,B45,号卡晒单!$H:$H,$AQ$8)</f>
        <v>0</v>
      </c>
      <c r="AR45" s="27">
        <f>COUNTIFS(号卡晒单!$G:$G,B45,号卡晒单!$H:$H,$AR$8)</f>
        <v>0</v>
      </c>
      <c r="AS45" s="27">
        <f>COUNTIFS(号卡晒单!$G:$G,B45,号卡晒单!$H:$H,$AS$8)</f>
        <v>0</v>
      </c>
      <c r="AT45" s="23">
        <f>COUNTIFS(号卡晒单!$G:$G,B45,号卡晒单!$H:$H,$AT$8)</f>
        <v>1</v>
      </c>
      <c r="AU45" s="23">
        <f t="shared" si="2"/>
        <v>1</v>
      </c>
      <c r="AV45" s="23">
        <f t="shared" si="3"/>
        <v>0</v>
      </c>
      <c r="AW45" s="23">
        <f>COUNTIFS(号卡晒单!$G:$G,B45,号卡晒单!$H:$H,$AW$8)</f>
        <v>0</v>
      </c>
      <c r="AX45" s="27">
        <f>COUNTIFS(号卡晒单!$G:$G,B45,号卡晒单!$H:$H,$AX$8)</f>
        <v>0</v>
      </c>
      <c r="AY45" s="27">
        <f>COUNTIFS(号卡晒单!$G:$G,B45,号卡晒单!$H:$H,$AY$8)</f>
        <v>0</v>
      </c>
      <c r="AZ45" s="27">
        <f>COUNTIFS(号卡晒单!$G:$G,B45,号卡晒单!$H:$H,$AZ$8)</f>
        <v>0</v>
      </c>
      <c r="BA45" s="27">
        <f>COUNTIFS('固网新增-回网'!$F:$F,B45,'固网新增-回网'!$G:$G,$BA$8)</f>
        <v>1</v>
      </c>
      <c r="BB45" s="27">
        <f>COUNTIFS('固网新增-回网'!$F:$F,B45,'固网新增-回网'!$H:$H,$BB$8)</f>
        <v>0</v>
      </c>
      <c r="BC45" s="27">
        <f>COUNTIFS('固网新增-回网'!$F:$F,B45,'固网新增-回网'!$I:$I,$BC$8)</f>
        <v>0</v>
      </c>
      <c r="BD45" s="27">
        <f>COUNTIFS('固网新增-回网'!$F:$F,B45,'固网新增-回网'!$G:$G,$BD$8)</f>
        <v>3</v>
      </c>
      <c r="BE45" s="27">
        <f>COUNTIFS('固网新增-回网'!$F:$F,B45,'固网新增-回网'!$H:$H,$BE$8)</f>
        <v>0</v>
      </c>
      <c r="BF45" s="27">
        <f>COUNTIFS('固网新增-回网'!$F:$F,B45,'固网新增-回网'!$I:$I,$BF$8)</f>
        <v>0</v>
      </c>
      <c r="BG45" s="27">
        <f>COUNTIFS('固网新增-回网'!$F:$F,B45,'固网新增-回网'!$J:$J,$BG$8)</f>
        <v>5</v>
      </c>
      <c r="BH45" s="27">
        <f>COUNTIFS('固网新增-回网'!$F:$F,B45,'固网新增-回网'!$K:$K,$BH$8)</f>
        <v>2</v>
      </c>
      <c r="BI45" s="26">
        <v>5</v>
      </c>
      <c r="BJ45" s="27">
        <f>AT45*$AT$4+AU45*$AU$4+AV45*$AV$4+AW45*$AW$4+AX45*$AX$4+AY45*$AY$4+AZ45*$AZ$4</f>
        <v>3</v>
      </c>
      <c r="BK45" s="27">
        <f t="shared" si="4"/>
        <v>2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16</v>
      </c>
      <c r="BQ45" s="27">
        <f t="shared" si="5"/>
        <v>11</v>
      </c>
      <c r="BR45" s="30"/>
      <c r="BS45" s="30"/>
      <c r="BT45" s="30"/>
      <c r="BU45" s="30"/>
      <c r="BV45" s="30"/>
      <c r="BW45" s="30"/>
      <c r="BX45" s="63" t="s">
        <v>77</v>
      </c>
      <c r="BY45" s="34">
        <f t="shared" si="6"/>
        <v>0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>
        <f>COUNTIFS(号卡晒单!$A:$A,$B$4,号卡晒单!$G:$G,B46,号卡晒单!$H:$H,$E$8)</f>
        <v>0</v>
      </c>
      <c r="F46" s="27">
        <f>COUNTIFS(号卡晒单!$A:$A,$B$4,号卡晒单!$G:$G,B46,号卡晒单!$H:$H,$F$8)</f>
        <v>0</v>
      </c>
      <c r="G46" s="27">
        <f>COUNTIFS(号卡晒单!$A:$A,$B$4,号卡晒单!$G:$G,B46,号卡晒单!$H:$H,$G$8)</f>
        <v>0</v>
      </c>
      <c r="H46" s="27">
        <f>COUNTIFS(号卡晒单!$A:$A,$B$4,号卡晒单!$G:$G,B46,号卡晒单!$H:$H,$H$8)</f>
        <v>0</v>
      </c>
      <c r="I46" s="27">
        <f>COUNTIFS(号卡晒单!$A:$A,$B$4,号卡晒单!$G:$G,B46,号卡晒单!$H:$H,$I$8)</f>
        <v>0</v>
      </c>
      <c r="J46" s="27">
        <f>COUNTIFS(号卡晒单!$A:$A,$B$4,号卡晒单!$G:$G,B46,号卡晒单!$H:$H,$J$8)</f>
        <v>0</v>
      </c>
      <c r="K46" s="27">
        <f>COUNTIFS(号卡晒单!$A:$A,$B$4,号卡晒单!$G:$G,B46,号卡晒单!$H:$H,$K$8)</f>
        <v>0</v>
      </c>
      <c r="L46" s="27">
        <f>COUNTIFS(号卡晒单!$A:$A,$B$4,号卡晒单!$G:$G,B46,号卡晒单!$H:$H,$L$8)</f>
        <v>0</v>
      </c>
      <c r="M46" s="27">
        <f>COUNTIFS(号卡晒单!$A:$A,$B$4,号卡晒单!$G:$G,B46,号卡晒单!$H:$H,$M$8)</f>
        <v>0</v>
      </c>
      <c r="N46" s="27">
        <f>COUNTIFS(号卡晒单!$A:$A,$B$4,号卡晒单!$G:$G,B46,号卡晒单!$H:$H,$N$8)</f>
        <v>0</v>
      </c>
      <c r="O46" s="27">
        <f>COUNTIFS(号卡晒单!$A:$A,$B$4,号卡晒单!$G:$G,B46,号卡晒单!$H:$H,$O$8)</f>
        <v>0</v>
      </c>
      <c r="P46" s="27">
        <f>COUNTIFS(号卡晒单!$A:$A,$B$4,号卡晒单!$G:$G,B46,号卡晒单!$H:$H,$P$8)</f>
        <v>0</v>
      </c>
      <c r="Q46" s="27">
        <f>R46*$R$4+S46*$S$4+T46*$T$4+U46*$U$4+V46*$V$4+W46*$W$4+X46*$X$4</f>
        <v>7</v>
      </c>
      <c r="R46" s="27">
        <f>COUNTIFS(号卡晒单!$A:$A,$B$4,号卡晒单!$G:$G,B46,号卡晒单!$H:$H,$R$8)</f>
        <v>1</v>
      </c>
      <c r="S46" s="27">
        <f t="shared" si="0"/>
        <v>0</v>
      </c>
      <c r="T46" s="27">
        <f t="shared" si="1"/>
        <v>0</v>
      </c>
      <c r="U46" s="27">
        <f>COUNTIFS(号卡晒单!$A:$A,$B$4,号卡晒单!$G:$G,B46,号卡晒单!$H:$H,$U$8)</f>
        <v>0</v>
      </c>
      <c r="V46" s="27">
        <f>COUNTIFS(号卡晒单!$A:$A,$B$4,号卡晒单!$G:$G,B46,号卡晒单!$H:$H,$V$8)</f>
        <v>1</v>
      </c>
      <c r="W46" s="27">
        <f>COUNTIFS(号卡晒单!$A:$A,$B$4,号卡晒单!$G:$G,B46,号卡晒单!$H:$H,$W$8)</f>
        <v>0</v>
      </c>
      <c r="X46" s="27">
        <f>COUNTIFS(号卡晒单!$A:$A,$B$4,号卡晒单!$G:$G,B46,号卡晒单!$H:$H,$X$8)</f>
        <v>0</v>
      </c>
      <c r="Y46" s="27">
        <f>Z46*$Z$4+AA46*$AA$4+AB46*$AB$4+AC46*$AC$4+AD46*$AD$4+AE46*$AE$4+AF46*$AF$4+AG46*$AG$4</f>
        <v>10</v>
      </c>
      <c r="Z46" s="27">
        <f>COUNTIFS('固网新增-回网'!$A:$A,$B$4,'固网新增-回网'!$F:$F,B46,'固网新增-回网'!$G:$G,$Z$8)</f>
        <v>1</v>
      </c>
      <c r="AA46" s="27">
        <f>COUNTIFS('固网新增-回网'!$A:$A,$B$4,'固网新增-回网'!$F:$F,B46,'固网新增-回网'!$H:$H,$AA$8)</f>
        <v>1</v>
      </c>
      <c r="AB46" s="27">
        <f>COUNTIFS('固网新增-回网'!$A:$A,$B$4,'固网新增-回网'!$F:$F,B46,'固网新增-回网'!$I:$I,$AB$8)</f>
        <v>1</v>
      </c>
      <c r="AC46" s="27">
        <f>COUNTIFS('固网新增-回网'!$A:$A,$B$4,'固网新增-回网'!$F:$F,B46,'固网新增-回网'!$G:$G,$AC$8)</f>
        <v>1</v>
      </c>
      <c r="AD46" s="27">
        <f>COUNTIFS('固网新增-回网'!$A:$A,$B$4,'固网新增-回网'!$F:$F,B46,'固网新增-回网'!$H:$H,$AD$8)</f>
        <v>1</v>
      </c>
      <c r="AE46" s="27">
        <f>COUNTIFS('固网新增-回网'!$A:$A,$B$4,'固网新增-回网'!$F:$F,B46,'固网新增-回网'!$I:$I,$AE$8)</f>
        <v>1</v>
      </c>
      <c r="AF46" s="27">
        <f>COUNTIFS('固网新增-回网'!$A:$A,$B$4,'固网新增-回网'!$F:$F,B46,'固网新增-回网'!$J:$J,$AF$8)</f>
        <v>0</v>
      </c>
      <c r="AG46" s="27">
        <f>COUNTIFS('固网新增-回网'!$A:$A,$B$4,'固网新增-回网'!$F:$F,B46,'固网新增-回网'!$K:$K,$AG$8)</f>
        <v>0</v>
      </c>
      <c r="AH46" s="27">
        <f>COUNTIFS(号卡晒单!$G:$G,B46,号卡晒单!$H:$H,$AH$8)</f>
        <v>0</v>
      </c>
      <c r="AI46" s="27">
        <f>COUNTIFS(号卡晒单!$G:$G,B46,号卡晒单!$H:$H,$AI$8)</f>
        <v>0</v>
      </c>
      <c r="AJ46" s="27">
        <f>COUNTIFS(号卡晒单!$G:$G,B46,号卡晒单!$H:$H,$AJ$8)</f>
        <v>0</v>
      </c>
      <c r="AK46" s="27">
        <f>COUNTIFS(号卡晒单!$G:$G,B46,号卡晒单!$H:$H,$AK$8)</f>
        <v>0</v>
      </c>
      <c r="AL46" s="27">
        <f>COUNTIFS(号卡晒单!$G:$G,B46,号卡晒单!$H:$H,$AL$8)</f>
        <v>0</v>
      </c>
      <c r="AM46" s="27">
        <f>COUNTIFS(号卡晒单!$G:$G,B46,号卡晒单!$H:$H,$AM$8)</f>
        <v>0</v>
      </c>
      <c r="AN46" s="27">
        <f>COUNTIFS(号卡晒单!$G:$G,B46,号卡晒单!$H:$H,$AN$8)</f>
        <v>0</v>
      </c>
      <c r="AO46" s="27">
        <f>COUNTIFS(号卡晒单!$G:$G,B46,号卡晒单!$H:$H,$AO$8)</f>
        <v>0</v>
      </c>
      <c r="AP46" s="27">
        <f>COUNTIFS(号卡晒单!$G:$G,B46,号卡晒单!$H:$H,$AP$8)</f>
        <v>0</v>
      </c>
      <c r="AQ46" s="27">
        <f>COUNTIFS(号卡晒单!$G:$G,B46,号卡晒单!$H:$H,$AQ$8)</f>
        <v>0</v>
      </c>
      <c r="AR46" s="27">
        <f>COUNTIFS(号卡晒单!$G:$G,B46,号卡晒单!$H:$H,$AR$8)</f>
        <v>0</v>
      </c>
      <c r="AS46" s="27">
        <f>COUNTIFS(号卡晒单!$G:$G,B46,号卡晒单!$H:$H,$AS$8)</f>
        <v>0</v>
      </c>
      <c r="AT46" s="23">
        <f>COUNTIFS(号卡晒单!$G:$G,B46,号卡晒单!$H:$H,$AT$8)</f>
        <v>1</v>
      </c>
      <c r="AU46" s="23">
        <f t="shared" si="2"/>
        <v>0</v>
      </c>
      <c r="AV46" s="23">
        <f t="shared" si="3"/>
        <v>0</v>
      </c>
      <c r="AW46" s="23">
        <f>COUNTIFS(号卡晒单!$G:$G,B46,号卡晒单!$H:$H,$AW$8)</f>
        <v>0</v>
      </c>
      <c r="AX46" s="27">
        <f>COUNTIFS(号卡晒单!$G:$G,B46,号卡晒单!$H:$H,$AX$8)</f>
        <v>1</v>
      </c>
      <c r="AY46" s="27">
        <f>COUNTIFS(号卡晒单!$G:$G,B46,号卡晒单!$H:$H,$AY$8)</f>
        <v>0</v>
      </c>
      <c r="AZ46" s="27">
        <f>COUNTIFS(号卡晒单!$G:$G,B46,号卡晒单!$H:$H,$AZ$8)</f>
        <v>0</v>
      </c>
      <c r="BA46" s="27">
        <f>COUNTIFS('固网新增-回网'!$F:$F,B46,'固网新增-回网'!$G:$G,$BA$8)</f>
        <v>1</v>
      </c>
      <c r="BB46" s="27">
        <f>COUNTIFS('固网新增-回网'!$F:$F,B46,'固网新增-回网'!$H:$H,$BB$8)</f>
        <v>1</v>
      </c>
      <c r="BC46" s="27">
        <f>COUNTIFS('固网新增-回网'!$F:$F,B46,'固网新增-回网'!$I:$I,$BC$8)</f>
        <v>1</v>
      </c>
      <c r="BD46" s="27">
        <f>COUNTIFS('固网新增-回网'!$F:$F,B46,'固网新增-回网'!$G:$G,$BD$8)</f>
        <v>1</v>
      </c>
      <c r="BE46" s="27">
        <f>COUNTIFS('固网新增-回网'!$F:$F,B46,'固网新增-回网'!$H:$H,$BE$8)</f>
        <v>1</v>
      </c>
      <c r="BF46" s="27">
        <f>COUNTIFS('固网新增-回网'!$F:$F,B46,'固网新增-回网'!$I:$I,$BF$8)</f>
        <v>1</v>
      </c>
      <c r="BG46" s="27">
        <f>COUNTIFS('固网新增-回网'!$F:$F,B46,'固网新增-回网'!$J:$J,$BG$8)</f>
        <v>1</v>
      </c>
      <c r="BH46" s="27">
        <f>COUNTIFS('固网新增-回网'!$F:$F,B46,'固网新增-回网'!$K:$K,$BH$8)</f>
        <v>1</v>
      </c>
      <c r="BI46" s="26">
        <v>2</v>
      </c>
      <c r="BJ46" s="27">
        <f>AT46*$AT$4+AU46*$AU$4+AV46*$AV$4+AW46*$AW$4+AX46*$AX$4+AY46*$AY$4+AZ46*$AZ$4</f>
        <v>7</v>
      </c>
      <c r="BK46" s="27">
        <f t="shared" si="4"/>
        <v>2</v>
      </c>
      <c r="BL46" s="34">
        <v>9</v>
      </c>
      <c r="BM46" s="52">
        <f>SUM(BJ46:BJ48)</f>
        <v>9</v>
      </c>
      <c r="BN46" s="53">
        <f>BM46/BL46</f>
        <v>1</v>
      </c>
      <c r="BO46" s="26">
        <v>5</v>
      </c>
      <c r="BP46" s="27">
        <f>BA46*$BA$4+BB46*$BB$4+BC46*$BC$4+BD46*$BD$4+BE46*$BE$4+BF46*$BF$4+BG46*$BG$4+BH46*$BH$4</f>
        <v>12</v>
      </c>
      <c r="BQ46" s="27">
        <f t="shared" si="5"/>
        <v>8</v>
      </c>
      <c r="BR46" s="52">
        <v>22</v>
      </c>
      <c r="BS46" s="52">
        <f>SUM(BP46:BP48)</f>
        <v>25</v>
      </c>
      <c r="BT46" s="53">
        <f>BS46/BR46</f>
        <v>1.13636363636364</v>
      </c>
      <c r="BU46" s="53">
        <f>(BT46+BN46)/2</f>
        <v>1.06818181818182</v>
      </c>
      <c r="BV46" s="64">
        <f>RANK(BU46,$BU$9:$BU$66)</f>
        <v>7</v>
      </c>
      <c r="BW46" s="34" t="s">
        <v>28</v>
      </c>
      <c r="BX46" s="63" t="s">
        <v>78</v>
      </c>
      <c r="BY46" s="34">
        <f t="shared" si="6"/>
        <v>1</v>
      </c>
      <c r="BZ46" s="52">
        <f>SUM(BY46:BY48)</f>
        <v>1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>
        <f>COUNTIFS(号卡晒单!$A:$A,$B$4,号卡晒单!$G:$G,B47,号卡晒单!$H:$H,$E$8)</f>
        <v>0</v>
      </c>
      <c r="F47" s="27">
        <f>COUNTIFS(号卡晒单!$A:$A,$B$4,号卡晒单!$G:$G,B47,号卡晒单!$H:$H,$F$8)</f>
        <v>0</v>
      </c>
      <c r="G47" s="27">
        <f>COUNTIFS(号卡晒单!$A:$A,$B$4,号卡晒单!$G:$G,B47,号卡晒单!$H:$H,$G$8)</f>
        <v>0</v>
      </c>
      <c r="H47" s="27">
        <f>COUNTIFS(号卡晒单!$A:$A,$B$4,号卡晒单!$G:$G,B47,号卡晒单!$H:$H,$H$8)</f>
        <v>0</v>
      </c>
      <c r="I47" s="27">
        <f>COUNTIFS(号卡晒单!$A:$A,$B$4,号卡晒单!$G:$G,B47,号卡晒单!$H:$H,$I$8)</f>
        <v>0</v>
      </c>
      <c r="J47" s="27">
        <f>COUNTIFS(号卡晒单!$A:$A,$B$4,号卡晒单!$G:$G,B47,号卡晒单!$H:$H,$J$8)</f>
        <v>0</v>
      </c>
      <c r="K47" s="27">
        <f>COUNTIFS(号卡晒单!$A:$A,$B$4,号卡晒单!$G:$G,B47,号卡晒单!$H:$H,$K$8)</f>
        <v>0</v>
      </c>
      <c r="L47" s="27">
        <f>COUNTIFS(号卡晒单!$A:$A,$B$4,号卡晒单!$G:$G,B47,号卡晒单!$H:$H,$L$8)</f>
        <v>0</v>
      </c>
      <c r="M47" s="27">
        <f>COUNTIFS(号卡晒单!$A:$A,$B$4,号卡晒单!$G:$G,B47,号卡晒单!$H:$H,$M$8)</f>
        <v>0</v>
      </c>
      <c r="N47" s="27">
        <f>COUNTIFS(号卡晒单!$A:$A,$B$4,号卡晒单!$G:$G,B47,号卡晒单!$H:$H,$N$8)</f>
        <v>0</v>
      </c>
      <c r="O47" s="27">
        <f>COUNTIFS(号卡晒单!$A:$A,$B$4,号卡晒单!$G:$G,B47,号卡晒单!$H:$H,$O$8)</f>
        <v>0</v>
      </c>
      <c r="P47" s="27">
        <f>COUNTIFS(号卡晒单!$A:$A,$B$4,号卡晒单!$G:$G,B47,号卡晒单!$H:$H,$P$8)</f>
        <v>0</v>
      </c>
      <c r="Q47" s="27">
        <f>R47*$R$4+S47*$S$4+T47*$T$4+U47*$U$4+V47*$V$4+W47*$W$4+X47*$X$4</f>
        <v>0</v>
      </c>
      <c r="R47" s="27">
        <f>COUNTIFS(号卡晒单!$A:$A,$B$4,号卡晒单!$G:$G,B47,号卡晒单!$H:$H,$R$8)</f>
        <v>0</v>
      </c>
      <c r="S47" s="27">
        <f t="shared" si="0"/>
        <v>0</v>
      </c>
      <c r="T47" s="27">
        <f t="shared" si="1"/>
        <v>0</v>
      </c>
      <c r="U47" s="27">
        <f>COUNTIFS(号卡晒单!$A:$A,$B$4,号卡晒单!$G:$G,B47,号卡晒单!$H:$H,$U$8)</f>
        <v>0</v>
      </c>
      <c r="V47" s="27">
        <f>COUNTIFS(号卡晒单!$A:$A,$B$4,号卡晒单!$G:$G,B47,号卡晒单!$H:$H,$V$8)</f>
        <v>0</v>
      </c>
      <c r="W47" s="27">
        <f>COUNTIFS(号卡晒单!$A:$A,$B$4,号卡晒单!$G:$G,B47,号卡晒单!$H:$H,$W$8)</f>
        <v>0</v>
      </c>
      <c r="X47" s="27">
        <f>COUNTIFS(号卡晒单!$A:$A,$B$4,号卡晒单!$G:$G,B47,号卡晒单!$H:$H,$X$8)</f>
        <v>0</v>
      </c>
      <c r="Y47" s="27">
        <f>Z47*$Z$4+AA47*$AA$4+AB47*$AB$4+AC47*$AC$4+AD47*$AD$4+AE47*$AE$4+AF47*$AF$4+AG47*$AG$4</f>
        <v>0</v>
      </c>
      <c r="Z47" s="27">
        <f>COUNTIFS('固网新增-回网'!$A:$A,$B$4,'固网新增-回网'!$F:$F,B47,'固网新增-回网'!$G:$G,$Z$8)</f>
        <v>0</v>
      </c>
      <c r="AA47" s="27">
        <f>COUNTIFS('固网新增-回网'!$A:$A,$B$4,'固网新增-回网'!$F:$F,B47,'固网新增-回网'!$H:$H,$AA$8)</f>
        <v>0</v>
      </c>
      <c r="AB47" s="27">
        <f>COUNTIFS('固网新增-回网'!$A:$A,$B$4,'固网新增-回网'!$F:$F,B47,'固网新增-回网'!$I:$I,$AB$8)</f>
        <v>0</v>
      </c>
      <c r="AC47" s="27">
        <f>COUNTIFS('固网新增-回网'!$A:$A,$B$4,'固网新增-回网'!$F:$F,B47,'固网新增-回网'!$G:$G,$AC$8)</f>
        <v>0</v>
      </c>
      <c r="AD47" s="27">
        <f>COUNTIFS('固网新增-回网'!$A:$A,$B$4,'固网新增-回网'!$F:$F,B47,'固网新增-回网'!$H:$H,$AD$8)</f>
        <v>0</v>
      </c>
      <c r="AE47" s="27">
        <f>COUNTIFS('固网新增-回网'!$A:$A,$B$4,'固网新增-回网'!$F:$F,B47,'固网新增-回网'!$I:$I,$AE$8)</f>
        <v>0</v>
      </c>
      <c r="AF47" s="27">
        <f>COUNTIFS('固网新增-回网'!$A:$A,$B$4,'固网新增-回网'!$F:$F,B47,'固网新增-回网'!$J:$J,$AF$8)</f>
        <v>0</v>
      </c>
      <c r="AG47" s="27">
        <f>COUNTIFS('固网新增-回网'!$A:$A,$B$4,'固网新增-回网'!$F:$F,B47,'固网新增-回网'!$K:$K,$AG$8)</f>
        <v>0</v>
      </c>
      <c r="AH47" s="27">
        <f>COUNTIFS(号卡晒单!$G:$G,B47,号卡晒单!$H:$H,$AH$8)</f>
        <v>0</v>
      </c>
      <c r="AI47" s="27">
        <f>COUNTIFS(号卡晒单!$G:$G,B47,号卡晒单!$H:$H,$AI$8)</f>
        <v>0</v>
      </c>
      <c r="AJ47" s="27">
        <f>COUNTIFS(号卡晒单!$G:$G,B47,号卡晒单!$H:$H,$AJ$8)</f>
        <v>0</v>
      </c>
      <c r="AK47" s="27">
        <f>COUNTIFS(号卡晒单!$G:$G,B47,号卡晒单!$H:$H,$AK$8)</f>
        <v>0</v>
      </c>
      <c r="AL47" s="27">
        <f>COUNTIFS(号卡晒单!$G:$G,B47,号卡晒单!$H:$H,$AL$8)</f>
        <v>0</v>
      </c>
      <c r="AM47" s="27">
        <f>COUNTIFS(号卡晒单!$G:$G,B47,号卡晒单!$H:$H,$AM$8)</f>
        <v>0</v>
      </c>
      <c r="AN47" s="27">
        <f>COUNTIFS(号卡晒单!$G:$G,B47,号卡晒单!$H:$H,$AN$8)</f>
        <v>0</v>
      </c>
      <c r="AO47" s="27">
        <f>COUNTIFS(号卡晒单!$G:$G,B47,号卡晒单!$H:$H,$AO$8)</f>
        <v>0</v>
      </c>
      <c r="AP47" s="27">
        <f>COUNTIFS(号卡晒单!$G:$G,B47,号卡晒单!$H:$H,$AP$8)</f>
        <v>0</v>
      </c>
      <c r="AQ47" s="27">
        <f>COUNTIFS(号卡晒单!$G:$G,B47,号卡晒单!$H:$H,$AQ$8)</f>
        <v>0</v>
      </c>
      <c r="AR47" s="27">
        <f>COUNTIFS(号卡晒单!$G:$G,B47,号卡晒单!$H:$H,$AR$8)</f>
        <v>0</v>
      </c>
      <c r="AS47" s="27">
        <f>COUNTIFS(号卡晒单!$G:$G,B47,号卡晒单!$H:$H,$AS$8)</f>
        <v>0</v>
      </c>
      <c r="AT47" s="23">
        <f>COUNTIFS(号卡晒单!$G:$G,B47,号卡晒单!$H:$H,$AT$8)</f>
        <v>0</v>
      </c>
      <c r="AU47" s="23">
        <f t="shared" si="2"/>
        <v>0</v>
      </c>
      <c r="AV47" s="23">
        <f t="shared" si="3"/>
        <v>0</v>
      </c>
      <c r="AW47" s="23">
        <f>COUNTIFS(号卡晒单!$G:$G,B47,号卡晒单!$H:$H,$AW$8)</f>
        <v>0</v>
      </c>
      <c r="AX47" s="27">
        <f>COUNTIFS(号卡晒单!$G:$G,B47,号卡晒单!$H:$H,$AX$8)</f>
        <v>0</v>
      </c>
      <c r="AY47" s="27">
        <f>COUNTIFS(号卡晒单!$G:$G,B47,号卡晒单!$H:$H,$AY$8)</f>
        <v>0</v>
      </c>
      <c r="AZ47" s="27">
        <f>COUNTIFS(号卡晒单!$G:$G,B47,号卡晒单!$H:$H,$AZ$8)</f>
        <v>0</v>
      </c>
      <c r="BA47" s="27">
        <f>COUNTIFS('固网新增-回网'!$F:$F,B47,'固网新增-回网'!$G:$G,$BA$8)</f>
        <v>0</v>
      </c>
      <c r="BB47" s="27">
        <f>COUNTIFS('固网新增-回网'!$F:$F,B47,'固网新增-回网'!$H:$H,$BB$8)</f>
        <v>0</v>
      </c>
      <c r="BC47" s="27">
        <f>COUNTIFS('固网新增-回网'!$F:$F,B47,'固网新增-回网'!$I:$I,$BC$8)</f>
        <v>0</v>
      </c>
      <c r="BD47" s="27">
        <f>COUNTIFS('固网新增-回网'!$F:$F,B47,'固网新增-回网'!$G:$G,$BD$8)</f>
        <v>0</v>
      </c>
      <c r="BE47" s="27">
        <f>COUNTIFS('固网新增-回网'!$F:$F,B47,'固网新增-回网'!$H:$H,$BE$8)</f>
        <v>0</v>
      </c>
      <c r="BF47" s="27">
        <f>COUNTIFS('固网新增-回网'!$F:$F,B47,'固网新增-回网'!$I:$I,$BF$8)</f>
        <v>0</v>
      </c>
      <c r="BG47" s="27">
        <f>COUNTIFS('固网新增-回网'!$F:$F,B47,'固网新增-回网'!$J:$J,$BG$8)</f>
        <v>4</v>
      </c>
      <c r="BH47" s="27">
        <f>COUNTIFS('固网新增-回网'!$F:$F,B47,'固网新增-回网'!$K:$K,$BH$8)</f>
        <v>4</v>
      </c>
      <c r="BI47" s="26">
        <v>2</v>
      </c>
      <c r="BJ47" s="27">
        <f>AT47*$AT$4+AU47*$AU$4+AV47*$AV$4+AW47*$AW$4+AX47*$AX$4+AY47*$AY$4+AZ47*$AZ$4</f>
        <v>0</v>
      </c>
      <c r="BK47" s="27">
        <f t="shared" si="4"/>
        <v>0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8</v>
      </c>
      <c r="BQ47" s="27">
        <f t="shared" si="5"/>
        <v>8</v>
      </c>
      <c r="BR47" s="28"/>
      <c r="BS47" s="28"/>
      <c r="BT47" s="28"/>
      <c r="BU47" s="28"/>
      <c r="BV47" s="28"/>
      <c r="BW47" s="28"/>
      <c r="BX47" s="63" t="s">
        <v>79</v>
      </c>
      <c r="BY47" s="34">
        <f t="shared" si="6"/>
        <v>0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>
        <f>COUNTIFS(号卡晒单!$A:$A,$B$4,号卡晒单!$G:$G,B48,号卡晒单!$H:$H,$E$8)</f>
        <v>0</v>
      </c>
      <c r="F48" s="27">
        <f>COUNTIFS(号卡晒单!$A:$A,$B$4,号卡晒单!$G:$G,B48,号卡晒单!$H:$H,$F$8)</f>
        <v>0</v>
      </c>
      <c r="G48" s="27">
        <f>COUNTIFS(号卡晒单!$A:$A,$B$4,号卡晒单!$G:$G,B48,号卡晒单!$H:$H,$G$8)</f>
        <v>0</v>
      </c>
      <c r="H48" s="27">
        <f>COUNTIFS(号卡晒单!$A:$A,$B$4,号卡晒单!$G:$G,B48,号卡晒单!$H:$H,$H$8)</f>
        <v>0</v>
      </c>
      <c r="I48" s="27">
        <f>COUNTIFS(号卡晒单!$A:$A,$B$4,号卡晒单!$G:$G,B48,号卡晒单!$H:$H,$I$8)</f>
        <v>0</v>
      </c>
      <c r="J48" s="27">
        <f>COUNTIFS(号卡晒单!$A:$A,$B$4,号卡晒单!$G:$G,B48,号卡晒单!$H:$H,$J$8)</f>
        <v>0</v>
      </c>
      <c r="K48" s="27">
        <f>COUNTIFS(号卡晒单!$A:$A,$B$4,号卡晒单!$G:$G,B48,号卡晒单!$H:$H,$K$8)</f>
        <v>0</v>
      </c>
      <c r="L48" s="27">
        <f>COUNTIFS(号卡晒单!$A:$A,$B$4,号卡晒单!$G:$G,B48,号卡晒单!$H:$H,$L$8)</f>
        <v>0</v>
      </c>
      <c r="M48" s="27">
        <f>COUNTIFS(号卡晒单!$A:$A,$B$4,号卡晒单!$G:$G,B48,号卡晒单!$H:$H,$M$8)</f>
        <v>0</v>
      </c>
      <c r="N48" s="27">
        <f>COUNTIFS(号卡晒单!$A:$A,$B$4,号卡晒单!$G:$G,B48,号卡晒单!$H:$H,$N$8)</f>
        <v>0</v>
      </c>
      <c r="O48" s="27">
        <f>COUNTIFS(号卡晒单!$A:$A,$B$4,号卡晒单!$G:$G,B48,号卡晒单!$H:$H,$O$8)</f>
        <v>0</v>
      </c>
      <c r="P48" s="27">
        <f>COUNTIFS(号卡晒单!$A:$A,$B$4,号卡晒单!$G:$G,B48,号卡晒单!$H:$H,$P$8)</f>
        <v>0</v>
      </c>
      <c r="Q48" s="27">
        <f>R48*$R$4+S48*$S$4+T48*$T$4+U48*$U$4+V48*$V$4+W48*$W$4+X48*$X$4</f>
        <v>0</v>
      </c>
      <c r="R48" s="27">
        <f>COUNTIFS(号卡晒单!$A:$A,$B$4,号卡晒单!$G:$G,B48,号卡晒单!$H:$H,$R$8)</f>
        <v>0</v>
      </c>
      <c r="S48" s="27">
        <f t="shared" si="0"/>
        <v>0</v>
      </c>
      <c r="T48" s="27">
        <f t="shared" si="1"/>
        <v>0</v>
      </c>
      <c r="U48" s="27">
        <f>COUNTIFS(号卡晒单!$A:$A,$B$4,号卡晒单!$G:$G,B48,号卡晒单!$H:$H,$U$8)</f>
        <v>0</v>
      </c>
      <c r="V48" s="27">
        <f>COUNTIFS(号卡晒单!$A:$A,$B$4,号卡晒单!$G:$G,B48,号卡晒单!$H:$H,$V$8)</f>
        <v>0</v>
      </c>
      <c r="W48" s="27">
        <f>COUNTIFS(号卡晒单!$A:$A,$B$4,号卡晒单!$G:$G,B48,号卡晒单!$H:$H,$W$8)</f>
        <v>0</v>
      </c>
      <c r="X48" s="27">
        <f>COUNTIFS(号卡晒单!$A:$A,$B$4,号卡晒单!$G:$G,B48,号卡晒单!$H:$H,$X$8)</f>
        <v>0</v>
      </c>
      <c r="Y48" s="27">
        <f>Z48*$Z$4+AA48*$AA$4+AB48*$AB$4+AC48*$AC$4+AD48*$AD$4+AE48*$AE$4+AF48*$AF$4+AG48*$AG$4</f>
        <v>0</v>
      </c>
      <c r="Z48" s="27">
        <f>COUNTIFS('固网新增-回网'!$A:$A,$B$4,'固网新增-回网'!$F:$F,B48,'固网新增-回网'!$G:$G,$Z$8)</f>
        <v>0</v>
      </c>
      <c r="AA48" s="27">
        <f>COUNTIFS('固网新增-回网'!$A:$A,$B$4,'固网新增-回网'!$F:$F,B48,'固网新增-回网'!$H:$H,$AA$8)</f>
        <v>0</v>
      </c>
      <c r="AB48" s="27">
        <f>COUNTIFS('固网新增-回网'!$A:$A,$B$4,'固网新增-回网'!$F:$F,B48,'固网新增-回网'!$I:$I,$AB$8)</f>
        <v>0</v>
      </c>
      <c r="AC48" s="27">
        <f>COUNTIFS('固网新增-回网'!$A:$A,$B$4,'固网新增-回网'!$F:$F,B48,'固网新增-回网'!$G:$G,$AC$8)</f>
        <v>0</v>
      </c>
      <c r="AD48" s="27">
        <f>COUNTIFS('固网新增-回网'!$A:$A,$B$4,'固网新增-回网'!$F:$F,B48,'固网新增-回网'!$H:$H,$AD$8)</f>
        <v>0</v>
      </c>
      <c r="AE48" s="27">
        <f>COUNTIFS('固网新增-回网'!$A:$A,$B$4,'固网新增-回网'!$F:$F,B48,'固网新增-回网'!$I:$I,$AE$8)</f>
        <v>0</v>
      </c>
      <c r="AF48" s="27">
        <f>COUNTIFS('固网新增-回网'!$A:$A,$B$4,'固网新增-回网'!$F:$F,B48,'固网新增-回网'!$J:$J,$AF$8)</f>
        <v>0</v>
      </c>
      <c r="AG48" s="27">
        <f>COUNTIFS('固网新增-回网'!$A:$A,$B$4,'固网新增-回网'!$F:$F,B48,'固网新增-回网'!$K:$K,$AG$8)</f>
        <v>0</v>
      </c>
      <c r="AH48" s="27">
        <f>COUNTIFS(号卡晒单!$G:$G,B48,号卡晒单!$H:$H,$AH$8)</f>
        <v>0</v>
      </c>
      <c r="AI48" s="27">
        <f>COUNTIFS(号卡晒单!$G:$G,B48,号卡晒单!$H:$H,$AI$8)</f>
        <v>0</v>
      </c>
      <c r="AJ48" s="27">
        <f>COUNTIFS(号卡晒单!$G:$G,B48,号卡晒单!$H:$H,$AJ$8)</f>
        <v>0</v>
      </c>
      <c r="AK48" s="27">
        <f>COUNTIFS(号卡晒单!$G:$G,B48,号卡晒单!$H:$H,$AK$8)</f>
        <v>0</v>
      </c>
      <c r="AL48" s="27">
        <f>COUNTIFS(号卡晒单!$G:$G,B48,号卡晒单!$H:$H,$AL$8)</f>
        <v>0</v>
      </c>
      <c r="AM48" s="27">
        <f>COUNTIFS(号卡晒单!$G:$G,B48,号卡晒单!$H:$H,$AM$8)</f>
        <v>0</v>
      </c>
      <c r="AN48" s="27">
        <f>COUNTIFS(号卡晒单!$G:$G,B48,号卡晒单!$H:$H,$AN$8)</f>
        <v>0</v>
      </c>
      <c r="AO48" s="27">
        <f>COUNTIFS(号卡晒单!$G:$G,B48,号卡晒单!$H:$H,$AO$8)</f>
        <v>0</v>
      </c>
      <c r="AP48" s="27">
        <f>COUNTIFS(号卡晒单!$G:$G,B48,号卡晒单!$H:$H,$AP$8)</f>
        <v>1</v>
      </c>
      <c r="AQ48" s="27">
        <f>COUNTIFS(号卡晒单!$G:$G,B48,号卡晒单!$H:$H,$AQ$8)</f>
        <v>0</v>
      </c>
      <c r="AR48" s="27">
        <f>COUNTIFS(号卡晒单!$G:$G,B48,号卡晒单!$H:$H,$AR$8)</f>
        <v>0</v>
      </c>
      <c r="AS48" s="27">
        <f>COUNTIFS(号卡晒单!$G:$G,B48,号卡晒单!$H:$H,$AS$8)</f>
        <v>0</v>
      </c>
      <c r="AT48" s="23">
        <f>COUNTIFS(号卡晒单!$G:$G,B48,号卡晒单!$H:$H,$AT$8)</f>
        <v>0</v>
      </c>
      <c r="AU48" s="23">
        <f t="shared" si="2"/>
        <v>1</v>
      </c>
      <c r="AV48" s="23">
        <f t="shared" si="3"/>
        <v>0</v>
      </c>
      <c r="AW48" s="23">
        <f>COUNTIFS(号卡晒单!$G:$G,B48,号卡晒单!$H:$H,$AW$8)</f>
        <v>0</v>
      </c>
      <c r="AX48" s="27">
        <f>COUNTIFS(号卡晒单!$G:$G,B48,号卡晒单!$H:$H,$AX$8)</f>
        <v>0</v>
      </c>
      <c r="AY48" s="27">
        <f>COUNTIFS(号卡晒单!$G:$G,B48,号卡晒单!$H:$H,$AY$8)</f>
        <v>0</v>
      </c>
      <c r="AZ48" s="27">
        <f>COUNTIFS(号卡晒单!$G:$G,B48,号卡晒单!$H:$H,$AZ$8)</f>
        <v>0</v>
      </c>
      <c r="BA48" s="27">
        <f>COUNTIFS('固网新增-回网'!$F:$F,B48,'固网新增-回网'!$G:$G,$BA$8)</f>
        <v>1</v>
      </c>
      <c r="BB48" s="27">
        <f>COUNTIFS('固网新增-回网'!$F:$F,B48,'固网新增-回网'!$H:$H,$BB$8)</f>
        <v>0</v>
      </c>
      <c r="BC48" s="27">
        <f>COUNTIFS('固网新增-回网'!$F:$F,B48,'固网新增-回网'!$I:$I,$BC$8)</f>
        <v>0</v>
      </c>
      <c r="BD48" s="27">
        <f>COUNTIFS('固网新增-回网'!$F:$F,B48,'固网新增-回网'!$G:$G,$BD$8)</f>
        <v>0</v>
      </c>
      <c r="BE48" s="27">
        <f>COUNTIFS('固网新增-回网'!$F:$F,B48,'固网新增-回网'!$H:$H,$BE$8)</f>
        <v>0</v>
      </c>
      <c r="BF48" s="27">
        <f>COUNTIFS('固网新增-回网'!$F:$F,B48,'固网新增-回网'!$I:$I,$BF$8)</f>
        <v>0</v>
      </c>
      <c r="BG48" s="27">
        <f>COUNTIFS('固网新增-回网'!$F:$F,B48,'固网新增-回网'!$J:$J,$BG$8)</f>
        <v>1</v>
      </c>
      <c r="BH48" s="27">
        <f>COUNTIFS('固网新增-回网'!$F:$F,B48,'固网新增-回网'!$K:$K,$BH$8)</f>
        <v>1</v>
      </c>
      <c r="BI48" s="26">
        <v>5</v>
      </c>
      <c r="BJ48" s="27">
        <f>AT48*$AT$4+AU48*$AU$4+AV48*$AV$4+AW48*$AW$4+AX48*$AX$4+AY48*$AY$4+AZ48*$AZ$4</f>
        <v>2</v>
      </c>
      <c r="BK48" s="27">
        <f t="shared" si="4"/>
        <v>1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5</v>
      </c>
      <c r="BQ48" s="27">
        <f t="shared" si="5"/>
        <v>3</v>
      </c>
      <c r="BR48" s="30"/>
      <c r="BS48" s="30"/>
      <c r="BT48" s="30"/>
      <c r="BU48" s="30"/>
      <c r="BV48" s="30"/>
      <c r="BW48" s="30"/>
      <c r="BX48" s="63" t="s">
        <v>80</v>
      </c>
      <c r="BY48" s="34">
        <f t="shared" si="6"/>
        <v>0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>
        <f>COUNTIFS(号卡晒单!$A:$A,$B$4,号卡晒单!$G:$G,B49,号卡晒单!$H:$H,$E$8)</f>
        <v>0</v>
      </c>
      <c r="F49" s="27">
        <f>COUNTIFS(号卡晒单!$A:$A,$B$4,号卡晒单!$G:$G,B49,号卡晒单!$H:$H,$F$8)</f>
        <v>0</v>
      </c>
      <c r="G49" s="27">
        <f>COUNTIFS(号卡晒单!$A:$A,$B$4,号卡晒单!$G:$G,B49,号卡晒单!$H:$H,$G$8)</f>
        <v>0</v>
      </c>
      <c r="H49" s="27">
        <f>COUNTIFS(号卡晒单!$A:$A,$B$4,号卡晒单!$G:$G,B49,号卡晒单!$H:$H,$H$8)</f>
        <v>0</v>
      </c>
      <c r="I49" s="27">
        <f>COUNTIFS(号卡晒单!$A:$A,$B$4,号卡晒单!$G:$G,B49,号卡晒单!$H:$H,$I$8)</f>
        <v>0</v>
      </c>
      <c r="J49" s="27">
        <f>COUNTIFS(号卡晒单!$A:$A,$B$4,号卡晒单!$G:$G,B49,号卡晒单!$H:$H,$J$8)</f>
        <v>0</v>
      </c>
      <c r="K49" s="27">
        <f>COUNTIFS(号卡晒单!$A:$A,$B$4,号卡晒单!$G:$G,B49,号卡晒单!$H:$H,$K$8)</f>
        <v>0</v>
      </c>
      <c r="L49" s="27">
        <f>COUNTIFS(号卡晒单!$A:$A,$B$4,号卡晒单!$G:$G,B49,号卡晒单!$H:$H,$L$8)</f>
        <v>0</v>
      </c>
      <c r="M49" s="27">
        <f>COUNTIFS(号卡晒单!$A:$A,$B$4,号卡晒单!$G:$G,B49,号卡晒单!$H:$H,$M$8)</f>
        <v>1</v>
      </c>
      <c r="N49" s="27">
        <f>COUNTIFS(号卡晒单!$A:$A,$B$4,号卡晒单!$G:$G,B49,号卡晒单!$H:$H,$N$8)</f>
        <v>0</v>
      </c>
      <c r="O49" s="27">
        <f>COUNTIFS(号卡晒单!$A:$A,$B$4,号卡晒单!$G:$G,B49,号卡晒单!$H:$H,$O$8)</f>
        <v>0</v>
      </c>
      <c r="P49" s="27">
        <f>COUNTIFS(号卡晒单!$A:$A,$B$4,号卡晒单!$G:$G,B49,号卡晒单!$H:$H,$P$8)</f>
        <v>0</v>
      </c>
      <c r="Q49" s="27">
        <f>R49*$R$4+S49*$S$4+T49*$T$4+U49*$U$4+V49*$V$4+W49*$W$4+X49*$X$4</f>
        <v>2</v>
      </c>
      <c r="R49" s="27">
        <f>COUNTIFS(号卡晒单!$A:$A,$B$4,号卡晒单!$G:$G,B49,号卡晒单!$H:$H,$R$8)</f>
        <v>0</v>
      </c>
      <c r="S49" s="27">
        <f t="shared" si="0"/>
        <v>1</v>
      </c>
      <c r="T49" s="27">
        <f t="shared" si="1"/>
        <v>0</v>
      </c>
      <c r="U49" s="27">
        <f>COUNTIFS(号卡晒单!$A:$A,$B$4,号卡晒单!$G:$G,B49,号卡晒单!$H:$H,$U$8)</f>
        <v>0</v>
      </c>
      <c r="V49" s="27">
        <f>COUNTIFS(号卡晒单!$A:$A,$B$4,号卡晒单!$G:$G,B49,号卡晒单!$H:$H,$V$8)</f>
        <v>0</v>
      </c>
      <c r="W49" s="27">
        <f>COUNTIFS(号卡晒单!$A:$A,$B$4,号卡晒单!$G:$G,B49,号卡晒单!$H:$H,$W$8)</f>
        <v>0</v>
      </c>
      <c r="X49" s="27">
        <f>COUNTIFS(号卡晒单!$A:$A,$B$4,号卡晒单!$G:$G,B49,号卡晒单!$H:$H,$X$8)</f>
        <v>0</v>
      </c>
      <c r="Y49" s="27">
        <f>Z49*$Z$4+AA49*$AA$4+AB49*$AB$4+AC49*$AC$4+AD49*$AD$4+AE49*$AE$4+AF49*$AF$4+AG49*$AG$4</f>
        <v>3</v>
      </c>
      <c r="Z49" s="27">
        <f>COUNTIFS('固网新增-回网'!$A:$A,$B$4,'固网新增-回网'!$F:$F,B49,'固网新增-回网'!$G:$G,$Z$8)</f>
        <v>1</v>
      </c>
      <c r="AA49" s="27">
        <f>COUNTIFS('固网新增-回网'!$A:$A,$B$4,'固网新增-回网'!$F:$F,B49,'固网新增-回网'!$H:$H,$AA$8)</f>
        <v>0</v>
      </c>
      <c r="AB49" s="27">
        <f>COUNTIFS('固网新增-回网'!$A:$A,$B$4,'固网新增-回网'!$F:$F,B49,'固网新增-回网'!$I:$I,$AB$8)</f>
        <v>0</v>
      </c>
      <c r="AC49" s="27">
        <f>COUNTIFS('固网新增-回网'!$A:$A,$B$4,'固网新增-回网'!$F:$F,B49,'固网新增-回网'!$G:$G,$AC$8)</f>
        <v>0</v>
      </c>
      <c r="AD49" s="27">
        <f>COUNTIFS('固网新增-回网'!$A:$A,$B$4,'固网新增-回网'!$F:$F,B49,'固网新增-回网'!$H:$H,$AD$8)</f>
        <v>0</v>
      </c>
      <c r="AE49" s="27">
        <f>COUNTIFS('固网新增-回网'!$A:$A,$B$4,'固网新增-回网'!$F:$F,B49,'固网新增-回网'!$I:$I,$AE$8)</f>
        <v>0</v>
      </c>
      <c r="AF49" s="27">
        <f>COUNTIFS('固网新增-回网'!$A:$A,$B$4,'固网新增-回网'!$F:$F,B49,'固网新增-回网'!$J:$J,$AF$8)</f>
        <v>0</v>
      </c>
      <c r="AG49" s="27">
        <f>COUNTIFS('固网新增-回网'!$A:$A,$B$4,'固网新增-回网'!$F:$F,B49,'固网新增-回网'!$K:$K,$AG$8)</f>
        <v>0</v>
      </c>
      <c r="AH49" s="27">
        <f>COUNTIFS(号卡晒单!$G:$G,B49,号卡晒单!$H:$H,$AH$8)</f>
        <v>0</v>
      </c>
      <c r="AI49" s="27">
        <f>COUNTIFS(号卡晒单!$G:$G,B49,号卡晒单!$H:$H,$AI$8)</f>
        <v>0</v>
      </c>
      <c r="AJ49" s="27">
        <f>COUNTIFS(号卡晒单!$G:$G,B49,号卡晒单!$H:$H,$AJ$8)</f>
        <v>0</v>
      </c>
      <c r="AK49" s="27">
        <f>COUNTIFS(号卡晒单!$G:$G,B49,号卡晒单!$H:$H,$AK$8)</f>
        <v>0</v>
      </c>
      <c r="AL49" s="27">
        <f>COUNTIFS(号卡晒单!$G:$G,B49,号卡晒单!$H:$H,$AL$8)</f>
        <v>0</v>
      </c>
      <c r="AM49" s="27">
        <f>COUNTIFS(号卡晒单!$G:$G,B49,号卡晒单!$H:$H,$AM$8)</f>
        <v>0</v>
      </c>
      <c r="AN49" s="27">
        <f>COUNTIFS(号卡晒单!$G:$G,B49,号卡晒单!$H:$H,$AN$8)</f>
        <v>0</v>
      </c>
      <c r="AO49" s="27">
        <f>COUNTIFS(号卡晒单!$G:$G,B49,号卡晒单!$H:$H,$AO$8)</f>
        <v>0</v>
      </c>
      <c r="AP49" s="27">
        <f>COUNTIFS(号卡晒单!$G:$G,B49,号卡晒单!$H:$H,$AP$8)</f>
        <v>1</v>
      </c>
      <c r="AQ49" s="27">
        <f>COUNTIFS(号卡晒单!$G:$G,B49,号卡晒单!$H:$H,$AQ$8)</f>
        <v>0</v>
      </c>
      <c r="AR49" s="27">
        <f>COUNTIFS(号卡晒单!$G:$G,B49,号卡晒单!$H:$H,$AR$8)</f>
        <v>0</v>
      </c>
      <c r="AS49" s="27">
        <f>COUNTIFS(号卡晒单!$G:$G,B49,号卡晒单!$H:$H,$AS$8)</f>
        <v>0</v>
      </c>
      <c r="AT49" s="23">
        <f>COUNTIFS(号卡晒单!$G:$G,B49,号卡晒单!$H:$H,$AT$8)</f>
        <v>0</v>
      </c>
      <c r="AU49" s="23">
        <f t="shared" si="2"/>
        <v>1</v>
      </c>
      <c r="AV49" s="23">
        <f t="shared" si="3"/>
        <v>0</v>
      </c>
      <c r="AW49" s="23">
        <f>COUNTIFS(号卡晒单!$G:$G,B49,号卡晒单!$H:$H,$AW$8)</f>
        <v>0</v>
      </c>
      <c r="AX49" s="27">
        <f>COUNTIFS(号卡晒单!$G:$G,B49,号卡晒单!$H:$H,$AX$8)</f>
        <v>0</v>
      </c>
      <c r="AY49" s="27">
        <f>COUNTIFS(号卡晒单!$G:$G,B49,号卡晒单!$H:$H,$AY$8)</f>
        <v>0</v>
      </c>
      <c r="AZ49" s="27">
        <f>COUNTIFS(号卡晒单!$G:$G,B49,号卡晒单!$H:$H,$AZ$8)</f>
        <v>0</v>
      </c>
      <c r="BA49" s="27">
        <f>COUNTIFS('固网新增-回网'!$F:$F,B49,'固网新增-回网'!$G:$G,$BA$8)</f>
        <v>9</v>
      </c>
      <c r="BB49" s="27">
        <f>COUNTIFS('固网新增-回网'!$F:$F,B49,'固网新增-回网'!$H:$H,$BB$8)</f>
        <v>0</v>
      </c>
      <c r="BC49" s="27">
        <f>COUNTIFS('固网新增-回网'!$F:$F,B49,'固网新增-回网'!$I:$I,$BC$8)</f>
        <v>0</v>
      </c>
      <c r="BD49" s="27">
        <f>COUNTIFS('固网新增-回网'!$F:$F,B49,'固网新增-回网'!$G:$G,$BD$8)</f>
        <v>1</v>
      </c>
      <c r="BE49" s="27">
        <f>COUNTIFS('固网新增-回网'!$F:$F,B49,'固网新增-回网'!$H:$H,$BE$8)</f>
        <v>0</v>
      </c>
      <c r="BF49" s="27">
        <f>COUNTIFS('固网新增-回网'!$F:$F,B49,'固网新增-回网'!$I:$I,$BF$8)</f>
        <v>0</v>
      </c>
      <c r="BG49" s="27">
        <f>COUNTIFS('固网新增-回网'!$F:$F,B49,'固网新增-回网'!$J:$J,$BG$8)</f>
        <v>2</v>
      </c>
      <c r="BH49" s="27">
        <f>COUNTIFS('固网新增-回网'!$F:$F,B49,'固网新增-回网'!$K:$K,$BH$8)</f>
        <v>2</v>
      </c>
      <c r="BI49" s="26">
        <v>2</v>
      </c>
      <c r="BJ49" s="27">
        <f>AT49*$AT$4+AU49*$AU$4+AV49*$AV$4+AW49*$AW$4+AX49*$AX$4+AY49*$AY$4+AZ49*$AZ$4</f>
        <v>2</v>
      </c>
      <c r="BK49" s="27">
        <f t="shared" si="4"/>
        <v>1</v>
      </c>
      <c r="BL49" s="34">
        <v>2</v>
      </c>
      <c r="BM49" s="52">
        <f>BJ49</f>
        <v>2</v>
      </c>
      <c r="BN49" s="53">
        <f>BM49/BL49</f>
        <v>1</v>
      </c>
      <c r="BO49" s="26">
        <v>5</v>
      </c>
      <c r="BP49" s="27">
        <f>BA49*$BA$4+BB49*$BB$4+BC49*$BC$4+BD49*$BD$4+BE49*$BE$4+BF49*$BF$4+BG49*$BG$4+BH49*$BH$4</f>
        <v>33</v>
      </c>
      <c r="BQ49" s="27">
        <f t="shared" si="5"/>
        <v>14</v>
      </c>
      <c r="BR49" s="52">
        <v>5</v>
      </c>
      <c r="BS49" s="52">
        <f>BP49</f>
        <v>33</v>
      </c>
      <c r="BT49" s="53">
        <f>BS49/BR49</f>
        <v>6.6</v>
      </c>
      <c r="BU49" s="53">
        <f>(BT49+BN49)/2</f>
        <v>3.8</v>
      </c>
      <c r="BV49" s="64">
        <f>RANK(BU49,$BU$9:$BU$66)</f>
        <v>1</v>
      </c>
      <c r="BW49" s="34" t="s">
        <v>29</v>
      </c>
      <c r="BX49" s="63" t="s">
        <v>81</v>
      </c>
      <c r="BY49" s="34">
        <f t="shared" si="6"/>
        <v>0</v>
      </c>
      <c r="BZ49" s="52">
        <f>BY49</f>
        <v>0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>
        <f>COUNTIFS(号卡晒单!$A:$A,$B$4,号卡晒单!$G:$G,B50,号卡晒单!$H:$H,$E$8)</f>
        <v>0</v>
      </c>
      <c r="F50" s="27">
        <f>COUNTIFS(号卡晒单!$A:$A,$B$4,号卡晒单!$G:$G,B50,号卡晒单!$H:$H,$F$8)</f>
        <v>0</v>
      </c>
      <c r="G50" s="27">
        <f>COUNTIFS(号卡晒单!$A:$A,$B$4,号卡晒单!$G:$G,B50,号卡晒单!$H:$H,$G$8)</f>
        <v>0</v>
      </c>
      <c r="H50" s="27">
        <f>COUNTIFS(号卡晒单!$A:$A,$B$4,号卡晒单!$G:$G,B50,号卡晒单!$H:$H,$H$8)</f>
        <v>0</v>
      </c>
      <c r="I50" s="27">
        <f>COUNTIFS(号卡晒单!$A:$A,$B$4,号卡晒单!$G:$G,B50,号卡晒单!$H:$H,$I$8)</f>
        <v>0</v>
      </c>
      <c r="J50" s="27">
        <f>COUNTIFS(号卡晒单!$A:$A,$B$4,号卡晒单!$G:$G,B50,号卡晒单!$H:$H,$J$8)</f>
        <v>0</v>
      </c>
      <c r="K50" s="27">
        <f>COUNTIFS(号卡晒单!$A:$A,$B$4,号卡晒单!$G:$G,B50,号卡晒单!$H:$H,$K$8)</f>
        <v>0</v>
      </c>
      <c r="L50" s="27">
        <f>COUNTIFS(号卡晒单!$A:$A,$B$4,号卡晒单!$G:$G,B50,号卡晒单!$H:$H,$L$8)</f>
        <v>0</v>
      </c>
      <c r="M50" s="27">
        <f>COUNTIFS(号卡晒单!$A:$A,$B$4,号卡晒单!$G:$G,B50,号卡晒单!$H:$H,$M$8)</f>
        <v>1</v>
      </c>
      <c r="N50" s="27">
        <f>COUNTIFS(号卡晒单!$A:$A,$B$4,号卡晒单!$G:$G,B50,号卡晒单!$H:$H,$N$8)</f>
        <v>0</v>
      </c>
      <c r="O50" s="27">
        <f>COUNTIFS(号卡晒单!$A:$A,$B$4,号卡晒单!$G:$G,B50,号卡晒单!$H:$H,$O$8)</f>
        <v>0</v>
      </c>
      <c r="P50" s="27">
        <f>COUNTIFS(号卡晒单!$A:$A,$B$4,号卡晒单!$G:$G,B50,号卡晒单!$H:$H,$P$8)</f>
        <v>0</v>
      </c>
      <c r="Q50" s="27">
        <f>R50*$R$4+S50*$S$4+T50*$T$4+U50*$U$4+V50*$V$4+W50*$W$4+X50*$X$4</f>
        <v>2</v>
      </c>
      <c r="R50" s="27">
        <f>COUNTIFS(号卡晒单!$A:$A,$B$4,号卡晒单!$G:$G,B50,号卡晒单!$H:$H,$R$8)</f>
        <v>0</v>
      </c>
      <c r="S50" s="27">
        <f t="shared" si="0"/>
        <v>1</v>
      </c>
      <c r="T50" s="27">
        <f t="shared" si="1"/>
        <v>0</v>
      </c>
      <c r="U50" s="27">
        <f>COUNTIFS(号卡晒单!$A:$A,$B$4,号卡晒单!$G:$G,B50,号卡晒单!$H:$H,$U$8)</f>
        <v>0</v>
      </c>
      <c r="V50" s="27">
        <f>COUNTIFS(号卡晒单!$A:$A,$B$4,号卡晒单!$G:$G,B50,号卡晒单!$H:$H,$V$8)</f>
        <v>0</v>
      </c>
      <c r="W50" s="27">
        <f>COUNTIFS(号卡晒单!$A:$A,$B$4,号卡晒单!$G:$G,B50,号卡晒单!$H:$H,$W$8)</f>
        <v>0</v>
      </c>
      <c r="X50" s="27">
        <f>COUNTIFS(号卡晒单!$A:$A,$B$4,号卡晒单!$G:$G,B50,号卡晒单!$H:$H,$X$8)</f>
        <v>0</v>
      </c>
      <c r="Y50" s="27">
        <f>Z50*$Z$4+AA50*$AA$4+AB50*$AB$4+AC50*$AC$4+AD50*$AD$4+AE50*$AE$4+AF50*$AF$4+AG50*$AG$4</f>
        <v>3</v>
      </c>
      <c r="Z50" s="27">
        <f>COUNTIFS('固网新增-回网'!$A:$A,$B$4,'固网新增-回网'!$F:$F,B50,'固网新增-回网'!$G:$G,$Z$8)</f>
        <v>1</v>
      </c>
      <c r="AA50" s="27">
        <f>COUNTIFS('固网新增-回网'!$A:$A,$B$4,'固网新增-回网'!$F:$F,B50,'固网新增-回网'!$H:$H,$AA$8)</f>
        <v>0</v>
      </c>
      <c r="AB50" s="27">
        <f>COUNTIFS('固网新增-回网'!$A:$A,$B$4,'固网新增-回网'!$F:$F,B50,'固网新增-回网'!$I:$I,$AB$8)</f>
        <v>0</v>
      </c>
      <c r="AC50" s="27">
        <f>COUNTIFS('固网新增-回网'!$A:$A,$B$4,'固网新增-回网'!$F:$F,B50,'固网新增-回网'!$G:$G,$AC$8)</f>
        <v>0</v>
      </c>
      <c r="AD50" s="27">
        <f>COUNTIFS('固网新增-回网'!$A:$A,$B$4,'固网新增-回网'!$F:$F,B50,'固网新增-回网'!$H:$H,$AD$8)</f>
        <v>0</v>
      </c>
      <c r="AE50" s="27">
        <f>COUNTIFS('固网新增-回网'!$A:$A,$B$4,'固网新增-回网'!$F:$F,B50,'固网新增-回网'!$I:$I,$AE$8)</f>
        <v>0</v>
      </c>
      <c r="AF50" s="27">
        <f>COUNTIFS('固网新增-回网'!$A:$A,$B$4,'固网新增-回网'!$F:$F,B50,'固网新增-回网'!$J:$J,$AF$8)</f>
        <v>0</v>
      </c>
      <c r="AG50" s="27">
        <f>COUNTIFS('固网新增-回网'!$A:$A,$B$4,'固网新增-回网'!$F:$F,B50,'固网新增-回网'!$K:$K,$AG$8)</f>
        <v>0</v>
      </c>
      <c r="AH50" s="27">
        <f>COUNTIFS(号卡晒单!$G:$G,B50,号卡晒单!$H:$H,$AH$8)</f>
        <v>0</v>
      </c>
      <c r="AI50" s="27">
        <f>COUNTIFS(号卡晒单!$G:$G,B50,号卡晒单!$H:$H,$AI$8)</f>
        <v>0</v>
      </c>
      <c r="AJ50" s="27">
        <f>COUNTIFS(号卡晒单!$G:$G,B50,号卡晒单!$H:$H,$AJ$8)</f>
        <v>0</v>
      </c>
      <c r="AK50" s="27">
        <f>COUNTIFS(号卡晒单!$G:$G,B50,号卡晒单!$H:$H,$AK$8)</f>
        <v>0</v>
      </c>
      <c r="AL50" s="27">
        <f>COUNTIFS(号卡晒单!$G:$G,B50,号卡晒单!$H:$H,$AL$8)</f>
        <v>0</v>
      </c>
      <c r="AM50" s="27">
        <f>COUNTIFS(号卡晒单!$G:$G,B50,号卡晒单!$H:$H,$AM$8)</f>
        <v>0</v>
      </c>
      <c r="AN50" s="27">
        <f>COUNTIFS(号卡晒单!$G:$G,B50,号卡晒单!$H:$H,$AN$8)</f>
        <v>0</v>
      </c>
      <c r="AO50" s="27">
        <f>COUNTIFS(号卡晒单!$G:$G,B50,号卡晒单!$H:$H,$AO$8)</f>
        <v>0</v>
      </c>
      <c r="AP50" s="27">
        <f>COUNTIFS(号卡晒单!$G:$G,B50,号卡晒单!$H:$H,$AP$8)</f>
        <v>1</v>
      </c>
      <c r="AQ50" s="27">
        <f>COUNTIFS(号卡晒单!$G:$G,B50,号卡晒单!$H:$H,$AQ$8)</f>
        <v>0</v>
      </c>
      <c r="AR50" s="27">
        <f>COUNTIFS(号卡晒单!$G:$G,B50,号卡晒单!$H:$H,$AR$8)</f>
        <v>0</v>
      </c>
      <c r="AS50" s="27">
        <f>COUNTIFS(号卡晒单!$G:$G,B50,号卡晒单!$H:$H,$AS$8)</f>
        <v>0</v>
      </c>
      <c r="AT50" s="23">
        <f>COUNTIFS(号卡晒单!$G:$G,B50,号卡晒单!$H:$H,$AT$8)</f>
        <v>0</v>
      </c>
      <c r="AU50" s="23">
        <f t="shared" si="2"/>
        <v>1</v>
      </c>
      <c r="AV50" s="23">
        <f t="shared" si="3"/>
        <v>0</v>
      </c>
      <c r="AW50" s="23">
        <f>COUNTIFS(号卡晒单!$G:$G,B50,号卡晒单!$H:$H,$AW$8)</f>
        <v>0</v>
      </c>
      <c r="AX50" s="27">
        <f>COUNTIFS(号卡晒单!$G:$G,B50,号卡晒单!$H:$H,$AX$8)</f>
        <v>0</v>
      </c>
      <c r="AY50" s="27">
        <f>COUNTIFS(号卡晒单!$G:$G,B50,号卡晒单!$H:$H,$AY$8)</f>
        <v>0</v>
      </c>
      <c r="AZ50" s="27">
        <f>COUNTIFS(号卡晒单!$G:$G,B50,号卡晒单!$H:$H,$AZ$8)</f>
        <v>0</v>
      </c>
      <c r="BA50" s="27">
        <f>COUNTIFS('固网新增-回网'!$F:$F,B50,'固网新增-回网'!$G:$G,$BA$8)</f>
        <v>1</v>
      </c>
      <c r="BB50" s="27">
        <f>COUNTIFS('固网新增-回网'!$F:$F,B50,'固网新增-回网'!$H:$H,$BB$8)</f>
        <v>0</v>
      </c>
      <c r="BC50" s="27">
        <f>COUNTIFS('固网新增-回网'!$F:$F,B50,'固网新增-回网'!$I:$I,$BC$8)</f>
        <v>0</v>
      </c>
      <c r="BD50" s="27">
        <f>COUNTIFS('固网新增-回网'!$F:$F,B50,'固网新增-回网'!$G:$G,$BD$8)</f>
        <v>2</v>
      </c>
      <c r="BE50" s="27">
        <f>COUNTIFS('固网新增-回网'!$F:$F,B50,'固网新增-回网'!$H:$H,$BE$8)</f>
        <v>2</v>
      </c>
      <c r="BF50" s="27">
        <f>COUNTIFS('固网新增-回网'!$F:$F,B50,'固网新增-回网'!$I:$I,$BF$8)</f>
        <v>2</v>
      </c>
      <c r="BG50" s="27">
        <f>COUNTIFS('固网新增-回网'!$F:$F,B50,'固网新增-回网'!$J:$J,$BG$8)</f>
        <v>0</v>
      </c>
      <c r="BH50" s="27">
        <f>COUNTIFS('固网新增-回网'!$F:$F,B50,'固网新增-回网'!$K:$K,$BH$8)</f>
        <v>0</v>
      </c>
      <c r="BI50" s="26">
        <v>2</v>
      </c>
      <c r="BJ50" s="27">
        <f>AT50*$AT$4+AU50*$AU$4+AV50*$AV$4+AW50*$AW$4+AX50*$AX$4+AY50*$AY$4+AZ50*$AZ$4</f>
        <v>2</v>
      </c>
      <c r="BK50" s="27">
        <f t="shared" si="4"/>
        <v>1</v>
      </c>
      <c r="BL50" s="34">
        <v>9</v>
      </c>
      <c r="BM50" s="52">
        <f>SUM(BJ50:BJ52)</f>
        <v>2</v>
      </c>
      <c r="BN50" s="53">
        <f>BM50/BL50</f>
        <v>0.222222222222222</v>
      </c>
      <c r="BO50" s="26">
        <v>5</v>
      </c>
      <c r="BP50" s="27">
        <f>BA50*$BA$4+BB50*$BB$4+BC50*$BC$4+BD50*$BD$4+BE50*$BE$4+BF50*$BF$4+BG50*$BG$4+BH50*$BH$4</f>
        <v>11</v>
      </c>
      <c r="BQ50" s="27">
        <f t="shared" si="5"/>
        <v>7</v>
      </c>
      <c r="BR50" s="52">
        <v>22</v>
      </c>
      <c r="BS50" s="52">
        <f>SUM(BP50:BP52)</f>
        <v>38</v>
      </c>
      <c r="BT50" s="53">
        <f>BS50/BR50</f>
        <v>1.72727272727273</v>
      </c>
      <c r="BU50" s="53">
        <f>(BT50+BN50)/2</f>
        <v>0.974747474747475</v>
      </c>
      <c r="BV50" s="64">
        <f>RANK(BU50,$BU$9:$BU$66)</f>
        <v>9</v>
      </c>
      <c r="BW50" s="34" t="s">
        <v>30</v>
      </c>
      <c r="BX50" s="63" t="s">
        <v>82</v>
      </c>
      <c r="BY50" s="34">
        <f t="shared" si="6"/>
        <v>0</v>
      </c>
      <c r="BZ50" s="52">
        <f>SUM(BY50:BY52)</f>
        <v>0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>
        <f>COUNTIFS(号卡晒单!$A:$A,$B$4,号卡晒单!$G:$G,B51,号卡晒单!$H:$H,$E$8)</f>
        <v>0</v>
      </c>
      <c r="F51" s="27">
        <f>COUNTIFS(号卡晒单!$A:$A,$B$4,号卡晒单!$G:$G,B51,号卡晒单!$H:$H,$F$8)</f>
        <v>0</v>
      </c>
      <c r="G51" s="27">
        <f>COUNTIFS(号卡晒单!$A:$A,$B$4,号卡晒单!$G:$G,B51,号卡晒单!$H:$H,$G$8)</f>
        <v>0</v>
      </c>
      <c r="H51" s="27">
        <f>COUNTIFS(号卡晒单!$A:$A,$B$4,号卡晒单!$G:$G,B51,号卡晒单!$H:$H,$H$8)</f>
        <v>0</v>
      </c>
      <c r="I51" s="27">
        <f>COUNTIFS(号卡晒单!$A:$A,$B$4,号卡晒单!$G:$G,B51,号卡晒单!$H:$H,$I$8)</f>
        <v>0</v>
      </c>
      <c r="J51" s="27">
        <f>COUNTIFS(号卡晒单!$A:$A,$B$4,号卡晒单!$G:$G,B51,号卡晒单!$H:$H,$J$8)</f>
        <v>0</v>
      </c>
      <c r="K51" s="27">
        <f>COUNTIFS(号卡晒单!$A:$A,$B$4,号卡晒单!$G:$G,B51,号卡晒单!$H:$H,$K$8)</f>
        <v>0</v>
      </c>
      <c r="L51" s="27">
        <f>COUNTIFS(号卡晒单!$A:$A,$B$4,号卡晒单!$G:$G,B51,号卡晒单!$H:$H,$L$8)</f>
        <v>0</v>
      </c>
      <c r="M51" s="27">
        <f>COUNTIFS(号卡晒单!$A:$A,$B$4,号卡晒单!$G:$G,B51,号卡晒单!$H:$H,$M$8)</f>
        <v>0</v>
      </c>
      <c r="N51" s="27">
        <f>COUNTIFS(号卡晒单!$A:$A,$B$4,号卡晒单!$G:$G,B51,号卡晒单!$H:$H,$N$8)</f>
        <v>0</v>
      </c>
      <c r="O51" s="27">
        <f>COUNTIFS(号卡晒单!$A:$A,$B$4,号卡晒单!$G:$G,B51,号卡晒单!$H:$H,$O$8)</f>
        <v>0</v>
      </c>
      <c r="P51" s="27">
        <f>COUNTIFS(号卡晒单!$A:$A,$B$4,号卡晒单!$G:$G,B51,号卡晒单!$H:$H,$P$8)</f>
        <v>0</v>
      </c>
      <c r="Q51" s="27">
        <f>R51*$R$4+S51*$S$4+T51*$T$4+U51*$U$4+V51*$V$4+W51*$W$4+X51*$X$4</f>
        <v>0</v>
      </c>
      <c r="R51" s="27">
        <f>COUNTIFS(号卡晒单!$A:$A,$B$4,号卡晒单!$G:$G,B51,号卡晒单!$H:$H,$R$8)</f>
        <v>0</v>
      </c>
      <c r="S51" s="27">
        <f t="shared" si="0"/>
        <v>0</v>
      </c>
      <c r="T51" s="27">
        <f t="shared" si="1"/>
        <v>0</v>
      </c>
      <c r="U51" s="27">
        <f>COUNTIFS(号卡晒单!$A:$A,$B$4,号卡晒单!$G:$G,B51,号卡晒单!$H:$H,$U$8)</f>
        <v>0</v>
      </c>
      <c r="V51" s="27">
        <f>COUNTIFS(号卡晒单!$A:$A,$B$4,号卡晒单!$G:$G,B51,号卡晒单!$H:$H,$V$8)</f>
        <v>0</v>
      </c>
      <c r="W51" s="27">
        <f>COUNTIFS(号卡晒单!$A:$A,$B$4,号卡晒单!$G:$G,B51,号卡晒单!$H:$H,$W$8)</f>
        <v>0</v>
      </c>
      <c r="X51" s="27">
        <f>COUNTIFS(号卡晒单!$A:$A,$B$4,号卡晒单!$G:$G,B51,号卡晒单!$H:$H,$X$8)</f>
        <v>0</v>
      </c>
      <c r="Y51" s="27">
        <f>Z51*$Z$4+AA51*$AA$4+AB51*$AB$4+AC51*$AC$4+AD51*$AD$4+AE51*$AE$4+AF51*$AF$4+AG51*$AG$4</f>
        <v>0</v>
      </c>
      <c r="Z51" s="27">
        <f>COUNTIFS('固网新增-回网'!$A:$A,$B$4,'固网新增-回网'!$F:$F,B51,'固网新增-回网'!$G:$G,$Z$8)</f>
        <v>0</v>
      </c>
      <c r="AA51" s="27">
        <f>COUNTIFS('固网新增-回网'!$A:$A,$B$4,'固网新增-回网'!$F:$F,B51,'固网新增-回网'!$H:$H,$AA$8)</f>
        <v>0</v>
      </c>
      <c r="AB51" s="27">
        <f>COUNTIFS('固网新增-回网'!$A:$A,$B$4,'固网新增-回网'!$F:$F,B51,'固网新增-回网'!$I:$I,$AB$8)</f>
        <v>0</v>
      </c>
      <c r="AC51" s="27">
        <f>COUNTIFS('固网新增-回网'!$A:$A,$B$4,'固网新增-回网'!$F:$F,B51,'固网新增-回网'!$G:$G,$AC$8)</f>
        <v>0</v>
      </c>
      <c r="AD51" s="27">
        <f>COUNTIFS('固网新增-回网'!$A:$A,$B$4,'固网新增-回网'!$F:$F,B51,'固网新增-回网'!$H:$H,$AD$8)</f>
        <v>0</v>
      </c>
      <c r="AE51" s="27">
        <f>COUNTIFS('固网新增-回网'!$A:$A,$B$4,'固网新增-回网'!$F:$F,B51,'固网新增-回网'!$I:$I,$AE$8)</f>
        <v>0</v>
      </c>
      <c r="AF51" s="27">
        <f>COUNTIFS('固网新增-回网'!$A:$A,$B$4,'固网新增-回网'!$F:$F,B51,'固网新增-回网'!$J:$J,$AF$8)</f>
        <v>0</v>
      </c>
      <c r="AG51" s="27">
        <f>COUNTIFS('固网新增-回网'!$A:$A,$B$4,'固网新增-回网'!$F:$F,B51,'固网新增-回网'!$K:$K,$AG$8)</f>
        <v>0</v>
      </c>
      <c r="AH51" s="27">
        <f>COUNTIFS(号卡晒单!$G:$G,B51,号卡晒单!$H:$H,$AH$8)</f>
        <v>0</v>
      </c>
      <c r="AI51" s="27">
        <f>COUNTIFS(号卡晒单!$G:$G,B51,号卡晒单!$H:$H,$AI$8)</f>
        <v>0</v>
      </c>
      <c r="AJ51" s="27">
        <f>COUNTIFS(号卡晒单!$G:$G,B51,号卡晒单!$H:$H,$AJ$8)</f>
        <v>0</v>
      </c>
      <c r="AK51" s="27">
        <f>COUNTIFS(号卡晒单!$G:$G,B51,号卡晒单!$H:$H,$AK$8)</f>
        <v>0</v>
      </c>
      <c r="AL51" s="27">
        <f>COUNTIFS(号卡晒单!$G:$G,B51,号卡晒单!$H:$H,$AL$8)</f>
        <v>0</v>
      </c>
      <c r="AM51" s="27">
        <f>COUNTIFS(号卡晒单!$G:$G,B51,号卡晒单!$H:$H,$AM$8)</f>
        <v>0</v>
      </c>
      <c r="AN51" s="27">
        <f>COUNTIFS(号卡晒单!$G:$G,B51,号卡晒单!$H:$H,$AN$8)</f>
        <v>0</v>
      </c>
      <c r="AO51" s="27">
        <f>COUNTIFS(号卡晒单!$G:$G,B51,号卡晒单!$H:$H,$AO$8)</f>
        <v>0</v>
      </c>
      <c r="AP51" s="27">
        <f>COUNTIFS(号卡晒单!$G:$G,B51,号卡晒单!$H:$H,$AP$8)</f>
        <v>0</v>
      </c>
      <c r="AQ51" s="27">
        <f>COUNTIFS(号卡晒单!$G:$G,B51,号卡晒单!$H:$H,$AQ$8)</f>
        <v>0</v>
      </c>
      <c r="AR51" s="27">
        <f>COUNTIFS(号卡晒单!$G:$G,B51,号卡晒单!$H:$H,$AR$8)</f>
        <v>0</v>
      </c>
      <c r="AS51" s="27">
        <f>COUNTIFS(号卡晒单!$G:$G,B51,号卡晒单!$H:$H,$AS$8)</f>
        <v>0</v>
      </c>
      <c r="AT51" s="23">
        <f>COUNTIFS(号卡晒单!$G:$G,B51,号卡晒单!$H:$H,$AT$8)</f>
        <v>0</v>
      </c>
      <c r="AU51" s="23">
        <f t="shared" si="2"/>
        <v>0</v>
      </c>
      <c r="AV51" s="23">
        <f t="shared" si="3"/>
        <v>0</v>
      </c>
      <c r="AW51" s="23">
        <f>COUNTIFS(号卡晒单!$G:$G,B51,号卡晒单!$H:$H,$AW$8)</f>
        <v>0</v>
      </c>
      <c r="AX51" s="27">
        <f>COUNTIFS(号卡晒单!$G:$G,B51,号卡晒单!$H:$H,$AX$8)</f>
        <v>0</v>
      </c>
      <c r="AY51" s="27">
        <f>COUNTIFS(号卡晒单!$G:$G,B51,号卡晒单!$H:$H,$AY$8)</f>
        <v>0</v>
      </c>
      <c r="AZ51" s="27">
        <f>COUNTIFS(号卡晒单!$G:$G,B51,号卡晒单!$H:$H,$AZ$8)</f>
        <v>0</v>
      </c>
      <c r="BA51" s="27">
        <f>COUNTIFS('固网新增-回网'!$F:$F,B51,'固网新增-回网'!$G:$G,$BA$8)</f>
        <v>0</v>
      </c>
      <c r="BB51" s="27">
        <f>COUNTIFS('固网新增-回网'!$F:$F,B51,'固网新增-回网'!$H:$H,$BB$8)</f>
        <v>0</v>
      </c>
      <c r="BC51" s="27">
        <f>COUNTIFS('固网新增-回网'!$F:$F,B51,'固网新增-回网'!$I:$I,$BC$8)</f>
        <v>0</v>
      </c>
      <c r="BD51" s="27">
        <f>COUNTIFS('固网新增-回网'!$F:$F,B51,'固网新增-回网'!$G:$G,$BD$8)</f>
        <v>1</v>
      </c>
      <c r="BE51" s="27">
        <f>COUNTIFS('固网新增-回网'!$F:$F,B51,'固网新增-回网'!$H:$H,$BE$8)</f>
        <v>1</v>
      </c>
      <c r="BF51" s="27">
        <f>COUNTIFS('固网新增-回网'!$F:$F,B51,'固网新增-回网'!$I:$I,$BF$8)</f>
        <v>1</v>
      </c>
      <c r="BG51" s="27">
        <f>COUNTIFS('固网新增-回网'!$F:$F,B51,'固网新增-回网'!$J:$J,$BG$8)</f>
        <v>0</v>
      </c>
      <c r="BH51" s="27">
        <f>COUNTIFS('固网新增-回网'!$F:$F,B51,'固网新增-回网'!$K:$K,$BH$8)</f>
        <v>0</v>
      </c>
      <c r="BI51" s="26">
        <v>2</v>
      </c>
      <c r="BJ51" s="27">
        <f>AT51*$AT$4+AU51*$AU$4+AV51*$AV$4+AW51*$AW$4+AX51*$AX$4+AY51*$AY$4+AZ51*$AZ$4</f>
        <v>0</v>
      </c>
      <c r="BK51" s="27">
        <f t="shared" si="4"/>
        <v>0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4</v>
      </c>
      <c r="BQ51" s="27">
        <f t="shared" si="5"/>
        <v>3</v>
      </c>
      <c r="BR51" s="28"/>
      <c r="BS51" s="28"/>
      <c r="BT51" s="28"/>
      <c r="BU51" s="28"/>
      <c r="BV51" s="28"/>
      <c r="BW51" s="28"/>
      <c r="BX51" s="63" t="s">
        <v>83</v>
      </c>
      <c r="BY51" s="34">
        <f t="shared" si="6"/>
        <v>0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>
        <f>COUNTIFS(号卡晒单!$A:$A,$B$4,号卡晒单!$G:$G,B52,号卡晒单!$H:$H,$E$8)</f>
        <v>0</v>
      </c>
      <c r="F52" s="27">
        <f>COUNTIFS(号卡晒单!$A:$A,$B$4,号卡晒单!$G:$G,B52,号卡晒单!$H:$H,$F$8)</f>
        <v>0</v>
      </c>
      <c r="G52" s="27">
        <f>COUNTIFS(号卡晒单!$A:$A,$B$4,号卡晒单!$G:$G,B52,号卡晒单!$H:$H,$G$8)</f>
        <v>0</v>
      </c>
      <c r="H52" s="27">
        <f>COUNTIFS(号卡晒单!$A:$A,$B$4,号卡晒单!$G:$G,B52,号卡晒单!$H:$H,$H$8)</f>
        <v>0</v>
      </c>
      <c r="I52" s="27">
        <f>COUNTIFS(号卡晒单!$A:$A,$B$4,号卡晒单!$G:$G,B52,号卡晒单!$H:$H,$I$8)</f>
        <v>0</v>
      </c>
      <c r="J52" s="27">
        <f>COUNTIFS(号卡晒单!$A:$A,$B$4,号卡晒单!$G:$G,B52,号卡晒单!$H:$H,$J$8)</f>
        <v>0</v>
      </c>
      <c r="K52" s="27">
        <f>COUNTIFS(号卡晒单!$A:$A,$B$4,号卡晒单!$G:$G,B52,号卡晒单!$H:$H,$K$8)</f>
        <v>0</v>
      </c>
      <c r="L52" s="27">
        <f>COUNTIFS(号卡晒单!$A:$A,$B$4,号卡晒单!$G:$G,B52,号卡晒单!$H:$H,$L$8)</f>
        <v>0</v>
      </c>
      <c r="M52" s="27">
        <f>COUNTIFS(号卡晒单!$A:$A,$B$4,号卡晒单!$G:$G,B52,号卡晒单!$H:$H,$M$8)</f>
        <v>0</v>
      </c>
      <c r="N52" s="27">
        <f>COUNTIFS(号卡晒单!$A:$A,$B$4,号卡晒单!$G:$G,B52,号卡晒单!$H:$H,$N$8)</f>
        <v>0</v>
      </c>
      <c r="O52" s="27">
        <f>COUNTIFS(号卡晒单!$A:$A,$B$4,号卡晒单!$G:$G,B52,号卡晒单!$H:$H,$O$8)</f>
        <v>0</v>
      </c>
      <c r="P52" s="27">
        <f>COUNTIFS(号卡晒单!$A:$A,$B$4,号卡晒单!$G:$G,B52,号卡晒单!$H:$H,$P$8)</f>
        <v>0</v>
      </c>
      <c r="Q52" s="27">
        <f>R52*$R$4+S52*$S$4+T52*$T$4+U52*$U$4+V52*$V$4+W52*$W$4+X52*$X$4</f>
        <v>0</v>
      </c>
      <c r="R52" s="27">
        <f>COUNTIFS(号卡晒单!$A:$A,$B$4,号卡晒单!$G:$G,B52,号卡晒单!$H:$H,$R$8)</f>
        <v>0</v>
      </c>
      <c r="S52" s="27">
        <f t="shared" si="0"/>
        <v>0</v>
      </c>
      <c r="T52" s="27">
        <f t="shared" si="1"/>
        <v>0</v>
      </c>
      <c r="U52" s="27">
        <f>COUNTIFS(号卡晒单!$A:$A,$B$4,号卡晒单!$G:$G,B52,号卡晒单!$H:$H,$U$8)</f>
        <v>0</v>
      </c>
      <c r="V52" s="27">
        <f>COUNTIFS(号卡晒单!$A:$A,$B$4,号卡晒单!$G:$G,B52,号卡晒单!$H:$H,$V$8)</f>
        <v>0</v>
      </c>
      <c r="W52" s="27">
        <f>COUNTIFS(号卡晒单!$A:$A,$B$4,号卡晒单!$G:$G,B52,号卡晒单!$H:$H,$W$8)</f>
        <v>0</v>
      </c>
      <c r="X52" s="27">
        <f>COUNTIFS(号卡晒单!$A:$A,$B$4,号卡晒单!$G:$G,B52,号卡晒单!$H:$H,$X$8)</f>
        <v>0</v>
      </c>
      <c r="Y52" s="27">
        <f>Z52*$Z$4+AA52*$AA$4+AB52*$AB$4+AC52*$AC$4+AD52*$AD$4+AE52*$AE$4+AF52*$AF$4+AG52*$AG$4</f>
        <v>8</v>
      </c>
      <c r="Z52" s="27">
        <f>COUNTIFS('固网新增-回网'!$A:$A,$B$4,'固网新增-回网'!$F:$F,B52,'固网新增-回网'!$G:$G,$Z$8)</f>
        <v>0</v>
      </c>
      <c r="AA52" s="27">
        <f>COUNTIFS('固网新增-回网'!$A:$A,$B$4,'固网新增-回网'!$F:$F,B52,'固网新增-回网'!$H:$H,$AA$8)</f>
        <v>0</v>
      </c>
      <c r="AB52" s="27">
        <f>COUNTIFS('固网新增-回网'!$A:$A,$B$4,'固网新增-回网'!$F:$F,B52,'固网新增-回网'!$I:$I,$AB$8)</f>
        <v>0</v>
      </c>
      <c r="AC52" s="27">
        <f>COUNTIFS('固网新增-回网'!$A:$A,$B$4,'固网新增-回网'!$F:$F,B52,'固网新增-回网'!$G:$G,$AC$8)</f>
        <v>2</v>
      </c>
      <c r="AD52" s="27">
        <f>COUNTIFS('固网新增-回网'!$A:$A,$B$4,'固网新增-回网'!$F:$F,B52,'固网新增-回网'!$H:$H,$AD$8)</f>
        <v>2</v>
      </c>
      <c r="AE52" s="27">
        <f>COUNTIFS('固网新增-回网'!$A:$A,$B$4,'固网新增-回网'!$F:$F,B52,'固网新增-回网'!$I:$I,$AE$8)</f>
        <v>2</v>
      </c>
      <c r="AF52" s="27">
        <f>COUNTIFS('固网新增-回网'!$A:$A,$B$4,'固网新增-回网'!$F:$F,B52,'固网新增-回网'!$J:$J,$AF$8)</f>
        <v>0</v>
      </c>
      <c r="AG52" s="27">
        <f>COUNTIFS('固网新增-回网'!$A:$A,$B$4,'固网新增-回网'!$F:$F,B52,'固网新增-回网'!$K:$K,$AG$8)</f>
        <v>0</v>
      </c>
      <c r="AH52" s="27">
        <f>COUNTIFS(号卡晒单!$G:$G,B52,号卡晒单!$H:$H,$AH$8)</f>
        <v>0</v>
      </c>
      <c r="AI52" s="27">
        <f>COUNTIFS(号卡晒单!$G:$G,B52,号卡晒单!$H:$H,$AI$8)</f>
        <v>0</v>
      </c>
      <c r="AJ52" s="27">
        <f>COUNTIFS(号卡晒单!$G:$G,B52,号卡晒单!$H:$H,$AJ$8)</f>
        <v>0</v>
      </c>
      <c r="AK52" s="27">
        <f>COUNTIFS(号卡晒单!$G:$G,B52,号卡晒单!$H:$H,$AK$8)</f>
        <v>0</v>
      </c>
      <c r="AL52" s="27">
        <f>COUNTIFS(号卡晒单!$G:$G,B52,号卡晒单!$H:$H,$AL$8)</f>
        <v>0</v>
      </c>
      <c r="AM52" s="27">
        <f>COUNTIFS(号卡晒单!$G:$G,B52,号卡晒单!$H:$H,$AM$8)</f>
        <v>0</v>
      </c>
      <c r="AN52" s="27">
        <f>COUNTIFS(号卡晒单!$G:$G,B52,号卡晒单!$H:$H,$AN$8)</f>
        <v>0</v>
      </c>
      <c r="AO52" s="27">
        <f>COUNTIFS(号卡晒单!$G:$G,B52,号卡晒单!$H:$H,$AO$8)</f>
        <v>0</v>
      </c>
      <c r="AP52" s="27">
        <f>COUNTIFS(号卡晒单!$G:$G,B52,号卡晒单!$H:$H,$AP$8)</f>
        <v>0</v>
      </c>
      <c r="AQ52" s="27">
        <f>COUNTIFS(号卡晒单!$G:$G,B52,号卡晒单!$H:$H,$AQ$8)</f>
        <v>0</v>
      </c>
      <c r="AR52" s="27">
        <f>COUNTIFS(号卡晒单!$G:$G,B52,号卡晒单!$H:$H,$AR$8)</f>
        <v>0</v>
      </c>
      <c r="AS52" s="27">
        <f>COUNTIFS(号卡晒单!$G:$G,B52,号卡晒单!$H:$H,$AS$8)</f>
        <v>0</v>
      </c>
      <c r="AT52" s="23">
        <f>COUNTIFS(号卡晒单!$G:$G,B52,号卡晒单!$H:$H,$AT$8)</f>
        <v>0</v>
      </c>
      <c r="AU52" s="23">
        <f t="shared" si="2"/>
        <v>0</v>
      </c>
      <c r="AV52" s="23">
        <f t="shared" si="3"/>
        <v>0</v>
      </c>
      <c r="AW52" s="23">
        <f>COUNTIFS(号卡晒单!$G:$G,B52,号卡晒单!$H:$H,$AW$8)</f>
        <v>0</v>
      </c>
      <c r="AX52" s="27">
        <f>COUNTIFS(号卡晒单!$G:$G,B52,号卡晒单!$H:$H,$AX$8)</f>
        <v>0</v>
      </c>
      <c r="AY52" s="27">
        <f>COUNTIFS(号卡晒单!$G:$G,B52,号卡晒单!$H:$H,$AY$8)</f>
        <v>0</v>
      </c>
      <c r="AZ52" s="27">
        <f>COUNTIFS(号卡晒单!$G:$G,B52,号卡晒单!$H:$H,$AZ$8)</f>
        <v>0</v>
      </c>
      <c r="BA52" s="27">
        <f>COUNTIFS('固网新增-回网'!$F:$F,B52,'固网新增-回网'!$G:$G,$BA$8)</f>
        <v>0</v>
      </c>
      <c r="BB52" s="27">
        <f>COUNTIFS('固网新增-回网'!$F:$F,B52,'固网新增-回网'!$H:$H,$BB$8)</f>
        <v>0</v>
      </c>
      <c r="BC52" s="27">
        <f>COUNTIFS('固网新增-回网'!$F:$F,B52,'固网新增-回网'!$I:$I,$BC$8)</f>
        <v>0</v>
      </c>
      <c r="BD52" s="27">
        <f>COUNTIFS('固网新增-回网'!$F:$F,B52,'固网新增-回网'!$G:$G,$BD$8)</f>
        <v>7</v>
      </c>
      <c r="BE52" s="27">
        <f>COUNTIFS('固网新增-回网'!$F:$F,B52,'固网新增-回网'!$H:$H,$BE$8)</f>
        <v>4</v>
      </c>
      <c r="BF52" s="27">
        <f>COUNTIFS('固网新增-回网'!$F:$F,B52,'固网新增-回网'!$I:$I,$BF$8)</f>
        <v>5</v>
      </c>
      <c r="BG52" s="27">
        <f>COUNTIFS('固网新增-回网'!$F:$F,B52,'固网新增-回网'!$J:$J,$BG$8)</f>
        <v>0</v>
      </c>
      <c r="BH52" s="27">
        <f>COUNTIFS('固网新增-回网'!$F:$F,B52,'固网新增-回网'!$K:$K,$BH$8)</f>
        <v>0</v>
      </c>
      <c r="BI52" s="26">
        <v>5</v>
      </c>
      <c r="BJ52" s="27">
        <f>AT52*$AT$4+AU52*$AU$4+AV52*$AV$4+AW52*$AW$4+AX52*$AX$4+AY52*$AY$4+AZ52*$AZ$4</f>
        <v>0</v>
      </c>
      <c r="BK52" s="27">
        <f t="shared" si="4"/>
        <v>0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23</v>
      </c>
      <c r="BQ52" s="27">
        <f t="shared" si="5"/>
        <v>16</v>
      </c>
      <c r="BR52" s="30"/>
      <c r="BS52" s="30"/>
      <c r="BT52" s="30"/>
      <c r="BU52" s="30"/>
      <c r="BV52" s="30"/>
      <c r="BW52" s="30"/>
      <c r="BX52" s="63" t="s">
        <v>84</v>
      </c>
      <c r="BY52" s="34">
        <f t="shared" si="6"/>
        <v>0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>
        <f>COUNTIFS(号卡晒单!$A:$A,$B$4,号卡晒单!$G:$G,B53,号卡晒单!$H:$H,$E$8)</f>
        <v>1</v>
      </c>
      <c r="F53" s="27">
        <f>COUNTIFS(号卡晒单!$A:$A,$B$4,号卡晒单!$G:$G,B53,号卡晒单!$H:$H,$F$8)</f>
        <v>0</v>
      </c>
      <c r="G53" s="27">
        <f>COUNTIFS(号卡晒单!$A:$A,$B$4,号卡晒单!$G:$G,B53,号卡晒单!$H:$H,$G$8)</f>
        <v>0</v>
      </c>
      <c r="H53" s="27">
        <f>COUNTIFS(号卡晒单!$A:$A,$B$4,号卡晒单!$G:$G,B53,号卡晒单!$H:$H,$H$8)</f>
        <v>0</v>
      </c>
      <c r="I53" s="27">
        <f>COUNTIFS(号卡晒单!$A:$A,$B$4,号卡晒单!$G:$G,B53,号卡晒单!$H:$H,$I$8)</f>
        <v>0</v>
      </c>
      <c r="J53" s="27">
        <f>COUNTIFS(号卡晒单!$A:$A,$B$4,号卡晒单!$G:$G,B53,号卡晒单!$H:$H,$J$8)</f>
        <v>0</v>
      </c>
      <c r="K53" s="27">
        <f>COUNTIFS(号卡晒单!$A:$A,$B$4,号卡晒单!$G:$G,B53,号卡晒单!$H:$H,$K$8)</f>
        <v>0</v>
      </c>
      <c r="L53" s="27">
        <f>COUNTIFS(号卡晒单!$A:$A,$B$4,号卡晒单!$G:$G,B53,号卡晒单!$H:$H,$L$8)</f>
        <v>0</v>
      </c>
      <c r="M53" s="27">
        <f>COUNTIFS(号卡晒单!$A:$A,$B$4,号卡晒单!$G:$G,B53,号卡晒单!$H:$H,$M$8)</f>
        <v>0</v>
      </c>
      <c r="N53" s="27">
        <f>COUNTIFS(号卡晒单!$A:$A,$B$4,号卡晒单!$G:$G,B53,号卡晒单!$H:$H,$N$8)</f>
        <v>0</v>
      </c>
      <c r="O53" s="27">
        <f>COUNTIFS(号卡晒单!$A:$A,$B$4,号卡晒单!$G:$G,B53,号卡晒单!$H:$H,$O$8)</f>
        <v>0</v>
      </c>
      <c r="P53" s="27">
        <f>COUNTIFS(号卡晒单!$A:$A,$B$4,号卡晒单!$G:$G,B53,号卡晒单!$H:$H,$P$8)</f>
        <v>0</v>
      </c>
      <c r="Q53" s="27">
        <f>R53*$R$4+S53*$S$4+T53*$T$4+U53*$U$4+V53*$V$4+W53*$W$4+X53*$X$4</f>
        <v>3</v>
      </c>
      <c r="R53" s="27">
        <f>COUNTIFS(号卡晒单!$A:$A,$B$4,号卡晒单!$G:$G,B53,号卡晒单!$H:$H,$R$8)</f>
        <v>0</v>
      </c>
      <c r="S53" s="27">
        <f t="shared" si="0"/>
        <v>0</v>
      </c>
      <c r="T53" s="27">
        <f t="shared" si="1"/>
        <v>1</v>
      </c>
      <c r="U53" s="27">
        <f>COUNTIFS(号卡晒单!$A:$A,$B$4,号卡晒单!$G:$G,B53,号卡晒单!$H:$H,$U$8)</f>
        <v>0</v>
      </c>
      <c r="V53" s="27">
        <f>COUNTIFS(号卡晒单!$A:$A,$B$4,号卡晒单!$G:$G,B53,号卡晒单!$H:$H,$V$8)</f>
        <v>0</v>
      </c>
      <c r="W53" s="27">
        <f>COUNTIFS(号卡晒单!$A:$A,$B$4,号卡晒单!$G:$G,B53,号卡晒单!$H:$H,$W$8)</f>
        <v>0</v>
      </c>
      <c r="X53" s="27">
        <f>COUNTIFS(号卡晒单!$A:$A,$B$4,号卡晒单!$G:$G,B53,号卡晒单!$H:$H,$X$8)</f>
        <v>0</v>
      </c>
      <c r="Y53" s="27">
        <f>Z53*$Z$4+AA53*$AA$4+AB53*$AB$4+AC53*$AC$4+AD53*$AD$4+AE53*$AE$4+AF53*$AF$4+AG53*$AG$4</f>
        <v>1</v>
      </c>
      <c r="Z53" s="27">
        <f>COUNTIFS('固网新增-回网'!$A:$A,$B$4,'固网新增-回网'!$F:$F,B53,'固网新增-回网'!$G:$G,$Z$8)</f>
        <v>0</v>
      </c>
      <c r="AA53" s="27">
        <f>COUNTIFS('固网新增-回网'!$A:$A,$B$4,'固网新增-回网'!$F:$F,B53,'固网新增-回网'!$H:$H,$AA$8)</f>
        <v>1</v>
      </c>
      <c r="AB53" s="27">
        <f>COUNTIFS('固网新增-回网'!$A:$A,$B$4,'固网新增-回网'!$F:$F,B53,'固网新增-回网'!$I:$I,$AB$8)</f>
        <v>0</v>
      </c>
      <c r="AC53" s="27">
        <f>COUNTIFS('固网新增-回网'!$A:$A,$B$4,'固网新增-回网'!$F:$F,B53,'固网新增-回网'!$G:$G,$AC$8)</f>
        <v>0</v>
      </c>
      <c r="AD53" s="27">
        <f>COUNTIFS('固网新增-回网'!$A:$A,$B$4,'固网新增-回网'!$F:$F,B53,'固网新增-回网'!$H:$H,$AD$8)</f>
        <v>0</v>
      </c>
      <c r="AE53" s="27">
        <f>COUNTIFS('固网新增-回网'!$A:$A,$B$4,'固网新增-回网'!$F:$F,B53,'固网新增-回网'!$I:$I,$AE$8)</f>
        <v>0</v>
      </c>
      <c r="AF53" s="27">
        <f>COUNTIFS('固网新增-回网'!$A:$A,$B$4,'固网新增-回网'!$F:$F,B53,'固网新增-回网'!$J:$J,$AF$8)</f>
        <v>0</v>
      </c>
      <c r="AG53" s="27">
        <f>COUNTIFS('固网新增-回网'!$A:$A,$B$4,'固网新增-回网'!$F:$F,B53,'固网新增-回网'!$K:$K,$AG$8)</f>
        <v>0</v>
      </c>
      <c r="AH53" s="27">
        <f>COUNTIFS(号卡晒单!$G:$G,B53,号卡晒单!$H:$H,$AH$8)</f>
        <v>1</v>
      </c>
      <c r="AI53" s="27">
        <f>COUNTIFS(号卡晒单!$G:$G,B53,号卡晒单!$H:$H,$AI$8)</f>
        <v>0</v>
      </c>
      <c r="AJ53" s="27">
        <f>COUNTIFS(号卡晒单!$G:$G,B53,号卡晒单!$H:$H,$AJ$8)</f>
        <v>0</v>
      </c>
      <c r="AK53" s="27">
        <f>COUNTIFS(号卡晒单!$G:$G,B53,号卡晒单!$H:$H,$AK$8)</f>
        <v>0</v>
      </c>
      <c r="AL53" s="27">
        <f>COUNTIFS(号卡晒单!$G:$G,B53,号卡晒单!$H:$H,$AL$8)</f>
        <v>0</v>
      </c>
      <c r="AM53" s="27">
        <f>COUNTIFS(号卡晒单!$G:$G,B53,号卡晒单!$H:$H,$AM$8)</f>
        <v>0</v>
      </c>
      <c r="AN53" s="27">
        <f>COUNTIFS(号卡晒单!$G:$G,B53,号卡晒单!$H:$H,$AN$8)</f>
        <v>0</v>
      </c>
      <c r="AO53" s="27">
        <f>COUNTIFS(号卡晒单!$G:$G,B53,号卡晒单!$H:$H,$AO$8)</f>
        <v>0</v>
      </c>
      <c r="AP53" s="27">
        <f>COUNTIFS(号卡晒单!$G:$G,B53,号卡晒单!$H:$H,$AP$8)</f>
        <v>0</v>
      </c>
      <c r="AQ53" s="27">
        <f>COUNTIFS(号卡晒单!$G:$G,B53,号卡晒单!$H:$H,$AQ$8)</f>
        <v>0</v>
      </c>
      <c r="AR53" s="27">
        <f>COUNTIFS(号卡晒单!$G:$G,B53,号卡晒单!$H:$H,$AR$8)</f>
        <v>0</v>
      </c>
      <c r="AS53" s="27">
        <f>COUNTIFS(号卡晒单!$G:$G,B53,号卡晒单!$H:$H,$AS$8)</f>
        <v>0</v>
      </c>
      <c r="AT53" s="23">
        <f>COUNTIFS(号卡晒单!$G:$G,B53,号卡晒单!$H:$H,$AT$8)</f>
        <v>0</v>
      </c>
      <c r="AU53" s="23">
        <f t="shared" si="2"/>
        <v>0</v>
      </c>
      <c r="AV53" s="23">
        <f t="shared" si="3"/>
        <v>1</v>
      </c>
      <c r="AW53" s="23">
        <f>COUNTIFS(号卡晒单!$G:$G,B53,号卡晒单!$H:$H,$AW$8)</f>
        <v>0</v>
      </c>
      <c r="AX53" s="27">
        <f>COUNTIFS(号卡晒单!$G:$G,B53,号卡晒单!$H:$H,$AX$8)</f>
        <v>0</v>
      </c>
      <c r="AY53" s="27">
        <f>COUNTIFS(号卡晒单!$G:$G,B53,号卡晒单!$H:$H,$AY$8)</f>
        <v>0</v>
      </c>
      <c r="AZ53" s="27">
        <f>COUNTIFS(号卡晒单!$G:$G,B53,号卡晒单!$H:$H,$AZ$8)</f>
        <v>0</v>
      </c>
      <c r="BA53" s="27">
        <f>COUNTIFS('固网新增-回网'!$F:$F,B53,'固网新增-回网'!$G:$G,$BA$8)</f>
        <v>0</v>
      </c>
      <c r="BB53" s="27">
        <f>COUNTIFS('固网新增-回网'!$F:$F,B53,'固网新增-回网'!$H:$H,$BB$8)</f>
        <v>1</v>
      </c>
      <c r="BC53" s="27">
        <f>COUNTIFS('固网新增-回网'!$F:$F,B53,'固网新增-回网'!$I:$I,$BC$8)</f>
        <v>0</v>
      </c>
      <c r="BD53" s="27">
        <f>COUNTIFS('固网新增-回网'!$F:$F,B53,'固网新增-回网'!$G:$G,$BD$8)</f>
        <v>1</v>
      </c>
      <c r="BE53" s="27">
        <f>COUNTIFS('固网新增-回网'!$F:$F,B53,'固网新增-回网'!$H:$H,$BE$8)</f>
        <v>0</v>
      </c>
      <c r="BF53" s="27">
        <f>COUNTIFS('固网新增-回网'!$F:$F,B53,'固网新增-回网'!$I:$I,$BF$8)</f>
        <v>0</v>
      </c>
      <c r="BG53" s="27">
        <f>COUNTIFS('固网新增-回网'!$F:$F,B53,'固网新增-回网'!$J:$J,$BG$8)</f>
        <v>1</v>
      </c>
      <c r="BH53" s="27">
        <f>COUNTIFS('固网新增-回网'!$F:$F,B53,'固网新增-回网'!$K:$K,$BH$8)</f>
        <v>1</v>
      </c>
      <c r="BI53" s="26">
        <v>2</v>
      </c>
      <c r="BJ53" s="27">
        <f>AT53*$AT$4+AU53*$AU$4+AV53*$AV$4+AW53*$AW$4+AX53*$AX$4+AY53*$AY$4+AZ53*$AZ$4</f>
        <v>3</v>
      </c>
      <c r="BK53" s="27">
        <f t="shared" si="4"/>
        <v>1</v>
      </c>
      <c r="BL53" s="34">
        <v>7</v>
      </c>
      <c r="BM53" s="52">
        <f>SUM(BJ53:BJ54)</f>
        <v>8</v>
      </c>
      <c r="BN53" s="53">
        <f>BM53/BL53</f>
        <v>1.14285714285714</v>
      </c>
      <c r="BO53" s="26">
        <v>5</v>
      </c>
      <c r="BP53" s="27">
        <f>BA53*$BA$4+BB53*$BB$4+BC53*$BC$4+BD53*$BD$4+BE53*$BE$4+BF53*$BF$4+BG53*$BG$4+BH53*$BH$4</f>
        <v>5</v>
      </c>
      <c r="BQ53" s="27">
        <f t="shared" si="5"/>
        <v>4</v>
      </c>
      <c r="BR53" s="52">
        <v>17</v>
      </c>
      <c r="BS53" s="52">
        <f>SUM(BP53:BP54)</f>
        <v>24</v>
      </c>
      <c r="BT53" s="53">
        <f>BS53/BR53</f>
        <v>1.41176470588235</v>
      </c>
      <c r="BU53" s="53">
        <f>(BT53+BN53)/2</f>
        <v>1.27731092436975</v>
      </c>
      <c r="BV53" s="64">
        <f>RANK(BU53,$BU$9:$BU$66)</f>
        <v>5</v>
      </c>
      <c r="BW53" s="34" t="s">
        <v>31</v>
      </c>
      <c r="BX53" s="63" t="s">
        <v>85</v>
      </c>
      <c r="BY53" s="34">
        <f t="shared" si="6"/>
        <v>0</v>
      </c>
      <c r="BZ53" s="52">
        <f>SUM(BY53:BY54)</f>
        <v>0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>
        <f>COUNTIFS(号卡晒单!$A:$A,$B$4,号卡晒单!$G:$G,B54,号卡晒单!$H:$H,$E$8)</f>
        <v>0</v>
      </c>
      <c r="F54" s="27">
        <f>COUNTIFS(号卡晒单!$A:$A,$B$4,号卡晒单!$G:$G,B54,号卡晒单!$H:$H,$F$8)</f>
        <v>0</v>
      </c>
      <c r="G54" s="27">
        <f>COUNTIFS(号卡晒单!$A:$A,$B$4,号卡晒单!$G:$G,B54,号卡晒单!$H:$H,$G$8)</f>
        <v>0</v>
      </c>
      <c r="H54" s="27">
        <f>COUNTIFS(号卡晒单!$A:$A,$B$4,号卡晒单!$G:$G,B54,号卡晒单!$H:$H,$H$8)</f>
        <v>0</v>
      </c>
      <c r="I54" s="27">
        <f>COUNTIFS(号卡晒单!$A:$A,$B$4,号卡晒单!$G:$G,B54,号卡晒单!$H:$H,$I$8)</f>
        <v>0</v>
      </c>
      <c r="J54" s="27">
        <f>COUNTIFS(号卡晒单!$A:$A,$B$4,号卡晒单!$G:$G,B54,号卡晒单!$H:$H,$J$8)</f>
        <v>0</v>
      </c>
      <c r="K54" s="27">
        <f>COUNTIFS(号卡晒单!$A:$A,$B$4,号卡晒单!$G:$G,B54,号卡晒单!$H:$H,$K$8)</f>
        <v>0</v>
      </c>
      <c r="L54" s="27">
        <f>COUNTIFS(号卡晒单!$A:$A,$B$4,号卡晒单!$G:$G,B54,号卡晒单!$H:$H,$L$8)</f>
        <v>0</v>
      </c>
      <c r="M54" s="27">
        <f>COUNTIFS(号卡晒单!$A:$A,$B$4,号卡晒单!$G:$G,B54,号卡晒单!$H:$H,$M$8)</f>
        <v>0</v>
      </c>
      <c r="N54" s="27">
        <f>COUNTIFS(号卡晒单!$A:$A,$B$4,号卡晒单!$G:$G,B54,号卡晒单!$H:$H,$N$8)</f>
        <v>0</v>
      </c>
      <c r="O54" s="27">
        <f>COUNTIFS(号卡晒单!$A:$A,$B$4,号卡晒单!$G:$G,B54,号卡晒单!$H:$H,$O$8)</f>
        <v>0</v>
      </c>
      <c r="P54" s="27">
        <f>COUNTIFS(号卡晒单!$A:$A,$B$4,号卡晒单!$G:$G,B54,号卡晒单!$H:$H,$P$8)</f>
        <v>0</v>
      </c>
      <c r="Q54" s="27">
        <f>R54*$R$4+S54*$S$4+T54*$T$4+U54*$U$4+V54*$V$4+W54*$W$4+X54*$X$4</f>
        <v>1</v>
      </c>
      <c r="R54" s="27">
        <f>COUNTIFS(号卡晒单!$A:$A,$B$4,号卡晒单!$G:$G,B54,号卡晒单!$H:$H,$R$8)</f>
        <v>1</v>
      </c>
      <c r="S54" s="27">
        <f t="shared" si="0"/>
        <v>0</v>
      </c>
      <c r="T54" s="27">
        <f t="shared" si="1"/>
        <v>0</v>
      </c>
      <c r="U54" s="27">
        <f>COUNTIFS(号卡晒单!$A:$A,$B$4,号卡晒单!$G:$G,B54,号卡晒单!$H:$H,$U$8)</f>
        <v>0</v>
      </c>
      <c r="V54" s="27">
        <f>COUNTIFS(号卡晒单!$A:$A,$B$4,号卡晒单!$G:$G,B54,号卡晒单!$H:$H,$V$8)</f>
        <v>0</v>
      </c>
      <c r="W54" s="27">
        <f>COUNTIFS(号卡晒单!$A:$A,$B$4,号卡晒单!$G:$G,B54,号卡晒单!$H:$H,$W$8)</f>
        <v>0</v>
      </c>
      <c r="X54" s="27">
        <f>COUNTIFS(号卡晒单!$A:$A,$B$4,号卡晒单!$G:$G,B54,号卡晒单!$H:$H,$X$8)</f>
        <v>0</v>
      </c>
      <c r="Y54" s="27">
        <f>Z54*$Z$4+AA54*$AA$4+AB54*$AB$4+AC54*$AC$4+AD54*$AD$4+AE54*$AE$4+AF54*$AF$4+AG54*$AG$4</f>
        <v>7</v>
      </c>
      <c r="Z54" s="27">
        <f>COUNTIFS('固网新增-回网'!$A:$A,$B$4,'固网新增-回网'!$F:$F,B54,'固网新增-回网'!$G:$G,$Z$8)</f>
        <v>1</v>
      </c>
      <c r="AA54" s="27">
        <f>COUNTIFS('固网新增-回网'!$A:$A,$B$4,'固网新增-回网'!$F:$F,B54,'固网新增-回网'!$H:$H,$AA$8)</f>
        <v>0</v>
      </c>
      <c r="AB54" s="27">
        <f>COUNTIFS('固网新增-回网'!$A:$A,$B$4,'固网新增-回网'!$F:$F,B54,'固网新增-回网'!$I:$I,$AB$8)</f>
        <v>1</v>
      </c>
      <c r="AC54" s="27">
        <f>COUNTIFS('固网新增-回网'!$A:$A,$B$4,'固网新增-回网'!$F:$F,B54,'固网新增-回网'!$G:$G,$AC$8)</f>
        <v>0</v>
      </c>
      <c r="AD54" s="27">
        <f>COUNTIFS('固网新增-回网'!$A:$A,$B$4,'固网新增-回网'!$F:$F,B54,'固网新增-回网'!$H:$H,$AD$8)</f>
        <v>0</v>
      </c>
      <c r="AE54" s="27">
        <f>COUNTIFS('固网新增-回网'!$A:$A,$B$4,'固网新增-回网'!$F:$F,B54,'固网新增-回网'!$I:$I,$AE$8)</f>
        <v>0</v>
      </c>
      <c r="AF54" s="27">
        <f>COUNTIFS('固网新增-回网'!$A:$A,$B$4,'固网新增-回网'!$F:$F,B54,'固网新增-回网'!$J:$J,$AF$8)</f>
        <v>1</v>
      </c>
      <c r="AG54" s="27">
        <f>COUNTIFS('固网新增-回网'!$A:$A,$B$4,'固网新增-回网'!$F:$F,B54,'固网新增-回网'!$K:$K,$AG$8)</f>
        <v>1</v>
      </c>
      <c r="AH54" s="27">
        <f>COUNTIFS(号卡晒单!$G:$G,B54,号卡晒单!$H:$H,$AH$8)</f>
        <v>1</v>
      </c>
      <c r="AI54" s="27">
        <f>COUNTIFS(号卡晒单!$G:$G,B54,号卡晒单!$H:$H,$AI$8)</f>
        <v>0</v>
      </c>
      <c r="AJ54" s="27">
        <f>COUNTIFS(号卡晒单!$G:$G,B54,号卡晒单!$H:$H,$AJ$8)</f>
        <v>0</v>
      </c>
      <c r="AK54" s="27">
        <f>COUNTIFS(号卡晒单!$G:$G,B54,号卡晒单!$H:$H,$AK$8)</f>
        <v>0</v>
      </c>
      <c r="AL54" s="27">
        <f>COUNTIFS(号卡晒单!$G:$G,B54,号卡晒单!$H:$H,$AL$8)</f>
        <v>0</v>
      </c>
      <c r="AM54" s="27">
        <f>COUNTIFS(号卡晒单!$G:$G,B54,号卡晒单!$H:$H,$AM$8)</f>
        <v>0</v>
      </c>
      <c r="AN54" s="27">
        <f>COUNTIFS(号卡晒单!$G:$G,B54,号卡晒单!$H:$H,$AN$8)</f>
        <v>0</v>
      </c>
      <c r="AO54" s="27">
        <f>COUNTIFS(号卡晒单!$G:$G,B54,号卡晒单!$H:$H,$AO$8)</f>
        <v>0</v>
      </c>
      <c r="AP54" s="27">
        <f>COUNTIFS(号卡晒单!$G:$G,B54,号卡晒单!$H:$H,$AP$8)</f>
        <v>0</v>
      </c>
      <c r="AQ54" s="27">
        <f>COUNTIFS(号卡晒单!$G:$G,B54,号卡晒单!$H:$H,$AQ$8)</f>
        <v>0</v>
      </c>
      <c r="AR54" s="27">
        <f>COUNTIFS(号卡晒单!$G:$G,B54,号卡晒单!$H:$H,$AR$8)</f>
        <v>0</v>
      </c>
      <c r="AS54" s="27">
        <f>COUNTIFS(号卡晒单!$G:$G,B54,号卡晒单!$H:$H,$AS$8)</f>
        <v>0</v>
      </c>
      <c r="AT54" s="23">
        <f>COUNTIFS(号卡晒单!$G:$G,B54,号卡晒单!$H:$H,$AT$8)</f>
        <v>2</v>
      </c>
      <c r="AU54" s="23">
        <f t="shared" si="2"/>
        <v>0</v>
      </c>
      <c r="AV54" s="23">
        <f t="shared" si="3"/>
        <v>1</v>
      </c>
      <c r="AW54" s="23">
        <f>COUNTIFS(号卡晒单!$G:$G,B54,号卡晒单!$H:$H,$AW$8)</f>
        <v>0</v>
      </c>
      <c r="AX54" s="27">
        <f>COUNTIFS(号卡晒单!$G:$G,B54,号卡晒单!$H:$H,$AX$8)</f>
        <v>0</v>
      </c>
      <c r="AY54" s="27">
        <f>COUNTIFS(号卡晒单!$G:$G,B54,号卡晒单!$H:$H,$AY$8)</f>
        <v>0</v>
      </c>
      <c r="AZ54" s="27">
        <f>COUNTIFS(号卡晒单!$G:$G,B54,号卡晒单!$H:$H,$AZ$8)</f>
        <v>0</v>
      </c>
      <c r="BA54" s="27">
        <f>COUNTIFS('固网新增-回网'!$F:$F,B54,'固网新增-回网'!$G:$G,$BA$8)</f>
        <v>2</v>
      </c>
      <c r="BB54" s="27">
        <f>COUNTIFS('固网新增-回网'!$F:$F,B54,'固网新增-回网'!$H:$H,$BB$8)</f>
        <v>1</v>
      </c>
      <c r="BC54" s="27">
        <f>COUNTIFS('固网新增-回网'!$F:$F,B54,'固网新增-回网'!$I:$I,$BC$8)</f>
        <v>2</v>
      </c>
      <c r="BD54" s="27">
        <f>COUNTIFS('固网新增-回网'!$F:$F,B54,'固网新增-回网'!$G:$G,$BD$8)</f>
        <v>1</v>
      </c>
      <c r="BE54" s="27">
        <f>COUNTIFS('固网新增-回网'!$F:$F,B54,'固网新增-回网'!$H:$H,$BE$8)</f>
        <v>1</v>
      </c>
      <c r="BF54" s="27">
        <f>COUNTIFS('固网新增-回网'!$F:$F,B54,'固网新增-回网'!$I:$I,$BF$8)</f>
        <v>1</v>
      </c>
      <c r="BG54" s="27">
        <f>COUNTIFS('固网新增-回网'!$F:$F,B54,'固网新增-回网'!$J:$J,$BG$8)</f>
        <v>2</v>
      </c>
      <c r="BH54" s="27">
        <f>COUNTIFS('固网新增-回网'!$F:$F,B54,'固网新增-回网'!$K:$K,$BH$8)</f>
        <v>2</v>
      </c>
      <c r="BI54" s="26">
        <v>5</v>
      </c>
      <c r="BJ54" s="27">
        <f>AT54*$AT$4+AU54*$AU$4+AV54*$AV$4+AW54*$AW$4+AX54*$AX$4+AY54*$AY$4+AZ54*$AZ$4</f>
        <v>5</v>
      </c>
      <c r="BK54" s="27">
        <f t="shared" si="4"/>
        <v>3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19</v>
      </c>
      <c r="BQ54" s="27">
        <f t="shared" si="5"/>
        <v>12</v>
      </c>
      <c r="BR54" s="30"/>
      <c r="BS54" s="30"/>
      <c r="BT54" s="30"/>
      <c r="BU54" s="30"/>
      <c r="BV54" s="30"/>
      <c r="BW54" s="30"/>
      <c r="BX54" s="63" t="s">
        <v>86</v>
      </c>
      <c r="BY54" s="34">
        <f t="shared" si="6"/>
        <v>0</v>
      </c>
      <c r="BZ54" s="30"/>
    </row>
    <row r="55" ht="16.5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>
        <f>COUNTIFS(号卡晒单!$A:$A,$B$4,号卡晒单!$G:$G,B55,号卡晒单!$H:$H,$E$8)</f>
        <v>0</v>
      </c>
      <c r="F55" s="27">
        <f>COUNTIFS(号卡晒单!$A:$A,$B$4,号卡晒单!$G:$G,B55,号卡晒单!$H:$H,$F$8)</f>
        <v>0</v>
      </c>
      <c r="G55" s="27">
        <f>COUNTIFS(号卡晒单!$A:$A,$B$4,号卡晒单!$G:$G,B55,号卡晒单!$H:$H,$G$8)</f>
        <v>0</v>
      </c>
      <c r="H55" s="27">
        <f>COUNTIFS(号卡晒单!$A:$A,$B$4,号卡晒单!$G:$G,B55,号卡晒单!$H:$H,$H$8)</f>
        <v>0</v>
      </c>
      <c r="I55" s="27">
        <f>COUNTIFS(号卡晒单!$A:$A,$B$4,号卡晒单!$G:$G,B55,号卡晒单!$H:$H,$I$8)</f>
        <v>0</v>
      </c>
      <c r="J55" s="27">
        <f>COUNTIFS(号卡晒单!$A:$A,$B$4,号卡晒单!$G:$G,B55,号卡晒单!$H:$H,$J$8)</f>
        <v>0</v>
      </c>
      <c r="K55" s="27">
        <f>COUNTIFS(号卡晒单!$A:$A,$B$4,号卡晒单!$G:$G,B55,号卡晒单!$H:$H,$K$8)</f>
        <v>0</v>
      </c>
      <c r="L55" s="27">
        <f>COUNTIFS(号卡晒单!$A:$A,$B$4,号卡晒单!$G:$G,B55,号卡晒单!$H:$H,$L$8)</f>
        <v>0</v>
      </c>
      <c r="M55" s="27">
        <f>COUNTIFS(号卡晒单!$A:$A,$B$4,号卡晒单!$G:$G,B55,号卡晒单!$H:$H,$M$8)</f>
        <v>0</v>
      </c>
      <c r="N55" s="27">
        <f>COUNTIFS(号卡晒单!$A:$A,$B$4,号卡晒单!$G:$G,B55,号卡晒单!$H:$H,$N$8)</f>
        <v>0</v>
      </c>
      <c r="O55" s="27">
        <f>COUNTIFS(号卡晒单!$A:$A,$B$4,号卡晒单!$G:$G,B55,号卡晒单!$H:$H,$O$8)</f>
        <v>0</v>
      </c>
      <c r="P55" s="27">
        <f>COUNTIFS(号卡晒单!$A:$A,$B$4,号卡晒单!$G:$G,B55,号卡晒单!$H:$H,$P$8)</f>
        <v>0</v>
      </c>
      <c r="Q55" s="27">
        <f>R55*$R$4+S55*$S$4+T55*$T$4+U55*$U$4+V55*$V$4+W55*$W$4+X55*$X$4</f>
        <v>0</v>
      </c>
      <c r="R55" s="27">
        <f>COUNTIFS(号卡晒单!$A:$A,$B$4,号卡晒单!$G:$G,B55,号卡晒单!$H:$H,$R$8)</f>
        <v>0</v>
      </c>
      <c r="S55" s="27">
        <f t="shared" si="0"/>
        <v>0</v>
      </c>
      <c r="T55" s="27">
        <f t="shared" si="1"/>
        <v>0</v>
      </c>
      <c r="U55" s="27">
        <f>COUNTIFS(号卡晒单!$A:$A,$B$4,号卡晒单!$G:$G,B55,号卡晒单!$H:$H,$U$8)</f>
        <v>0</v>
      </c>
      <c r="V55" s="27">
        <f>COUNTIFS(号卡晒单!$A:$A,$B$4,号卡晒单!$G:$G,B55,号卡晒单!$H:$H,$V$8)</f>
        <v>0</v>
      </c>
      <c r="W55" s="27">
        <f>COUNTIFS(号卡晒单!$A:$A,$B$4,号卡晒单!$G:$G,B55,号卡晒单!$H:$H,$W$8)</f>
        <v>0</v>
      </c>
      <c r="X55" s="27">
        <f>COUNTIFS(号卡晒单!$A:$A,$B$4,号卡晒单!$G:$G,B55,号卡晒单!$H:$H,$X$8)</f>
        <v>0</v>
      </c>
      <c r="Y55" s="27">
        <f>Z55*$Z$4+AA55*$AA$4+AB55*$AB$4+AC55*$AC$4+AD55*$AD$4+AE55*$AE$4+AF55*$AF$4+AG55*$AG$4</f>
        <v>0</v>
      </c>
      <c r="Z55" s="27">
        <f>COUNTIFS('固网新增-回网'!$A:$A,$B$4,'固网新增-回网'!$F:$F,B55,'固网新增-回网'!$G:$G,$Z$8)</f>
        <v>0</v>
      </c>
      <c r="AA55" s="27">
        <f>COUNTIFS('固网新增-回网'!$A:$A,$B$4,'固网新增-回网'!$F:$F,B55,'固网新增-回网'!$H:$H,$AA$8)</f>
        <v>0</v>
      </c>
      <c r="AB55" s="27">
        <f>COUNTIFS('固网新增-回网'!$A:$A,$B$4,'固网新增-回网'!$F:$F,B55,'固网新增-回网'!$I:$I,$AB$8)</f>
        <v>0</v>
      </c>
      <c r="AC55" s="27">
        <f>COUNTIFS('固网新增-回网'!$A:$A,$B$4,'固网新增-回网'!$F:$F,B55,'固网新增-回网'!$G:$G,$AC$8)</f>
        <v>0</v>
      </c>
      <c r="AD55" s="27">
        <f>COUNTIFS('固网新增-回网'!$A:$A,$B$4,'固网新增-回网'!$F:$F,B55,'固网新增-回网'!$H:$H,$AD$8)</f>
        <v>0</v>
      </c>
      <c r="AE55" s="27">
        <f>COUNTIFS('固网新增-回网'!$A:$A,$B$4,'固网新增-回网'!$F:$F,B55,'固网新增-回网'!$I:$I,$AE$8)</f>
        <v>0</v>
      </c>
      <c r="AF55" s="27">
        <f>COUNTIFS('固网新增-回网'!$A:$A,$B$4,'固网新增-回网'!$F:$F,B55,'固网新增-回网'!$J:$J,$AF$8)</f>
        <v>0</v>
      </c>
      <c r="AG55" s="27">
        <f>COUNTIFS('固网新增-回网'!$A:$A,$B$4,'固网新增-回网'!$F:$F,B55,'固网新增-回网'!$K:$K,$AG$8)</f>
        <v>0</v>
      </c>
      <c r="AH55" s="27">
        <f>COUNTIFS(号卡晒单!$G:$G,B55,号卡晒单!$H:$H,$AH$8)</f>
        <v>0</v>
      </c>
      <c r="AI55" s="27">
        <f>COUNTIFS(号卡晒单!$G:$G,B55,号卡晒单!$H:$H,$AI$8)</f>
        <v>0</v>
      </c>
      <c r="AJ55" s="27">
        <f>COUNTIFS(号卡晒单!$G:$G,B55,号卡晒单!$H:$H,$AJ$8)</f>
        <v>0</v>
      </c>
      <c r="AK55" s="27">
        <f>COUNTIFS(号卡晒单!$G:$G,B55,号卡晒单!$H:$H,$AK$8)</f>
        <v>0</v>
      </c>
      <c r="AL55" s="27">
        <f>COUNTIFS(号卡晒单!$G:$G,B55,号卡晒单!$H:$H,$AL$8)</f>
        <v>0</v>
      </c>
      <c r="AM55" s="27">
        <f>COUNTIFS(号卡晒单!$G:$G,B55,号卡晒单!$H:$H,$AM$8)</f>
        <v>0</v>
      </c>
      <c r="AN55" s="27">
        <f>COUNTIFS(号卡晒单!$G:$G,B55,号卡晒单!$H:$H,$AN$8)</f>
        <v>0</v>
      </c>
      <c r="AO55" s="27">
        <f>COUNTIFS(号卡晒单!$G:$G,B55,号卡晒单!$H:$H,$AO$8)</f>
        <v>0</v>
      </c>
      <c r="AP55" s="27">
        <f>COUNTIFS(号卡晒单!$G:$G,B55,号卡晒单!$H:$H,$AP$8)</f>
        <v>0</v>
      </c>
      <c r="AQ55" s="27">
        <f>COUNTIFS(号卡晒单!$G:$G,B55,号卡晒单!$H:$H,$AQ$8)</f>
        <v>0</v>
      </c>
      <c r="AR55" s="27">
        <f>COUNTIFS(号卡晒单!$G:$G,B55,号卡晒单!$H:$H,$AR$8)</f>
        <v>0</v>
      </c>
      <c r="AS55" s="27">
        <f>COUNTIFS(号卡晒单!$G:$G,B55,号卡晒单!$H:$H,$AS$8)</f>
        <v>0</v>
      </c>
      <c r="AT55" s="23">
        <f>COUNTIFS(号卡晒单!$G:$G,B55,号卡晒单!$H:$H,$AT$8)</f>
        <v>0</v>
      </c>
      <c r="AU55" s="23">
        <f t="shared" si="2"/>
        <v>0</v>
      </c>
      <c r="AV55" s="23">
        <f t="shared" si="3"/>
        <v>0</v>
      </c>
      <c r="AW55" s="23">
        <f>COUNTIFS(号卡晒单!$G:$G,B55,号卡晒单!$H:$H,$AW$8)</f>
        <v>0</v>
      </c>
      <c r="AX55" s="27">
        <f>COUNTIFS(号卡晒单!$G:$G,B55,号卡晒单!$H:$H,$AX$8)</f>
        <v>0</v>
      </c>
      <c r="AY55" s="27">
        <f>COUNTIFS(号卡晒单!$G:$G,B55,号卡晒单!$H:$H,$AY$8)</f>
        <v>0</v>
      </c>
      <c r="AZ55" s="27">
        <f>COUNTIFS(号卡晒单!$G:$G,B55,号卡晒单!$H:$H,$AZ$8)</f>
        <v>0</v>
      </c>
      <c r="BA55" s="27">
        <f>COUNTIFS('固网新增-回网'!$F:$F,B55,'固网新增-回网'!$G:$G,$BA$8)</f>
        <v>0</v>
      </c>
      <c r="BB55" s="27">
        <f>COUNTIFS('固网新增-回网'!$F:$F,B55,'固网新增-回网'!$H:$H,$BB$8)</f>
        <v>0</v>
      </c>
      <c r="BC55" s="27">
        <f>COUNTIFS('固网新增-回网'!$F:$F,B55,'固网新增-回网'!$I:$I,$BC$8)</f>
        <v>0</v>
      </c>
      <c r="BD55" s="27">
        <f>COUNTIFS('固网新增-回网'!$F:$F,B55,'固网新增-回网'!$G:$G,$BD$8)</f>
        <v>0</v>
      </c>
      <c r="BE55" s="27">
        <f>COUNTIFS('固网新增-回网'!$F:$F,B55,'固网新增-回网'!$H:$H,$BE$8)</f>
        <v>0</v>
      </c>
      <c r="BF55" s="27">
        <f>COUNTIFS('固网新增-回网'!$F:$F,B55,'固网新增-回网'!$I:$I,$BF$8)</f>
        <v>0</v>
      </c>
      <c r="BG55" s="27">
        <f>COUNTIFS('固网新增-回网'!$F:$F,B55,'固网新增-回网'!$J:$J,$BG$8)</f>
        <v>0</v>
      </c>
      <c r="BH55" s="27">
        <f>COUNTIFS('固网新增-回网'!$F:$F,B55,'固网新增-回网'!$K:$K,$BH$8)</f>
        <v>0</v>
      </c>
      <c r="BI55" s="26">
        <v>0</v>
      </c>
      <c r="BJ55" s="27">
        <f>AT55*$AT$4+AU55*$AU$4+AV55*$AV$4+AW55*$AW$4+AX55*$AX$4+AY55*$AY$4+AZ55*$AZ$4</f>
        <v>0</v>
      </c>
      <c r="BK55" s="27">
        <f t="shared" si="4"/>
        <v>0</v>
      </c>
      <c r="BL55" s="34">
        <v>20</v>
      </c>
      <c r="BM55" s="52">
        <f>SUM(BJ55:BJ62)</f>
        <v>30</v>
      </c>
      <c r="BN55" s="53">
        <f>BM55/BL55</f>
        <v>1.5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59</v>
      </c>
      <c r="BT55" s="53">
        <f>BS55/BR55</f>
        <v>1.20408163265306</v>
      </c>
      <c r="BU55" s="53">
        <f>(BT55+BN55)/2</f>
        <v>1.35204081632653</v>
      </c>
      <c r="BV55" s="64">
        <f>RANK(BU55,$BU$9:$BU$66)</f>
        <v>4</v>
      </c>
      <c r="BW55" s="34" t="s">
        <v>32</v>
      </c>
      <c r="BX55" s="63" t="s">
        <v>87</v>
      </c>
      <c r="BY55" s="34">
        <f t="shared" si="6"/>
        <v>0</v>
      </c>
      <c r="BZ55" s="52">
        <f>SUM(BY55:BY62)</f>
        <v>2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>
        <f>COUNTIFS(号卡晒单!$A:$A,$B$4,号卡晒单!$G:$G,B56,号卡晒单!$H:$H,$E$8)</f>
        <v>1</v>
      </c>
      <c r="F56" s="27">
        <f>COUNTIFS(号卡晒单!$A:$A,$B$4,号卡晒单!$G:$G,B56,号卡晒单!$H:$H,$F$8)</f>
        <v>0</v>
      </c>
      <c r="G56" s="27">
        <f>COUNTIFS(号卡晒单!$A:$A,$B$4,号卡晒单!$G:$G,B56,号卡晒单!$H:$H,$G$8)</f>
        <v>0</v>
      </c>
      <c r="H56" s="27">
        <f>COUNTIFS(号卡晒单!$A:$A,$B$4,号卡晒单!$G:$G,B56,号卡晒单!$H:$H,$H$8)</f>
        <v>0</v>
      </c>
      <c r="I56" s="27">
        <f>COUNTIFS(号卡晒单!$A:$A,$B$4,号卡晒单!$G:$G,B56,号卡晒单!$H:$H,$I$8)</f>
        <v>0</v>
      </c>
      <c r="J56" s="27">
        <f>COUNTIFS(号卡晒单!$A:$A,$B$4,号卡晒单!$G:$G,B56,号卡晒单!$H:$H,$J$8)</f>
        <v>0</v>
      </c>
      <c r="K56" s="27">
        <f>COUNTIFS(号卡晒单!$A:$A,$B$4,号卡晒单!$G:$G,B56,号卡晒单!$H:$H,$K$8)</f>
        <v>0</v>
      </c>
      <c r="L56" s="27">
        <f>COUNTIFS(号卡晒单!$A:$A,$B$4,号卡晒单!$G:$G,B56,号卡晒单!$H:$H,$L$8)</f>
        <v>0</v>
      </c>
      <c r="M56" s="27">
        <f>COUNTIFS(号卡晒单!$A:$A,$B$4,号卡晒单!$G:$G,B56,号卡晒单!$H:$H,$M$8)</f>
        <v>0</v>
      </c>
      <c r="N56" s="27">
        <f>COUNTIFS(号卡晒单!$A:$A,$B$4,号卡晒单!$G:$G,B56,号卡晒单!$H:$H,$N$8)</f>
        <v>0</v>
      </c>
      <c r="O56" s="27">
        <f>COUNTIFS(号卡晒单!$A:$A,$B$4,号卡晒单!$G:$G,B56,号卡晒单!$H:$H,$O$8)</f>
        <v>0</v>
      </c>
      <c r="P56" s="27">
        <f>COUNTIFS(号卡晒单!$A:$A,$B$4,号卡晒单!$G:$G,B56,号卡晒单!$H:$H,$P$8)</f>
        <v>0</v>
      </c>
      <c r="Q56" s="27">
        <f>R56*$R$4+S56*$S$4+T56*$T$4+U56*$U$4+V56*$V$4+W56*$W$4+X56*$X$4</f>
        <v>4</v>
      </c>
      <c r="R56" s="27">
        <f>COUNTIFS(号卡晒单!$A:$A,$B$4,号卡晒单!$G:$G,B56,号卡晒单!$H:$H,$R$8)</f>
        <v>1</v>
      </c>
      <c r="S56" s="27">
        <f t="shared" si="0"/>
        <v>0</v>
      </c>
      <c r="T56" s="27">
        <f t="shared" si="1"/>
        <v>1</v>
      </c>
      <c r="U56" s="27">
        <f>COUNTIFS(号卡晒单!$A:$A,$B$4,号卡晒单!$G:$G,B56,号卡晒单!$H:$H,$U$8)</f>
        <v>0</v>
      </c>
      <c r="V56" s="27">
        <f>COUNTIFS(号卡晒单!$A:$A,$B$4,号卡晒单!$G:$G,B56,号卡晒单!$H:$H,$V$8)</f>
        <v>0</v>
      </c>
      <c r="W56" s="27">
        <f>COUNTIFS(号卡晒单!$A:$A,$B$4,号卡晒单!$G:$G,B56,号卡晒单!$H:$H,$W$8)</f>
        <v>0</v>
      </c>
      <c r="X56" s="27">
        <f>COUNTIFS(号卡晒单!$A:$A,$B$4,号卡晒单!$G:$G,B56,号卡晒单!$H:$H,$X$8)</f>
        <v>0</v>
      </c>
      <c r="Y56" s="27">
        <f>Z56*$Z$4+AA56*$AA$4+AB56*$AB$4+AC56*$AC$4+AD56*$AD$4+AE56*$AE$4+AF56*$AF$4+AG56*$AG$4</f>
        <v>6</v>
      </c>
      <c r="Z56" s="27">
        <f>COUNTIFS('固网新增-回网'!$A:$A,$B$4,'固网新增-回网'!$F:$F,B56,'固网新增-回网'!$G:$G,$Z$8)</f>
        <v>1</v>
      </c>
      <c r="AA56" s="27">
        <f>COUNTIFS('固网新增-回网'!$A:$A,$B$4,'固网新增-回网'!$F:$F,B56,'固网新增-回网'!$H:$H,$AA$8)</f>
        <v>1</v>
      </c>
      <c r="AB56" s="27">
        <f>COUNTIFS('固网新增-回网'!$A:$A,$B$4,'固网新增-回网'!$F:$F,B56,'固网新增-回网'!$I:$I,$AB$8)</f>
        <v>1</v>
      </c>
      <c r="AC56" s="27">
        <f>COUNTIFS('固网新增-回网'!$A:$A,$B$4,'固网新增-回网'!$F:$F,B56,'固网新增-回网'!$G:$G,$AC$8)</f>
        <v>0</v>
      </c>
      <c r="AD56" s="27">
        <f>COUNTIFS('固网新增-回网'!$A:$A,$B$4,'固网新增-回网'!$F:$F,B56,'固网新增-回网'!$H:$H,$AD$8)</f>
        <v>0</v>
      </c>
      <c r="AE56" s="27">
        <f>COUNTIFS('固网新增-回网'!$A:$A,$B$4,'固网新增-回网'!$F:$F,B56,'固网新增-回网'!$I:$I,$AE$8)</f>
        <v>0</v>
      </c>
      <c r="AF56" s="27">
        <f>COUNTIFS('固网新增-回网'!$A:$A,$B$4,'固网新增-回网'!$F:$F,B56,'固网新增-回网'!$J:$J,$AF$8)</f>
        <v>0</v>
      </c>
      <c r="AG56" s="27">
        <f>COUNTIFS('固网新增-回网'!$A:$A,$B$4,'固网新增-回网'!$F:$F,B56,'固网新增-回网'!$K:$K,$AG$8)</f>
        <v>0</v>
      </c>
      <c r="AH56" s="27">
        <f>COUNTIFS(号卡晒单!$G:$G,B56,号卡晒单!$H:$H,$AH$8)</f>
        <v>1</v>
      </c>
      <c r="AI56" s="27">
        <f>COUNTIFS(号卡晒单!$G:$G,B56,号卡晒单!$H:$H,$AI$8)</f>
        <v>0</v>
      </c>
      <c r="AJ56" s="27">
        <f>COUNTIFS(号卡晒单!$G:$G,B56,号卡晒单!$H:$H,$AJ$8)</f>
        <v>0</v>
      </c>
      <c r="AK56" s="27">
        <f>COUNTIFS(号卡晒单!$G:$G,B56,号卡晒单!$H:$H,$AK$8)</f>
        <v>0</v>
      </c>
      <c r="AL56" s="27">
        <f>COUNTIFS(号卡晒单!$G:$G,B56,号卡晒单!$H:$H,$AL$8)</f>
        <v>0</v>
      </c>
      <c r="AM56" s="27">
        <f>COUNTIFS(号卡晒单!$G:$G,B56,号卡晒单!$H:$H,$AM$8)</f>
        <v>0</v>
      </c>
      <c r="AN56" s="27">
        <f>COUNTIFS(号卡晒单!$G:$G,B56,号卡晒单!$H:$H,$AN$8)</f>
        <v>0</v>
      </c>
      <c r="AO56" s="27">
        <f>COUNTIFS(号卡晒单!$G:$G,B56,号卡晒单!$H:$H,$AO$8)</f>
        <v>0</v>
      </c>
      <c r="AP56" s="27">
        <f>COUNTIFS(号卡晒单!$G:$G,B56,号卡晒单!$H:$H,$AP$8)</f>
        <v>0</v>
      </c>
      <c r="AQ56" s="27">
        <f>COUNTIFS(号卡晒单!$G:$G,B56,号卡晒单!$H:$H,$AQ$8)</f>
        <v>0</v>
      </c>
      <c r="AR56" s="27">
        <f>COUNTIFS(号卡晒单!$G:$G,B56,号卡晒单!$H:$H,$AR$8)</f>
        <v>0</v>
      </c>
      <c r="AS56" s="27">
        <f>COUNTIFS(号卡晒单!$G:$G,B56,号卡晒单!$H:$H,$AS$8)</f>
        <v>0</v>
      </c>
      <c r="AT56" s="23">
        <f>COUNTIFS(号卡晒单!$G:$G,B56,号卡晒单!$H:$H,$AT$8)</f>
        <v>1</v>
      </c>
      <c r="AU56" s="23">
        <f t="shared" si="2"/>
        <v>0</v>
      </c>
      <c r="AV56" s="23">
        <f t="shared" si="3"/>
        <v>1</v>
      </c>
      <c r="AW56" s="23">
        <f>COUNTIFS(号卡晒单!$G:$G,B56,号卡晒单!$H:$H,$AW$8)</f>
        <v>0</v>
      </c>
      <c r="AX56" s="27">
        <f>COUNTIFS(号卡晒单!$G:$G,B56,号卡晒单!$H:$H,$AX$8)</f>
        <v>0</v>
      </c>
      <c r="AY56" s="27">
        <f>COUNTIFS(号卡晒单!$G:$G,B56,号卡晒单!$H:$H,$AY$8)</f>
        <v>0</v>
      </c>
      <c r="AZ56" s="27">
        <f>COUNTIFS(号卡晒单!$G:$G,B56,号卡晒单!$H:$H,$AZ$8)</f>
        <v>0</v>
      </c>
      <c r="BA56" s="27">
        <f>COUNTIFS('固网新增-回网'!$F:$F,B56,'固网新增-回网'!$G:$G,$BA$8)</f>
        <v>3</v>
      </c>
      <c r="BB56" s="27">
        <f>COUNTIFS('固网新增-回网'!$F:$F,B56,'固网新增-回网'!$H:$H,$BB$8)</f>
        <v>1</v>
      </c>
      <c r="BC56" s="27">
        <f>COUNTIFS('固网新增-回网'!$F:$F,B56,'固网新增-回网'!$I:$I,$BC$8)</f>
        <v>1</v>
      </c>
      <c r="BD56" s="27">
        <f>COUNTIFS('固网新增-回网'!$F:$F,B56,'固网新增-回网'!$G:$G,$BD$8)</f>
        <v>0</v>
      </c>
      <c r="BE56" s="27">
        <f>COUNTIFS('固网新增-回网'!$F:$F,B56,'固网新增-回网'!$H:$H,$BE$8)</f>
        <v>0</v>
      </c>
      <c r="BF56" s="27">
        <f>COUNTIFS('固网新增-回网'!$F:$F,B56,'固网新增-回网'!$I:$I,$BF$8)</f>
        <v>0</v>
      </c>
      <c r="BG56" s="27">
        <f>COUNTIFS('固网新增-回网'!$F:$F,B56,'固网新增-回网'!$J:$J,$BG$8)</f>
        <v>0</v>
      </c>
      <c r="BH56" s="27">
        <f>COUNTIFS('固网新增-回网'!$F:$F,B56,'固网新增-回网'!$K:$K,$BH$8)</f>
        <v>0</v>
      </c>
      <c r="BI56" s="26">
        <v>2</v>
      </c>
      <c r="BJ56" s="27">
        <f>AT56*$AT$4+AU56*$AU$4+AV56*$AV$4+AW56*$AW$4+AX56*$AX$4+AY56*$AY$4+AZ56*$AZ$4</f>
        <v>4</v>
      </c>
      <c r="BK56" s="27">
        <f t="shared" si="4"/>
        <v>2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12</v>
      </c>
      <c r="BQ56" s="27">
        <f t="shared" si="5"/>
        <v>5</v>
      </c>
      <c r="BR56" s="28"/>
      <c r="BS56" s="28"/>
      <c r="BT56" s="28"/>
      <c r="BU56" s="28"/>
      <c r="BV56" s="28"/>
      <c r="BW56" s="28"/>
      <c r="BX56" s="66" t="s">
        <v>88</v>
      </c>
      <c r="BY56" s="34">
        <f t="shared" si="6"/>
        <v>0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>
        <f>COUNTIFS(号卡晒单!$A:$A,$B$4,号卡晒单!$G:$G,B57,号卡晒单!$H:$H,$E$8)</f>
        <v>0</v>
      </c>
      <c r="F57" s="27">
        <f>COUNTIFS(号卡晒单!$A:$A,$B$4,号卡晒单!$G:$G,B57,号卡晒单!$H:$H,$F$8)</f>
        <v>0</v>
      </c>
      <c r="G57" s="27">
        <f>COUNTIFS(号卡晒单!$A:$A,$B$4,号卡晒单!$G:$G,B57,号卡晒单!$H:$H,$G$8)</f>
        <v>0</v>
      </c>
      <c r="H57" s="27">
        <f>COUNTIFS(号卡晒单!$A:$A,$B$4,号卡晒单!$G:$G,B57,号卡晒单!$H:$H,$H$8)</f>
        <v>0</v>
      </c>
      <c r="I57" s="27">
        <f>COUNTIFS(号卡晒单!$A:$A,$B$4,号卡晒单!$G:$G,B57,号卡晒单!$H:$H,$I$8)</f>
        <v>0</v>
      </c>
      <c r="J57" s="27">
        <f>COUNTIFS(号卡晒单!$A:$A,$B$4,号卡晒单!$G:$G,B57,号卡晒单!$H:$H,$J$8)</f>
        <v>0</v>
      </c>
      <c r="K57" s="27">
        <f>COUNTIFS(号卡晒单!$A:$A,$B$4,号卡晒单!$G:$G,B57,号卡晒单!$H:$H,$K$8)</f>
        <v>0</v>
      </c>
      <c r="L57" s="27">
        <f>COUNTIFS(号卡晒单!$A:$A,$B$4,号卡晒单!$G:$G,B57,号卡晒单!$H:$H,$L$8)</f>
        <v>0</v>
      </c>
      <c r="M57" s="27">
        <f>COUNTIFS(号卡晒单!$A:$A,$B$4,号卡晒单!$G:$G,B57,号卡晒单!$H:$H,$M$8)</f>
        <v>0</v>
      </c>
      <c r="N57" s="27">
        <f>COUNTIFS(号卡晒单!$A:$A,$B$4,号卡晒单!$G:$G,B57,号卡晒单!$H:$H,$N$8)</f>
        <v>0</v>
      </c>
      <c r="O57" s="27">
        <f>COUNTIFS(号卡晒单!$A:$A,$B$4,号卡晒单!$G:$G,B57,号卡晒单!$H:$H,$O$8)</f>
        <v>0</v>
      </c>
      <c r="P57" s="27">
        <f>COUNTIFS(号卡晒单!$A:$A,$B$4,号卡晒单!$G:$G,B57,号卡晒单!$H:$H,$P$8)</f>
        <v>0</v>
      </c>
      <c r="Q57" s="27">
        <f>R57*$R$4+S57*$S$4+T57*$T$4+U57*$U$4+V57*$V$4+W57*$W$4+X57*$X$4</f>
        <v>0</v>
      </c>
      <c r="R57" s="27">
        <f>COUNTIFS(号卡晒单!$A:$A,$B$4,号卡晒单!$G:$G,B57,号卡晒单!$H:$H,$R$8)</f>
        <v>0</v>
      </c>
      <c r="S57" s="27">
        <f t="shared" si="0"/>
        <v>0</v>
      </c>
      <c r="T57" s="27">
        <f t="shared" si="1"/>
        <v>0</v>
      </c>
      <c r="U57" s="27">
        <f>COUNTIFS(号卡晒单!$A:$A,$B$4,号卡晒单!$G:$G,B57,号卡晒单!$H:$H,$U$8)</f>
        <v>0</v>
      </c>
      <c r="V57" s="27">
        <f>COUNTIFS(号卡晒单!$A:$A,$B$4,号卡晒单!$G:$G,B57,号卡晒单!$H:$H,$V$8)</f>
        <v>0</v>
      </c>
      <c r="W57" s="27">
        <f>COUNTIFS(号卡晒单!$A:$A,$B$4,号卡晒单!$G:$G,B57,号卡晒单!$H:$H,$W$8)</f>
        <v>0</v>
      </c>
      <c r="X57" s="27">
        <f>COUNTIFS(号卡晒单!$A:$A,$B$4,号卡晒单!$G:$G,B57,号卡晒单!$H:$H,$X$8)</f>
        <v>0</v>
      </c>
      <c r="Y57" s="27">
        <f>Z57*$Z$4+AA57*$AA$4+AB57*$AB$4+AC57*$AC$4+AD57*$AD$4+AE57*$AE$4+AF57*$AF$4+AG57*$AG$4</f>
        <v>0</v>
      </c>
      <c r="Z57" s="27">
        <f>COUNTIFS('固网新增-回网'!$A:$A,$B$4,'固网新增-回网'!$F:$F,B57,'固网新增-回网'!$G:$G,$Z$8)</f>
        <v>0</v>
      </c>
      <c r="AA57" s="27">
        <f>COUNTIFS('固网新增-回网'!$A:$A,$B$4,'固网新增-回网'!$F:$F,B57,'固网新增-回网'!$H:$H,$AA$8)</f>
        <v>0</v>
      </c>
      <c r="AB57" s="27">
        <f>COUNTIFS('固网新增-回网'!$A:$A,$B$4,'固网新增-回网'!$F:$F,B57,'固网新增-回网'!$I:$I,$AB$8)</f>
        <v>0</v>
      </c>
      <c r="AC57" s="27">
        <f>COUNTIFS('固网新增-回网'!$A:$A,$B$4,'固网新增-回网'!$F:$F,B57,'固网新增-回网'!$G:$G,$AC$8)</f>
        <v>0</v>
      </c>
      <c r="AD57" s="27">
        <f>COUNTIFS('固网新增-回网'!$A:$A,$B$4,'固网新增-回网'!$F:$F,B57,'固网新增-回网'!$H:$H,$AD$8)</f>
        <v>0</v>
      </c>
      <c r="AE57" s="27">
        <f>COUNTIFS('固网新增-回网'!$A:$A,$B$4,'固网新增-回网'!$F:$F,B57,'固网新增-回网'!$I:$I,$AE$8)</f>
        <v>0</v>
      </c>
      <c r="AF57" s="27">
        <f>COUNTIFS('固网新增-回网'!$A:$A,$B$4,'固网新增-回网'!$F:$F,B57,'固网新增-回网'!$J:$J,$AF$8)</f>
        <v>0</v>
      </c>
      <c r="AG57" s="27">
        <f>COUNTIFS('固网新增-回网'!$A:$A,$B$4,'固网新增-回网'!$F:$F,B57,'固网新增-回网'!$K:$K,$AG$8)</f>
        <v>0</v>
      </c>
      <c r="AH57" s="27">
        <f>COUNTIFS(号卡晒单!$G:$G,B57,号卡晒单!$H:$H,$AH$8)</f>
        <v>1</v>
      </c>
      <c r="AI57" s="27">
        <f>COUNTIFS(号卡晒单!$G:$G,B57,号卡晒单!$H:$H,$AI$8)</f>
        <v>0</v>
      </c>
      <c r="AJ57" s="27">
        <f>COUNTIFS(号卡晒单!$G:$G,B57,号卡晒单!$H:$H,$AJ$8)</f>
        <v>0</v>
      </c>
      <c r="AK57" s="27">
        <f>COUNTIFS(号卡晒单!$G:$G,B57,号卡晒单!$H:$H,$AK$8)</f>
        <v>0</v>
      </c>
      <c r="AL57" s="27">
        <f>COUNTIFS(号卡晒单!$G:$G,B57,号卡晒单!$H:$H,$AL$8)</f>
        <v>0</v>
      </c>
      <c r="AM57" s="27">
        <f>COUNTIFS(号卡晒单!$G:$G,B57,号卡晒单!$H:$H,$AM$8)</f>
        <v>0</v>
      </c>
      <c r="AN57" s="27">
        <f>COUNTIFS(号卡晒单!$G:$G,B57,号卡晒单!$H:$H,$AN$8)</f>
        <v>0</v>
      </c>
      <c r="AO57" s="27">
        <f>COUNTIFS(号卡晒单!$G:$G,B57,号卡晒单!$H:$H,$AO$8)</f>
        <v>0</v>
      </c>
      <c r="AP57" s="27">
        <f>COUNTIFS(号卡晒单!$G:$G,B57,号卡晒单!$H:$H,$AP$8)</f>
        <v>0</v>
      </c>
      <c r="AQ57" s="27">
        <f>COUNTIFS(号卡晒单!$G:$G,B57,号卡晒单!$H:$H,$AQ$8)</f>
        <v>0</v>
      </c>
      <c r="AR57" s="27">
        <f>COUNTIFS(号卡晒单!$G:$G,B57,号卡晒单!$H:$H,$AR$8)</f>
        <v>0</v>
      </c>
      <c r="AS57" s="27">
        <f>COUNTIFS(号卡晒单!$G:$G,B57,号卡晒单!$H:$H,$AS$8)</f>
        <v>0</v>
      </c>
      <c r="AT57" s="23">
        <f>COUNTIFS(号卡晒单!$G:$G,B57,号卡晒单!$H:$H,$AT$8)</f>
        <v>1</v>
      </c>
      <c r="AU57" s="23">
        <f t="shared" si="2"/>
        <v>0</v>
      </c>
      <c r="AV57" s="23">
        <f t="shared" si="3"/>
        <v>1</v>
      </c>
      <c r="AW57" s="23">
        <f>COUNTIFS(号卡晒单!$G:$G,B57,号卡晒单!$H:$H,$AW$8)</f>
        <v>0</v>
      </c>
      <c r="AX57" s="27">
        <f>COUNTIFS(号卡晒单!$G:$G,B57,号卡晒单!$H:$H,$AX$8)</f>
        <v>0</v>
      </c>
      <c r="AY57" s="27">
        <f>COUNTIFS(号卡晒单!$G:$G,B57,号卡晒单!$H:$H,$AY$8)</f>
        <v>0</v>
      </c>
      <c r="AZ57" s="27">
        <f>COUNTIFS(号卡晒单!$G:$G,B57,号卡晒单!$H:$H,$AZ$8)</f>
        <v>0</v>
      </c>
      <c r="BA57" s="27">
        <f>COUNTIFS('固网新增-回网'!$F:$F,B57,'固网新增-回网'!$G:$G,$BA$8)</f>
        <v>1</v>
      </c>
      <c r="BB57" s="27">
        <f>COUNTIFS('固网新增-回网'!$F:$F,B57,'固网新增-回网'!$H:$H,$BB$8)</f>
        <v>0</v>
      </c>
      <c r="BC57" s="27">
        <f>COUNTIFS('固网新增-回网'!$F:$F,B57,'固网新增-回网'!$I:$I,$BC$8)</f>
        <v>0</v>
      </c>
      <c r="BD57" s="27">
        <f>COUNTIFS('固网新增-回网'!$F:$F,B57,'固网新增-回网'!$G:$G,$BD$8)</f>
        <v>0</v>
      </c>
      <c r="BE57" s="27">
        <f>COUNTIFS('固网新增-回网'!$F:$F,B57,'固网新增-回网'!$H:$H,$BE$8)</f>
        <v>0</v>
      </c>
      <c r="BF57" s="27">
        <f>COUNTIFS('固网新增-回网'!$F:$F,B57,'固网新增-回网'!$I:$I,$BF$8)</f>
        <v>0</v>
      </c>
      <c r="BG57" s="27">
        <f>COUNTIFS('固网新增-回网'!$F:$F,B57,'固网新增-回网'!$J:$J,$BG$8)</f>
        <v>0</v>
      </c>
      <c r="BH57" s="27">
        <f>COUNTIFS('固网新增-回网'!$F:$F,B57,'固网新增-回网'!$K:$K,$BH$8)</f>
        <v>0</v>
      </c>
      <c r="BI57" s="26">
        <v>2</v>
      </c>
      <c r="BJ57" s="27">
        <f>AT57*$AT$4+AU57*$AU$4+AV57*$AV$4+AW57*$AW$4+AX57*$AX$4+AY57*$AY$4+AZ57*$AZ$4</f>
        <v>4</v>
      </c>
      <c r="BK57" s="27">
        <f t="shared" si="4"/>
        <v>2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3</v>
      </c>
      <c r="BQ57" s="27">
        <f t="shared" si="5"/>
        <v>1</v>
      </c>
      <c r="BR57" s="28"/>
      <c r="BS57" s="28"/>
      <c r="BT57" s="28"/>
      <c r="BU57" s="28"/>
      <c r="BV57" s="28"/>
      <c r="BW57" s="28"/>
      <c r="BX57" s="66" t="s">
        <v>89</v>
      </c>
      <c r="BY57" s="34">
        <f t="shared" si="6"/>
        <v>0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>
        <f>COUNTIFS(号卡晒单!$A:$A,$B$4,号卡晒单!$G:$G,B58,号卡晒单!$H:$H,$E$8)</f>
        <v>0</v>
      </c>
      <c r="F58" s="27">
        <f>COUNTIFS(号卡晒单!$A:$A,$B$4,号卡晒单!$G:$G,B58,号卡晒单!$H:$H,$F$8)</f>
        <v>0</v>
      </c>
      <c r="G58" s="27">
        <f>COUNTIFS(号卡晒单!$A:$A,$B$4,号卡晒单!$G:$G,B58,号卡晒单!$H:$H,$G$8)</f>
        <v>0</v>
      </c>
      <c r="H58" s="27">
        <f>COUNTIFS(号卡晒单!$A:$A,$B$4,号卡晒单!$G:$G,B58,号卡晒单!$H:$H,$H$8)</f>
        <v>0</v>
      </c>
      <c r="I58" s="27">
        <f>COUNTIFS(号卡晒单!$A:$A,$B$4,号卡晒单!$G:$G,B58,号卡晒单!$H:$H,$I$8)</f>
        <v>0</v>
      </c>
      <c r="J58" s="27">
        <f>COUNTIFS(号卡晒单!$A:$A,$B$4,号卡晒单!$G:$G,B58,号卡晒单!$H:$H,$J$8)</f>
        <v>0</v>
      </c>
      <c r="K58" s="27">
        <f>COUNTIFS(号卡晒单!$A:$A,$B$4,号卡晒单!$G:$G,B58,号卡晒单!$H:$H,$K$8)</f>
        <v>0</v>
      </c>
      <c r="L58" s="27">
        <f>COUNTIFS(号卡晒单!$A:$A,$B$4,号卡晒单!$G:$G,B58,号卡晒单!$H:$H,$L$8)</f>
        <v>0</v>
      </c>
      <c r="M58" s="27">
        <f>COUNTIFS(号卡晒单!$A:$A,$B$4,号卡晒单!$G:$G,B58,号卡晒单!$H:$H,$M$8)</f>
        <v>0</v>
      </c>
      <c r="N58" s="27">
        <f>COUNTIFS(号卡晒单!$A:$A,$B$4,号卡晒单!$G:$G,B58,号卡晒单!$H:$H,$N$8)</f>
        <v>0</v>
      </c>
      <c r="O58" s="27">
        <f>COUNTIFS(号卡晒单!$A:$A,$B$4,号卡晒单!$G:$G,B58,号卡晒单!$H:$H,$O$8)</f>
        <v>0</v>
      </c>
      <c r="P58" s="27">
        <f>COUNTIFS(号卡晒单!$A:$A,$B$4,号卡晒单!$G:$G,B58,号卡晒单!$H:$H,$P$8)</f>
        <v>0</v>
      </c>
      <c r="Q58" s="27">
        <f>R58*$R$4+S58*$S$4+T58*$T$4+U58*$U$4+V58*$V$4+W58*$W$4+X58*$X$4</f>
        <v>0</v>
      </c>
      <c r="R58" s="27">
        <f>COUNTIFS(号卡晒单!$A:$A,$B$4,号卡晒单!$G:$G,B58,号卡晒单!$H:$H,$R$8)</f>
        <v>0</v>
      </c>
      <c r="S58" s="27">
        <f t="shared" si="0"/>
        <v>0</v>
      </c>
      <c r="T58" s="27">
        <f t="shared" si="1"/>
        <v>0</v>
      </c>
      <c r="U58" s="27">
        <f>COUNTIFS(号卡晒单!$A:$A,$B$4,号卡晒单!$G:$G,B58,号卡晒单!$H:$H,$U$8)</f>
        <v>0</v>
      </c>
      <c r="V58" s="27">
        <f>COUNTIFS(号卡晒单!$A:$A,$B$4,号卡晒单!$G:$G,B58,号卡晒单!$H:$H,$V$8)</f>
        <v>0</v>
      </c>
      <c r="W58" s="27">
        <f>COUNTIFS(号卡晒单!$A:$A,$B$4,号卡晒单!$G:$G,B58,号卡晒单!$H:$H,$W$8)</f>
        <v>0</v>
      </c>
      <c r="X58" s="27">
        <f>COUNTIFS(号卡晒单!$A:$A,$B$4,号卡晒单!$G:$G,B58,号卡晒单!$H:$H,$X$8)</f>
        <v>0</v>
      </c>
      <c r="Y58" s="27">
        <f>Z58*$Z$4+AA58*$AA$4+AB58*$AB$4+AC58*$AC$4+AD58*$AD$4+AE58*$AE$4+AF58*$AF$4+AG58*$AG$4</f>
        <v>0</v>
      </c>
      <c r="Z58" s="27">
        <f>COUNTIFS('固网新增-回网'!$A:$A,$B$4,'固网新增-回网'!$F:$F,B58,'固网新增-回网'!$G:$G,$Z$8)</f>
        <v>0</v>
      </c>
      <c r="AA58" s="27">
        <f>COUNTIFS('固网新增-回网'!$A:$A,$B$4,'固网新增-回网'!$F:$F,B58,'固网新增-回网'!$H:$H,$AA$8)</f>
        <v>0</v>
      </c>
      <c r="AB58" s="27">
        <f>COUNTIFS('固网新增-回网'!$A:$A,$B$4,'固网新增-回网'!$F:$F,B58,'固网新增-回网'!$I:$I,$AB$8)</f>
        <v>0</v>
      </c>
      <c r="AC58" s="27">
        <f>COUNTIFS('固网新增-回网'!$A:$A,$B$4,'固网新增-回网'!$F:$F,B58,'固网新增-回网'!$G:$G,$AC$8)</f>
        <v>0</v>
      </c>
      <c r="AD58" s="27">
        <f>COUNTIFS('固网新增-回网'!$A:$A,$B$4,'固网新增-回网'!$F:$F,B58,'固网新增-回网'!$H:$H,$AD$8)</f>
        <v>0</v>
      </c>
      <c r="AE58" s="27">
        <f>COUNTIFS('固网新增-回网'!$A:$A,$B$4,'固网新增-回网'!$F:$F,B58,'固网新增-回网'!$I:$I,$AE$8)</f>
        <v>0</v>
      </c>
      <c r="AF58" s="27">
        <f>COUNTIFS('固网新增-回网'!$A:$A,$B$4,'固网新增-回网'!$F:$F,B58,'固网新增-回网'!$J:$J,$AF$8)</f>
        <v>0</v>
      </c>
      <c r="AG58" s="27">
        <f>COUNTIFS('固网新增-回网'!$A:$A,$B$4,'固网新增-回网'!$F:$F,B58,'固网新增-回网'!$K:$K,$AG$8)</f>
        <v>0</v>
      </c>
      <c r="AH58" s="27">
        <f>COUNTIFS(号卡晒单!$G:$G,B58,号卡晒单!$H:$H,$AH$8)</f>
        <v>0</v>
      </c>
      <c r="AI58" s="27">
        <f>COUNTIFS(号卡晒单!$G:$G,B58,号卡晒单!$H:$H,$AI$8)</f>
        <v>0</v>
      </c>
      <c r="AJ58" s="27">
        <f>COUNTIFS(号卡晒单!$G:$G,B58,号卡晒单!$H:$H,$AJ$8)</f>
        <v>0</v>
      </c>
      <c r="AK58" s="27">
        <f>COUNTIFS(号卡晒单!$G:$G,B58,号卡晒单!$H:$H,$AK$8)</f>
        <v>0</v>
      </c>
      <c r="AL58" s="27">
        <f>COUNTIFS(号卡晒单!$G:$G,B58,号卡晒单!$H:$H,$AL$8)</f>
        <v>0</v>
      </c>
      <c r="AM58" s="27">
        <f>COUNTIFS(号卡晒单!$G:$G,B58,号卡晒单!$H:$H,$AM$8)</f>
        <v>0</v>
      </c>
      <c r="AN58" s="27">
        <f>COUNTIFS(号卡晒单!$G:$G,B58,号卡晒单!$H:$H,$AN$8)</f>
        <v>0</v>
      </c>
      <c r="AO58" s="27">
        <f>COUNTIFS(号卡晒单!$G:$G,B58,号卡晒单!$H:$H,$AO$8)</f>
        <v>0</v>
      </c>
      <c r="AP58" s="27">
        <f>COUNTIFS(号卡晒单!$G:$G,B58,号卡晒单!$H:$H,$AP$8)</f>
        <v>0</v>
      </c>
      <c r="AQ58" s="27">
        <f>COUNTIFS(号卡晒单!$G:$G,B58,号卡晒单!$H:$H,$AQ$8)</f>
        <v>0</v>
      </c>
      <c r="AR58" s="27">
        <f>COUNTIFS(号卡晒单!$G:$G,B58,号卡晒单!$H:$H,$AR$8)</f>
        <v>0</v>
      </c>
      <c r="AS58" s="27">
        <f>COUNTIFS(号卡晒单!$G:$G,B58,号卡晒单!$H:$H,$AS$8)</f>
        <v>0</v>
      </c>
      <c r="AT58" s="23">
        <f>COUNTIFS(号卡晒单!$G:$G,B58,号卡晒单!$H:$H,$AT$8)</f>
        <v>0</v>
      </c>
      <c r="AU58" s="23">
        <f t="shared" si="2"/>
        <v>0</v>
      </c>
      <c r="AV58" s="23">
        <f t="shared" si="3"/>
        <v>0</v>
      </c>
      <c r="AW58" s="23">
        <f>COUNTIFS(号卡晒单!$G:$G,B58,号卡晒单!$H:$H,$AW$8)</f>
        <v>0</v>
      </c>
      <c r="AX58" s="27">
        <f>COUNTIFS(号卡晒单!$G:$G,B58,号卡晒单!$H:$H,$AX$8)</f>
        <v>0</v>
      </c>
      <c r="AY58" s="27">
        <f>COUNTIFS(号卡晒单!$G:$G,B58,号卡晒单!$H:$H,$AY$8)</f>
        <v>0</v>
      </c>
      <c r="AZ58" s="27">
        <f>COUNTIFS(号卡晒单!$G:$G,B58,号卡晒单!$H:$H,$AZ$8)</f>
        <v>0</v>
      </c>
      <c r="BA58" s="27">
        <f>COUNTIFS('固网新增-回网'!$F:$F,B58,'固网新增-回网'!$G:$G,$BA$8)</f>
        <v>0</v>
      </c>
      <c r="BB58" s="27">
        <f>COUNTIFS('固网新增-回网'!$F:$F,B58,'固网新增-回网'!$H:$H,$BB$8)</f>
        <v>0</v>
      </c>
      <c r="BC58" s="27">
        <f>COUNTIFS('固网新增-回网'!$F:$F,B58,'固网新增-回网'!$I:$I,$BC$8)</f>
        <v>0</v>
      </c>
      <c r="BD58" s="27">
        <f>COUNTIFS('固网新增-回网'!$F:$F,B58,'固网新增-回网'!$G:$G,$BD$8)</f>
        <v>0</v>
      </c>
      <c r="BE58" s="27">
        <f>COUNTIFS('固网新增-回网'!$F:$F,B58,'固网新增-回网'!$H:$H,$BE$8)</f>
        <v>0</v>
      </c>
      <c r="BF58" s="27">
        <f>COUNTIFS('固网新增-回网'!$F:$F,B58,'固网新增-回网'!$I:$I,$BF$8)</f>
        <v>0</v>
      </c>
      <c r="BG58" s="27">
        <f>COUNTIFS('固网新增-回网'!$F:$F,B58,'固网新增-回网'!$J:$J,$BG$8)</f>
        <v>6</v>
      </c>
      <c r="BH58" s="27">
        <f>COUNTIFS('固网新增-回网'!$F:$F,B58,'固网新增-回网'!$K:$K,$BH$8)</f>
        <v>6</v>
      </c>
      <c r="BI58" s="26">
        <v>2</v>
      </c>
      <c r="BJ58" s="27">
        <f>AT58*$AT$4+AU58*$AU$4+AV58*$AV$4+AW58*$AW$4+AX58*$AX$4+AY58*$AY$4+AZ58*$AZ$4</f>
        <v>0</v>
      </c>
      <c r="BK58" s="27">
        <f t="shared" si="4"/>
        <v>0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12</v>
      </c>
      <c r="BQ58" s="27">
        <f t="shared" si="5"/>
        <v>12</v>
      </c>
      <c r="BR58" s="28"/>
      <c r="BS58" s="28"/>
      <c r="BT58" s="28"/>
      <c r="BU58" s="28"/>
      <c r="BV58" s="28"/>
      <c r="BW58" s="28"/>
      <c r="BX58" s="63" t="s">
        <v>90</v>
      </c>
      <c r="BY58" s="34">
        <f t="shared" si="6"/>
        <v>0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>
        <f>COUNTIFS(号卡晒单!$A:$A,$B$4,号卡晒单!$G:$G,B59,号卡晒单!$H:$H,$E$8)</f>
        <v>1</v>
      </c>
      <c r="F59" s="27">
        <f>COUNTIFS(号卡晒单!$A:$A,$B$4,号卡晒单!$G:$G,B59,号卡晒单!$H:$H,$F$8)</f>
        <v>0</v>
      </c>
      <c r="G59" s="27">
        <f>COUNTIFS(号卡晒单!$A:$A,$B$4,号卡晒单!$G:$G,B59,号卡晒单!$H:$H,$G$8)</f>
        <v>0</v>
      </c>
      <c r="H59" s="27">
        <f>COUNTIFS(号卡晒单!$A:$A,$B$4,号卡晒单!$G:$G,B59,号卡晒单!$H:$H,$H$8)</f>
        <v>0</v>
      </c>
      <c r="I59" s="27">
        <f>COUNTIFS(号卡晒单!$A:$A,$B$4,号卡晒单!$G:$G,B59,号卡晒单!$H:$H,$I$8)</f>
        <v>0</v>
      </c>
      <c r="J59" s="27">
        <f>COUNTIFS(号卡晒单!$A:$A,$B$4,号卡晒单!$G:$G,B59,号卡晒单!$H:$H,$J$8)</f>
        <v>0</v>
      </c>
      <c r="K59" s="27">
        <f>COUNTIFS(号卡晒单!$A:$A,$B$4,号卡晒单!$G:$G,B59,号卡晒单!$H:$H,$K$8)</f>
        <v>0</v>
      </c>
      <c r="L59" s="27">
        <f>COUNTIFS(号卡晒单!$A:$A,$B$4,号卡晒单!$G:$G,B59,号卡晒单!$H:$H,$L$8)</f>
        <v>0</v>
      </c>
      <c r="M59" s="27">
        <f>COUNTIFS(号卡晒单!$A:$A,$B$4,号卡晒单!$G:$G,B59,号卡晒单!$H:$H,$M$8)</f>
        <v>0</v>
      </c>
      <c r="N59" s="27">
        <f>COUNTIFS(号卡晒单!$A:$A,$B$4,号卡晒单!$G:$G,B59,号卡晒单!$H:$H,$N$8)</f>
        <v>0</v>
      </c>
      <c r="O59" s="27">
        <f>COUNTIFS(号卡晒单!$A:$A,$B$4,号卡晒单!$G:$G,B59,号卡晒单!$H:$H,$O$8)</f>
        <v>0</v>
      </c>
      <c r="P59" s="27">
        <f>COUNTIFS(号卡晒单!$A:$A,$B$4,号卡晒单!$G:$G,B59,号卡晒单!$H:$H,$P$8)</f>
        <v>0</v>
      </c>
      <c r="Q59" s="27">
        <f>R59*$R$4+S59*$S$4+T59*$T$4+U59*$U$4+V59*$V$4+W59*$W$4+X59*$X$4</f>
        <v>4</v>
      </c>
      <c r="R59" s="27">
        <f>COUNTIFS(号卡晒单!$A:$A,$B$4,号卡晒单!$G:$G,B59,号卡晒单!$H:$H,$R$8)</f>
        <v>1</v>
      </c>
      <c r="S59" s="27">
        <f t="shared" si="0"/>
        <v>0</v>
      </c>
      <c r="T59" s="27">
        <f t="shared" si="1"/>
        <v>1</v>
      </c>
      <c r="U59" s="27">
        <f>COUNTIFS(号卡晒单!$A:$A,$B$4,号卡晒单!$G:$G,B59,号卡晒单!$H:$H,$U$8)</f>
        <v>0</v>
      </c>
      <c r="V59" s="27">
        <f>COUNTIFS(号卡晒单!$A:$A,$B$4,号卡晒单!$G:$G,B59,号卡晒单!$H:$H,$V$8)</f>
        <v>0</v>
      </c>
      <c r="W59" s="27">
        <f>COUNTIFS(号卡晒单!$A:$A,$B$4,号卡晒单!$G:$G,B59,号卡晒单!$H:$H,$W$8)</f>
        <v>0</v>
      </c>
      <c r="X59" s="27">
        <f>COUNTIFS(号卡晒单!$A:$A,$B$4,号卡晒单!$G:$G,B59,号卡晒单!$H:$H,$X$8)</f>
        <v>0</v>
      </c>
      <c r="Y59" s="27">
        <f>Z59*$Z$4+AA59*$AA$4+AB59*$AB$4+AC59*$AC$4+AD59*$AD$4+AE59*$AE$4+AF59*$AF$4+AG59*$AG$4</f>
        <v>6</v>
      </c>
      <c r="Z59" s="27">
        <f>COUNTIFS('固网新增-回网'!$A:$A,$B$4,'固网新增-回网'!$F:$F,B59,'固网新增-回网'!$G:$G,$Z$8)</f>
        <v>1</v>
      </c>
      <c r="AA59" s="27">
        <f>COUNTIFS('固网新增-回网'!$A:$A,$B$4,'固网新增-回网'!$F:$F,B59,'固网新增-回网'!$H:$H,$AA$8)</f>
        <v>1</v>
      </c>
      <c r="AB59" s="27">
        <f>COUNTIFS('固网新增-回网'!$A:$A,$B$4,'固网新增-回网'!$F:$F,B59,'固网新增-回网'!$I:$I,$AB$8)</f>
        <v>1</v>
      </c>
      <c r="AC59" s="27">
        <f>COUNTIFS('固网新增-回网'!$A:$A,$B$4,'固网新增-回网'!$F:$F,B59,'固网新增-回网'!$G:$G,$AC$8)</f>
        <v>0</v>
      </c>
      <c r="AD59" s="27">
        <f>COUNTIFS('固网新增-回网'!$A:$A,$B$4,'固网新增-回网'!$F:$F,B59,'固网新增-回网'!$H:$H,$AD$8)</f>
        <v>0</v>
      </c>
      <c r="AE59" s="27">
        <f>COUNTIFS('固网新增-回网'!$A:$A,$B$4,'固网新增-回网'!$F:$F,B59,'固网新增-回网'!$I:$I,$AE$8)</f>
        <v>0</v>
      </c>
      <c r="AF59" s="27">
        <f>COUNTIFS('固网新增-回网'!$A:$A,$B$4,'固网新增-回网'!$F:$F,B59,'固网新增-回网'!$J:$J,$AF$8)</f>
        <v>0</v>
      </c>
      <c r="AG59" s="27">
        <f>COUNTIFS('固网新增-回网'!$A:$A,$B$4,'固网新增-回网'!$F:$F,B59,'固网新增-回网'!$K:$K,$AG$8)</f>
        <v>0</v>
      </c>
      <c r="AH59" s="27">
        <f>COUNTIFS(号卡晒单!$G:$G,B59,号卡晒单!$H:$H,$AH$8)</f>
        <v>1</v>
      </c>
      <c r="AI59" s="27">
        <f>COUNTIFS(号卡晒单!$G:$G,B59,号卡晒单!$H:$H,$AI$8)</f>
        <v>0</v>
      </c>
      <c r="AJ59" s="27">
        <f>COUNTIFS(号卡晒单!$G:$G,B59,号卡晒单!$H:$H,$AJ$8)</f>
        <v>0</v>
      </c>
      <c r="AK59" s="27">
        <f>COUNTIFS(号卡晒单!$G:$G,B59,号卡晒单!$H:$H,$AK$8)</f>
        <v>0</v>
      </c>
      <c r="AL59" s="27">
        <f>COUNTIFS(号卡晒单!$G:$G,B59,号卡晒单!$H:$H,$AL$8)</f>
        <v>0</v>
      </c>
      <c r="AM59" s="27">
        <f>COUNTIFS(号卡晒单!$G:$G,B59,号卡晒单!$H:$H,$AM$8)</f>
        <v>0</v>
      </c>
      <c r="AN59" s="27">
        <f>COUNTIFS(号卡晒单!$G:$G,B59,号卡晒单!$H:$H,$AN$8)</f>
        <v>0</v>
      </c>
      <c r="AO59" s="27">
        <f>COUNTIFS(号卡晒单!$G:$G,B59,号卡晒单!$H:$H,$AO$8)</f>
        <v>0</v>
      </c>
      <c r="AP59" s="27">
        <f>COUNTIFS(号卡晒单!$G:$G,B59,号卡晒单!$H:$H,$AP$8)</f>
        <v>0</v>
      </c>
      <c r="AQ59" s="27">
        <f>COUNTIFS(号卡晒单!$G:$G,B59,号卡晒单!$H:$H,$AQ$8)</f>
        <v>0</v>
      </c>
      <c r="AR59" s="27">
        <f>COUNTIFS(号卡晒单!$G:$G,B59,号卡晒单!$H:$H,$AR$8)</f>
        <v>0</v>
      </c>
      <c r="AS59" s="27">
        <f>COUNTIFS(号卡晒单!$G:$G,B59,号卡晒单!$H:$H,$AS$8)</f>
        <v>0</v>
      </c>
      <c r="AT59" s="23">
        <f>COUNTIFS(号卡晒单!$G:$G,B59,号卡晒单!$H:$H,$AT$8)</f>
        <v>1</v>
      </c>
      <c r="AU59" s="23">
        <f t="shared" si="2"/>
        <v>0</v>
      </c>
      <c r="AV59" s="23">
        <f t="shared" si="3"/>
        <v>1</v>
      </c>
      <c r="AW59" s="23">
        <f>COUNTIFS(号卡晒单!$G:$G,B59,号卡晒单!$H:$H,$AW$8)</f>
        <v>0</v>
      </c>
      <c r="AX59" s="27">
        <f>COUNTIFS(号卡晒单!$G:$G,B59,号卡晒单!$H:$H,$AX$8)</f>
        <v>0</v>
      </c>
      <c r="AY59" s="27">
        <f>COUNTIFS(号卡晒单!$G:$G,B59,号卡晒单!$H:$H,$AY$8)</f>
        <v>0</v>
      </c>
      <c r="AZ59" s="27">
        <f>COUNTIFS(号卡晒单!$G:$G,B59,号卡晒单!$H:$H,$AZ$8)</f>
        <v>0</v>
      </c>
      <c r="BA59" s="27">
        <f>COUNTIFS('固网新增-回网'!$F:$F,B59,'固网新增-回网'!$G:$G,$BA$8)</f>
        <v>3</v>
      </c>
      <c r="BB59" s="27">
        <f>COUNTIFS('固网新增-回网'!$F:$F,B59,'固网新增-回网'!$H:$H,$BB$8)</f>
        <v>1</v>
      </c>
      <c r="BC59" s="27">
        <f>COUNTIFS('固网新增-回网'!$F:$F,B59,'固网新增-回网'!$I:$I,$BC$8)</f>
        <v>1</v>
      </c>
      <c r="BD59" s="27">
        <f>COUNTIFS('固网新增-回网'!$F:$F,B59,'固网新增-回网'!$G:$G,$BD$8)</f>
        <v>0</v>
      </c>
      <c r="BE59" s="27">
        <f>COUNTIFS('固网新增-回网'!$F:$F,B59,'固网新增-回网'!$H:$H,$BE$8)</f>
        <v>0</v>
      </c>
      <c r="BF59" s="27">
        <f>COUNTIFS('固网新增-回网'!$F:$F,B59,'固网新增-回网'!$I:$I,$BF$8)</f>
        <v>0</v>
      </c>
      <c r="BG59" s="27">
        <f>COUNTIFS('固网新增-回网'!$F:$F,B59,'固网新增-回网'!$J:$J,$BG$8)</f>
        <v>0</v>
      </c>
      <c r="BH59" s="27">
        <f>COUNTIFS('固网新增-回网'!$F:$F,B59,'固网新增-回网'!$K:$K,$BH$8)</f>
        <v>0</v>
      </c>
      <c r="BI59" s="26">
        <v>2</v>
      </c>
      <c r="BJ59" s="27">
        <f>AT59*$AT$4+AU59*$AU$4+AV59*$AV$4+AW59*$AW$4+AX59*$AX$4+AY59*$AY$4+AZ59*$AZ$4</f>
        <v>4</v>
      </c>
      <c r="BK59" s="27">
        <f t="shared" si="4"/>
        <v>2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12</v>
      </c>
      <c r="BQ59" s="27">
        <f t="shared" si="5"/>
        <v>5</v>
      </c>
      <c r="BR59" s="28"/>
      <c r="BS59" s="28"/>
      <c r="BT59" s="28"/>
      <c r="BU59" s="28"/>
      <c r="BV59" s="28"/>
      <c r="BW59" s="28"/>
      <c r="BX59" s="63" t="s">
        <v>91</v>
      </c>
      <c r="BY59" s="34">
        <f t="shared" si="6"/>
        <v>0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>
        <f>COUNTIFS(号卡晒单!$A:$A,$B$4,号卡晒单!$G:$G,B60,号卡晒单!$H:$H,$E$8)</f>
        <v>0</v>
      </c>
      <c r="F60" s="27">
        <f>COUNTIFS(号卡晒单!$A:$A,$B$4,号卡晒单!$G:$G,B60,号卡晒单!$H:$H,$F$8)</f>
        <v>0</v>
      </c>
      <c r="G60" s="27">
        <f>COUNTIFS(号卡晒单!$A:$A,$B$4,号卡晒单!$G:$G,B60,号卡晒单!$H:$H,$G$8)</f>
        <v>0</v>
      </c>
      <c r="H60" s="27">
        <f>COUNTIFS(号卡晒单!$A:$A,$B$4,号卡晒单!$G:$G,B60,号卡晒单!$H:$H,$H$8)</f>
        <v>0</v>
      </c>
      <c r="I60" s="27">
        <f>COUNTIFS(号卡晒单!$A:$A,$B$4,号卡晒单!$G:$G,B60,号卡晒单!$H:$H,$I$8)</f>
        <v>0</v>
      </c>
      <c r="J60" s="27">
        <f>COUNTIFS(号卡晒单!$A:$A,$B$4,号卡晒单!$G:$G,B60,号卡晒单!$H:$H,$J$8)</f>
        <v>0</v>
      </c>
      <c r="K60" s="27">
        <f>COUNTIFS(号卡晒单!$A:$A,$B$4,号卡晒单!$G:$G,B60,号卡晒单!$H:$H,$K$8)</f>
        <v>0</v>
      </c>
      <c r="L60" s="27">
        <f>COUNTIFS(号卡晒单!$A:$A,$B$4,号卡晒单!$G:$G,B60,号卡晒单!$H:$H,$L$8)</f>
        <v>0</v>
      </c>
      <c r="M60" s="27">
        <f>COUNTIFS(号卡晒单!$A:$A,$B$4,号卡晒单!$G:$G,B60,号卡晒单!$H:$H,$M$8)</f>
        <v>0</v>
      </c>
      <c r="N60" s="27">
        <f>COUNTIFS(号卡晒单!$A:$A,$B$4,号卡晒单!$G:$G,B60,号卡晒单!$H:$H,$N$8)</f>
        <v>0</v>
      </c>
      <c r="O60" s="27">
        <f>COUNTIFS(号卡晒单!$A:$A,$B$4,号卡晒单!$G:$G,B60,号卡晒单!$H:$H,$O$8)</f>
        <v>0</v>
      </c>
      <c r="P60" s="27">
        <f>COUNTIFS(号卡晒单!$A:$A,$B$4,号卡晒单!$G:$G,B60,号卡晒单!$H:$H,$P$8)</f>
        <v>0</v>
      </c>
      <c r="Q60" s="27">
        <f>R60*$R$4+S60*$S$4+T60*$T$4+U60*$U$4+V60*$V$4+W60*$W$4+X60*$X$4</f>
        <v>9</v>
      </c>
      <c r="R60" s="27">
        <f>COUNTIFS(号卡晒单!$A:$A,$B$4,号卡晒单!$G:$G,B60,号卡晒单!$H:$H,$R$8)</f>
        <v>1</v>
      </c>
      <c r="S60" s="27">
        <f t="shared" si="0"/>
        <v>0</v>
      </c>
      <c r="T60" s="27">
        <f t="shared" si="1"/>
        <v>0</v>
      </c>
      <c r="U60" s="27">
        <f>COUNTIFS(号卡晒单!$A:$A,$B$4,号卡晒单!$G:$G,B60,号卡晒单!$H:$H,$U$8)</f>
        <v>0</v>
      </c>
      <c r="V60" s="27">
        <f>COUNTIFS(号卡晒单!$A:$A,$B$4,号卡晒单!$G:$G,B60,号卡晒单!$H:$H,$V$8)</f>
        <v>0</v>
      </c>
      <c r="W60" s="27">
        <f>COUNTIFS(号卡晒单!$A:$A,$B$4,号卡晒单!$G:$G,B60,号卡晒单!$H:$H,$W$8)</f>
        <v>1</v>
      </c>
      <c r="X60" s="27">
        <f>COUNTIFS(号卡晒单!$A:$A,$B$4,号卡晒单!$G:$G,B60,号卡晒单!$H:$H,$X$8)</f>
        <v>0</v>
      </c>
      <c r="Y60" s="27">
        <f>Z60*$Z$4+AA60*$AA$4+AB60*$AB$4+AC60*$AC$4+AD60*$AD$4+AE60*$AE$4+AF60*$AF$4+AG60*$AG$4</f>
        <v>2</v>
      </c>
      <c r="Z60" s="27">
        <f>COUNTIFS('固网新增-回网'!$A:$A,$B$4,'固网新增-回网'!$F:$F,B60,'固网新增-回网'!$G:$G,$Z$8)</f>
        <v>0</v>
      </c>
      <c r="AA60" s="27">
        <f>COUNTIFS('固网新增-回网'!$A:$A,$B$4,'固网新增-回网'!$F:$F,B60,'固网新增-回网'!$H:$H,$AA$8)</f>
        <v>0</v>
      </c>
      <c r="AB60" s="27">
        <f>COUNTIFS('固网新增-回网'!$A:$A,$B$4,'固网新增-回网'!$F:$F,B60,'固网新增-回网'!$I:$I,$AB$8)</f>
        <v>0</v>
      </c>
      <c r="AC60" s="27">
        <f>COUNTIFS('固网新增-回网'!$A:$A,$B$4,'固网新增-回网'!$F:$F,B60,'固网新增-回网'!$G:$G,$AC$8)</f>
        <v>0</v>
      </c>
      <c r="AD60" s="27">
        <f>COUNTIFS('固网新增-回网'!$A:$A,$B$4,'固网新增-回网'!$F:$F,B60,'固网新增-回网'!$H:$H,$AD$8)</f>
        <v>0</v>
      </c>
      <c r="AE60" s="27">
        <f>COUNTIFS('固网新增-回网'!$A:$A,$B$4,'固网新增-回网'!$F:$F,B60,'固网新增-回网'!$I:$I,$AE$8)</f>
        <v>0</v>
      </c>
      <c r="AF60" s="27">
        <f>COUNTIFS('固网新增-回网'!$A:$A,$B$4,'固网新增-回网'!$F:$F,B60,'固网新增-回网'!$J:$J,$AF$8)</f>
        <v>1</v>
      </c>
      <c r="AG60" s="27">
        <f>COUNTIFS('固网新增-回网'!$A:$A,$B$4,'固网新增-回网'!$F:$F,B60,'固网新增-回网'!$K:$K,$AG$8)</f>
        <v>1</v>
      </c>
      <c r="AH60" s="27">
        <f>COUNTIFS(号卡晒单!$G:$G,B60,号卡晒单!$H:$H,$AH$8)</f>
        <v>0</v>
      </c>
      <c r="AI60" s="27">
        <f>COUNTIFS(号卡晒单!$G:$G,B60,号卡晒单!$H:$H,$AI$8)</f>
        <v>0</v>
      </c>
      <c r="AJ60" s="27">
        <f>COUNTIFS(号卡晒单!$G:$G,B60,号卡晒单!$H:$H,$AJ$8)</f>
        <v>0</v>
      </c>
      <c r="AK60" s="27">
        <f>COUNTIFS(号卡晒单!$G:$G,B60,号卡晒单!$H:$H,$AK$8)</f>
        <v>0</v>
      </c>
      <c r="AL60" s="27">
        <f>COUNTIFS(号卡晒单!$G:$G,B60,号卡晒单!$H:$H,$AL$8)</f>
        <v>0</v>
      </c>
      <c r="AM60" s="27">
        <f>COUNTIFS(号卡晒单!$G:$G,B60,号卡晒单!$H:$H,$AM$8)</f>
        <v>0</v>
      </c>
      <c r="AN60" s="27">
        <f>COUNTIFS(号卡晒单!$G:$G,B60,号卡晒单!$H:$H,$AN$8)</f>
        <v>0</v>
      </c>
      <c r="AO60" s="27">
        <f>COUNTIFS(号卡晒单!$G:$G,B60,号卡晒单!$H:$H,$AO$8)</f>
        <v>0</v>
      </c>
      <c r="AP60" s="27">
        <f>COUNTIFS(号卡晒单!$G:$G,B60,号卡晒单!$H:$H,$AP$8)</f>
        <v>0</v>
      </c>
      <c r="AQ60" s="27">
        <f>COUNTIFS(号卡晒单!$G:$G,B60,号卡晒单!$H:$H,$AQ$8)</f>
        <v>0</v>
      </c>
      <c r="AR60" s="27">
        <f>COUNTIFS(号卡晒单!$G:$G,B60,号卡晒单!$H:$H,$AR$8)</f>
        <v>0</v>
      </c>
      <c r="AS60" s="27">
        <f>COUNTIFS(号卡晒单!$G:$G,B60,号卡晒单!$H:$H,$AS$8)</f>
        <v>0</v>
      </c>
      <c r="AT60" s="23">
        <f>COUNTIFS(号卡晒单!$G:$G,B60,号卡晒单!$H:$H,$AT$8)</f>
        <v>1</v>
      </c>
      <c r="AU60" s="23">
        <f t="shared" si="2"/>
        <v>0</v>
      </c>
      <c r="AV60" s="23">
        <f t="shared" si="3"/>
        <v>0</v>
      </c>
      <c r="AW60" s="23">
        <f>COUNTIFS(号卡晒单!$G:$G,B60,号卡晒单!$H:$H,$AW$8)</f>
        <v>0</v>
      </c>
      <c r="AX60" s="27">
        <f>COUNTIFS(号卡晒单!$G:$G,B60,号卡晒单!$H:$H,$AX$8)</f>
        <v>0</v>
      </c>
      <c r="AY60" s="27">
        <f>COUNTIFS(号卡晒单!$G:$G,B60,号卡晒单!$H:$H,$AY$8)</f>
        <v>1</v>
      </c>
      <c r="AZ60" s="27">
        <f>COUNTIFS(号卡晒单!$G:$G,B60,号卡晒单!$H:$H,$AZ$8)</f>
        <v>0</v>
      </c>
      <c r="BA60" s="27">
        <f>COUNTIFS('固网新增-回网'!$F:$F,B60,'固网新增-回网'!$G:$G,$BA$8)</f>
        <v>2</v>
      </c>
      <c r="BB60" s="27">
        <f>COUNTIFS('固网新增-回网'!$F:$F,B60,'固网新增-回网'!$H:$H,$BB$8)</f>
        <v>0</v>
      </c>
      <c r="BC60" s="27">
        <f>COUNTIFS('固网新增-回网'!$F:$F,B60,'固网新增-回网'!$I:$I,$BC$8)</f>
        <v>0</v>
      </c>
      <c r="BD60" s="27">
        <f>COUNTIFS('固网新增-回网'!$F:$F,B60,'固网新增-回网'!$G:$G,$BD$8)</f>
        <v>0</v>
      </c>
      <c r="BE60" s="27">
        <f>COUNTIFS('固网新增-回网'!$F:$F,B60,'固网新增-回网'!$H:$H,$BE$8)</f>
        <v>0</v>
      </c>
      <c r="BF60" s="27">
        <f>COUNTIFS('固网新增-回网'!$F:$F,B60,'固网新增-回网'!$I:$I,$BF$8)</f>
        <v>0</v>
      </c>
      <c r="BG60" s="27">
        <f>COUNTIFS('固网新增-回网'!$F:$F,B60,'固网新增-回网'!$J:$J,$BG$8)</f>
        <v>1</v>
      </c>
      <c r="BH60" s="27">
        <f>COUNTIFS('固网新增-回网'!$F:$F,B60,'固网新增-回网'!$K:$K,$BH$8)</f>
        <v>1</v>
      </c>
      <c r="BI60" s="26">
        <v>2</v>
      </c>
      <c r="BJ60" s="27">
        <f>AT60*$AT$4+AU60*$AU$4+AV60*$AV$4+AW60*$AW$4+AX60*$AX$4+AY60*$AY$4+AZ60*$AZ$4</f>
        <v>9</v>
      </c>
      <c r="BK60" s="27">
        <f t="shared" si="4"/>
        <v>2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8</v>
      </c>
      <c r="BQ60" s="27">
        <f t="shared" si="5"/>
        <v>4</v>
      </c>
      <c r="BR60" s="28"/>
      <c r="BS60" s="28"/>
      <c r="BT60" s="28"/>
      <c r="BU60" s="28"/>
      <c r="BV60" s="28"/>
      <c r="BW60" s="28"/>
      <c r="BX60" s="66" t="s">
        <v>92</v>
      </c>
      <c r="BY60" s="34">
        <f t="shared" si="6"/>
        <v>1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>
        <f>COUNTIFS(号卡晒单!$A:$A,$B$4,号卡晒单!$G:$G,B61,号卡晒单!$H:$H,$E$8)</f>
        <v>0</v>
      </c>
      <c r="F61" s="27">
        <f>COUNTIFS(号卡晒单!$A:$A,$B$4,号卡晒单!$G:$G,B61,号卡晒单!$H:$H,$F$8)</f>
        <v>0</v>
      </c>
      <c r="G61" s="27">
        <f>COUNTIFS(号卡晒单!$A:$A,$B$4,号卡晒单!$G:$G,B61,号卡晒单!$H:$H,$G$8)</f>
        <v>0</v>
      </c>
      <c r="H61" s="27">
        <f>COUNTIFS(号卡晒单!$A:$A,$B$4,号卡晒单!$G:$G,B61,号卡晒单!$H:$H,$H$8)</f>
        <v>0</v>
      </c>
      <c r="I61" s="27">
        <f>COUNTIFS(号卡晒单!$A:$A,$B$4,号卡晒单!$G:$G,B61,号卡晒单!$H:$H,$I$8)</f>
        <v>0</v>
      </c>
      <c r="J61" s="27">
        <f>COUNTIFS(号卡晒单!$A:$A,$B$4,号卡晒单!$G:$G,B61,号卡晒单!$H:$H,$J$8)</f>
        <v>0</v>
      </c>
      <c r="K61" s="27">
        <f>COUNTIFS(号卡晒单!$A:$A,$B$4,号卡晒单!$G:$G,B61,号卡晒单!$H:$H,$K$8)</f>
        <v>0</v>
      </c>
      <c r="L61" s="27">
        <f>COUNTIFS(号卡晒单!$A:$A,$B$4,号卡晒单!$G:$G,B61,号卡晒单!$H:$H,$L$8)</f>
        <v>0</v>
      </c>
      <c r="M61" s="27">
        <f>COUNTIFS(号卡晒单!$A:$A,$B$4,号卡晒单!$G:$G,B61,号卡晒单!$H:$H,$M$8)</f>
        <v>0</v>
      </c>
      <c r="N61" s="27">
        <f>COUNTIFS(号卡晒单!$A:$A,$B$4,号卡晒单!$G:$G,B61,号卡晒单!$H:$H,$N$8)</f>
        <v>0</v>
      </c>
      <c r="O61" s="27">
        <f>COUNTIFS(号卡晒单!$A:$A,$B$4,号卡晒单!$G:$G,B61,号卡晒单!$H:$H,$O$8)</f>
        <v>0</v>
      </c>
      <c r="P61" s="27">
        <f>COUNTIFS(号卡晒单!$A:$A,$B$4,号卡晒单!$G:$G,B61,号卡晒单!$H:$H,$P$8)</f>
        <v>0</v>
      </c>
      <c r="Q61" s="27">
        <f>R61*$R$4+S61*$S$4+T61*$T$4+U61*$U$4+V61*$V$4+W61*$W$4+X61*$X$4</f>
        <v>0</v>
      </c>
      <c r="R61" s="27">
        <f>COUNTIFS(号卡晒单!$A:$A,$B$4,号卡晒单!$G:$G,B61,号卡晒单!$H:$H,$R$8)</f>
        <v>0</v>
      </c>
      <c r="S61" s="27">
        <f t="shared" si="0"/>
        <v>0</v>
      </c>
      <c r="T61" s="27">
        <f t="shared" si="1"/>
        <v>0</v>
      </c>
      <c r="U61" s="27">
        <f>COUNTIFS(号卡晒单!$A:$A,$B$4,号卡晒单!$G:$G,B61,号卡晒单!$H:$H,$U$8)</f>
        <v>0</v>
      </c>
      <c r="V61" s="27">
        <f>COUNTIFS(号卡晒单!$A:$A,$B$4,号卡晒单!$G:$G,B61,号卡晒单!$H:$H,$V$8)</f>
        <v>0</v>
      </c>
      <c r="W61" s="27">
        <f>COUNTIFS(号卡晒单!$A:$A,$B$4,号卡晒单!$G:$G,B61,号卡晒单!$H:$H,$W$8)</f>
        <v>0</v>
      </c>
      <c r="X61" s="27">
        <f>COUNTIFS(号卡晒单!$A:$A,$B$4,号卡晒单!$G:$G,B61,号卡晒单!$H:$H,$X$8)</f>
        <v>0</v>
      </c>
      <c r="Y61" s="27">
        <f>Z61*$Z$4+AA61*$AA$4+AB61*$AB$4+AC61*$AC$4+AD61*$AD$4+AE61*$AE$4+AF61*$AF$4+AG61*$AG$4</f>
        <v>0</v>
      </c>
      <c r="Z61" s="27">
        <f>COUNTIFS('固网新增-回网'!$A:$A,$B$4,'固网新增-回网'!$F:$F,B61,'固网新增-回网'!$G:$G,$Z$8)</f>
        <v>0</v>
      </c>
      <c r="AA61" s="27">
        <f>COUNTIFS('固网新增-回网'!$A:$A,$B$4,'固网新增-回网'!$F:$F,B61,'固网新增-回网'!$H:$H,$AA$8)</f>
        <v>0</v>
      </c>
      <c r="AB61" s="27">
        <f>COUNTIFS('固网新增-回网'!$A:$A,$B$4,'固网新增-回网'!$F:$F,B61,'固网新增-回网'!$I:$I,$AB$8)</f>
        <v>0</v>
      </c>
      <c r="AC61" s="27">
        <f>COUNTIFS('固网新增-回网'!$A:$A,$B$4,'固网新增-回网'!$F:$F,B61,'固网新增-回网'!$G:$G,$AC$8)</f>
        <v>0</v>
      </c>
      <c r="AD61" s="27">
        <f>COUNTIFS('固网新增-回网'!$A:$A,$B$4,'固网新增-回网'!$F:$F,B61,'固网新增-回网'!$H:$H,$AD$8)</f>
        <v>0</v>
      </c>
      <c r="AE61" s="27">
        <f>COUNTIFS('固网新增-回网'!$A:$A,$B$4,'固网新增-回网'!$F:$F,B61,'固网新增-回网'!$I:$I,$AE$8)</f>
        <v>0</v>
      </c>
      <c r="AF61" s="27">
        <f>COUNTIFS('固网新增-回网'!$A:$A,$B$4,'固网新增-回网'!$F:$F,B61,'固网新增-回网'!$J:$J,$AF$8)</f>
        <v>0</v>
      </c>
      <c r="AG61" s="27">
        <f>COUNTIFS('固网新增-回网'!$A:$A,$B$4,'固网新增-回网'!$F:$F,B61,'固网新增-回网'!$K:$K,$AG$8)</f>
        <v>0</v>
      </c>
      <c r="AH61" s="27">
        <f>COUNTIFS(号卡晒单!$G:$G,B61,号卡晒单!$H:$H,$AH$8)</f>
        <v>0</v>
      </c>
      <c r="AI61" s="27">
        <f>COUNTIFS(号卡晒单!$G:$G,B61,号卡晒单!$H:$H,$AI$8)</f>
        <v>0</v>
      </c>
      <c r="AJ61" s="27">
        <f>COUNTIFS(号卡晒单!$G:$G,B61,号卡晒单!$H:$H,$AJ$8)</f>
        <v>0</v>
      </c>
      <c r="AK61" s="27">
        <f>COUNTIFS(号卡晒单!$G:$G,B61,号卡晒单!$H:$H,$AK$8)</f>
        <v>0</v>
      </c>
      <c r="AL61" s="27">
        <f>COUNTIFS(号卡晒单!$G:$G,B61,号卡晒单!$H:$H,$AL$8)</f>
        <v>0</v>
      </c>
      <c r="AM61" s="27">
        <f>COUNTIFS(号卡晒单!$G:$G,B61,号卡晒单!$H:$H,$AM$8)</f>
        <v>0</v>
      </c>
      <c r="AN61" s="27">
        <f>COUNTIFS(号卡晒单!$G:$G,B61,号卡晒单!$H:$H,$AN$8)</f>
        <v>0</v>
      </c>
      <c r="AO61" s="27">
        <f>COUNTIFS(号卡晒单!$G:$G,B61,号卡晒单!$H:$H,$AO$8)</f>
        <v>0</v>
      </c>
      <c r="AP61" s="27">
        <f>COUNTIFS(号卡晒单!$G:$G,B61,号卡晒单!$H:$H,$AP$8)</f>
        <v>0</v>
      </c>
      <c r="AQ61" s="27">
        <f>COUNTIFS(号卡晒单!$G:$G,B61,号卡晒单!$H:$H,$AQ$8)</f>
        <v>0</v>
      </c>
      <c r="AR61" s="27">
        <f>COUNTIFS(号卡晒单!$G:$G,B61,号卡晒单!$H:$H,$AR$8)</f>
        <v>0</v>
      </c>
      <c r="AS61" s="27">
        <f>COUNTIFS(号卡晒单!$G:$G,B61,号卡晒单!$H:$H,$AS$8)</f>
        <v>0</v>
      </c>
      <c r="AT61" s="23">
        <f>COUNTIFS(号卡晒单!$G:$G,B61,号卡晒单!$H:$H,$AT$8)</f>
        <v>0</v>
      </c>
      <c r="AU61" s="23">
        <f t="shared" si="2"/>
        <v>0</v>
      </c>
      <c r="AV61" s="23">
        <f t="shared" si="3"/>
        <v>0</v>
      </c>
      <c r="AW61" s="23">
        <f>COUNTIFS(号卡晒单!$G:$G,B61,号卡晒单!$H:$H,$AW$8)</f>
        <v>0</v>
      </c>
      <c r="AX61" s="27">
        <f>COUNTIFS(号卡晒单!$G:$G,B61,号卡晒单!$H:$H,$AX$8)</f>
        <v>0</v>
      </c>
      <c r="AY61" s="27">
        <f>COUNTIFS(号卡晒单!$G:$G,B61,号卡晒单!$H:$H,$AY$8)</f>
        <v>0</v>
      </c>
      <c r="AZ61" s="27">
        <f>COUNTIFS(号卡晒单!$G:$G,B61,号卡晒单!$H:$H,$AZ$8)</f>
        <v>0</v>
      </c>
      <c r="BA61" s="27">
        <f>COUNTIFS('固网新增-回网'!$F:$F,B61,'固网新增-回网'!$G:$G,$BA$8)</f>
        <v>0</v>
      </c>
      <c r="BB61" s="27">
        <f>COUNTIFS('固网新增-回网'!$F:$F,B61,'固网新增-回网'!$H:$H,$BB$8)</f>
        <v>0</v>
      </c>
      <c r="BC61" s="27">
        <f>COUNTIFS('固网新增-回网'!$F:$F,B61,'固网新增-回网'!$I:$I,$BC$8)</f>
        <v>0</v>
      </c>
      <c r="BD61" s="27">
        <f>COUNTIFS('固网新增-回网'!$F:$F,B61,'固网新增-回网'!$G:$G,$BD$8)</f>
        <v>3</v>
      </c>
      <c r="BE61" s="27">
        <f>COUNTIFS('固网新增-回网'!$F:$F,B61,'固网新增-回网'!$H:$H,$BE$8)</f>
        <v>1</v>
      </c>
      <c r="BF61" s="27">
        <f>COUNTIFS('固网新增-回网'!$F:$F,B61,'固网新增-回网'!$I:$I,$BF$8)</f>
        <v>1</v>
      </c>
      <c r="BG61" s="27">
        <f>COUNTIFS('固网新增-回网'!$F:$F,B61,'固网新增-回网'!$J:$J,$BG$8)</f>
        <v>0</v>
      </c>
      <c r="BH61" s="27">
        <f>COUNTIFS('固网新增-回网'!$F:$F,B61,'固网新增-回网'!$K:$K,$BH$8)</f>
        <v>0</v>
      </c>
      <c r="BI61" s="26">
        <v>5</v>
      </c>
      <c r="BJ61" s="27">
        <f>AT61*$AT$4+AU61*$AU$4+AV61*$AV$4+AW61*$AW$4+AX61*$AX$4+AY61*$AY$4+AZ61*$AZ$4</f>
        <v>0</v>
      </c>
      <c r="BK61" s="27">
        <f t="shared" si="4"/>
        <v>0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8</v>
      </c>
      <c r="BQ61" s="27">
        <f t="shared" si="5"/>
        <v>5</v>
      </c>
      <c r="BR61" s="28"/>
      <c r="BS61" s="28"/>
      <c r="BT61" s="28"/>
      <c r="BU61" s="28"/>
      <c r="BV61" s="28"/>
      <c r="BW61" s="28"/>
      <c r="BX61" s="63" t="s">
        <v>93</v>
      </c>
      <c r="BY61" s="34">
        <f t="shared" si="6"/>
        <v>0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>
        <f>COUNTIFS(号卡晒单!$A:$A,$B$4,号卡晒单!$G:$G,B62,号卡晒单!$H:$H,$E$8)</f>
        <v>0</v>
      </c>
      <c r="F62" s="27">
        <f>COUNTIFS(号卡晒单!$A:$A,$B$4,号卡晒单!$G:$G,B62,号卡晒单!$H:$H,$F$8)</f>
        <v>0</v>
      </c>
      <c r="G62" s="27">
        <f>COUNTIFS(号卡晒单!$A:$A,$B$4,号卡晒单!$G:$G,B62,号卡晒单!$H:$H,$G$8)</f>
        <v>0</v>
      </c>
      <c r="H62" s="27">
        <f>COUNTIFS(号卡晒单!$A:$A,$B$4,号卡晒单!$G:$G,B62,号卡晒单!$H:$H,$H$8)</f>
        <v>0</v>
      </c>
      <c r="I62" s="27">
        <f>COUNTIFS(号卡晒单!$A:$A,$B$4,号卡晒单!$G:$G,B62,号卡晒单!$H:$H,$I$8)</f>
        <v>0</v>
      </c>
      <c r="J62" s="27">
        <f>COUNTIFS(号卡晒单!$A:$A,$B$4,号卡晒单!$G:$G,B62,号卡晒单!$H:$H,$J$8)</f>
        <v>0</v>
      </c>
      <c r="K62" s="27">
        <f>COUNTIFS(号卡晒单!$A:$A,$B$4,号卡晒单!$G:$G,B62,号卡晒单!$H:$H,$K$8)</f>
        <v>0</v>
      </c>
      <c r="L62" s="27">
        <f>COUNTIFS(号卡晒单!$A:$A,$B$4,号卡晒单!$G:$G,B62,号卡晒单!$H:$H,$L$8)</f>
        <v>0</v>
      </c>
      <c r="M62" s="27">
        <f>COUNTIFS(号卡晒单!$A:$A,$B$4,号卡晒单!$G:$G,B62,号卡晒单!$H:$H,$M$8)</f>
        <v>0</v>
      </c>
      <c r="N62" s="27">
        <f>COUNTIFS(号卡晒单!$A:$A,$B$4,号卡晒单!$G:$G,B62,号卡晒单!$H:$H,$N$8)</f>
        <v>0</v>
      </c>
      <c r="O62" s="27">
        <f>COUNTIFS(号卡晒单!$A:$A,$B$4,号卡晒单!$G:$G,B62,号卡晒单!$H:$H,$O$8)</f>
        <v>0</v>
      </c>
      <c r="P62" s="27">
        <f>COUNTIFS(号卡晒单!$A:$A,$B$4,号卡晒单!$G:$G,B62,号卡晒单!$H:$H,$P$8)</f>
        <v>0</v>
      </c>
      <c r="Q62" s="27">
        <f>R62*$R$4+S62*$S$4+T62*$T$4+U62*$U$4+V62*$V$4+W62*$W$4+X62*$X$4</f>
        <v>9</v>
      </c>
      <c r="R62" s="27">
        <f>COUNTIFS(号卡晒单!$A:$A,$B$4,号卡晒单!$G:$G,B62,号卡晒单!$H:$H,$R$8)</f>
        <v>1</v>
      </c>
      <c r="S62" s="27">
        <f t="shared" si="0"/>
        <v>0</v>
      </c>
      <c r="T62" s="27">
        <f t="shared" si="1"/>
        <v>0</v>
      </c>
      <c r="U62" s="27">
        <f>COUNTIFS(号卡晒单!$A:$A,$B$4,号卡晒单!$G:$G,B62,号卡晒单!$H:$H,$U$8)</f>
        <v>0</v>
      </c>
      <c r="V62" s="27">
        <f>COUNTIFS(号卡晒单!$A:$A,$B$4,号卡晒单!$G:$G,B62,号卡晒单!$H:$H,$V$8)</f>
        <v>0</v>
      </c>
      <c r="W62" s="27">
        <f>COUNTIFS(号卡晒单!$A:$A,$B$4,号卡晒单!$G:$G,B62,号卡晒单!$H:$H,$W$8)</f>
        <v>1</v>
      </c>
      <c r="X62" s="27">
        <f>COUNTIFS(号卡晒单!$A:$A,$B$4,号卡晒单!$G:$G,B62,号卡晒单!$H:$H,$X$8)</f>
        <v>0</v>
      </c>
      <c r="Y62" s="27">
        <f>Z62*$Z$4+AA62*$AA$4+AB62*$AB$4+AC62*$AC$4+AD62*$AD$4+AE62*$AE$4+AF62*$AF$4+AG62*$AG$4</f>
        <v>4</v>
      </c>
      <c r="Z62" s="27">
        <f>COUNTIFS('固网新增-回网'!$A:$A,$B$4,'固网新增-回网'!$F:$F,B62,'固网新增-回网'!$G:$G,$Z$8)</f>
        <v>0</v>
      </c>
      <c r="AA62" s="27">
        <f>COUNTIFS('固网新增-回网'!$A:$A,$B$4,'固网新增-回网'!$F:$F,B62,'固网新增-回网'!$H:$H,$AA$8)</f>
        <v>0</v>
      </c>
      <c r="AB62" s="27">
        <f>COUNTIFS('固网新增-回网'!$A:$A,$B$4,'固网新增-回网'!$F:$F,B62,'固网新增-回网'!$I:$I,$AB$8)</f>
        <v>0</v>
      </c>
      <c r="AC62" s="27">
        <f>COUNTIFS('固网新增-回网'!$A:$A,$B$4,'固网新增-回网'!$F:$F,B62,'固网新增-回网'!$G:$G,$AC$8)</f>
        <v>1</v>
      </c>
      <c r="AD62" s="27">
        <f>COUNTIFS('固网新增-回网'!$A:$A,$B$4,'固网新增-回网'!$F:$F,B62,'固网新增-回网'!$H:$H,$AD$8)</f>
        <v>0</v>
      </c>
      <c r="AE62" s="27">
        <f>COUNTIFS('固网新增-回网'!$A:$A,$B$4,'固网新增-回网'!$F:$F,B62,'固网新增-回网'!$I:$I,$AE$8)</f>
        <v>0</v>
      </c>
      <c r="AF62" s="27">
        <f>COUNTIFS('固网新增-回网'!$A:$A,$B$4,'固网新增-回网'!$F:$F,B62,'固网新增-回网'!$J:$J,$AF$8)</f>
        <v>1</v>
      </c>
      <c r="AG62" s="27">
        <f>COUNTIFS('固网新增-回网'!$A:$A,$B$4,'固网新增-回网'!$F:$F,B62,'固网新增-回网'!$K:$K,$AG$8)</f>
        <v>1</v>
      </c>
      <c r="AH62" s="27">
        <f>COUNTIFS(号卡晒单!$G:$G,B62,号卡晒单!$H:$H,$AH$8)</f>
        <v>0</v>
      </c>
      <c r="AI62" s="27">
        <f>COUNTIFS(号卡晒单!$G:$G,B62,号卡晒单!$H:$H,$AI$8)</f>
        <v>0</v>
      </c>
      <c r="AJ62" s="27">
        <f>COUNTIFS(号卡晒单!$G:$G,B62,号卡晒单!$H:$H,$AJ$8)</f>
        <v>0</v>
      </c>
      <c r="AK62" s="27">
        <f>COUNTIFS(号卡晒单!$G:$G,B62,号卡晒单!$H:$H,$AK$8)</f>
        <v>0</v>
      </c>
      <c r="AL62" s="27">
        <f>COUNTIFS(号卡晒单!$G:$G,B62,号卡晒单!$H:$H,$AL$8)</f>
        <v>0</v>
      </c>
      <c r="AM62" s="27">
        <f>COUNTIFS(号卡晒单!$G:$G,B62,号卡晒单!$H:$H,$AM$8)</f>
        <v>0</v>
      </c>
      <c r="AN62" s="27">
        <f>COUNTIFS(号卡晒单!$G:$G,B62,号卡晒单!$H:$H,$AN$8)</f>
        <v>0</v>
      </c>
      <c r="AO62" s="27">
        <f>COUNTIFS(号卡晒单!$G:$G,B62,号卡晒单!$H:$H,$AO$8)</f>
        <v>0</v>
      </c>
      <c r="AP62" s="27">
        <f>COUNTIFS(号卡晒单!$G:$G,B62,号卡晒单!$H:$H,$AP$8)</f>
        <v>0</v>
      </c>
      <c r="AQ62" s="27">
        <f>COUNTIFS(号卡晒单!$G:$G,B62,号卡晒单!$H:$H,$AQ$8)</f>
        <v>0</v>
      </c>
      <c r="AR62" s="27">
        <f>COUNTIFS(号卡晒单!$G:$G,B62,号卡晒单!$H:$H,$AR$8)</f>
        <v>0</v>
      </c>
      <c r="AS62" s="27">
        <f>COUNTIFS(号卡晒单!$G:$G,B62,号卡晒单!$H:$H,$AS$8)</f>
        <v>0</v>
      </c>
      <c r="AT62" s="23">
        <f>COUNTIFS(号卡晒单!$G:$G,B62,号卡晒单!$H:$H,$AT$8)</f>
        <v>1</v>
      </c>
      <c r="AU62" s="23">
        <f t="shared" si="2"/>
        <v>0</v>
      </c>
      <c r="AV62" s="23">
        <f t="shared" si="3"/>
        <v>0</v>
      </c>
      <c r="AW62" s="23">
        <f>COUNTIFS(号卡晒单!$G:$G,B62,号卡晒单!$H:$H,$AW$8)</f>
        <v>0</v>
      </c>
      <c r="AX62" s="27">
        <f>COUNTIFS(号卡晒单!$G:$G,B62,号卡晒单!$H:$H,$AX$8)</f>
        <v>0</v>
      </c>
      <c r="AY62" s="27">
        <f>COUNTIFS(号卡晒单!$G:$G,B62,号卡晒单!$H:$H,$AY$8)</f>
        <v>1</v>
      </c>
      <c r="AZ62" s="27">
        <f>COUNTIFS(号卡晒单!$G:$G,B62,号卡晒单!$H:$H,$AZ$8)</f>
        <v>0</v>
      </c>
      <c r="BA62" s="27">
        <f>COUNTIFS('固网新增-回网'!$F:$F,B62,'固网新增-回网'!$G:$G,$BA$8)</f>
        <v>0</v>
      </c>
      <c r="BB62" s="27">
        <f>COUNTIFS('固网新增-回网'!$F:$F,B62,'固网新增-回网'!$H:$H,$BB$8)</f>
        <v>0</v>
      </c>
      <c r="BC62" s="27">
        <f>COUNTIFS('固网新增-回网'!$F:$F,B62,'固网新增-回网'!$I:$I,$BC$8)</f>
        <v>0</v>
      </c>
      <c r="BD62" s="27">
        <f>COUNTIFS('固网新增-回网'!$F:$F,B62,'固网新增-回网'!$G:$G,$BD$8)</f>
        <v>1</v>
      </c>
      <c r="BE62" s="27">
        <f>COUNTIFS('固网新增-回网'!$F:$F,B62,'固网新增-回网'!$H:$H,$BE$8)</f>
        <v>0</v>
      </c>
      <c r="BF62" s="27">
        <f>COUNTIFS('固网新增-回网'!$F:$F,B62,'固网新增-回网'!$I:$I,$BF$8)</f>
        <v>0</v>
      </c>
      <c r="BG62" s="27">
        <f>COUNTIFS('固网新增-回网'!$F:$F,B62,'固网新增-回网'!$J:$J,$BG$8)</f>
        <v>1</v>
      </c>
      <c r="BH62" s="27">
        <f>COUNTIFS('固网新增-回网'!$F:$F,B62,'固网新增-回网'!$K:$K,$BH$8)</f>
        <v>1</v>
      </c>
      <c r="BI62" s="26">
        <v>5</v>
      </c>
      <c r="BJ62" s="27">
        <f>AT62*$AT$4+AU62*$AU$4+AV62*$AV$4+AW62*$AW$4+AX62*$AX$4+AY62*$AY$4+AZ62*$AZ$4</f>
        <v>9</v>
      </c>
      <c r="BK62" s="27">
        <f t="shared" si="4"/>
        <v>2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4</v>
      </c>
      <c r="BQ62" s="27">
        <f t="shared" si="5"/>
        <v>3</v>
      </c>
      <c r="BR62" s="30"/>
      <c r="BS62" s="30"/>
      <c r="BT62" s="30"/>
      <c r="BU62" s="30"/>
      <c r="BV62" s="30"/>
      <c r="BW62" s="30"/>
      <c r="BX62" s="66" t="s">
        <v>94</v>
      </c>
      <c r="BY62" s="34">
        <f t="shared" si="6"/>
        <v>1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>
        <f>COUNTIFS(号卡晒单!$A:$A,$B$4,号卡晒单!$G:$G,B63,号卡晒单!$H:$H,$E$8)</f>
        <v>0</v>
      </c>
      <c r="F63" s="27">
        <f>COUNTIFS(号卡晒单!$A:$A,$B$4,号卡晒单!$G:$G,B63,号卡晒单!$H:$H,$F$8)</f>
        <v>0</v>
      </c>
      <c r="G63" s="27">
        <f>COUNTIFS(号卡晒单!$A:$A,$B$4,号卡晒单!$G:$G,B63,号卡晒单!$H:$H,$G$8)</f>
        <v>0</v>
      </c>
      <c r="H63" s="27">
        <f>COUNTIFS(号卡晒单!$A:$A,$B$4,号卡晒单!$G:$G,B63,号卡晒单!$H:$H,$H$8)</f>
        <v>0</v>
      </c>
      <c r="I63" s="27">
        <f>COUNTIFS(号卡晒单!$A:$A,$B$4,号卡晒单!$G:$G,B63,号卡晒单!$H:$H,$I$8)</f>
        <v>0</v>
      </c>
      <c r="J63" s="27">
        <f>COUNTIFS(号卡晒单!$A:$A,$B$4,号卡晒单!$G:$G,B63,号卡晒单!$H:$H,$J$8)</f>
        <v>0</v>
      </c>
      <c r="K63" s="27">
        <f>COUNTIFS(号卡晒单!$A:$A,$B$4,号卡晒单!$G:$G,B63,号卡晒单!$H:$H,$K$8)</f>
        <v>0</v>
      </c>
      <c r="L63" s="27">
        <f>COUNTIFS(号卡晒单!$A:$A,$B$4,号卡晒单!$G:$G,B63,号卡晒单!$H:$H,$L$8)</f>
        <v>0</v>
      </c>
      <c r="M63" s="27">
        <f>COUNTIFS(号卡晒单!$A:$A,$B$4,号卡晒单!$G:$G,B63,号卡晒单!$H:$H,$M$8)</f>
        <v>0</v>
      </c>
      <c r="N63" s="27">
        <f>COUNTIFS(号卡晒单!$A:$A,$B$4,号卡晒单!$G:$G,B63,号卡晒单!$H:$H,$N$8)</f>
        <v>0</v>
      </c>
      <c r="O63" s="27">
        <f>COUNTIFS(号卡晒单!$A:$A,$B$4,号卡晒单!$G:$G,B63,号卡晒单!$H:$H,$O$8)</f>
        <v>0</v>
      </c>
      <c r="P63" s="27">
        <f>COUNTIFS(号卡晒单!$A:$A,$B$4,号卡晒单!$G:$G,B63,号卡晒单!$H:$H,$P$8)</f>
        <v>0</v>
      </c>
      <c r="Q63" s="27">
        <f>R63*$R$4+S63*$S$4+T63*$T$4+U63*$U$4+V63*$V$4+W63*$W$4+X63*$X$4</f>
        <v>0</v>
      </c>
      <c r="R63" s="27">
        <f>COUNTIFS(号卡晒单!$A:$A,$B$4,号卡晒单!$G:$G,B63,号卡晒单!$H:$H,$R$8)</f>
        <v>0</v>
      </c>
      <c r="S63" s="27">
        <f t="shared" si="0"/>
        <v>0</v>
      </c>
      <c r="T63" s="27">
        <f t="shared" si="1"/>
        <v>0</v>
      </c>
      <c r="U63" s="27">
        <f>COUNTIFS(号卡晒单!$A:$A,$B$4,号卡晒单!$G:$G,B63,号卡晒单!$H:$H,$U$8)</f>
        <v>0</v>
      </c>
      <c r="V63" s="27">
        <f>COUNTIFS(号卡晒单!$A:$A,$B$4,号卡晒单!$G:$G,B63,号卡晒单!$H:$H,$V$8)</f>
        <v>0</v>
      </c>
      <c r="W63" s="27">
        <f>COUNTIFS(号卡晒单!$A:$A,$B$4,号卡晒单!$G:$G,B63,号卡晒单!$H:$H,$W$8)</f>
        <v>0</v>
      </c>
      <c r="X63" s="27">
        <f>COUNTIFS(号卡晒单!$A:$A,$B$4,号卡晒单!$G:$G,B63,号卡晒单!$H:$H,$X$8)</f>
        <v>0</v>
      </c>
      <c r="Y63" s="27">
        <f>Z63*$Z$4+AA63*$AA$4+AB63*$AB$4+AC63*$AC$4+AD63*$AD$4+AE63*$AE$4+AF63*$AF$4+AG63*$AG$4</f>
        <v>0</v>
      </c>
      <c r="Z63" s="27">
        <f>COUNTIFS('固网新增-回网'!$A:$A,$B$4,'固网新增-回网'!$F:$F,B63,'固网新增-回网'!$G:$G,$Z$8)</f>
        <v>0</v>
      </c>
      <c r="AA63" s="27">
        <f>COUNTIFS('固网新增-回网'!$A:$A,$B$4,'固网新增-回网'!$F:$F,B63,'固网新增-回网'!$H:$H,$AA$8)</f>
        <v>0</v>
      </c>
      <c r="AB63" s="27">
        <f>COUNTIFS('固网新增-回网'!$A:$A,$B$4,'固网新增-回网'!$F:$F,B63,'固网新增-回网'!$I:$I,$AB$8)</f>
        <v>0</v>
      </c>
      <c r="AC63" s="27">
        <f>COUNTIFS('固网新增-回网'!$A:$A,$B$4,'固网新增-回网'!$F:$F,B63,'固网新增-回网'!$G:$G,$AC$8)</f>
        <v>0</v>
      </c>
      <c r="AD63" s="27">
        <f>COUNTIFS('固网新增-回网'!$A:$A,$B$4,'固网新增-回网'!$F:$F,B63,'固网新增-回网'!$H:$H,$AD$8)</f>
        <v>0</v>
      </c>
      <c r="AE63" s="27">
        <f>COUNTIFS('固网新增-回网'!$A:$A,$B$4,'固网新增-回网'!$F:$F,B63,'固网新增-回网'!$I:$I,$AE$8)</f>
        <v>0</v>
      </c>
      <c r="AF63" s="27">
        <f>COUNTIFS('固网新增-回网'!$A:$A,$B$4,'固网新增-回网'!$F:$F,B63,'固网新增-回网'!$J:$J,$AF$8)</f>
        <v>0</v>
      </c>
      <c r="AG63" s="27">
        <f>COUNTIFS('固网新增-回网'!$A:$A,$B$4,'固网新增-回网'!$F:$F,B63,'固网新增-回网'!$K:$K,$AG$8)</f>
        <v>0</v>
      </c>
      <c r="AH63" s="27">
        <f>COUNTIFS(号卡晒单!$G:$G,B63,号卡晒单!$H:$H,$AH$8)</f>
        <v>0</v>
      </c>
      <c r="AI63" s="27">
        <f>COUNTIFS(号卡晒单!$G:$G,B63,号卡晒单!$H:$H,$AI$8)</f>
        <v>0</v>
      </c>
      <c r="AJ63" s="27">
        <f>COUNTIFS(号卡晒单!$G:$G,B63,号卡晒单!$H:$H,$AJ$8)</f>
        <v>0</v>
      </c>
      <c r="AK63" s="27">
        <f>COUNTIFS(号卡晒单!$G:$G,B63,号卡晒单!$H:$H,$AK$8)</f>
        <v>0</v>
      </c>
      <c r="AL63" s="27">
        <f>COUNTIFS(号卡晒单!$G:$G,B63,号卡晒单!$H:$H,$AL$8)</f>
        <v>0</v>
      </c>
      <c r="AM63" s="27">
        <f>COUNTIFS(号卡晒单!$G:$G,B63,号卡晒单!$H:$H,$AM$8)</f>
        <v>0</v>
      </c>
      <c r="AN63" s="27">
        <f>COUNTIFS(号卡晒单!$G:$G,B63,号卡晒单!$H:$H,$AN$8)</f>
        <v>0</v>
      </c>
      <c r="AO63" s="27">
        <f>COUNTIFS(号卡晒单!$G:$G,B63,号卡晒单!$H:$H,$AO$8)</f>
        <v>0</v>
      </c>
      <c r="AP63" s="27">
        <f>COUNTIFS(号卡晒单!$G:$G,B63,号卡晒单!$H:$H,$AP$8)</f>
        <v>1</v>
      </c>
      <c r="AQ63" s="27">
        <f>COUNTIFS(号卡晒单!$G:$G,B63,号卡晒单!$H:$H,$AQ$8)</f>
        <v>0</v>
      </c>
      <c r="AR63" s="27">
        <f>COUNTIFS(号卡晒单!$G:$G,B63,号卡晒单!$H:$H,$AR$8)</f>
        <v>0</v>
      </c>
      <c r="AS63" s="27">
        <f>COUNTIFS(号卡晒单!$G:$G,B63,号卡晒单!$H:$H,$AS$8)</f>
        <v>0</v>
      </c>
      <c r="AT63" s="23">
        <f>COUNTIFS(号卡晒单!$G:$G,B63,号卡晒单!$H:$H,$AT$8)</f>
        <v>0</v>
      </c>
      <c r="AU63" s="23">
        <f t="shared" si="2"/>
        <v>1</v>
      </c>
      <c r="AV63" s="23">
        <f t="shared" si="3"/>
        <v>0</v>
      </c>
      <c r="AW63" s="23">
        <f>COUNTIFS(号卡晒单!$G:$G,B63,号卡晒单!$H:$H,$AW$8)</f>
        <v>0</v>
      </c>
      <c r="AX63" s="27">
        <f>COUNTIFS(号卡晒单!$G:$G,B63,号卡晒单!$H:$H,$AX$8)</f>
        <v>0</v>
      </c>
      <c r="AY63" s="27">
        <f>COUNTIFS(号卡晒单!$G:$G,B63,号卡晒单!$H:$H,$AY$8)</f>
        <v>0</v>
      </c>
      <c r="AZ63" s="27">
        <f>COUNTIFS(号卡晒单!$G:$G,B63,号卡晒单!$H:$H,$AZ$8)</f>
        <v>0</v>
      </c>
      <c r="BA63" s="27">
        <f>COUNTIFS('固网新增-回网'!$F:$F,B63,'固网新增-回网'!$G:$G,$BA$8)</f>
        <v>1</v>
      </c>
      <c r="BB63" s="27">
        <f>COUNTIFS('固网新增-回网'!$F:$F,B63,'固网新增-回网'!$H:$H,$BB$8)</f>
        <v>0</v>
      </c>
      <c r="BC63" s="27">
        <f>COUNTIFS('固网新增-回网'!$F:$F,B63,'固网新增-回网'!$I:$I,$BC$8)</f>
        <v>0</v>
      </c>
      <c r="BD63" s="27">
        <f>COUNTIFS('固网新增-回网'!$F:$F,B63,'固网新增-回网'!$G:$G,$BD$8)</f>
        <v>0</v>
      </c>
      <c r="BE63" s="27">
        <f>COUNTIFS('固网新增-回网'!$F:$F,B63,'固网新增-回网'!$H:$H,$BE$8)</f>
        <v>0</v>
      </c>
      <c r="BF63" s="27">
        <f>COUNTIFS('固网新增-回网'!$F:$F,B63,'固网新增-回网'!$I:$I,$BF$8)</f>
        <v>0</v>
      </c>
      <c r="BG63" s="27">
        <f>COUNTIFS('固网新增-回网'!$F:$F,B63,'固网新增-回网'!$J:$J,$BG$8)</f>
        <v>1</v>
      </c>
      <c r="BH63" s="27">
        <f>COUNTIFS('固网新增-回网'!$F:$F,B63,'固网新增-回网'!$K:$K,$BH$8)</f>
        <v>1</v>
      </c>
      <c r="BI63" s="26">
        <v>2</v>
      </c>
      <c r="BJ63" s="27">
        <f>AT63*$AT$4+AU63*$AU$4+AV63*$AV$4+AW63*$AW$4+AX63*$AX$4+AY63*$AY$4+AZ63*$AZ$4</f>
        <v>2</v>
      </c>
      <c r="BK63" s="27">
        <f t="shared" si="4"/>
        <v>1</v>
      </c>
      <c r="BL63" s="34">
        <v>6</v>
      </c>
      <c r="BM63" s="52">
        <f>SUM(BJ63:BJ65)</f>
        <v>6</v>
      </c>
      <c r="BN63" s="53">
        <f>BM63/BL63</f>
        <v>1</v>
      </c>
      <c r="BO63" s="26">
        <v>5</v>
      </c>
      <c r="BP63" s="27">
        <f>BA63*$BA$4+BB63*$BB$4+BC63*$BC$4+BD63*$BD$4+BE63*$BE$4+BF63*$BF$4+BG63*$BG$4+BH63*$BH$4</f>
        <v>5</v>
      </c>
      <c r="BQ63" s="27">
        <f t="shared" si="5"/>
        <v>3</v>
      </c>
      <c r="BR63" s="52">
        <v>15</v>
      </c>
      <c r="BS63" s="52">
        <f>SUM(BP63:BP65)</f>
        <v>16</v>
      </c>
      <c r="BT63" s="53">
        <f>BS63/BR63</f>
        <v>1.06666666666667</v>
      </c>
      <c r="BU63" s="53">
        <f>(BT63+BN63)/2</f>
        <v>1.03333333333333</v>
      </c>
      <c r="BV63" s="64">
        <f>RANK(BU63,$BU$9:$BU$66)</f>
        <v>8</v>
      </c>
      <c r="BW63" s="34" t="s">
        <v>33</v>
      </c>
      <c r="BX63" s="63" t="s">
        <v>95</v>
      </c>
      <c r="BY63" s="34">
        <f t="shared" si="6"/>
        <v>0</v>
      </c>
      <c r="BZ63" s="52">
        <f>SUM(BY63:BY65)</f>
        <v>0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>
        <f>COUNTIFS(号卡晒单!$A:$A,$B$4,号卡晒单!$G:$G,B64,号卡晒单!$H:$H,$E$8)</f>
        <v>0</v>
      </c>
      <c r="F64" s="27">
        <f>COUNTIFS(号卡晒单!$A:$A,$B$4,号卡晒单!$G:$G,B64,号卡晒单!$H:$H,$F$8)</f>
        <v>0</v>
      </c>
      <c r="G64" s="27">
        <f>COUNTIFS(号卡晒单!$A:$A,$B$4,号卡晒单!$G:$G,B64,号卡晒单!$H:$H,$G$8)</f>
        <v>0</v>
      </c>
      <c r="H64" s="27">
        <f>COUNTIFS(号卡晒单!$A:$A,$B$4,号卡晒单!$G:$G,B64,号卡晒单!$H:$H,$H$8)</f>
        <v>0</v>
      </c>
      <c r="I64" s="27">
        <f>COUNTIFS(号卡晒单!$A:$A,$B$4,号卡晒单!$G:$G,B64,号卡晒单!$H:$H,$I$8)</f>
        <v>0</v>
      </c>
      <c r="J64" s="27">
        <f>COUNTIFS(号卡晒单!$A:$A,$B$4,号卡晒单!$G:$G,B64,号卡晒单!$H:$H,$J$8)</f>
        <v>0</v>
      </c>
      <c r="K64" s="27">
        <f>COUNTIFS(号卡晒单!$A:$A,$B$4,号卡晒单!$G:$G,B64,号卡晒单!$H:$H,$K$8)</f>
        <v>0</v>
      </c>
      <c r="L64" s="27">
        <f>COUNTIFS(号卡晒单!$A:$A,$B$4,号卡晒单!$G:$G,B64,号卡晒单!$H:$H,$L$8)</f>
        <v>0</v>
      </c>
      <c r="M64" s="27">
        <f>COUNTIFS(号卡晒单!$A:$A,$B$4,号卡晒单!$G:$G,B64,号卡晒单!$H:$H,$M$8)</f>
        <v>0</v>
      </c>
      <c r="N64" s="27">
        <f>COUNTIFS(号卡晒单!$A:$A,$B$4,号卡晒单!$G:$G,B64,号卡晒单!$H:$H,$N$8)</f>
        <v>0</v>
      </c>
      <c r="O64" s="27">
        <f>COUNTIFS(号卡晒单!$A:$A,$B$4,号卡晒单!$G:$G,B64,号卡晒单!$H:$H,$O$8)</f>
        <v>0</v>
      </c>
      <c r="P64" s="27">
        <f>COUNTIFS(号卡晒单!$A:$A,$B$4,号卡晒单!$G:$G,B64,号卡晒单!$H:$H,$P$8)</f>
        <v>0</v>
      </c>
      <c r="Q64" s="27">
        <f>R64*$R$4+S64*$S$4+T64*$T$4+U64*$U$4+V64*$V$4+W64*$W$4+X64*$X$4</f>
        <v>0</v>
      </c>
      <c r="R64" s="27">
        <f>COUNTIFS(号卡晒单!$A:$A,$B$4,号卡晒单!$G:$G,B64,号卡晒单!$H:$H,$R$8)</f>
        <v>0</v>
      </c>
      <c r="S64" s="27">
        <f t="shared" si="0"/>
        <v>0</v>
      </c>
      <c r="T64" s="27">
        <f t="shared" si="1"/>
        <v>0</v>
      </c>
      <c r="U64" s="27">
        <f>COUNTIFS(号卡晒单!$A:$A,$B$4,号卡晒单!$G:$G,B64,号卡晒单!$H:$H,$U$8)</f>
        <v>0</v>
      </c>
      <c r="V64" s="27">
        <f>COUNTIFS(号卡晒单!$A:$A,$B$4,号卡晒单!$G:$G,B64,号卡晒单!$H:$H,$V$8)</f>
        <v>0</v>
      </c>
      <c r="W64" s="27">
        <f>COUNTIFS(号卡晒单!$A:$A,$B$4,号卡晒单!$G:$G,B64,号卡晒单!$H:$H,$W$8)</f>
        <v>0</v>
      </c>
      <c r="X64" s="27">
        <f>COUNTIFS(号卡晒单!$A:$A,$B$4,号卡晒单!$G:$G,B64,号卡晒单!$H:$H,$X$8)</f>
        <v>0</v>
      </c>
      <c r="Y64" s="27">
        <f>Z64*$Z$4+AA64*$AA$4+AB64*$AB$4+AC64*$AC$4+AD64*$AD$4+AE64*$AE$4+AF64*$AF$4+AG64*$AG$4</f>
        <v>0</v>
      </c>
      <c r="Z64" s="27">
        <f>COUNTIFS('固网新增-回网'!$A:$A,$B$4,'固网新增-回网'!$F:$F,B64,'固网新增-回网'!$G:$G,$Z$8)</f>
        <v>0</v>
      </c>
      <c r="AA64" s="27">
        <f>COUNTIFS('固网新增-回网'!$A:$A,$B$4,'固网新增-回网'!$F:$F,B64,'固网新增-回网'!$H:$H,$AA$8)</f>
        <v>0</v>
      </c>
      <c r="AB64" s="27">
        <f>COUNTIFS('固网新增-回网'!$A:$A,$B$4,'固网新增-回网'!$F:$F,B64,'固网新增-回网'!$I:$I,$AB$8)</f>
        <v>0</v>
      </c>
      <c r="AC64" s="27">
        <f>COUNTIFS('固网新增-回网'!$A:$A,$B$4,'固网新增-回网'!$F:$F,B64,'固网新增-回网'!$G:$G,$AC$8)</f>
        <v>0</v>
      </c>
      <c r="AD64" s="27">
        <f>COUNTIFS('固网新增-回网'!$A:$A,$B$4,'固网新增-回网'!$F:$F,B64,'固网新增-回网'!$H:$H,$AD$8)</f>
        <v>0</v>
      </c>
      <c r="AE64" s="27">
        <f>COUNTIFS('固网新增-回网'!$A:$A,$B$4,'固网新增-回网'!$F:$F,B64,'固网新增-回网'!$I:$I,$AE$8)</f>
        <v>0</v>
      </c>
      <c r="AF64" s="27">
        <f>COUNTIFS('固网新增-回网'!$A:$A,$B$4,'固网新增-回网'!$F:$F,B64,'固网新增-回网'!$J:$J,$AF$8)</f>
        <v>0</v>
      </c>
      <c r="AG64" s="27">
        <f>COUNTIFS('固网新增-回网'!$A:$A,$B$4,'固网新增-回网'!$F:$F,B64,'固网新增-回网'!$K:$K,$AG$8)</f>
        <v>0</v>
      </c>
      <c r="AH64" s="27">
        <f>COUNTIFS(号卡晒单!$G:$G,B64,号卡晒单!$H:$H,$AH$8)</f>
        <v>0</v>
      </c>
      <c r="AI64" s="27">
        <f>COUNTIFS(号卡晒单!$G:$G,B64,号卡晒单!$H:$H,$AI$8)</f>
        <v>0</v>
      </c>
      <c r="AJ64" s="27">
        <f>COUNTIFS(号卡晒单!$G:$G,B64,号卡晒单!$H:$H,$AJ$8)</f>
        <v>0</v>
      </c>
      <c r="AK64" s="27">
        <f>COUNTIFS(号卡晒单!$G:$G,B64,号卡晒单!$H:$H,$AK$8)</f>
        <v>0</v>
      </c>
      <c r="AL64" s="27">
        <f>COUNTIFS(号卡晒单!$G:$G,B64,号卡晒单!$H:$H,$AL$8)</f>
        <v>0</v>
      </c>
      <c r="AM64" s="27">
        <f>COUNTIFS(号卡晒单!$G:$G,B64,号卡晒单!$H:$H,$AM$8)</f>
        <v>0</v>
      </c>
      <c r="AN64" s="27">
        <f>COUNTIFS(号卡晒单!$G:$G,B64,号卡晒单!$H:$H,$AN$8)</f>
        <v>0</v>
      </c>
      <c r="AO64" s="27">
        <f>COUNTIFS(号卡晒单!$G:$G,B64,号卡晒单!$H:$H,$AO$8)</f>
        <v>0</v>
      </c>
      <c r="AP64" s="27">
        <f>COUNTIFS(号卡晒单!$G:$G,B64,号卡晒单!$H:$H,$AP$8)</f>
        <v>1</v>
      </c>
      <c r="AQ64" s="27">
        <f>COUNTIFS(号卡晒单!$G:$G,B64,号卡晒单!$H:$H,$AQ$8)</f>
        <v>0</v>
      </c>
      <c r="AR64" s="27">
        <f>COUNTIFS(号卡晒单!$G:$G,B64,号卡晒单!$H:$H,$AR$8)</f>
        <v>0</v>
      </c>
      <c r="AS64" s="27">
        <f>COUNTIFS(号卡晒单!$G:$G,B64,号卡晒单!$H:$H,$AS$8)</f>
        <v>0</v>
      </c>
      <c r="AT64" s="23">
        <f>COUNTIFS(号卡晒单!$G:$G,B64,号卡晒单!$H:$H,$AT$8)</f>
        <v>0</v>
      </c>
      <c r="AU64" s="23">
        <f t="shared" si="2"/>
        <v>1</v>
      </c>
      <c r="AV64" s="23">
        <f t="shared" si="3"/>
        <v>0</v>
      </c>
      <c r="AW64" s="23">
        <f>COUNTIFS(号卡晒单!$G:$G,B64,号卡晒单!$H:$H,$AW$8)</f>
        <v>0</v>
      </c>
      <c r="AX64" s="27">
        <f>COUNTIFS(号卡晒单!$G:$G,B64,号卡晒单!$H:$H,$AX$8)</f>
        <v>0</v>
      </c>
      <c r="AY64" s="27">
        <f>COUNTIFS(号卡晒单!$G:$G,B64,号卡晒单!$H:$H,$AY$8)</f>
        <v>0</v>
      </c>
      <c r="AZ64" s="27">
        <f>COUNTIFS(号卡晒单!$G:$G,B64,号卡晒单!$H:$H,$AZ$8)</f>
        <v>0</v>
      </c>
      <c r="BA64" s="27">
        <f>COUNTIFS('固网新增-回网'!$F:$F,B64,'固网新增-回网'!$G:$G,$BA$8)</f>
        <v>1</v>
      </c>
      <c r="BB64" s="27">
        <f>COUNTIFS('固网新增-回网'!$F:$F,B64,'固网新增-回网'!$H:$H,$BB$8)</f>
        <v>0</v>
      </c>
      <c r="BC64" s="27">
        <f>COUNTIFS('固网新增-回网'!$F:$F,B64,'固网新增-回网'!$I:$I,$BC$8)</f>
        <v>0</v>
      </c>
      <c r="BD64" s="27">
        <f>COUNTIFS('固网新增-回网'!$F:$F,B64,'固网新增-回网'!$G:$G,$BD$8)</f>
        <v>0</v>
      </c>
      <c r="BE64" s="27">
        <f>COUNTIFS('固网新增-回网'!$F:$F,B64,'固网新增-回网'!$H:$H,$BE$8)</f>
        <v>0</v>
      </c>
      <c r="BF64" s="27">
        <f>COUNTIFS('固网新增-回网'!$F:$F,B64,'固网新增-回网'!$I:$I,$BF$8)</f>
        <v>0</v>
      </c>
      <c r="BG64" s="27">
        <f>COUNTIFS('固网新增-回网'!$F:$F,B64,'固网新增-回网'!$J:$J,$BG$8)</f>
        <v>1</v>
      </c>
      <c r="BH64" s="27">
        <f>COUNTIFS('固网新增-回网'!$F:$F,B64,'固网新增-回网'!$K:$K,$BH$8)</f>
        <v>1</v>
      </c>
      <c r="BI64" s="26">
        <v>2</v>
      </c>
      <c r="BJ64" s="27">
        <f>AT64*$AT$4+AU64*$AU$4+AV64*$AV$4+AW64*$AW$4+AX64*$AX$4+AY64*$AY$4+AZ64*$AZ$4</f>
        <v>2</v>
      </c>
      <c r="BK64" s="27">
        <f t="shared" si="4"/>
        <v>1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5</v>
      </c>
      <c r="BQ64" s="27">
        <f t="shared" si="5"/>
        <v>3</v>
      </c>
      <c r="BR64" s="28"/>
      <c r="BS64" s="28"/>
      <c r="BT64" s="28"/>
      <c r="BU64" s="28"/>
      <c r="BV64" s="28"/>
      <c r="BW64" s="28"/>
      <c r="BX64" s="63" t="s">
        <v>96</v>
      </c>
      <c r="BY64" s="34">
        <f t="shared" si="6"/>
        <v>0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>
        <f>COUNTIFS(号卡晒单!$A:$A,$B$4,号卡晒单!$G:$G,B65,号卡晒单!$H:$H,$E$8)</f>
        <v>0</v>
      </c>
      <c r="F65" s="27">
        <f>COUNTIFS(号卡晒单!$A:$A,$B$4,号卡晒单!$G:$G,B65,号卡晒单!$H:$H,$F$8)</f>
        <v>0</v>
      </c>
      <c r="G65" s="27">
        <f>COUNTIFS(号卡晒单!$A:$A,$B$4,号卡晒单!$G:$G,B65,号卡晒单!$H:$H,$G$8)</f>
        <v>0</v>
      </c>
      <c r="H65" s="27">
        <f>COUNTIFS(号卡晒单!$A:$A,$B$4,号卡晒单!$G:$G,B65,号卡晒单!$H:$H,$H$8)</f>
        <v>0</v>
      </c>
      <c r="I65" s="27">
        <f>COUNTIFS(号卡晒单!$A:$A,$B$4,号卡晒单!$G:$G,B65,号卡晒单!$H:$H,$I$8)</f>
        <v>0</v>
      </c>
      <c r="J65" s="27">
        <f>COUNTIFS(号卡晒单!$A:$A,$B$4,号卡晒单!$G:$G,B65,号卡晒单!$H:$H,$J$8)</f>
        <v>0</v>
      </c>
      <c r="K65" s="27">
        <f>COUNTIFS(号卡晒单!$A:$A,$B$4,号卡晒单!$G:$G,B65,号卡晒单!$H:$H,$K$8)</f>
        <v>0</v>
      </c>
      <c r="L65" s="27">
        <f>COUNTIFS(号卡晒单!$A:$A,$B$4,号卡晒单!$G:$G,B65,号卡晒单!$H:$H,$L$8)</f>
        <v>0</v>
      </c>
      <c r="M65" s="27">
        <f>COUNTIFS(号卡晒单!$A:$A,$B$4,号卡晒单!$G:$G,B65,号卡晒单!$H:$H,$M$8)</f>
        <v>0</v>
      </c>
      <c r="N65" s="27">
        <f>COUNTIFS(号卡晒单!$A:$A,$B$4,号卡晒单!$G:$G,B65,号卡晒单!$H:$H,$N$8)</f>
        <v>0</v>
      </c>
      <c r="O65" s="27">
        <f>COUNTIFS(号卡晒单!$A:$A,$B$4,号卡晒单!$G:$G,B65,号卡晒单!$H:$H,$O$8)</f>
        <v>0</v>
      </c>
      <c r="P65" s="27">
        <f>COUNTIFS(号卡晒单!$A:$A,$B$4,号卡晒单!$G:$G,B65,号卡晒单!$H:$H,$P$8)</f>
        <v>0</v>
      </c>
      <c r="Q65" s="27">
        <f>R65*$R$4+S65*$S$4+T65*$T$4+U65*$U$4+V65*$V$4+W65*$W$4+X65*$X$4</f>
        <v>0</v>
      </c>
      <c r="R65" s="27">
        <f>COUNTIFS(号卡晒单!$A:$A,$B$4,号卡晒单!$G:$G,B65,号卡晒单!$H:$H,$R$8)</f>
        <v>0</v>
      </c>
      <c r="S65" s="27">
        <f t="shared" si="0"/>
        <v>0</v>
      </c>
      <c r="T65" s="27">
        <f t="shared" si="1"/>
        <v>0</v>
      </c>
      <c r="U65" s="27">
        <f>COUNTIFS(号卡晒单!$A:$A,$B$4,号卡晒单!$G:$G,B65,号卡晒单!$H:$H,$U$8)</f>
        <v>0</v>
      </c>
      <c r="V65" s="27">
        <f>COUNTIFS(号卡晒单!$A:$A,$B$4,号卡晒单!$G:$G,B65,号卡晒单!$H:$H,$V$8)</f>
        <v>0</v>
      </c>
      <c r="W65" s="27">
        <f>COUNTIFS(号卡晒单!$A:$A,$B$4,号卡晒单!$G:$G,B65,号卡晒单!$H:$H,$W$8)</f>
        <v>0</v>
      </c>
      <c r="X65" s="27">
        <f>COUNTIFS(号卡晒单!$A:$A,$B$4,号卡晒单!$G:$G,B65,号卡晒单!$H:$H,$X$8)</f>
        <v>0</v>
      </c>
      <c r="Y65" s="27">
        <f>Z65*$Z$4+AA65*$AA$4+AB65*$AB$4+AC65*$AC$4+AD65*$AD$4+AE65*$AE$4+AF65*$AF$4+AG65*$AG$4</f>
        <v>0</v>
      </c>
      <c r="Z65" s="27">
        <f>COUNTIFS('固网新增-回网'!$A:$A,$B$4,'固网新增-回网'!$F:$F,B65,'固网新增-回网'!$G:$G,$Z$8)</f>
        <v>0</v>
      </c>
      <c r="AA65" s="27">
        <f>COUNTIFS('固网新增-回网'!$A:$A,$B$4,'固网新增-回网'!$F:$F,B65,'固网新增-回网'!$H:$H,$AA$8)</f>
        <v>0</v>
      </c>
      <c r="AB65" s="27">
        <f>COUNTIFS('固网新增-回网'!$A:$A,$B$4,'固网新增-回网'!$F:$F,B65,'固网新增-回网'!$I:$I,$AB$8)</f>
        <v>0</v>
      </c>
      <c r="AC65" s="27">
        <f>COUNTIFS('固网新增-回网'!$A:$A,$B$4,'固网新增-回网'!$F:$F,B65,'固网新增-回网'!$G:$G,$AC$8)</f>
        <v>0</v>
      </c>
      <c r="AD65" s="27">
        <f>COUNTIFS('固网新增-回网'!$A:$A,$B$4,'固网新增-回网'!$F:$F,B65,'固网新增-回网'!$H:$H,$AD$8)</f>
        <v>0</v>
      </c>
      <c r="AE65" s="27">
        <f>COUNTIFS('固网新增-回网'!$A:$A,$B$4,'固网新增-回网'!$F:$F,B65,'固网新增-回网'!$I:$I,$AE$8)</f>
        <v>0</v>
      </c>
      <c r="AF65" s="27">
        <f>COUNTIFS('固网新增-回网'!$A:$A,$B$4,'固网新增-回网'!$F:$F,B65,'固网新增-回网'!$J:$J,$AF$8)</f>
        <v>0</v>
      </c>
      <c r="AG65" s="27">
        <f>COUNTIFS('固网新增-回网'!$A:$A,$B$4,'固网新增-回网'!$F:$F,B65,'固网新增-回网'!$K:$K,$AG$8)</f>
        <v>0</v>
      </c>
      <c r="AH65" s="27">
        <f>COUNTIFS(号卡晒单!$G:$G,B65,号卡晒单!$H:$H,$AH$8)</f>
        <v>0</v>
      </c>
      <c r="AI65" s="27">
        <f>COUNTIFS(号卡晒单!$G:$G,B65,号卡晒单!$H:$H,$AI$8)</f>
        <v>0</v>
      </c>
      <c r="AJ65" s="27">
        <f>COUNTIFS(号卡晒单!$G:$G,B65,号卡晒单!$H:$H,$AJ$8)</f>
        <v>0</v>
      </c>
      <c r="AK65" s="27">
        <f>COUNTIFS(号卡晒单!$G:$G,B65,号卡晒单!$H:$H,$AK$8)</f>
        <v>0</v>
      </c>
      <c r="AL65" s="27">
        <f>COUNTIFS(号卡晒单!$G:$G,B65,号卡晒单!$H:$H,$AL$8)</f>
        <v>0</v>
      </c>
      <c r="AM65" s="27">
        <f>COUNTIFS(号卡晒单!$G:$G,B65,号卡晒单!$H:$H,$AM$8)</f>
        <v>0</v>
      </c>
      <c r="AN65" s="27">
        <f>COUNTIFS(号卡晒单!$G:$G,B65,号卡晒单!$H:$H,$AN$8)</f>
        <v>0</v>
      </c>
      <c r="AO65" s="27">
        <f>COUNTIFS(号卡晒单!$G:$G,B65,号卡晒单!$H:$H,$AO$8)</f>
        <v>0</v>
      </c>
      <c r="AP65" s="27">
        <f>COUNTIFS(号卡晒单!$G:$G,B65,号卡晒单!$H:$H,$AP$8)</f>
        <v>1</v>
      </c>
      <c r="AQ65" s="27">
        <f>COUNTIFS(号卡晒单!$G:$G,B65,号卡晒单!$H:$H,$AQ$8)</f>
        <v>0</v>
      </c>
      <c r="AR65" s="27">
        <f>COUNTIFS(号卡晒单!$G:$G,B65,号卡晒单!$H:$H,$AR$8)</f>
        <v>0</v>
      </c>
      <c r="AS65" s="27">
        <f>COUNTIFS(号卡晒单!$G:$G,B65,号卡晒单!$H:$H,$AS$8)</f>
        <v>0</v>
      </c>
      <c r="AT65" s="23">
        <f>COUNTIFS(号卡晒单!$G:$G,B65,号卡晒单!$H:$H,$AT$8)</f>
        <v>0</v>
      </c>
      <c r="AU65" s="23">
        <f t="shared" si="2"/>
        <v>1</v>
      </c>
      <c r="AV65" s="23">
        <f t="shared" si="3"/>
        <v>0</v>
      </c>
      <c r="AW65" s="23">
        <f>COUNTIFS(号卡晒单!$G:$G,B65,号卡晒单!$H:$H,$AW$8)</f>
        <v>0</v>
      </c>
      <c r="AX65" s="27">
        <f>COUNTIFS(号卡晒单!$G:$G,B65,号卡晒单!$H:$H,$AX$8)</f>
        <v>0</v>
      </c>
      <c r="AY65" s="27">
        <f>COUNTIFS(号卡晒单!$G:$G,B65,号卡晒单!$H:$H,$AY$8)</f>
        <v>0</v>
      </c>
      <c r="AZ65" s="27">
        <f>COUNTIFS(号卡晒单!$G:$G,B65,号卡晒单!$H:$H,$AZ$8)</f>
        <v>0</v>
      </c>
      <c r="BA65" s="27">
        <f>COUNTIFS('固网新增-回网'!$F:$F,B65,'固网新增-回网'!$G:$G,$BA$8)</f>
        <v>1</v>
      </c>
      <c r="BB65" s="27">
        <f>COUNTIFS('固网新增-回网'!$F:$F,B65,'固网新增-回网'!$H:$H,$BB$8)</f>
        <v>0</v>
      </c>
      <c r="BC65" s="27">
        <f>COUNTIFS('固网新增-回网'!$F:$F,B65,'固网新增-回网'!$I:$I,$BC$8)</f>
        <v>0</v>
      </c>
      <c r="BD65" s="27">
        <f>COUNTIFS('固网新增-回网'!$F:$F,B65,'固网新增-回网'!$G:$G,$BD$8)</f>
        <v>0</v>
      </c>
      <c r="BE65" s="27">
        <f>COUNTIFS('固网新增-回网'!$F:$F,B65,'固网新增-回网'!$H:$H,$BE$8)</f>
        <v>0</v>
      </c>
      <c r="BF65" s="27">
        <f>COUNTIFS('固网新增-回网'!$F:$F,B65,'固网新增-回网'!$I:$I,$BF$8)</f>
        <v>0</v>
      </c>
      <c r="BG65" s="27">
        <f>COUNTIFS('固网新增-回网'!$F:$F,B65,'固网新增-回网'!$J:$J,$BG$8)</f>
        <v>2</v>
      </c>
      <c r="BH65" s="27">
        <f>COUNTIFS('固网新增-回网'!$F:$F,B65,'固网新增-回网'!$K:$K,$BH$8)</f>
        <v>1</v>
      </c>
      <c r="BI65" s="26">
        <v>2</v>
      </c>
      <c r="BJ65" s="27">
        <f>AT65*$AT$4+AU65*$AU$4+AV65*$AV$4+AW65*$AW$4+AX65*$AX$4+AY65*$AY$4+AZ65*$AZ$4</f>
        <v>2</v>
      </c>
      <c r="BK65" s="27">
        <f t="shared" si="4"/>
        <v>1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6</v>
      </c>
      <c r="BQ65" s="27">
        <f t="shared" si="5"/>
        <v>4</v>
      </c>
      <c r="BR65" s="30"/>
      <c r="BS65" s="30"/>
      <c r="BT65" s="30"/>
      <c r="BU65" s="30"/>
      <c r="BV65" s="30"/>
      <c r="BW65" s="30"/>
      <c r="BX65" s="63" t="s">
        <v>97</v>
      </c>
      <c r="BY65" s="34">
        <f t="shared" si="6"/>
        <v>0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>
        <f>COUNTIFS(号卡晒单!$A:$A,$B$4,号卡晒单!$G:$G,B66,号卡晒单!$H:$H,$E$8)</f>
        <v>0</v>
      </c>
      <c r="F66" s="27">
        <f>COUNTIFS(号卡晒单!$A:$A,$B$4,号卡晒单!$G:$G,B66,号卡晒单!$H:$H,$F$8)</f>
        <v>0</v>
      </c>
      <c r="G66" s="27">
        <f>COUNTIFS(号卡晒单!$A:$A,$B$4,号卡晒单!$G:$G,B66,号卡晒单!$H:$H,$G$8)</f>
        <v>0</v>
      </c>
      <c r="H66" s="27">
        <f>COUNTIFS(号卡晒单!$A:$A,$B$4,号卡晒单!$G:$G,B66,号卡晒单!$H:$H,$H$8)</f>
        <v>0</v>
      </c>
      <c r="I66" s="27">
        <f>COUNTIFS(号卡晒单!$A:$A,$B$4,号卡晒单!$G:$G,B66,号卡晒单!$H:$H,$I$8)</f>
        <v>0</v>
      </c>
      <c r="J66" s="27">
        <f>COUNTIFS(号卡晒单!$A:$A,$B$4,号卡晒单!$G:$G,B66,号卡晒单!$H:$H,$J$8)</f>
        <v>0</v>
      </c>
      <c r="K66" s="27">
        <f>COUNTIFS(号卡晒单!$A:$A,$B$4,号卡晒单!$G:$G,B66,号卡晒单!$H:$H,$K$8)</f>
        <v>0</v>
      </c>
      <c r="L66" s="27">
        <f>COUNTIFS(号卡晒单!$A:$A,$B$4,号卡晒单!$G:$G,B66,号卡晒单!$H:$H,$L$8)</f>
        <v>0</v>
      </c>
      <c r="M66" s="27">
        <f>COUNTIFS(号卡晒单!$A:$A,$B$4,号卡晒单!$G:$G,B66,号卡晒单!$H:$H,$M$8)</f>
        <v>0</v>
      </c>
      <c r="N66" s="27">
        <f>COUNTIFS(号卡晒单!$A:$A,$B$4,号卡晒单!$G:$G,B66,号卡晒单!$H:$H,$N$8)</f>
        <v>0</v>
      </c>
      <c r="O66" s="27">
        <f>COUNTIFS(号卡晒单!$A:$A,$B$4,号卡晒单!$G:$G,B66,号卡晒单!$H:$H,$O$8)</f>
        <v>0</v>
      </c>
      <c r="P66" s="27">
        <f>COUNTIFS(号卡晒单!$A:$A,$B$4,号卡晒单!$G:$G,B66,号卡晒单!$H:$H,$P$8)</f>
        <v>0</v>
      </c>
      <c r="Q66" s="27">
        <f>R66*$R$4+S66*$S$4+T66*$T$4+U66*$U$4+V66*$V$4+W66*$W$4+X66*$X$4</f>
        <v>0</v>
      </c>
      <c r="R66" s="27">
        <f>COUNTIFS(号卡晒单!$A:$A,$B$4,号卡晒单!$G:$G,B66,号卡晒单!$H:$H,$R$8)</f>
        <v>0</v>
      </c>
      <c r="S66" s="27">
        <f t="shared" si="0"/>
        <v>0</v>
      </c>
      <c r="T66" s="27">
        <f t="shared" si="1"/>
        <v>0</v>
      </c>
      <c r="U66" s="27">
        <f>COUNTIFS(号卡晒单!$A:$A,$B$4,号卡晒单!$G:$G,B66,号卡晒单!$H:$H,$U$8)</f>
        <v>0</v>
      </c>
      <c r="V66" s="27">
        <f>COUNTIFS(号卡晒单!$A:$A,$B$4,号卡晒单!$G:$G,B66,号卡晒单!$H:$H,$V$8)</f>
        <v>0</v>
      </c>
      <c r="W66" s="27">
        <f>COUNTIFS(号卡晒单!$A:$A,$B$4,号卡晒单!$G:$G,B66,号卡晒单!$H:$H,$W$8)</f>
        <v>0</v>
      </c>
      <c r="X66" s="27">
        <f>COUNTIFS(号卡晒单!$A:$A,$B$4,号卡晒单!$G:$G,B66,号卡晒单!$H:$H,$X$8)</f>
        <v>0</v>
      </c>
      <c r="Y66" s="27">
        <f>Z66*$Z$4+AA66*$AA$4+AB66*$AB$4+AC66*$AC$4+AD66*$AD$4+AE66*$AE$4+AF66*$AF$4+AG66*$AG$4</f>
        <v>0</v>
      </c>
      <c r="Z66" s="27">
        <f>COUNTIFS('固网新增-回网'!$A:$A,$B$4,'固网新增-回网'!$F:$F,B66,'固网新增-回网'!$G:$G,$Z$8)</f>
        <v>0</v>
      </c>
      <c r="AA66" s="27">
        <f>COUNTIFS('固网新增-回网'!$A:$A,$B$4,'固网新增-回网'!$F:$F,B66,'固网新增-回网'!$H:$H,$AA$8)</f>
        <v>0</v>
      </c>
      <c r="AB66" s="27">
        <f>COUNTIFS('固网新增-回网'!$A:$A,$B$4,'固网新增-回网'!$F:$F,B66,'固网新增-回网'!$I:$I,$AB$8)</f>
        <v>0</v>
      </c>
      <c r="AC66" s="27">
        <f>COUNTIFS('固网新增-回网'!$A:$A,$B$4,'固网新增-回网'!$F:$F,B66,'固网新增-回网'!$G:$G,$AC$8)</f>
        <v>0</v>
      </c>
      <c r="AD66" s="27">
        <f>COUNTIFS('固网新增-回网'!$A:$A,$B$4,'固网新增-回网'!$F:$F,B66,'固网新增-回网'!$H:$H,$AD$8)</f>
        <v>0</v>
      </c>
      <c r="AE66" s="27">
        <f>COUNTIFS('固网新增-回网'!$A:$A,$B$4,'固网新增-回网'!$F:$F,B66,'固网新增-回网'!$I:$I,$AE$8)</f>
        <v>0</v>
      </c>
      <c r="AF66" s="27">
        <f>COUNTIFS('固网新增-回网'!$A:$A,$B$4,'固网新增-回网'!$F:$F,B66,'固网新增-回网'!$J:$J,$AF$8)</f>
        <v>0</v>
      </c>
      <c r="AG66" s="27">
        <f>COUNTIFS('固网新增-回网'!$A:$A,$B$4,'固网新增-回网'!$F:$F,B66,'固网新增-回网'!$K:$K,$AG$8)</f>
        <v>0</v>
      </c>
      <c r="AH66" s="27">
        <f>COUNTIFS(号卡晒单!$G:$G,B66,号卡晒单!$H:$H,$AH$8)</f>
        <v>0</v>
      </c>
      <c r="AI66" s="27">
        <f>COUNTIFS(号卡晒单!$G:$G,B66,号卡晒单!$H:$H,$AI$8)</f>
        <v>0</v>
      </c>
      <c r="AJ66" s="27">
        <f>COUNTIFS(号卡晒单!$G:$G,B66,号卡晒单!$H:$H,$AJ$8)</f>
        <v>0</v>
      </c>
      <c r="AK66" s="27">
        <f>COUNTIFS(号卡晒单!$G:$G,B66,号卡晒单!$H:$H,$AK$8)</f>
        <v>0</v>
      </c>
      <c r="AL66" s="27">
        <f>COUNTIFS(号卡晒单!$G:$G,B66,号卡晒单!$H:$H,$AL$8)</f>
        <v>0</v>
      </c>
      <c r="AM66" s="27">
        <f>COUNTIFS(号卡晒单!$G:$G,B66,号卡晒单!$H:$H,$AM$8)</f>
        <v>1</v>
      </c>
      <c r="AN66" s="27">
        <f>COUNTIFS(号卡晒单!$G:$G,B66,号卡晒单!$H:$H,$AN$8)</f>
        <v>0</v>
      </c>
      <c r="AO66" s="27">
        <f>COUNTIFS(号卡晒单!$G:$G,B66,号卡晒单!$H:$H,$AO$8)</f>
        <v>0</v>
      </c>
      <c r="AP66" s="27">
        <f>COUNTIFS(号卡晒单!$G:$G,B66,号卡晒单!$H:$H,$AP$8)</f>
        <v>1</v>
      </c>
      <c r="AQ66" s="27">
        <f>COUNTIFS(号卡晒单!$G:$G,B66,号卡晒单!$H:$H,$AQ$8)</f>
        <v>0</v>
      </c>
      <c r="AR66" s="27">
        <f>COUNTIFS(号卡晒单!$G:$G,B66,号卡晒单!$H:$H,$AR$8)</f>
        <v>0</v>
      </c>
      <c r="AS66" s="27">
        <f>COUNTIFS(号卡晒单!$G:$G,B66,号卡晒单!$H:$H,$AS$8)</f>
        <v>0</v>
      </c>
      <c r="AT66" s="23">
        <f>COUNTIFS(号卡晒单!$G:$G,B66,号卡晒单!$H:$H,$AT$8)</f>
        <v>0</v>
      </c>
      <c r="AU66" s="23">
        <f t="shared" si="2"/>
        <v>1</v>
      </c>
      <c r="AV66" s="23">
        <f t="shared" si="3"/>
        <v>1</v>
      </c>
      <c r="AW66" s="23">
        <f>COUNTIFS(号卡晒单!$G:$G,B66,号卡晒单!$H:$H,$AW$8)</f>
        <v>0</v>
      </c>
      <c r="AX66" s="27">
        <f>COUNTIFS(号卡晒单!$G:$G,B66,号卡晒单!$H:$H,$AX$8)</f>
        <v>0</v>
      </c>
      <c r="AY66" s="27">
        <f>COUNTIFS(号卡晒单!$G:$G,B66,号卡晒单!$H:$H,$AY$8)</f>
        <v>0</v>
      </c>
      <c r="AZ66" s="27">
        <f>COUNTIFS(号卡晒单!$G:$G,B66,号卡晒单!$H:$H,$AZ$8)</f>
        <v>0</v>
      </c>
      <c r="BA66" s="27">
        <f>COUNTIFS('固网新增-回网'!$F:$F,B66,'固网新增-回网'!$G:$G,$BA$8)</f>
        <v>1</v>
      </c>
      <c r="BB66" s="27">
        <f>COUNTIFS('固网新增-回网'!$F:$F,B66,'固网新增-回网'!$H:$H,$BB$8)</f>
        <v>1</v>
      </c>
      <c r="BC66" s="27">
        <f>COUNTIFS('固网新增-回网'!$F:$F,B66,'固网新增-回网'!$I:$I,$BC$8)</f>
        <v>1</v>
      </c>
      <c r="BD66" s="27">
        <f>COUNTIFS('固网新增-回网'!$F:$F,B66,'固网新增-回网'!$G:$G,$BD$8)</f>
        <v>3</v>
      </c>
      <c r="BE66" s="27">
        <f>COUNTIFS('固网新增-回网'!$F:$F,B66,'固网新增-回网'!$H:$H,$BE$8)</f>
        <v>2</v>
      </c>
      <c r="BF66" s="27">
        <f>COUNTIFS('固网新增-回网'!$F:$F,B66,'固网新增-回网'!$I:$I,$BF$8)</f>
        <v>2</v>
      </c>
      <c r="BG66" s="27">
        <f>COUNTIFS('固网新增-回网'!$F:$F,B66,'固网新增-回网'!$J:$J,$BG$8)</f>
        <v>0</v>
      </c>
      <c r="BH66" s="27">
        <f>COUNTIFS('固网新增-回网'!$F:$F,B66,'固网新增-回网'!$K:$K,$BH$8)</f>
        <v>0</v>
      </c>
      <c r="BI66" s="26">
        <v>8</v>
      </c>
      <c r="BJ66" s="27">
        <f>AT66*$AT$4+AU66*$AU$4+AV66*$AV$4+AW66*$AW$4+AX66*$AX$4+AY66*$AY$4+AZ66*$AZ$4</f>
        <v>5</v>
      </c>
      <c r="BK66" s="27">
        <f t="shared" si="4"/>
        <v>2</v>
      </c>
      <c r="BL66" s="26">
        <v>8</v>
      </c>
      <c r="BM66" s="52">
        <f>BJ66</f>
        <v>5</v>
      </c>
      <c r="BN66" s="53">
        <f>BM66/BL66</f>
        <v>0.625</v>
      </c>
      <c r="BO66" s="26">
        <v>18</v>
      </c>
      <c r="BP66" s="27">
        <f>BA66*$BA$4+BB66*$BB$4+BC66*$BC$4+BD66*$BD$4+BE66*$BE$4+BF66*$BF$4+BG66*$BG$4+BH66*$BH$4</f>
        <v>16</v>
      </c>
      <c r="BQ66" s="27">
        <f t="shared" si="5"/>
        <v>10</v>
      </c>
      <c r="BR66" s="52">
        <v>18</v>
      </c>
      <c r="BS66" s="52">
        <f>BP66</f>
        <v>16</v>
      </c>
      <c r="BT66" s="53">
        <f>BS66/BR66</f>
        <v>0.888888888888889</v>
      </c>
      <c r="BU66" s="53">
        <f>(BT66+BN66)/2</f>
        <v>0.756944444444444</v>
      </c>
      <c r="BV66" s="64">
        <f>RANK(BU66,$BU$9:$BU$66)</f>
        <v>10</v>
      </c>
      <c r="BW66" s="34" t="s">
        <v>34</v>
      </c>
      <c r="BX66" s="63" t="s">
        <v>34</v>
      </c>
      <c r="BY66" s="34">
        <f t="shared" si="6"/>
        <v>0</v>
      </c>
      <c r="BZ66" s="52">
        <f>BY66</f>
        <v>0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>
        <f t="shared" si="7"/>
        <v>4</v>
      </c>
      <c r="F67" s="27">
        <f t="shared" si="7"/>
        <v>0</v>
      </c>
      <c r="G67" s="27">
        <f t="shared" si="7"/>
        <v>0</v>
      </c>
      <c r="H67" s="27">
        <f t="shared" si="7"/>
        <v>0</v>
      </c>
      <c r="I67" s="27">
        <f t="shared" si="7"/>
        <v>0</v>
      </c>
      <c r="J67" s="27">
        <f t="shared" si="7"/>
        <v>0</v>
      </c>
      <c r="K67" s="27">
        <f t="shared" si="7"/>
        <v>0</v>
      </c>
      <c r="L67" s="27">
        <f t="shared" si="7"/>
        <v>0</v>
      </c>
      <c r="M67" s="27">
        <f t="shared" si="7"/>
        <v>11</v>
      </c>
      <c r="N67" s="27">
        <f t="shared" si="7"/>
        <v>0</v>
      </c>
      <c r="O67" s="27">
        <f t="shared" si="7"/>
        <v>0</v>
      </c>
      <c r="P67" s="27">
        <f t="shared" si="7"/>
        <v>0</v>
      </c>
      <c r="Q67" s="27">
        <f t="shared" si="7"/>
        <v>65</v>
      </c>
      <c r="R67" s="27">
        <f t="shared" si="7"/>
        <v>9</v>
      </c>
      <c r="S67" s="27">
        <f t="shared" si="7"/>
        <v>11</v>
      </c>
      <c r="T67" s="27">
        <f t="shared" si="7"/>
        <v>4</v>
      </c>
      <c r="U67" s="27">
        <f t="shared" si="7"/>
        <v>0</v>
      </c>
      <c r="V67" s="27">
        <f t="shared" si="7"/>
        <v>1</v>
      </c>
      <c r="W67" s="27">
        <f t="shared" si="7"/>
        <v>2</v>
      </c>
      <c r="X67" s="27">
        <f t="shared" si="7"/>
        <v>0</v>
      </c>
      <c r="Y67" s="69">
        <f t="shared" si="7"/>
        <v>104</v>
      </c>
      <c r="Z67" s="27">
        <f t="shared" si="7"/>
        <v>16</v>
      </c>
      <c r="AA67" s="27">
        <f t="shared" si="7"/>
        <v>5</v>
      </c>
      <c r="AB67" s="27">
        <f t="shared" si="7"/>
        <v>5</v>
      </c>
      <c r="AC67" s="27">
        <f t="shared" si="7"/>
        <v>10</v>
      </c>
      <c r="AD67" s="27">
        <f t="shared" si="7"/>
        <v>7</v>
      </c>
      <c r="AE67" s="27">
        <f t="shared" si="7"/>
        <v>6</v>
      </c>
      <c r="AF67" s="27">
        <f t="shared" si="7"/>
        <v>4</v>
      </c>
      <c r="AG67" s="27">
        <f t="shared" si="7"/>
        <v>4</v>
      </c>
      <c r="AH67" s="27">
        <f t="shared" si="7"/>
        <v>8</v>
      </c>
      <c r="AI67" s="27">
        <f t="shared" si="7"/>
        <v>0</v>
      </c>
      <c r="AJ67" s="27">
        <f t="shared" si="7"/>
        <v>0</v>
      </c>
      <c r="AK67" s="27">
        <f t="shared" si="7"/>
        <v>0</v>
      </c>
      <c r="AL67" s="27">
        <f t="shared" si="7"/>
        <v>0</v>
      </c>
      <c r="AM67" s="27">
        <f t="shared" si="7"/>
        <v>1</v>
      </c>
      <c r="AN67" s="27">
        <f t="shared" si="7"/>
        <v>0</v>
      </c>
      <c r="AO67" s="27">
        <f t="shared" si="7"/>
        <v>0</v>
      </c>
      <c r="AP67" s="27">
        <f t="shared" si="7"/>
        <v>37</v>
      </c>
      <c r="AQ67" s="27">
        <f t="shared" si="7"/>
        <v>0</v>
      </c>
      <c r="AR67" s="27">
        <f t="shared" si="7"/>
        <v>0</v>
      </c>
      <c r="AS67" s="27">
        <f t="shared" si="7"/>
        <v>0</v>
      </c>
      <c r="AT67" s="27">
        <f t="shared" si="7"/>
        <v>15</v>
      </c>
      <c r="AU67" s="27">
        <f t="shared" si="7"/>
        <v>37</v>
      </c>
      <c r="AV67" s="27">
        <f t="shared" si="7"/>
        <v>9</v>
      </c>
      <c r="AW67" s="52">
        <f t="shared" si="7"/>
        <v>0</v>
      </c>
      <c r="AX67" s="27">
        <f t="shared" si="7"/>
        <v>2</v>
      </c>
      <c r="AY67" s="27">
        <f t="shared" si="7"/>
        <v>2</v>
      </c>
      <c r="AZ67" s="27">
        <f t="shared" si="7"/>
        <v>0</v>
      </c>
      <c r="BA67" s="27">
        <f t="shared" si="7"/>
        <v>67</v>
      </c>
      <c r="BB67" s="27">
        <f t="shared" si="7"/>
        <v>10</v>
      </c>
      <c r="BC67" s="27">
        <f t="shared" si="7"/>
        <v>10</v>
      </c>
      <c r="BD67" s="27">
        <f t="shared" si="7"/>
        <v>51</v>
      </c>
      <c r="BE67" s="27">
        <f t="shared" si="7"/>
        <v>27</v>
      </c>
      <c r="BF67" s="27">
        <f t="shared" si="7"/>
        <v>27</v>
      </c>
      <c r="BG67" s="27">
        <f t="shared" si="7"/>
        <v>46</v>
      </c>
      <c r="BH67" s="27">
        <f t="shared" si="7"/>
        <v>33</v>
      </c>
      <c r="BI67" s="26">
        <v>175</v>
      </c>
      <c r="BJ67" s="27">
        <f>SUM(BJ9:BJ66)</f>
        <v>144</v>
      </c>
      <c r="BK67" s="27">
        <f t="shared" si="4"/>
        <v>65</v>
      </c>
      <c r="BL67" s="26">
        <f>SUM(BL9:BL66)</f>
        <v>175</v>
      </c>
      <c r="BM67" s="52">
        <f>SUM(BM9:BM66)</f>
        <v>144</v>
      </c>
      <c r="BN67" s="52"/>
      <c r="BO67" s="26">
        <v>426</v>
      </c>
      <c r="BP67" s="27">
        <f>SUM(BP9:BP66)</f>
        <v>466</v>
      </c>
      <c r="BQ67" s="27">
        <f>SUM(BA67:BF67)</f>
        <v>192</v>
      </c>
      <c r="BR67" s="52">
        <v>426</v>
      </c>
      <c r="BS67" s="52">
        <f>SUM(BS9:BS66)</f>
        <v>463</v>
      </c>
      <c r="BT67" s="52"/>
      <c r="BU67" s="52"/>
      <c r="BV67" s="52"/>
      <c r="BW67" s="52"/>
      <c r="BX67" s="71"/>
      <c r="BY67" s="52">
        <f>SUM(BY9:BY66)</f>
        <v>4</v>
      </c>
      <c r="BZ67" s="52">
        <f>SUM(BZ9:BZ66)</f>
        <v>4</v>
      </c>
    </row>
    <row r="68" spans="1:1">
      <c r="A68" s="68" t="s">
        <v>603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604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3" priority="1" bottom="1" rank="3"/>
  </conditionalFormatting>
  <conditionalFormatting sqref="E9:BH67">
    <cfRule type="cellIs" dxfId="4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宁德市公司指标</vt:lpstr>
      <vt:lpstr>全能卡目标</vt:lpstr>
      <vt:lpstr>固网、个人号卡积分目标</vt:lpstr>
      <vt:lpstr>晒单统计</vt:lpstr>
      <vt:lpstr>号卡晒单</vt:lpstr>
      <vt:lpstr>固网新增-回网</vt:lpstr>
      <vt:lpstr>3.7每日通报</vt:lpstr>
      <vt:lpstr>新3.8每日通报</vt:lpstr>
      <vt:lpstr>新3.9每日通报 </vt:lpstr>
      <vt:lpstr>3.9每日通报 </vt:lpstr>
      <vt:lpstr>新3.8每日通报 (2)</vt:lpstr>
      <vt:lpstr>Sheet1</vt:lpstr>
      <vt:lpstr>Sheet2</vt:lpstr>
      <vt:lpstr>Sheet3</vt:lpstr>
      <vt:lpstr>Sheet4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</cp:lastModifiedBy>
  <dcterms:created xsi:type="dcterms:W3CDTF">2024-03-06T03:49:00Z</dcterms:created>
  <dcterms:modified xsi:type="dcterms:W3CDTF">2024-03-12T02:24:51Z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174F3C3B0B0E4EB78739FD6D0178F094_12</vt:lpwstr>
  </property>
  <property fmtid="{D5CDD505-2E9C-101B-9397-08002B2CF9AE}" pid="3" name="KSOProductBuildVer">
    <vt:lpwstr>2052-12.1.0.16399</vt:lpwstr>
  </property>
</Properties>
</file>