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OneDrive - Imperial College London\Publications\JAMP commentary\1st Review Round\SuperPro &amp; TEA\"/>
    </mc:Choice>
  </mc:AlternateContent>
  <xr:revisionPtr revIDLastSave="310" documentId="8_{44862824-94B2-4494-BFCB-B7FE53324FAA}" xr6:coauthVersionLast="44" xr6:coauthVersionMax="44" xr10:uidLastSave="{B4650010-3114-464D-BFB5-84159F1B277C}"/>
  <bookViews>
    <workbookView xWindow="-120" yWindow="-120" windowWidth="38640" windowHeight="21240" activeTab="1" xr2:uid="{2382F1B0-DC11-4781-8BF2-D6CCCA335FDF}"/>
  </bookViews>
  <sheets>
    <sheet name="TEA settings in SuperPro" sheetId="2" r:id="rId1"/>
    <sheet name="Assumptions &amp; TEA resul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 l="1"/>
  <c r="D26" i="1" s="1"/>
  <c r="D27" i="1" s="1"/>
</calcChain>
</file>

<file path=xl/sharedStrings.xml><?xml version="1.0" encoding="utf-8"?>
<sst xmlns="http://schemas.openxmlformats.org/spreadsheetml/2006/main" count="243" uniqueCount="180">
  <si>
    <t>Parameter name</t>
  </si>
  <si>
    <t>Unit</t>
  </si>
  <si>
    <t>Value</t>
  </si>
  <si>
    <t>Source, Reference</t>
  </si>
  <si>
    <t>Value range</t>
  </si>
  <si>
    <t>Assumed value</t>
  </si>
  <si>
    <t>Production titres</t>
  </si>
  <si>
    <t>g/L</t>
  </si>
  <si>
    <t>1.5 - 7</t>
  </si>
  <si>
    <t>USD/g</t>
  </si>
  <si>
    <t>2500 – 10000</t>
  </si>
  <si>
    <t>Influencing and determining factors</t>
  </si>
  <si>
    <t>Reaction optimization, process development</t>
  </si>
  <si>
    <t>Scale and purchase price from supplier</t>
  </si>
  <si>
    <t>%</t>
  </si>
  <si>
    <t>20 – 50</t>
  </si>
  <si>
    <t>RNA amount per dose</t>
  </si>
  <si>
    <t>Parameter use</t>
  </si>
  <si>
    <t>Parameter class</t>
  </si>
  <si>
    <t>CapEx calculation</t>
  </si>
  <si>
    <t>Direct Cost</t>
  </si>
  <si>
    <t>(DC)</t>
  </si>
  <si>
    <t>Piping Cost</t>
  </si>
  <si>
    <t>% of TEPC</t>
  </si>
  <si>
    <t>Instrumentation Cost</t>
  </si>
  <si>
    <t>Insulation Cost</t>
  </si>
  <si>
    <t>Electrical Facilities Cost</t>
  </si>
  <si>
    <t>Buildings Cost</t>
  </si>
  <si>
    <t>Yard Improvement Cost</t>
  </si>
  <si>
    <t>Auxiliary Facilities Cost</t>
  </si>
  <si>
    <t>Unlisted Equipment Purchase Cost (UEPC)</t>
  </si>
  <si>
    <t>Unlisted Equipment Installation Cost</t>
  </si>
  <si>
    <t>% of UEPC</t>
  </si>
  <si>
    <t>Indirect Cost (IC)</t>
  </si>
  <si>
    <t>Engineering Cost</t>
  </si>
  <si>
    <t>% of DC</t>
  </si>
  <si>
    <t>Construction Cost</t>
  </si>
  <si>
    <t>Other Cost (OC)</t>
  </si>
  <si>
    <t>Contractor's Fee</t>
  </si>
  <si>
    <t>% of (IC + DC)</t>
  </si>
  <si>
    <t>Contingency</t>
  </si>
  <si>
    <t>Miscellaneous</t>
  </si>
  <si>
    <t>Working Capital – to cover expenses for</t>
  </si>
  <si>
    <t>days</t>
  </si>
  <si>
    <t>Start-up and Validation Costs</t>
  </si>
  <si>
    <t>% of DFC</t>
  </si>
  <si>
    <t>Up front R&amp;D</t>
  </si>
  <si>
    <t>US$</t>
  </si>
  <si>
    <t>Up front royalties</t>
  </si>
  <si>
    <t>OpEx calculation</t>
  </si>
  <si>
    <t>Facility dependent</t>
  </si>
  <si>
    <t>Maintenance: equipment specific multipliers</t>
  </si>
  <si>
    <t>Depreciation: contribution from each equipment’s undepreciated purchase cost</t>
  </si>
  <si>
    <t>Insurance</t>
  </si>
  <si>
    <t>Local taxes</t>
  </si>
  <si>
    <t>Factory expenses</t>
  </si>
  <si>
    <t>Labour</t>
  </si>
  <si>
    <t>Basic operator labour rate</t>
  </si>
  <si>
    <r>
      <t>USD × hour</t>
    </r>
    <r>
      <rPr>
        <vertAlign val="superscript"/>
        <sz val="11"/>
        <color rgb="FF000000"/>
        <rFont val="Calibri"/>
        <family val="2"/>
        <scheme val="minor"/>
      </rPr>
      <t>-1</t>
    </r>
  </si>
  <si>
    <t>Lumped operator labour rate</t>
  </si>
  <si>
    <t>Adjusted basic operator labour rate*</t>
  </si>
  <si>
    <t>Direct labour time utilization - batch</t>
  </si>
  <si>
    <t>Lab, QC, QA</t>
  </si>
  <si>
    <t>Laboratory, quality control, quality assurance</t>
  </si>
  <si>
    <t>% TLC</t>
  </si>
  <si>
    <t>Utilities</t>
  </si>
  <si>
    <t xml:space="preserve">Standard electricity </t>
  </si>
  <si>
    <r>
      <t>US$× (kW×h)</t>
    </r>
    <r>
      <rPr>
        <vertAlign val="superscript"/>
        <sz val="11"/>
        <color rgb="FF000000"/>
        <rFont val="Calibri"/>
        <family val="2"/>
        <scheme val="minor"/>
      </rPr>
      <t>-1</t>
    </r>
  </si>
  <si>
    <t>Chilled water</t>
  </si>
  <si>
    <r>
      <t>US$ × tonne</t>
    </r>
    <r>
      <rPr>
        <vertAlign val="superscript"/>
        <sz val="11"/>
        <color rgb="FF000000"/>
        <rFont val="Calibri"/>
        <family val="2"/>
        <scheme val="minor"/>
      </rPr>
      <t>-1</t>
    </r>
  </si>
  <si>
    <t>Cooled water</t>
  </si>
  <si>
    <t>Steam</t>
  </si>
  <si>
    <t>Fixed R&amp;D</t>
  </si>
  <si>
    <r>
      <t>US$ × year</t>
    </r>
    <r>
      <rPr>
        <vertAlign val="superscript"/>
        <sz val="11"/>
        <color rgb="FF000000"/>
        <rFont val="Calibri"/>
        <family val="2"/>
        <scheme val="minor"/>
      </rPr>
      <t>-1</t>
    </r>
  </si>
  <si>
    <t>Variable R&amp;D</t>
  </si>
  <si>
    <r>
      <t>US$ × g MP</t>
    </r>
    <r>
      <rPr>
        <vertAlign val="superscript"/>
        <sz val="11"/>
        <color rgb="FF000000"/>
        <rFont val="Calibri"/>
        <family val="2"/>
        <scheme val="minor"/>
      </rPr>
      <t>-1</t>
    </r>
  </si>
  <si>
    <t>On-going process validation</t>
  </si>
  <si>
    <t>Other fixed</t>
  </si>
  <si>
    <t>Other variable</t>
  </si>
  <si>
    <t xml:space="preserve">Overall economic evaluation </t>
  </si>
  <si>
    <t>Time valuation</t>
  </si>
  <si>
    <t>Construction period</t>
  </si>
  <si>
    <t>months</t>
  </si>
  <si>
    <t>Start-up period</t>
  </si>
  <si>
    <t>Project lifetime</t>
  </si>
  <si>
    <t>years</t>
  </si>
  <si>
    <t>Inflation</t>
  </si>
  <si>
    <t>NPV interest - Low</t>
  </si>
  <si>
    <t>NPV interest - Medium</t>
  </si>
  <si>
    <t>NPV interest - High</t>
  </si>
  <si>
    <t>Financing</t>
  </si>
  <si>
    <t xml:space="preserve">Loan interest for DFC </t>
  </si>
  <si>
    <t xml:space="preserve">Loan interest for working capital </t>
  </si>
  <si>
    <t>Loan interest for up front R&amp;D</t>
  </si>
  <si>
    <t>Loan interest for up front royalties</t>
  </si>
  <si>
    <t xml:space="preserve">Loan period for DFC </t>
  </si>
  <si>
    <t xml:space="preserve">Loan period for working capital </t>
  </si>
  <si>
    <t>Loan period for up front R&amp;D</t>
  </si>
  <si>
    <t>Loan period for up front royalties</t>
  </si>
  <si>
    <r>
      <t>DFC outlay for 1</t>
    </r>
    <r>
      <rPr>
        <vertAlign val="superscript"/>
        <sz val="11"/>
        <color rgb="FF000000"/>
        <rFont val="Calibri"/>
        <family val="2"/>
        <scheme val="minor"/>
      </rPr>
      <t>st</t>
    </r>
    <r>
      <rPr>
        <sz val="11"/>
        <color rgb="FF000000"/>
        <rFont val="Calibri"/>
        <family val="2"/>
        <scheme val="minor"/>
      </rPr>
      <t xml:space="preserve"> year</t>
    </r>
  </si>
  <si>
    <r>
      <t>DFC outlay for 2</t>
    </r>
    <r>
      <rPr>
        <vertAlign val="superscript"/>
        <sz val="11"/>
        <color rgb="FF000000"/>
        <rFont val="Calibri"/>
        <family val="2"/>
        <scheme val="minor"/>
      </rPr>
      <t>nd</t>
    </r>
    <r>
      <rPr>
        <sz val="11"/>
        <color rgb="FF000000"/>
        <rFont val="Calibri"/>
        <family val="2"/>
        <scheme val="minor"/>
      </rPr>
      <t xml:space="preserve"> year</t>
    </r>
  </si>
  <si>
    <r>
      <t>DFC outlay for 3</t>
    </r>
    <r>
      <rPr>
        <vertAlign val="superscript"/>
        <sz val="11"/>
        <color rgb="FF000000"/>
        <rFont val="Calibri"/>
        <family val="2"/>
        <scheme val="minor"/>
      </rPr>
      <t>rd</t>
    </r>
    <r>
      <rPr>
        <sz val="11"/>
        <color rgb="FF000000"/>
        <rFont val="Calibri"/>
        <family val="2"/>
        <scheme val="minor"/>
      </rPr>
      <t xml:space="preserve"> year</t>
    </r>
  </si>
  <si>
    <r>
      <t>DFC outlay for 4</t>
    </r>
    <r>
      <rPr>
        <vertAlign val="superscript"/>
        <sz val="11"/>
        <color rgb="FF000000"/>
        <rFont val="Calibri"/>
        <family val="2"/>
        <scheme val="minor"/>
      </rPr>
      <t>th</t>
    </r>
    <r>
      <rPr>
        <sz val="11"/>
        <color rgb="FF000000"/>
        <rFont val="Calibri"/>
        <family val="2"/>
        <scheme val="minor"/>
      </rPr>
      <t xml:space="preserve"> year</t>
    </r>
  </si>
  <si>
    <r>
      <t>DFC outlay for 5</t>
    </r>
    <r>
      <rPr>
        <vertAlign val="superscript"/>
        <sz val="11"/>
        <color rgb="FF000000"/>
        <rFont val="Calibri"/>
        <family val="2"/>
        <scheme val="minor"/>
      </rPr>
      <t>th</t>
    </r>
    <r>
      <rPr>
        <sz val="11"/>
        <color rgb="FF000000"/>
        <rFont val="Calibri"/>
        <family val="2"/>
        <scheme val="minor"/>
      </rPr>
      <t xml:space="preserve"> year</t>
    </r>
  </si>
  <si>
    <t xml:space="preserve">Straight line depreciation period </t>
  </si>
  <si>
    <t>Salvage value</t>
  </si>
  <si>
    <t>Production level</t>
  </si>
  <si>
    <t>Operating capacity for each year</t>
  </si>
  <si>
    <t>Product failure rate</t>
  </si>
  <si>
    <t>Disposal cost</t>
  </si>
  <si>
    <t>Income tax</t>
  </si>
  <si>
    <t>Fixed advertising and selling expenses</t>
  </si>
  <si>
    <t>Variable advertising and selling expenses</t>
  </si>
  <si>
    <t>Variable running royalty expenses</t>
  </si>
  <si>
    <t>*calculated based on benefits, operating supplies, supervision cost and administration cost.</t>
  </si>
  <si>
    <t>Abbreviations used in Table 1: CapEx – capital expenditure; OpEx – operating expense; TEPC – total equipment purchase cost; UEPC – unlisted equipment purchase cost; DFC – direct fixed capital; DC – direct cost; IC – indirect cost; OC – other cost; TLC – total labour costs; g MP – gram of main product.</t>
  </si>
  <si>
    <t>Table 1. Settings in SuperPro Designer used for techno-economic analysis</t>
  </si>
  <si>
    <t>Fill-to-finish costs, including cost of empty vial</t>
  </si>
  <si>
    <t>µg/dose</t>
  </si>
  <si>
    <t>USD/dose</t>
  </si>
  <si>
    <t>0.1 – 10</t>
  </si>
  <si>
    <t>Clinical trials</t>
  </si>
  <si>
    <t>Production process scale; number of doses per container or vial</t>
  </si>
  <si>
    <t>Type of unit operations, process development</t>
  </si>
  <si>
    <t>Process scale</t>
  </si>
  <si>
    <t>L</t>
  </si>
  <si>
    <t>0.5 – 50</t>
  </si>
  <si>
    <t>Demand and scale-up optimization</t>
  </si>
  <si>
    <t>USD</t>
  </si>
  <si>
    <t>USD/year</t>
  </si>
  <si>
    <t>RNA amount produced per year</t>
  </si>
  <si>
    <t>g/year</t>
  </si>
  <si>
    <t>Number of doses produced per year</t>
  </si>
  <si>
    <t>doses/year</t>
  </si>
  <si>
    <t>RNA drug substance cost per dose</t>
  </si>
  <si>
    <t>Number of batches per year</t>
  </si>
  <si>
    <t>batches/year</t>
  </si>
  <si>
    <t>Recipe Cycle Time, overlapping batches</t>
  </si>
  <si>
    <t>hours</t>
  </si>
  <si>
    <t>0.2 – 0.8</t>
  </si>
  <si>
    <t>5’ cap analogue cost*</t>
  </si>
  <si>
    <t>Downstream purification losses**</t>
  </si>
  <si>
    <t>Source</t>
  </si>
  <si>
    <t>"saRNA_vaccine_DS_production_modelling.spf" SuperPro Designer file</t>
  </si>
  <si>
    <t xml:space="preserve">calculated in this spreadsheet </t>
  </si>
  <si>
    <t>RNA drug product cost per dose†</t>
  </si>
  <si>
    <t>† Note: the vaccine cost per dose is not the same as the selling price of the vaccine dose. The selling price is higher than the cost per dose calculated here to account for R&amp;D costs, costs of clinical trials, marketing and distribution costs, and for the profit margin</t>
  </si>
  <si>
    <t>Total capital investment cost (CapEx)</t>
  </si>
  <si>
    <t>Operating cost (OpEx)</t>
  </si>
  <si>
    <t>* the 5’ cap analogue cost was assumed at the lower end of the range, based on large scale orders and large-scale production, when prices would decrease due to economies of scale</t>
  </si>
  <si>
    <t>** the downstream purification losses were assumed at the lower end of the range, because the purification in the modelled process uses only on TFF, which can yield relatively low losses when optimized.</t>
  </si>
  <si>
    <t>Table 2. Assumptions and inputs to the SuperPro Designer model</t>
  </si>
  <si>
    <t>Table 3. SuperPro Designer modelling results and techno-economic calculations</t>
  </si>
  <si>
    <t>Raw material recycling***</t>
  </si>
  <si>
    <t>x</t>
  </si>
  <si>
    <t>0 – 8</t>
  </si>
  <si>
    <t>Stability of the materials, regulatory approval</t>
  </si>
  <si>
    <t>*** Recycling or re-use of the materials for producing multiple batches of the same product. For this, high cost raw material (e.g. the 5’ cap analogue and enzymes) can be separated from the RNA product using TFF and fed back into the RNA synthesis bioreactor.</t>
  </si>
  <si>
    <t>[1,2]</t>
  </si>
  <si>
    <t>[1–4]</t>
  </si>
  <si>
    <t>[5]</t>
  </si>
  <si>
    <t>[3,4,6] β</t>
  </si>
  <si>
    <t>[7–10] α</t>
  </si>
  <si>
    <t>[11,12]</t>
  </si>
  <si>
    <t>α</t>
  </si>
  <si>
    <t>References:</t>
  </si>
  <si>
    <t>1. Bancel S, Issa, William J, Aunins, John G, Chakraborty T. Manufacturing methods for production of RNA transcripts [Internet]. USA: United States Patent and Trademark Office; WO/2014/152027; PCT/US2014/026835; US20160024547A1, 2014. Available from: https://patentimages.storage.googleapis.com/7a/bb/8f/5ce58cdaa18a0d/US20160024547A1.pdf</t>
  </si>
  <si>
    <t>2. Wochner A, Roos T, Ketterer T. Methods and means for enhancing RNA production [Internet]. USA: United States Patent and Trademark Office; US20170114378A1, 2017. Available from: https://patents.google.com/patent/US20170114378A1/de</t>
  </si>
  <si>
    <t>3. Heartlein M, Derosa F, Dias A, Karve S. Methods for purification of messenger rna [Internet]. USA; DK14714150.1T; PCT/US2014/028441, 2014. Available from: https://patents.google.com/patent/DK2970955T3/en</t>
  </si>
  <si>
    <t>4. Funkner A, Dorner S, Sewing S, Kamm J, Broghammer N, Ketterer T, et al. A method for producing and purifying rna, comprising at least one step of tangential flow filtration [Internet]. Germany: World Intellectual Property Organization; PCT/EP2016/062152; WO/2016/193206, 2016. Available from: https://patentscope.wipo.int/search/en/detail.jsf?docId=WO2016193206</t>
  </si>
  <si>
    <t xml:space="preserve">5. TriLink. Telephone conversation with representatives from TriLink, Inc. on 10 April 2020. San Diego, CA, USA: TriLink; 2020. </t>
  </si>
  <si>
    <t>6. Scorza Francesco Berlanda, Yingxia Wen, Andrew Geall, Frederick Porter. RNA purification methods [Internet]. 20160024139, EP2970948A1; WO2014140211A1, 2016 [cited 2018 May 1]. Available from: https://patents.google.com/patent/EP2970948A1/no</t>
  </si>
  <si>
    <t>7. Hodgson J. The pandemic pipeline [Internet]. Nature biotechnology. United States; 2020. Available from: https://www.nature.com/articles/d41587-020-00005-z</t>
  </si>
  <si>
    <t>8. National Institute of Allergy and Infectious Diseases (NIAID). Safety and Immunogenicity Study of 2019-nCoV Vaccine (mRNA-1273) for Prophylaxis SARS CoV-2 Infection (COVID-19) - NCT04283461 [Internet]. ClinicalTrials.gov. 2020 [cited 2020 Apr 20]. p. NCT04283461. Available from: https://www.clinicaltrials.gov/ct2/show/NCT04283461</t>
  </si>
  <si>
    <t>9. Vogel AB, Lambert L, Kinnear E, Busse D, Erbar S, Reuter KC, et al. Self-Amplifying RNA Vaccines Give Equivalent Protection against Influenza to mRNA Vaccines but at Much Lower Doses. Mol Ther [Internet]. Elsevier; 2018 Jan 27; Available from: http://dx.doi.org/10.1016/j.ymthe.2017.11.017</t>
  </si>
  <si>
    <t>10. Geall AJ, Verma A, Otten GR, Shaw CA, Hekele A, Banerjee K, et al. Nonviral delivery of self-amplifying RNA vaccines. Proc Natl Acad Sci U S A [Internet]. National Academy of Sciences; 2012 Sep 4;109(36):14604–9. Available from: http://www.ncbi.nlm.nih.gov/pmc/articles/PMC3437863/</t>
  </si>
  <si>
    <r>
      <t>12. MEDInstill. INTACT</t>
    </r>
    <r>
      <rPr>
        <vertAlign val="superscript"/>
        <sz val="11"/>
        <color theme="1"/>
        <rFont val="Calibri"/>
        <family val="2"/>
        <scheme val="minor"/>
      </rPr>
      <t>TM</t>
    </r>
    <r>
      <rPr>
        <sz val="11"/>
        <color theme="1"/>
        <rFont val="Calibri"/>
        <family val="2"/>
        <scheme val="minor"/>
      </rPr>
      <t xml:space="preserve"> Modular Filler (IMF) [Internet]. 2020 [cited 2020 Apr 20]. Available from: http://www.medinstill.com/intact_modular_filler_imf.php</t>
    </r>
  </si>
  <si>
    <t>11. Sedita J, Perrella S, Morio M, Berbari M, Hsu J-S, Saxon E, et al. Cost of goods sold and total cost of delivery for oral and parenteral vaccine packaging formats. Vaccine [Internet]. 2018/02/12. Elsevier Science; 2018 Mar 14;36(12):1700–9. Available from: https://pubmed.ncbi.nlm.nih.gov/29449099</t>
  </si>
  <si>
    <t>α – Assumed by the authors.</t>
  </si>
  <si>
    <t>β – calculated using SuperPro Designer V10 (Intelligen,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</si>
</sst>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FFFFFF"/>
      <name val="Calibri"/>
      <family val="2"/>
      <scheme val="minor"/>
    </font>
    <font>
      <sz val="11"/>
      <color rgb="FF000000"/>
      <name val="Calibri"/>
      <family val="2"/>
      <scheme val="minor"/>
    </font>
    <font>
      <vertAlign val="superscript"/>
      <sz val="11"/>
      <color rgb="FF000000"/>
      <name val="Calibri"/>
      <family val="2"/>
      <scheme val="minor"/>
    </font>
    <font>
      <sz val="14"/>
      <color theme="1"/>
      <name val="Calibri"/>
      <family val="2"/>
      <scheme val="minor"/>
    </font>
    <font>
      <vertAlign val="superscript"/>
      <sz val="11"/>
      <color theme="1"/>
      <name val="Calibri"/>
      <family val="2"/>
      <scheme val="minor"/>
    </font>
  </fonts>
  <fills count="8">
    <fill>
      <patternFill patternType="none"/>
    </fill>
    <fill>
      <patternFill patternType="gray125"/>
    </fill>
    <fill>
      <patternFill patternType="solid">
        <fgColor rgb="FFD9D9D9"/>
        <bgColor indexed="64"/>
      </patternFill>
    </fill>
    <fill>
      <patternFill patternType="solid">
        <fgColor rgb="FFD9E2F3"/>
        <bgColor indexed="64"/>
      </patternFill>
    </fill>
    <fill>
      <patternFill patternType="solid">
        <fgColor rgb="FFE2EFD9"/>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62">
    <xf numFmtId="0" fontId="0" fillId="0" borderId="0" xfId="0"/>
    <xf numFmtId="0" fontId="2" fillId="2" borderId="6" xfId="0" applyFont="1" applyFill="1" applyBorder="1" applyAlignment="1">
      <alignment horizontal="center" vertical="center" wrapText="1"/>
    </xf>
    <xf numFmtId="0" fontId="0" fillId="2" borderId="6" xfId="0" applyFill="1" applyBorder="1" applyAlignment="1">
      <alignment vertical="center" wrapText="1"/>
    </xf>
    <xf numFmtId="0" fontId="0" fillId="2" borderId="5" xfId="0" applyFill="1" applyBorder="1" applyAlignment="1">
      <alignment vertical="center" wrapText="1"/>
    </xf>
    <xf numFmtId="0" fontId="2" fillId="2" borderId="5" xfId="0" applyFont="1" applyFill="1" applyBorder="1" applyAlignment="1">
      <alignment vertical="center" wrapText="1"/>
    </xf>
    <xf numFmtId="0" fontId="0" fillId="0" borderId="5" xfId="0" applyBorder="1"/>
    <xf numFmtId="0" fontId="0" fillId="0" borderId="6" xfId="0" applyBorder="1"/>
    <xf numFmtId="0" fontId="0" fillId="0" borderId="7" xfId="0" applyBorder="1"/>
    <xf numFmtId="0" fontId="2" fillId="3" borderId="5" xfId="0" applyFont="1" applyFill="1" applyBorder="1" applyAlignment="1">
      <alignment vertical="center" wrapText="1"/>
    </xf>
    <xf numFmtId="0" fontId="2" fillId="3" borderId="5" xfId="0" applyFont="1" applyFill="1" applyBorder="1" applyAlignment="1">
      <alignment horizontal="center" vertical="center" wrapText="1"/>
    </xf>
    <xf numFmtId="0" fontId="2" fillId="4" borderId="5" xfId="0" applyFont="1" applyFill="1" applyBorder="1" applyAlignment="1">
      <alignment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0" fillId="0" borderId="0" xfId="0" applyAlignment="1">
      <alignment vertical="center"/>
    </xf>
    <xf numFmtId="0" fontId="0" fillId="0" borderId="7" xfId="0" applyBorder="1" applyAlignment="1">
      <alignment horizontal="center"/>
    </xf>
    <xf numFmtId="0" fontId="0" fillId="0" borderId="11" xfId="0" applyBorder="1"/>
    <xf numFmtId="0" fontId="0" fillId="0" borderId="0" xfId="0" applyBorder="1"/>
    <xf numFmtId="0" fontId="0" fillId="0" borderId="12" xfId="0" applyBorder="1"/>
    <xf numFmtId="0" fontId="0" fillId="6" borderId="9" xfId="0" applyFill="1" applyBorder="1"/>
    <xf numFmtId="0" fontId="0" fillId="6" borderId="10" xfId="0" applyFill="1" applyBorder="1" applyAlignment="1"/>
    <xf numFmtId="0" fontId="0" fillId="6" borderId="2" xfId="0" applyFill="1" applyBorder="1"/>
    <xf numFmtId="0" fontId="0" fillId="6" borderId="10" xfId="0" applyFill="1" applyBorder="1" applyAlignment="1">
      <alignment horizontal="center"/>
    </xf>
    <xf numFmtId="0" fontId="0" fillId="0" borderId="0" xfId="0" applyBorder="1" applyAlignment="1">
      <alignment horizontal="center"/>
    </xf>
    <xf numFmtId="0" fontId="4" fillId="0" borderId="7" xfId="0" applyFont="1" applyBorder="1" applyAlignment="1">
      <alignment horizontal="center" vertical="center"/>
    </xf>
    <xf numFmtId="0" fontId="2" fillId="3" borderId="9" xfId="0" applyFont="1" applyFill="1" applyBorder="1" applyAlignment="1">
      <alignment vertical="center" wrapText="1"/>
    </xf>
    <xf numFmtId="0" fontId="2" fillId="3" borderId="10" xfId="0" applyFont="1" applyFill="1" applyBorder="1" applyAlignment="1">
      <alignment vertical="center" wrapText="1"/>
    </xf>
    <xf numFmtId="0" fontId="2" fillId="3" borderId="2" xfId="0" applyFont="1" applyFill="1" applyBorder="1" applyAlignment="1">
      <alignment vertical="center" wrapText="1"/>
    </xf>
    <xf numFmtId="0" fontId="2" fillId="3" borderId="8"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8" xfId="0" applyFont="1" applyFill="1" applyBorder="1" applyAlignment="1">
      <alignment vertical="center" wrapText="1"/>
    </xf>
    <xf numFmtId="0" fontId="2" fillId="4" borderId="4" xfId="0" applyFont="1" applyFill="1" applyBorder="1" applyAlignment="1">
      <alignment vertical="center" wrapText="1"/>
    </xf>
    <xf numFmtId="0" fontId="2" fillId="4" borderId="3" xfId="0" applyFont="1" applyFill="1" applyBorder="1" applyAlignment="1">
      <alignment vertical="center" wrapText="1"/>
    </xf>
    <xf numFmtId="0" fontId="2" fillId="4" borderId="8"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2" borderId="8"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8" xfId="0" applyFont="1" applyFill="1" applyBorder="1" applyAlignment="1">
      <alignment vertical="center" wrapText="1"/>
    </xf>
    <xf numFmtId="0" fontId="2" fillId="3" borderId="4" xfId="0" applyFont="1" applyFill="1" applyBorder="1" applyAlignment="1">
      <alignment vertical="center" wrapText="1"/>
    </xf>
    <xf numFmtId="0" fontId="2" fillId="3" borderId="3" xfId="0" applyFont="1" applyFill="1" applyBorder="1" applyAlignment="1">
      <alignment vertical="center" wrapText="1"/>
    </xf>
    <xf numFmtId="0" fontId="4" fillId="0" borderId="0" xfId="0" applyFont="1" applyAlignment="1">
      <alignment horizontal="center"/>
    </xf>
    <xf numFmtId="0" fontId="0" fillId="0" borderId="0" xfId="0" applyAlignment="1">
      <alignment horizontal="left"/>
    </xf>
    <xf numFmtId="3" fontId="0" fillId="0" borderId="0" xfId="0" applyNumberFormat="1" applyBorder="1" applyAlignment="1">
      <alignment horizontal="center"/>
    </xf>
    <xf numFmtId="0" fontId="0" fillId="0" borderId="0" xfId="0" applyBorder="1" applyAlignment="1">
      <alignment horizontal="left"/>
    </xf>
    <xf numFmtId="0" fontId="0" fillId="0" borderId="7" xfId="0" applyBorder="1" applyAlignment="1">
      <alignment horizontal="left"/>
    </xf>
    <xf numFmtId="0" fontId="0" fillId="0" borderId="13" xfId="0" applyBorder="1"/>
    <xf numFmtId="0" fontId="0" fillId="0" borderId="14" xfId="0" applyBorder="1" applyAlignment="1">
      <alignment horizontal="center"/>
    </xf>
    <xf numFmtId="0" fontId="0" fillId="7" borderId="9" xfId="0" applyFill="1" applyBorder="1"/>
    <xf numFmtId="0" fontId="0" fillId="7" borderId="10" xfId="0" applyFill="1" applyBorder="1" applyAlignment="1">
      <alignment horizontal="center"/>
    </xf>
    <xf numFmtId="0" fontId="0" fillId="7" borderId="10" xfId="0" applyFill="1" applyBorder="1" applyAlignment="1">
      <alignment horizontal="center"/>
    </xf>
    <xf numFmtId="0" fontId="0" fillId="7" borderId="2" xfId="0" applyFill="1" applyBorder="1" applyAlignment="1">
      <alignment horizontal="center"/>
    </xf>
    <xf numFmtId="0" fontId="0" fillId="0" borderId="14" xfId="0" applyBorder="1"/>
    <xf numFmtId="0" fontId="0" fillId="0" borderId="15"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Alignment="1">
      <alignment horizontal="left" vertical="center" indent="4"/>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A9E-C3E9-4713-B0E2-88AE44A19283}">
  <dimension ref="C2:G70"/>
  <sheetViews>
    <sheetView workbookViewId="0">
      <selection activeCell="C2" sqref="C2:G2"/>
    </sheetView>
  </sheetViews>
  <sheetFormatPr defaultRowHeight="15" x14ac:dyDescent="0.25"/>
  <cols>
    <col min="3" max="3" width="18.140625" customWidth="1"/>
    <col min="4" max="4" width="14" customWidth="1"/>
    <col min="5" max="5" width="45" customWidth="1"/>
    <col min="6" max="6" width="17.28515625" customWidth="1"/>
    <col min="7" max="7" width="17.5703125" customWidth="1"/>
  </cols>
  <sheetData>
    <row r="2" spans="3:7" ht="19.5" thickBot="1" x14ac:dyDescent="0.3">
      <c r="C2" s="23" t="s">
        <v>116</v>
      </c>
      <c r="D2" s="23"/>
      <c r="E2" s="23"/>
      <c r="F2" s="23"/>
      <c r="G2" s="23"/>
    </row>
    <row r="3" spans="3:7" ht="30.75" thickBot="1" x14ac:dyDescent="0.3">
      <c r="C3" s="11" t="s">
        <v>17</v>
      </c>
      <c r="D3" s="12" t="s">
        <v>18</v>
      </c>
      <c r="E3" s="12" t="s">
        <v>0</v>
      </c>
      <c r="F3" s="12" t="s">
        <v>2</v>
      </c>
      <c r="G3" s="12" t="s">
        <v>1</v>
      </c>
    </row>
    <row r="4" spans="3:7" ht="18" customHeight="1" thickBot="1" x14ac:dyDescent="0.3">
      <c r="C4" s="36" t="s">
        <v>19</v>
      </c>
      <c r="D4" s="1" t="s">
        <v>20</v>
      </c>
      <c r="E4" s="4" t="s">
        <v>22</v>
      </c>
      <c r="F4" s="4">
        <v>35</v>
      </c>
      <c r="G4" s="4" t="s">
        <v>23</v>
      </c>
    </row>
    <row r="5" spans="3:7" ht="18" customHeight="1" thickBot="1" x14ac:dyDescent="0.3">
      <c r="C5" s="37"/>
      <c r="D5" s="1" t="s">
        <v>21</v>
      </c>
      <c r="E5" s="4" t="s">
        <v>24</v>
      </c>
      <c r="F5" s="4">
        <v>40</v>
      </c>
      <c r="G5" s="4" t="s">
        <v>23</v>
      </c>
    </row>
    <row r="6" spans="3:7" ht="18" customHeight="1" thickBot="1" x14ac:dyDescent="0.3">
      <c r="C6" s="37"/>
      <c r="D6" s="2"/>
      <c r="E6" s="4" t="s">
        <v>25</v>
      </c>
      <c r="F6" s="4">
        <v>3</v>
      </c>
      <c r="G6" s="4" t="s">
        <v>23</v>
      </c>
    </row>
    <row r="7" spans="3:7" ht="18" customHeight="1" thickBot="1" x14ac:dyDescent="0.3">
      <c r="C7" s="37"/>
      <c r="D7" s="2"/>
      <c r="E7" s="4" t="s">
        <v>26</v>
      </c>
      <c r="F7" s="4">
        <v>10</v>
      </c>
      <c r="G7" s="4" t="s">
        <v>23</v>
      </c>
    </row>
    <row r="8" spans="3:7" ht="18" customHeight="1" thickBot="1" x14ac:dyDescent="0.3">
      <c r="C8" s="37"/>
      <c r="D8" s="2"/>
      <c r="E8" s="4" t="s">
        <v>27</v>
      </c>
      <c r="F8" s="4">
        <v>250</v>
      </c>
      <c r="G8" s="4" t="s">
        <v>23</v>
      </c>
    </row>
    <row r="9" spans="3:7" ht="18" customHeight="1" thickBot="1" x14ac:dyDescent="0.3">
      <c r="C9" s="37"/>
      <c r="D9" s="2"/>
      <c r="E9" s="4" t="s">
        <v>28</v>
      </c>
      <c r="F9" s="4">
        <v>15</v>
      </c>
      <c r="G9" s="4" t="s">
        <v>23</v>
      </c>
    </row>
    <row r="10" spans="3:7" ht="18" customHeight="1" thickBot="1" x14ac:dyDescent="0.3">
      <c r="C10" s="37"/>
      <c r="D10" s="2"/>
      <c r="E10" s="4" t="s">
        <v>29</v>
      </c>
      <c r="F10" s="4">
        <v>40</v>
      </c>
      <c r="G10" s="4" t="s">
        <v>23</v>
      </c>
    </row>
    <row r="11" spans="3:7" ht="18" customHeight="1" thickBot="1" x14ac:dyDescent="0.3">
      <c r="C11" s="37"/>
      <c r="D11" s="2"/>
      <c r="E11" s="4" t="s">
        <v>30</v>
      </c>
      <c r="F11" s="4">
        <v>20</v>
      </c>
      <c r="G11" s="4" t="s">
        <v>23</v>
      </c>
    </row>
    <row r="12" spans="3:7" ht="18" customHeight="1" thickBot="1" x14ac:dyDescent="0.3">
      <c r="C12" s="37"/>
      <c r="D12" s="3"/>
      <c r="E12" s="4" t="s">
        <v>31</v>
      </c>
      <c r="F12" s="4">
        <v>50</v>
      </c>
      <c r="G12" s="4" t="s">
        <v>32</v>
      </c>
    </row>
    <row r="13" spans="3:7" ht="18" customHeight="1" thickBot="1" x14ac:dyDescent="0.3">
      <c r="C13" s="37"/>
      <c r="D13" s="39" t="s">
        <v>33</v>
      </c>
      <c r="E13" s="4" t="s">
        <v>34</v>
      </c>
      <c r="F13" s="4">
        <v>25</v>
      </c>
      <c r="G13" s="4" t="s">
        <v>35</v>
      </c>
    </row>
    <row r="14" spans="3:7" ht="18" customHeight="1" thickBot="1" x14ac:dyDescent="0.3">
      <c r="C14" s="37"/>
      <c r="D14" s="40"/>
      <c r="E14" s="4" t="s">
        <v>36</v>
      </c>
      <c r="F14" s="4">
        <v>35</v>
      </c>
      <c r="G14" s="4" t="s">
        <v>35</v>
      </c>
    </row>
    <row r="15" spans="3:7" ht="18" customHeight="1" thickBot="1" x14ac:dyDescent="0.3">
      <c r="C15" s="37"/>
      <c r="D15" s="39" t="s">
        <v>37</v>
      </c>
      <c r="E15" s="4" t="s">
        <v>38</v>
      </c>
      <c r="F15" s="4">
        <v>5</v>
      </c>
      <c r="G15" s="4" t="s">
        <v>39</v>
      </c>
    </row>
    <row r="16" spans="3:7" ht="18" customHeight="1" thickBot="1" x14ac:dyDescent="0.3">
      <c r="C16" s="37"/>
      <c r="D16" s="40"/>
      <c r="E16" s="4" t="s">
        <v>40</v>
      </c>
      <c r="F16" s="4">
        <v>10</v>
      </c>
      <c r="G16" s="4" t="s">
        <v>39</v>
      </c>
    </row>
    <row r="17" spans="3:7" ht="18" customHeight="1" thickBot="1" x14ac:dyDescent="0.3">
      <c r="C17" s="37"/>
      <c r="D17" s="39" t="s">
        <v>41</v>
      </c>
      <c r="E17" s="4" t="s">
        <v>42</v>
      </c>
      <c r="F17" s="4">
        <v>30</v>
      </c>
      <c r="G17" s="4" t="s">
        <v>43</v>
      </c>
    </row>
    <row r="18" spans="3:7" ht="18" customHeight="1" thickBot="1" x14ac:dyDescent="0.3">
      <c r="C18" s="37"/>
      <c r="D18" s="41"/>
      <c r="E18" s="4" t="s">
        <v>44</v>
      </c>
      <c r="F18" s="4">
        <v>30</v>
      </c>
      <c r="G18" s="4" t="s">
        <v>45</v>
      </c>
    </row>
    <row r="19" spans="3:7" ht="18" customHeight="1" thickBot="1" x14ac:dyDescent="0.3">
      <c r="C19" s="37"/>
      <c r="D19" s="41"/>
      <c r="E19" s="4" t="s">
        <v>46</v>
      </c>
      <c r="F19" s="4">
        <v>0</v>
      </c>
      <c r="G19" s="4" t="s">
        <v>47</v>
      </c>
    </row>
    <row r="20" spans="3:7" ht="18" customHeight="1" thickBot="1" x14ac:dyDescent="0.3">
      <c r="C20" s="38"/>
      <c r="D20" s="40"/>
      <c r="E20" s="4" t="s">
        <v>48</v>
      </c>
      <c r="F20" s="4">
        <v>0</v>
      </c>
      <c r="G20" s="4" t="s">
        <v>47</v>
      </c>
    </row>
    <row r="21" spans="3:7" ht="18" customHeight="1" thickBot="1" x14ac:dyDescent="0.3">
      <c r="C21" s="42" t="s">
        <v>49</v>
      </c>
      <c r="D21" s="27" t="s">
        <v>50</v>
      </c>
      <c r="E21" s="24" t="s">
        <v>51</v>
      </c>
      <c r="F21" s="25"/>
      <c r="G21" s="26"/>
    </row>
    <row r="22" spans="3:7" ht="18" customHeight="1" thickBot="1" x14ac:dyDescent="0.3">
      <c r="C22" s="43"/>
      <c r="D22" s="28"/>
      <c r="E22" s="24" t="s">
        <v>52</v>
      </c>
      <c r="F22" s="25"/>
      <c r="G22" s="26"/>
    </row>
    <row r="23" spans="3:7" ht="18" customHeight="1" thickBot="1" x14ac:dyDescent="0.3">
      <c r="C23" s="43"/>
      <c r="D23" s="28"/>
      <c r="E23" s="8" t="s">
        <v>53</v>
      </c>
      <c r="F23" s="8">
        <v>1</v>
      </c>
      <c r="G23" s="8" t="s">
        <v>45</v>
      </c>
    </row>
    <row r="24" spans="3:7" ht="18" customHeight="1" thickBot="1" x14ac:dyDescent="0.3">
      <c r="C24" s="43"/>
      <c r="D24" s="28"/>
      <c r="E24" s="8" t="s">
        <v>54</v>
      </c>
      <c r="F24" s="8">
        <v>2</v>
      </c>
      <c r="G24" s="8" t="s">
        <v>45</v>
      </c>
    </row>
    <row r="25" spans="3:7" ht="18" customHeight="1" thickBot="1" x14ac:dyDescent="0.3">
      <c r="C25" s="43"/>
      <c r="D25" s="29"/>
      <c r="E25" s="8" t="s">
        <v>55</v>
      </c>
      <c r="F25" s="8">
        <v>5</v>
      </c>
      <c r="G25" s="8" t="s">
        <v>45</v>
      </c>
    </row>
    <row r="26" spans="3:7" ht="18" customHeight="1" thickBot="1" x14ac:dyDescent="0.3">
      <c r="C26" s="43"/>
      <c r="D26" s="27" t="s">
        <v>56</v>
      </c>
      <c r="E26" s="8" t="s">
        <v>57</v>
      </c>
      <c r="F26" s="8">
        <v>30</v>
      </c>
      <c r="G26" s="8" t="s">
        <v>58</v>
      </c>
    </row>
    <row r="27" spans="3:7" ht="18" customHeight="1" thickBot="1" x14ac:dyDescent="0.3">
      <c r="C27" s="43"/>
      <c r="D27" s="28"/>
      <c r="E27" s="8" t="s">
        <v>59</v>
      </c>
      <c r="F27" s="8">
        <v>50</v>
      </c>
      <c r="G27" s="8" t="s">
        <v>58</v>
      </c>
    </row>
    <row r="28" spans="3:7" ht="18" customHeight="1" thickBot="1" x14ac:dyDescent="0.3">
      <c r="C28" s="43"/>
      <c r="D28" s="28"/>
      <c r="E28" s="8" t="s">
        <v>60</v>
      </c>
      <c r="F28" s="8">
        <v>69</v>
      </c>
      <c r="G28" s="8" t="s">
        <v>58</v>
      </c>
    </row>
    <row r="29" spans="3:7" ht="18" customHeight="1" thickBot="1" x14ac:dyDescent="0.3">
      <c r="C29" s="43"/>
      <c r="D29" s="28"/>
      <c r="E29" s="8" t="s">
        <v>61</v>
      </c>
      <c r="F29" s="8">
        <v>60</v>
      </c>
      <c r="G29" s="8" t="s">
        <v>14</v>
      </c>
    </row>
    <row r="30" spans="3:7" ht="18" customHeight="1" thickBot="1" x14ac:dyDescent="0.3">
      <c r="C30" s="43"/>
      <c r="D30" s="9" t="s">
        <v>62</v>
      </c>
      <c r="E30" s="8" t="s">
        <v>63</v>
      </c>
      <c r="F30" s="8">
        <v>45</v>
      </c>
      <c r="G30" s="8" t="s">
        <v>64</v>
      </c>
    </row>
    <row r="31" spans="3:7" ht="18" customHeight="1" thickBot="1" x14ac:dyDescent="0.3">
      <c r="C31" s="43"/>
      <c r="D31" s="27" t="s">
        <v>65</v>
      </c>
      <c r="E31" s="8" t="s">
        <v>66</v>
      </c>
      <c r="F31" s="8">
        <v>0.1</v>
      </c>
      <c r="G31" s="8" t="s">
        <v>67</v>
      </c>
    </row>
    <row r="32" spans="3:7" ht="18" customHeight="1" thickBot="1" x14ac:dyDescent="0.3">
      <c r="C32" s="43"/>
      <c r="D32" s="28"/>
      <c r="E32" s="8" t="s">
        <v>68</v>
      </c>
      <c r="F32" s="8">
        <v>0.4</v>
      </c>
      <c r="G32" s="8" t="s">
        <v>69</v>
      </c>
    </row>
    <row r="33" spans="3:7" ht="18" customHeight="1" thickBot="1" x14ac:dyDescent="0.3">
      <c r="C33" s="43"/>
      <c r="D33" s="28"/>
      <c r="E33" s="8" t="s">
        <v>70</v>
      </c>
      <c r="F33" s="8">
        <v>0.1</v>
      </c>
      <c r="G33" s="8" t="s">
        <v>69</v>
      </c>
    </row>
    <row r="34" spans="3:7" ht="18" customHeight="1" thickBot="1" x14ac:dyDescent="0.3">
      <c r="C34" s="43"/>
      <c r="D34" s="29"/>
      <c r="E34" s="8" t="s">
        <v>71</v>
      </c>
      <c r="F34" s="8">
        <v>12</v>
      </c>
      <c r="G34" s="8" t="s">
        <v>69</v>
      </c>
    </row>
    <row r="35" spans="3:7" ht="18" customHeight="1" thickBot="1" x14ac:dyDescent="0.3">
      <c r="C35" s="43"/>
      <c r="D35" s="27" t="s">
        <v>41</v>
      </c>
      <c r="E35" s="8" t="s">
        <v>72</v>
      </c>
      <c r="F35" s="8">
        <v>0</v>
      </c>
      <c r="G35" s="8" t="s">
        <v>73</v>
      </c>
    </row>
    <row r="36" spans="3:7" ht="18" customHeight="1" thickBot="1" x14ac:dyDescent="0.3">
      <c r="C36" s="43"/>
      <c r="D36" s="28"/>
      <c r="E36" s="8" t="s">
        <v>74</v>
      </c>
      <c r="F36" s="8">
        <v>0</v>
      </c>
      <c r="G36" s="8" t="s">
        <v>75</v>
      </c>
    </row>
    <row r="37" spans="3:7" ht="18" customHeight="1" thickBot="1" x14ac:dyDescent="0.3">
      <c r="C37" s="43"/>
      <c r="D37" s="28"/>
      <c r="E37" s="8" t="s">
        <v>76</v>
      </c>
      <c r="F37" s="8">
        <v>0</v>
      </c>
      <c r="G37" s="8" t="s">
        <v>73</v>
      </c>
    </row>
    <row r="38" spans="3:7" ht="18" customHeight="1" thickBot="1" x14ac:dyDescent="0.3">
      <c r="C38" s="43"/>
      <c r="D38" s="28"/>
      <c r="E38" s="8" t="s">
        <v>77</v>
      </c>
      <c r="F38" s="8">
        <v>0</v>
      </c>
      <c r="G38" s="8" t="s">
        <v>73</v>
      </c>
    </row>
    <row r="39" spans="3:7" ht="18" customHeight="1" thickBot="1" x14ac:dyDescent="0.3">
      <c r="C39" s="44"/>
      <c r="D39" s="29"/>
      <c r="E39" s="8" t="s">
        <v>78</v>
      </c>
      <c r="F39" s="8">
        <v>0</v>
      </c>
      <c r="G39" s="8" t="s">
        <v>75</v>
      </c>
    </row>
    <row r="40" spans="3:7" ht="18" customHeight="1" thickBot="1" x14ac:dyDescent="0.3">
      <c r="C40" s="30" t="s">
        <v>79</v>
      </c>
      <c r="D40" s="33" t="s">
        <v>80</v>
      </c>
      <c r="E40" s="10" t="s">
        <v>81</v>
      </c>
      <c r="F40" s="10">
        <v>3</v>
      </c>
      <c r="G40" s="10" t="s">
        <v>82</v>
      </c>
    </row>
    <row r="41" spans="3:7" ht="18" customHeight="1" thickBot="1" x14ac:dyDescent="0.3">
      <c r="C41" s="31"/>
      <c r="D41" s="34"/>
      <c r="E41" s="10" t="s">
        <v>83</v>
      </c>
      <c r="F41" s="10">
        <v>2</v>
      </c>
      <c r="G41" s="10" t="s">
        <v>82</v>
      </c>
    </row>
    <row r="42" spans="3:7" ht="18" customHeight="1" thickBot="1" x14ac:dyDescent="0.3">
      <c r="C42" s="31"/>
      <c r="D42" s="34"/>
      <c r="E42" s="10" t="s">
        <v>84</v>
      </c>
      <c r="F42" s="10">
        <v>15</v>
      </c>
      <c r="G42" s="10" t="s">
        <v>85</v>
      </c>
    </row>
    <row r="43" spans="3:7" ht="18" customHeight="1" thickBot="1" x14ac:dyDescent="0.3">
      <c r="C43" s="31"/>
      <c r="D43" s="34"/>
      <c r="E43" s="10" t="s">
        <v>86</v>
      </c>
      <c r="F43" s="10">
        <v>4</v>
      </c>
      <c r="G43" s="10" t="s">
        <v>14</v>
      </c>
    </row>
    <row r="44" spans="3:7" ht="18" customHeight="1" thickBot="1" x14ac:dyDescent="0.3">
      <c r="C44" s="31"/>
      <c r="D44" s="34"/>
      <c r="E44" s="10" t="s">
        <v>87</v>
      </c>
      <c r="F44" s="10">
        <v>7</v>
      </c>
      <c r="G44" s="10" t="s">
        <v>14</v>
      </c>
    </row>
    <row r="45" spans="3:7" ht="18" customHeight="1" thickBot="1" x14ac:dyDescent="0.3">
      <c r="C45" s="31"/>
      <c r="D45" s="34"/>
      <c r="E45" s="10" t="s">
        <v>88</v>
      </c>
      <c r="F45" s="10">
        <v>9</v>
      </c>
      <c r="G45" s="10" t="s">
        <v>14</v>
      </c>
    </row>
    <row r="46" spans="3:7" ht="18" customHeight="1" thickBot="1" x14ac:dyDescent="0.3">
      <c r="C46" s="31"/>
      <c r="D46" s="35"/>
      <c r="E46" s="10" t="s">
        <v>89</v>
      </c>
      <c r="F46" s="10">
        <v>11</v>
      </c>
      <c r="G46" s="10" t="s">
        <v>14</v>
      </c>
    </row>
    <row r="47" spans="3:7" ht="18" customHeight="1" thickBot="1" x14ac:dyDescent="0.3">
      <c r="C47" s="31"/>
      <c r="D47" s="33" t="s">
        <v>90</v>
      </c>
      <c r="E47" s="10" t="s">
        <v>91</v>
      </c>
      <c r="F47" s="10">
        <v>9</v>
      </c>
      <c r="G47" s="10" t="s">
        <v>14</v>
      </c>
    </row>
    <row r="48" spans="3:7" ht="18" customHeight="1" thickBot="1" x14ac:dyDescent="0.3">
      <c r="C48" s="31"/>
      <c r="D48" s="34"/>
      <c r="E48" s="10" t="s">
        <v>92</v>
      </c>
      <c r="F48" s="10">
        <v>12</v>
      </c>
      <c r="G48" s="10" t="s">
        <v>14</v>
      </c>
    </row>
    <row r="49" spans="3:7" ht="18" customHeight="1" thickBot="1" x14ac:dyDescent="0.3">
      <c r="C49" s="31"/>
      <c r="D49" s="34"/>
      <c r="E49" s="10" t="s">
        <v>93</v>
      </c>
      <c r="F49" s="10">
        <v>12</v>
      </c>
      <c r="G49" s="10" t="s">
        <v>14</v>
      </c>
    </row>
    <row r="50" spans="3:7" ht="18" customHeight="1" thickBot="1" x14ac:dyDescent="0.3">
      <c r="C50" s="31"/>
      <c r="D50" s="34"/>
      <c r="E50" s="10" t="s">
        <v>94</v>
      </c>
      <c r="F50" s="10">
        <v>12</v>
      </c>
      <c r="G50" s="10" t="s">
        <v>14</v>
      </c>
    </row>
    <row r="51" spans="3:7" ht="18" customHeight="1" thickBot="1" x14ac:dyDescent="0.3">
      <c r="C51" s="31"/>
      <c r="D51" s="34"/>
      <c r="E51" s="10" t="s">
        <v>95</v>
      </c>
      <c r="F51" s="10">
        <v>10</v>
      </c>
      <c r="G51" s="10" t="s">
        <v>85</v>
      </c>
    </row>
    <row r="52" spans="3:7" ht="18" customHeight="1" thickBot="1" x14ac:dyDescent="0.3">
      <c r="C52" s="31"/>
      <c r="D52" s="34"/>
      <c r="E52" s="10" t="s">
        <v>96</v>
      </c>
      <c r="F52" s="10">
        <v>6</v>
      </c>
      <c r="G52" s="10" t="s">
        <v>85</v>
      </c>
    </row>
    <row r="53" spans="3:7" ht="18" customHeight="1" thickBot="1" x14ac:dyDescent="0.3">
      <c r="C53" s="31"/>
      <c r="D53" s="34"/>
      <c r="E53" s="10" t="s">
        <v>97</v>
      </c>
      <c r="F53" s="10">
        <v>6</v>
      </c>
      <c r="G53" s="10" t="s">
        <v>85</v>
      </c>
    </row>
    <row r="54" spans="3:7" ht="18" customHeight="1" thickBot="1" x14ac:dyDescent="0.3">
      <c r="C54" s="31"/>
      <c r="D54" s="34"/>
      <c r="E54" s="10" t="s">
        <v>98</v>
      </c>
      <c r="F54" s="10">
        <v>6</v>
      </c>
      <c r="G54" s="10" t="s">
        <v>85</v>
      </c>
    </row>
    <row r="55" spans="3:7" ht="18" customHeight="1" thickBot="1" x14ac:dyDescent="0.3">
      <c r="C55" s="31"/>
      <c r="D55" s="34"/>
      <c r="E55" s="10" t="s">
        <v>99</v>
      </c>
      <c r="F55" s="10">
        <v>30</v>
      </c>
      <c r="G55" s="10" t="s">
        <v>45</v>
      </c>
    </row>
    <row r="56" spans="3:7" ht="18" customHeight="1" thickBot="1" x14ac:dyDescent="0.3">
      <c r="C56" s="31"/>
      <c r="D56" s="34"/>
      <c r="E56" s="10" t="s">
        <v>100</v>
      </c>
      <c r="F56" s="10">
        <v>40</v>
      </c>
      <c r="G56" s="10" t="s">
        <v>45</v>
      </c>
    </row>
    <row r="57" spans="3:7" ht="18" customHeight="1" thickBot="1" x14ac:dyDescent="0.3">
      <c r="C57" s="31"/>
      <c r="D57" s="34"/>
      <c r="E57" s="10" t="s">
        <v>101</v>
      </c>
      <c r="F57" s="10">
        <v>30</v>
      </c>
      <c r="G57" s="10" t="s">
        <v>45</v>
      </c>
    </row>
    <row r="58" spans="3:7" ht="18" customHeight="1" thickBot="1" x14ac:dyDescent="0.3">
      <c r="C58" s="31"/>
      <c r="D58" s="34"/>
      <c r="E58" s="10" t="s">
        <v>102</v>
      </c>
      <c r="F58" s="10">
        <v>0</v>
      </c>
      <c r="G58" s="10" t="s">
        <v>45</v>
      </c>
    </row>
    <row r="59" spans="3:7" ht="18" customHeight="1" thickBot="1" x14ac:dyDescent="0.3">
      <c r="C59" s="31"/>
      <c r="D59" s="34"/>
      <c r="E59" s="10" t="s">
        <v>103</v>
      </c>
      <c r="F59" s="10">
        <v>0</v>
      </c>
      <c r="G59" s="10" t="s">
        <v>45</v>
      </c>
    </row>
    <row r="60" spans="3:7" ht="18" customHeight="1" thickBot="1" x14ac:dyDescent="0.3">
      <c r="C60" s="31"/>
      <c r="D60" s="34"/>
      <c r="E60" s="10" t="s">
        <v>104</v>
      </c>
      <c r="F60" s="10">
        <v>10</v>
      </c>
      <c r="G60" s="10" t="s">
        <v>85</v>
      </c>
    </row>
    <row r="61" spans="3:7" ht="18" customHeight="1" thickBot="1" x14ac:dyDescent="0.3">
      <c r="C61" s="31"/>
      <c r="D61" s="35"/>
      <c r="E61" s="10" t="s">
        <v>105</v>
      </c>
      <c r="F61" s="10">
        <v>5</v>
      </c>
      <c r="G61" s="10" t="s">
        <v>45</v>
      </c>
    </row>
    <row r="62" spans="3:7" ht="18" customHeight="1" thickBot="1" x14ac:dyDescent="0.3">
      <c r="C62" s="31"/>
      <c r="D62" s="33" t="s">
        <v>106</v>
      </c>
      <c r="E62" s="10" t="s">
        <v>107</v>
      </c>
      <c r="F62" s="10">
        <v>100</v>
      </c>
      <c r="G62" s="10" t="s">
        <v>14</v>
      </c>
    </row>
    <row r="63" spans="3:7" ht="18" customHeight="1" thickBot="1" x14ac:dyDescent="0.3">
      <c r="C63" s="31"/>
      <c r="D63" s="34"/>
      <c r="E63" s="10" t="s">
        <v>108</v>
      </c>
      <c r="F63" s="10">
        <v>5</v>
      </c>
      <c r="G63" s="10" t="s">
        <v>14</v>
      </c>
    </row>
    <row r="64" spans="3:7" ht="18" customHeight="1" thickBot="1" x14ac:dyDescent="0.3">
      <c r="C64" s="31"/>
      <c r="D64" s="35"/>
      <c r="E64" s="10" t="s">
        <v>109</v>
      </c>
      <c r="F64" s="10">
        <v>0</v>
      </c>
      <c r="G64" s="10" t="s">
        <v>75</v>
      </c>
    </row>
    <row r="65" spans="3:7" ht="18" customHeight="1" thickBot="1" x14ac:dyDescent="0.3">
      <c r="C65" s="31"/>
      <c r="D65" s="33" t="s">
        <v>41</v>
      </c>
      <c r="E65" s="10" t="s">
        <v>110</v>
      </c>
      <c r="F65" s="10">
        <v>40</v>
      </c>
      <c r="G65" s="10" t="s">
        <v>14</v>
      </c>
    </row>
    <row r="66" spans="3:7" ht="18" customHeight="1" thickBot="1" x14ac:dyDescent="0.3">
      <c r="C66" s="31"/>
      <c r="D66" s="34"/>
      <c r="E66" s="10" t="s">
        <v>111</v>
      </c>
      <c r="F66" s="10">
        <v>0</v>
      </c>
      <c r="G66" s="10" t="s">
        <v>73</v>
      </c>
    </row>
    <row r="67" spans="3:7" ht="18" customHeight="1" thickBot="1" x14ac:dyDescent="0.3">
      <c r="C67" s="31"/>
      <c r="D67" s="34"/>
      <c r="E67" s="10" t="s">
        <v>112</v>
      </c>
      <c r="F67" s="10">
        <v>0</v>
      </c>
      <c r="G67" s="10" t="s">
        <v>75</v>
      </c>
    </row>
    <row r="68" spans="3:7" ht="18" customHeight="1" thickBot="1" x14ac:dyDescent="0.3">
      <c r="C68" s="32"/>
      <c r="D68" s="35"/>
      <c r="E68" s="10" t="s">
        <v>113</v>
      </c>
      <c r="F68" s="10">
        <v>0</v>
      </c>
      <c r="G68" s="10" t="s">
        <v>75</v>
      </c>
    </row>
    <row r="69" spans="3:7" x14ac:dyDescent="0.25">
      <c r="C69" s="13" t="s">
        <v>115</v>
      </c>
    </row>
    <row r="70" spans="3:7" x14ac:dyDescent="0.25">
      <c r="C70" s="13" t="s">
        <v>114</v>
      </c>
    </row>
  </sheetData>
  <mergeCells count="17">
    <mergeCell ref="D35:D39"/>
    <mergeCell ref="C40:C68"/>
    <mergeCell ref="D40:D46"/>
    <mergeCell ref="D47:D61"/>
    <mergeCell ref="D62:D64"/>
    <mergeCell ref="D65:D68"/>
    <mergeCell ref="C21:C39"/>
    <mergeCell ref="D21:D25"/>
    <mergeCell ref="C2:G2"/>
    <mergeCell ref="E21:G21"/>
    <mergeCell ref="E22:G22"/>
    <mergeCell ref="D26:D29"/>
    <mergeCell ref="D31:D34"/>
    <mergeCell ref="C4:C20"/>
    <mergeCell ref="D13:D14"/>
    <mergeCell ref="D15:D16"/>
    <mergeCell ref="D17: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FF6-3AF8-4F87-8007-9AF9C293E339}">
  <dimension ref="B2:G43"/>
  <sheetViews>
    <sheetView tabSelected="1" workbookViewId="0">
      <selection activeCell="B2" sqref="B2:G2"/>
    </sheetView>
  </sheetViews>
  <sheetFormatPr defaultRowHeight="15" x14ac:dyDescent="0.25"/>
  <cols>
    <col min="2" max="2" width="42.42578125" customWidth="1"/>
    <col min="3" max="3" width="18.5703125" customWidth="1"/>
    <col min="4" max="5" width="16.7109375" customWidth="1"/>
    <col min="6" max="6" width="57.7109375" customWidth="1"/>
    <col min="7" max="7" width="23.28515625" customWidth="1"/>
  </cols>
  <sheetData>
    <row r="2" spans="2:7" ht="19.5" thickBot="1" x14ac:dyDescent="0.35">
      <c r="B2" s="45" t="s">
        <v>151</v>
      </c>
      <c r="C2" s="45"/>
      <c r="D2" s="45"/>
      <c r="E2" s="45"/>
      <c r="F2" s="45"/>
      <c r="G2" s="45"/>
    </row>
    <row r="3" spans="2:7" ht="15.75" thickBot="1" x14ac:dyDescent="0.3">
      <c r="B3" s="18" t="s">
        <v>0</v>
      </c>
      <c r="C3" s="21" t="s">
        <v>1</v>
      </c>
      <c r="D3" s="21" t="s">
        <v>4</v>
      </c>
      <c r="E3" s="21" t="s">
        <v>5</v>
      </c>
      <c r="F3" s="19" t="s">
        <v>11</v>
      </c>
      <c r="G3" s="20" t="s">
        <v>3</v>
      </c>
    </row>
    <row r="4" spans="2:7" x14ac:dyDescent="0.25">
      <c r="B4" s="50" t="s">
        <v>6</v>
      </c>
      <c r="C4" s="51" t="s">
        <v>7</v>
      </c>
      <c r="D4" s="51" t="s">
        <v>8</v>
      </c>
      <c r="E4" s="51">
        <v>4</v>
      </c>
      <c r="F4" s="56" t="s">
        <v>12</v>
      </c>
      <c r="G4" s="57" t="s">
        <v>158</v>
      </c>
    </row>
    <row r="5" spans="2:7" x14ac:dyDescent="0.25">
      <c r="B5" s="15" t="s">
        <v>124</v>
      </c>
      <c r="C5" s="22" t="s">
        <v>125</v>
      </c>
      <c r="D5" s="22" t="s">
        <v>126</v>
      </c>
      <c r="E5" s="22">
        <v>5</v>
      </c>
      <c r="F5" s="16" t="s">
        <v>127</v>
      </c>
      <c r="G5" s="58" t="s">
        <v>159</v>
      </c>
    </row>
    <row r="6" spans="2:7" x14ac:dyDescent="0.25">
      <c r="B6" s="15" t="s">
        <v>140</v>
      </c>
      <c r="C6" s="22" t="s">
        <v>9</v>
      </c>
      <c r="D6" s="22" t="s">
        <v>10</v>
      </c>
      <c r="E6" s="22">
        <v>3000</v>
      </c>
      <c r="F6" s="16" t="s">
        <v>13</v>
      </c>
      <c r="G6" s="58" t="s">
        <v>160</v>
      </c>
    </row>
    <row r="7" spans="2:7" x14ac:dyDescent="0.25">
      <c r="B7" s="15" t="s">
        <v>153</v>
      </c>
      <c r="C7" s="22" t="s">
        <v>154</v>
      </c>
      <c r="D7" s="22" t="s">
        <v>155</v>
      </c>
      <c r="E7" s="22">
        <v>0</v>
      </c>
      <c r="F7" s="16" t="s">
        <v>156</v>
      </c>
      <c r="G7" s="58" t="s">
        <v>164</v>
      </c>
    </row>
    <row r="8" spans="2:7" x14ac:dyDescent="0.25">
      <c r="B8" s="15" t="s">
        <v>141</v>
      </c>
      <c r="C8" s="22" t="s">
        <v>14</v>
      </c>
      <c r="D8" s="22" t="s">
        <v>15</v>
      </c>
      <c r="E8" s="22">
        <v>21.4</v>
      </c>
      <c r="F8" s="16" t="s">
        <v>123</v>
      </c>
      <c r="G8" s="58" t="s">
        <v>161</v>
      </c>
    </row>
    <row r="9" spans="2:7" x14ac:dyDescent="0.25">
      <c r="B9" s="15" t="s">
        <v>16</v>
      </c>
      <c r="C9" s="22" t="s">
        <v>118</v>
      </c>
      <c r="D9" s="22" t="s">
        <v>120</v>
      </c>
      <c r="E9" s="22">
        <v>10</v>
      </c>
      <c r="F9" s="16" t="s">
        <v>121</v>
      </c>
      <c r="G9" s="58" t="s">
        <v>162</v>
      </c>
    </row>
    <row r="10" spans="2:7" ht="15.75" thickBot="1" x14ac:dyDescent="0.3">
      <c r="B10" s="17" t="s">
        <v>117</v>
      </c>
      <c r="C10" s="14" t="s">
        <v>119</v>
      </c>
      <c r="D10" s="14" t="s">
        <v>139</v>
      </c>
      <c r="E10" s="14">
        <v>0.6</v>
      </c>
      <c r="F10" s="7" t="s">
        <v>122</v>
      </c>
      <c r="G10" s="59" t="s">
        <v>163</v>
      </c>
    </row>
    <row r="11" spans="2:7" x14ac:dyDescent="0.25">
      <c r="B11" t="s">
        <v>149</v>
      </c>
    </row>
    <row r="12" spans="2:7" x14ac:dyDescent="0.25">
      <c r="B12" t="s">
        <v>150</v>
      </c>
    </row>
    <row r="13" spans="2:7" x14ac:dyDescent="0.25">
      <c r="B13" s="13" t="s">
        <v>157</v>
      </c>
    </row>
    <row r="14" spans="2:7" x14ac:dyDescent="0.25">
      <c r="B14" s="48" t="s">
        <v>178</v>
      </c>
    </row>
    <row r="15" spans="2:7" x14ac:dyDescent="0.25">
      <c r="B15" s="13" t="s">
        <v>179</v>
      </c>
      <c r="C15" s="46"/>
    </row>
    <row r="18" spans="2:6" ht="19.5" thickBot="1" x14ac:dyDescent="0.35">
      <c r="B18" s="45" t="s">
        <v>152</v>
      </c>
      <c r="C18" s="45"/>
      <c r="D18" s="45"/>
      <c r="E18" s="45"/>
      <c r="F18" s="45"/>
    </row>
    <row r="19" spans="2:6" ht="15.75" thickBot="1" x14ac:dyDescent="0.3">
      <c r="B19" s="52" t="s">
        <v>0</v>
      </c>
      <c r="C19" s="53" t="s">
        <v>1</v>
      </c>
      <c r="D19" s="53" t="s">
        <v>2</v>
      </c>
      <c r="E19" s="54" t="s">
        <v>142</v>
      </c>
      <c r="F19" s="55"/>
    </row>
    <row r="20" spans="2:6" x14ac:dyDescent="0.25">
      <c r="B20" s="15" t="s">
        <v>147</v>
      </c>
      <c r="C20" s="22" t="s">
        <v>128</v>
      </c>
      <c r="D20" s="47">
        <v>11369000</v>
      </c>
      <c r="E20" s="48" t="s">
        <v>143</v>
      </c>
      <c r="F20" s="6"/>
    </row>
    <row r="21" spans="2:6" x14ac:dyDescent="0.25">
      <c r="B21" s="15" t="s">
        <v>148</v>
      </c>
      <c r="C21" s="22" t="s">
        <v>129</v>
      </c>
      <c r="D21" s="47">
        <v>106250000</v>
      </c>
      <c r="E21" s="48" t="s">
        <v>143</v>
      </c>
      <c r="F21" s="6"/>
    </row>
    <row r="22" spans="2:6" x14ac:dyDescent="0.25">
      <c r="B22" s="15" t="s">
        <v>137</v>
      </c>
      <c r="C22" s="22" t="s">
        <v>138</v>
      </c>
      <c r="D22" s="22">
        <v>11.26</v>
      </c>
      <c r="E22" s="48" t="s">
        <v>143</v>
      </c>
      <c r="F22" s="6"/>
    </row>
    <row r="23" spans="2:6" x14ac:dyDescent="0.25">
      <c r="B23" s="15" t="s">
        <v>135</v>
      </c>
      <c r="C23" s="22" t="s">
        <v>136</v>
      </c>
      <c r="D23" s="22">
        <v>701</v>
      </c>
      <c r="E23" s="48" t="s">
        <v>143</v>
      </c>
      <c r="F23" s="6"/>
    </row>
    <row r="24" spans="2:6" x14ac:dyDescent="0.25">
      <c r="B24" s="15" t="s">
        <v>130</v>
      </c>
      <c r="C24" s="22" t="s">
        <v>131</v>
      </c>
      <c r="D24" s="47">
        <v>10429.24</v>
      </c>
      <c r="E24" s="48" t="s">
        <v>143</v>
      </c>
      <c r="F24" s="6"/>
    </row>
    <row r="25" spans="2:6" x14ac:dyDescent="0.25">
      <c r="B25" s="15" t="s">
        <v>132</v>
      </c>
      <c r="C25" s="22" t="s">
        <v>133</v>
      </c>
      <c r="D25" s="47">
        <f>(D24*10^6)/E9</f>
        <v>1042924000</v>
      </c>
      <c r="E25" s="48" t="s">
        <v>144</v>
      </c>
      <c r="F25" s="6"/>
    </row>
    <row r="26" spans="2:6" x14ac:dyDescent="0.25">
      <c r="B26" s="15" t="s">
        <v>134</v>
      </c>
      <c r="C26" s="22" t="s">
        <v>119</v>
      </c>
      <c r="D26" s="22">
        <f>D21/D25</f>
        <v>0.10187703034928719</v>
      </c>
      <c r="E26" s="48" t="s">
        <v>144</v>
      </c>
      <c r="F26" s="6"/>
    </row>
    <row r="27" spans="2:6" ht="15.75" thickBot="1" x14ac:dyDescent="0.3">
      <c r="B27" s="17" t="s">
        <v>145</v>
      </c>
      <c r="C27" s="14" t="s">
        <v>119</v>
      </c>
      <c r="D27" s="14">
        <f>D26+E10</f>
        <v>0.70187703034928717</v>
      </c>
      <c r="E27" s="49" t="s">
        <v>144</v>
      </c>
      <c r="F27" s="5"/>
    </row>
    <row r="28" spans="2:6" x14ac:dyDescent="0.25">
      <c r="B28" t="s">
        <v>146</v>
      </c>
    </row>
    <row r="31" spans="2:6" ht="18.75" x14ac:dyDescent="0.3">
      <c r="B31" s="61" t="s">
        <v>165</v>
      </c>
    </row>
    <row r="32" spans="2:6" x14ac:dyDescent="0.25">
      <c r="B32" s="60" t="s">
        <v>166</v>
      </c>
    </row>
    <row r="33" spans="2:2" x14ac:dyDescent="0.25">
      <c r="B33" s="60" t="s">
        <v>167</v>
      </c>
    </row>
    <row r="34" spans="2:2" x14ac:dyDescent="0.25">
      <c r="B34" s="60" t="s">
        <v>168</v>
      </c>
    </row>
    <row r="35" spans="2:2" x14ac:dyDescent="0.25">
      <c r="B35" s="60" t="s">
        <v>169</v>
      </c>
    </row>
    <row r="36" spans="2:2" x14ac:dyDescent="0.25">
      <c r="B36" s="60" t="s">
        <v>170</v>
      </c>
    </row>
    <row r="37" spans="2:2" x14ac:dyDescent="0.25">
      <c r="B37" s="60" t="s">
        <v>171</v>
      </c>
    </row>
    <row r="38" spans="2:2" x14ac:dyDescent="0.25">
      <c r="B38" s="60" t="s">
        <v>172</v>
      </c>
    </row>
    <row r="39" spans="2:2" x14ac:dyDescent="0.25">
      <c r="B39" s="60" t="s">
        <v>173</v>
      </c>
    </row>
    <row r="40" spans="2:2" x14ac:dyDescent="0.25">
      <c r="B40" s="60" t="s">
        <v>174</v>
      </c>
    </row>
    <row r="41" spans="2:2" x14ac:dyDescent="0.25">
      <c r="B41" s="60" t="s">
        <v>175</v>
      </c>
    </row>
    <row r="42" spans="2:2" x14ac:dyDescent="0.25">
      <c r="B42" s="60" t="s">
        <v>177</v>
      </c>
    </row>
    <row r="43" spans="2:2" ht="17.25" x14ac:dyDescent="0.25">
      <c r="B43" s="60" t="s">
        <v>176</v>
      </c>
    </row>
  </sheetData>
  <mergeCells count="3">
    <mergeCell ref="B2:G2"/>
    <mergeCell ref="E19:F19"/>
    <mergeCell ref="B18:F18"/>
  </mergeCell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3ED5C12B24B34A8EE88A79F95F1BC1" ma:contentTypeVersion="13" ma:contentTypeDescription="Create a new document." ma:contentTypeScope="" ma:versionID="6253f29572830441942dcf6aa8a7f0e8">
  <xsd:schema xmlns:xsd="http://www.w3.org/2001/XMLSchema" xmlns:xs="http://www.w3.org/2001/XMLSchema" xmlns:p="http://schemas.microsoft.com/office/2006/metadata/properties" xmlns:ns3="d91c2d54-4242-4a0c-8f9a-a49dd8d26897" xmlns:ns4="2e9baa0a-15a9-4f6c-b108-f31f4a37e804" targetNamespace="http://schemas.microsoft.com/office/2006/metadata/properties" ma:root="true" ma:fieldsID="979ac006ec665e4d1513d119db668597" ns3:_="" ns4:_="">
    <xsd:import namespace="d91c2d54-4242-4a0c-8f9a-a49dd8d26897"/>
    <xsd:import namespace="2e9baa0a-15a9-4f6c-b108-f31f4a37e80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1c2d54-4242-4a0c-8f9a-a49dd8d268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9baa0a-15a9-4f6c-b108-f31f4a37e80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A418C5-F556-418E-8F5B-4D98B9CBE3A8}">
  <ds:schemaRefs>
    <ds:schemaRef ds:uri="2e9baa0a-15a9-4f6c-b108-f31f4a37e80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91c2d54-4242-4a0c-8f9a-a49dd8d26897"/>
    <ds:schemaRef ds:uri="http://www.w3.org/XML/1998/namespace"/>
    <ds:schemaRef ds:uri="http://purl.org/dc/dcmitype/"/>
  </ds:schemaRefs>
</ds:datastoreItem>
</file>

<file path=customXml/itemProps2.xml><?xml version="1.0" encoding="utf-8"?>
<ds:datastoreItem xmlns:ds="http://schemas.openxmlformats.org/officeDocument/2006/customXml" ds:itemID="{A341CD72-0ABE-47B6-AEDC-99715F526BE6}">
  <ds:schemaRefs>
    <ds:schemaRef ds:uri="http://schemas.microsoft.com/sharepoint/v3/contenttype/forms"/>
  </ds:schemaRefs>
</ds:datastoreItem>
</file>

<file path=customXml/itemProps3.xml><?xml version="1.0" encoding="utf-8"?>
<ds:datastoreItem xmlns:ds="http://schemas.openxmlformats.org/officeDocument/2006/customXml" ds:itemID="{691A1AC7-6F40-4DA5-8B73-E79EE4B70A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1c2d54-4242-4a0c-8f9a-a49dd8d26897"/>
    <ds:schemaRef ds:uri="2e9baa0a-15a9-4f6c-b108-f31f4a37e8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 settings in SuperPro</vt:lpstr>
      <vt:lpstr>Assumptions &amp; TEA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 Zoltán</dc:creator>
  <cp:lastModifiedBy>Kis, Zoltán</cp:lastModifiedBy>
  <dcterms:created xsi:type="dcterms:W3CDTF">2020-05-29T14:36:21Z</dcterms:created>
  <dcterms:modified xsi:type="dcterms:W3CDTF">2020-05-29T16:45:33Z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0x0101009D3ED5C12B24B34A8EE88A79F95F1BC1</vt:lpwstr>
  </property>
</Properties>
</file>