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tabRatio="748" activeTab="3"/>
  </bookViews>
  <sheets>
    <sheet name="注意事项" sheetId="12" r:id="rId1"/>
    <sheet name="撰写人员总览" sheetId="14" r:id="rId2"/>
    <sheet name="工艺类别总览" sheetId="5" r:id="rId3"/>
    <sheet name="步兵机器人" sheetId="1" r:id="rId4"/>
    <sheet name="下拉菜单选项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<sst xmlns="http://schemas.openxmlformats.org/spreadsheetml/2006/main" count="246" uniqueCount="107">
  <si>
    <t>撰写注意事项：</t>
  </si>
  <si>
    <t>1、参考BOM表模板内的已有内容，根据队伍实际情况进行填写，要求内容真实完整</t>
  </si>
  <si>
    <t>2、BOM表请勿合并单元格，以便于后期分析数据</t>
  </si>
  <si>
    <t>BOM表类别</t>
  </si>
  <si>
    <t>撰写人员1</t>
  </si>
  <si>
    <t>撰写人员2</t>
  </si>
  <si>
    <t>参赛机器人</t>
  </si>
  <si>
    <t>未使用备件</t>
  </si>
  <si>
    <t>工艺类别</t>
  </si>
  <si>
    <t>总价</t>
  </si>
  <si>
    <t>车&amp;铣</t>
  </si>
  <si>
    <t>钣金</t>
  </si>
  <si>
    <t>2D雕刻</t>
  </si>
  <si>
    <t>3D打印</t>
  </si>
  <si>
    <t>型材焊接</t>
  </si>
  <si>
    <t>线材</t>
  </si>
  <si>
    <t>机械标准件</t>
  </si>
  <si>
    <t>非官方成品模块</t>
  </si>
  <si>
    <t>官方成品模块</t>
  </si>
  <si>
    <t>其他</t>
  </si>
  <si>
    <t>单机合计</t>
  </si>
  <si>
    <t>序号</t>
  </si>
  <si>
    <t>所属父模块
（自定义文本）</t>
  </si>
  <si>
    <t>所属子模块
（自定义文本）</t>
  </si>
  <si>
    <t>子模块数量
（自定义数字）</t>
  </si>
  <si>
    <t>物料名称
（自定义文本）</t>
  </si>
  <si>
    <t>子模块内该物料数量
（自定义数字）</t>
  </si>
  <si>
    <t>属性
（下拉菜单）</t>
  </si>
  <si>
    <t>工艺类别
（下拉菜单）</t>
  </si>
  <si>
    <t>采购方式
（下拉菜单）</t>
  </si>
  <si>
    <t>规格/型号
(填写标准型号)
自制和定制件填自定义型号或不填</t>
  </si>
  <si>
    <t>品牌
（自定义文本）
自制和定制件填自制和定制</t>
  </si>
  <si>
    <t>材料/尺寸/其他
（自定义文本）
没有可不填</t>
  </si>
  <si>
    <t>单价【含税】
自制件填写材料费
赞助写市场价</t>
  </si>
  <si>
    <t>父模块内该物料数量
（计算）</t>
  </si>
  <si>
    <t>父模块该物料总价
（计算）</t>
  </si>
  <si>
    <t>备注</t>
  </si>
  <si>
    <t>底盘</t>
  </si>
  <si>
    <t>轮组模块</t>
  </si>
  <si>
    <t>68mm麦轮+联轴器+配套螺栓</t>
  </si>
  <si>
    <t>机械</t>
  </si>
  <si>
    <t>采购（非定制）</t>
  </si>
  <si>
    <t>轮趣</t>
  </si>
  <si>
    <t>包胶轴承</t>
  </si>
  <si>
    <t>哈尔滨轴承</t>
  </si>
  <si>
    <t>聚氨酯片</t>
  </si>
  <si>
    <t>其他机械定制件</t>
  </si>
  <si>
    <t>4mm玻纤板</t>
  </si>
  <si>
    <t>机械自制</t>
  </si>
  <si>
    <t>自制</t>
  </si>
  <si>
    <t>PCB/迷你PC/雷达连接</t>
  </si>
  <si>
    <t>标准件</t>
  </si>
  <si>
    <t>M3X8 内六角螺钉+螺母</t>
  </si>
  <si>
    <t>M3X8 内六角</t>
  </si>
  <si>
    <t>国标</t>
  </si>
  <si>
    <t>M3*8 12.9级内六角圆头</t>
  </si>
  <si>
    <t>主控板</t>
  </si>
  <si>
    <t>电机驱动模块</t>
  </si>
  <si>
    <t>硬件</t>
  </si>
  <si>
    <t>赞助</t>
  </si>
  <si>
    <t>tb6612fng</t>
  </si>
  <si>
    <t>touglesy</t>
  </si>
  <si>
    <t>xh2.54 4p端口</t>
  </si>
  <si>
    <t>xh2.54 4p</t>
  </si>
  <si>
    <t>zave</t>
  </si>
  <si>
    <t>xh2.54 6p端口</t>
  </si>
  <si>
    <t>xh2.54 6p</t>
  </si>
  <si>
    <t>DC5525电源端口</t>
  </si>
  <si>
    <t>DC5525</t>
  </si>
  <si>
    <t>xt30电源端口</t>
  </si>
  <si>
    <t>xt30AW-M</t>
  </si>
  <si>
    <t>艾迈斯</t>
  </si>
  <si>
    <t>2.54 16p排针</t>
  </si>
  <si>
    <t>WXRKDZ</t>
  </si>
  <si>
    <t>2.54 1p排针</t>
  </si>
  <si>
    <t>2.54 16p排母</t>
  </si>
  <si>
    <t>2.54 20p排母</t>
  </si>
  <si>
    <t>分电板</t>
  </si>
  <si>
    <t>降压电路</t>
  </si>
  <si>
    <t>肖特基二极管</t>
  </si>
  <si>
    <t>1N5824</t>
  </si>
  <si>
    <t>DOWO(东沃)</t>
  </si>
  <si>
    <t>铝电解贴片电容</t>
  </si>
  <si>
    <t>ERS1HM681W20OT</t>
  </si>
  <si>
    <t>KNSCHA(科尼盛)</t>
  </si>
  <si>
    <t xml:space="preserve">     </t>
  </si>
  <si>
    <t>插件电容</t>
  </si>
  <si>
    <t>189RV0016</t>
  </si>
  <si>
    <t>AISHI(艾华集团)</t>
  </si>
  <si>
    <t>电感</t>
  </si>
  <si>
    <t>SXN(顺翔诺)</t>
  </si>
  <si>
    <t>电阻</t>
  </si>
  <si>
    <t>LM2596S-ADJ降压芯片</t>
  </si>
  <si>
    <t>LM2596S-ADJ</t>
  </si>
  <si>
    <t>HXY MOSFET(华轩阳电子)</t>
  </si>
  <si>
    <t>xh2.54 6p线材</t>
  </si>
  <si>
    <t>DC5525电源线</t>
  </si>
  <si>
    <t>深圳希恩微</t>
  </si>
  <si>
    <t xml:space="preserve">330转电机 </t>
  </si>
  <si>
    <t>JGB37-520</t>
  </si>
  <si>
    <t>属性</t>
  </si>
  <si>
    <t>采购方式</t>
  </si>
  <si>
    <t>硬件自制</t>
  </si>
  <si>
    <t>算法</t>
  </si>
  <si>
    <t>采购（定制）</t>
  </si>
  <si>
    <t>PCBA</t>
  </si>
  <si>
    <t>自行添加或修改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</si>
</sst>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_ "/>
    <numFmt numFmtId="178" formatCode="\¥#,##0.00;[Red]\¥\-#,##0.00"/>
  </numFmts>
  <fonts count="31">
    <font>
      <sz val="11"/>
      <color theme="1"/>
      <name val="宋体"/>
      <charset val="134"/>
      <scheme val="minor"/>
    </font>
    <font>
      <sz val="11"/>
      <name val="思源宋体"/>
      <charset val="134"/>
    </font>
    <font>
      <sz val="11"/>
      <color theme="1"/>
      <name val="思源宋体"/>
      <charset val="134"/>
    </font>
    <font>
      <i/>
      <sz val="11"/>
      <color rgb="FF7F7F7F"/>
      <name val="思源宋体"/>
      <charset val="134"/>
    </font>
    <font>
      <i/>
      <sz val="11"/>
      <color rgb="FF7F7F7F"/>
      <name val="宋体"/>
      <charset val="134"/>
      <scheme val="minor"/>
    </font>
    <font>
      <sz val="11"/>
      <color rgb="FF7F7F7F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思源宋体"/>
      <charset val="134"/>
    </font>
    <font>
      <sz val="11"/>
      <color theme="1"/>
      <name val="宋体"/>
      <charset val="134"/>
      <scheme val="minor"/>
    </font>
    <font>
      <b/>
      <sz val="11"/>
      <name val="思源宋体"/>
      <charset val="134"/>
    </font>
    <font>
      <sz val="12"/>
      <color rgb="FFFF0000"/>
      <name val="思源宋体"/>
      <charset val="134"/>
    </font>
    <font>
      <sz val="11"/>
      <color rgb="FF000000"/>
      <name val="思源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25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11" applyFont="1" applyAlignment="1">
      <alignment horizontal="center" vertical="center"/>
    </xf>
    <xf numFmtId="0" fontId="2" fillId="0" borderId="0" xfId="0" applyFont="1" applyAlignment="1">
      <alignment horizontal="center"/>
    </xf>
    <xf numFmtId="176" fontId="1" fillId="2" borderId="1" xfId="25" applyNumberFormat="1" applyFont="1" applyBorder="1" applyAlignment="1" applyProtection="1">
      <alignment horizontal="center" vertical="center" wrapText="1"/>
    </xf>
    <xf numFmtId="0" fontId="4" fillId="0" borderId="0" xfId="11" applyAlignment="1">
      <alignment horizontal="center" vertical="center"/>
    </xf>
    <xf numFmtId="177" fontId="4" fillId="0" borderId="0" xfId="11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2" borderId="1" xfId="25" applyFont="1" applyBorder="1" applyAlignment="1" applyProtection="1">
      <alignment horizontal="center" vertical="center"/>
    </xf>
    <xf numFmtId="178" fontId="1" fillId="2" borderId="1" xfId="25" applyNumberFormat="1" applyFont="1" applyBorder="1" applyAlignment="1" applyProtection="1">
      <alignment horizontal="center" vertical="center" wrapText="1"/>
    </xf>
    <xf numFmtId="0" fontId="1" fillId="2" borderId="2" xfId="25" applyFont="1" applyBorder="1" applyAlignment="1" applyProtection="1">
      <alignment horizontal="center" vertical="center" wrapText="1"/>
    </xf>
    <xf numFmtId="0" fontId="8" fillId="0" borderId="0" xfId="0" applyFont="1" applyFill="1" applyAlignment="1"/>
    <xf numFmtId="0" fontId="6" fillId="0" borderId="0" xfId="0" applyFont="1" applyAlignment="1">
      <alignment horizontal="center"/>
    </xf>
    <xf numFmtId="0" fontId="1" fillId="2" borderId="3" xfId="25" applyFont="1" applyBorder="1" applyAlignment="1" applyProtection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9" fillId="2" borderId="3" xfId="25" applyFont="1" applyBorder="1" applyAlignment="1">
      <alignment horizontal="center" vertical="center" wrapText="1"/>
    </xf>
    <xf numFmtId="0" fontId="2" fillId="0" borderId="1" xfId="0" applyFont="1" applyBorder="1"/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0">
    <dxf>
      <font>
        <name val="思源宋体"/>
        <scheme val="none"/>
        <b val="0"/>
        <i val="0"/>
        <strike val="0"/>
        <u val="none"/>
        <sz val="11"/>
        <color theme="1"/>
      </font>
      <alignment horizontal="center" vertical="center"/>
    </dxf>
    <dxf>
      <font>
        <name val="思源宋体"/>
        <scheme val="none"/>
        <b val="0"/>
        <i val="0"/>
        <strike val="0"/>
        <u val="none"/>
        <sz val="11"/>
        <color theme="1"/>
      </font>
      <alignment horizontal="center" vertical="center"/>
    </dxf>
    <dxf>
      <font>
        <name val="思源宋体"/>
        <scheme val="none"/>
        <b val="0"/>
        <i val="0"/>
        <strike val="0"/>
        <u val="none"/>
        <sz val="11"/>
        <color theme="1"/>
      </font>
      <alignment horizontal="center" vertical="center"/>
    </dxf>
    <dxf>
      <font>
        <name val="思源宋体"/>
        <scheme val="none"/>
        <b val="0"/>
        <i val="0"/>
        <strike val="0"/>
        <u val="none"/>
        <sz val="11"/>
        <color theme="1"/>
      </font>
      <alignment horizontal="center" vertical="center"/>
    </dxf>
    <dxf>
      <font>
        <name val="宋体"/>
        <scheme val="none"/>
        <strike val="0"/>
        <u val="none"/>
        <sz val="11"/>
        <color rgb="FF7F7F7F"/>
      </font>
      <alignment horizontal="center" vertical="center"/>
    </dxf>
    <dxf>
      <font>
        <name val="宋体"/>
        <scheme val="none"/>
        <strike val="0"/>
        <u val="none"/>
        <sz val="11"/>
        <color rgb="FF7F7F7F"/>
      </font>
      <alignment horizontal="center" vertical="center"/>
    </dxf>
    <dxf>
      <font>
        <name val="宋体"/>
        <scheme val="none"/>
        <strike val="0"/>
        <u val="none"/>
        <sz val="11"/>
        <color rgb="FF7F7F7F"/>
      </font>
      <alignment horizontal="center" vertical="center"/>
    </dxf>
    <dxf>
      <font>
        <name val="宋体"/>
        <scheme val="none"/>
        <strike val="0"/>
        <u val="none"/>
        <sz val="11"/>
        <color rgb="FF7F7F7F"/>
      </font>
      <alignment horizontal="center" vertical="center"/>
    </dxf>
    <dxf>
      <font>
        <name val="宋体"/>
        <scheme val="none"/>
        <strike val="0"/>
        <u val="none"/>
        <sz val="11"/>
        <color rgb="FF7F7F7F"/>
      </font>
      <alignment horizontal="center" vertical="center"/>
    </dxf>
    <dxf>
      <font>
        <name val="宋体"/>
        <scheme val="none"/>
        <strike val="0"/>
        <u val="none"/>
        <sz val="11"/>
        <color rgb="FF7F7F7F"/>
      </font>
      <numFmt numFmtId="177" formatCode="0_ "/>
      <alignment horizontal="center" vertical="center"/>
    </dxf>
    <dxf>
      <font>
        <name val="宋体"/>
        <scheme val="none"/>
        <strike val="0"/>
        <u val="none"/>
        <sz val="11"/>
        <color rgb="FF7F7F7F"/>
      </font>
      <alignment horizontal="center" vertical="center"/>
    </dxf>
    <dxf>
      <font>
        <name val="宋体"/>
        <scheme val="none"/>
        <strike val="0"/>
        <u val="none"/>
        <sz val="11"/>
        <color rgb="FF7F7F7F"/>
      </font>
      <alignment horizontal="center" vertical="center"/>
    </dxf>
    <dxf>
      <font>
        <name val="宋体"/>
        <scheme val="none"/>
        <strike val="0"/>
        <u val="none"/>
        <sz val="11"/>
        <color rgb="FF7F7F7F"/>
      </font>
      <alignment horizontal="center" vertical="center"/>
    </dxf>
    <dxf>
      <font>
        <name val="宋体"/>
        <scheme val="none"/>
        <strike val="0"/>
        <u val="none"/>
        <sz val="11"/>
        <color rgb="FF7F7F7F"/>
      </font>
      <alignment horizontal="center" vertical="center"/>
    </dxf>
    <dxf>
      <font>
        <name val="宋体"/>
        <scheme val="none"/>
        <strike val="0"/>
        <u val="none"/>
        <sz val="11"/>
        <color rgb="FF7F7F7F"/>
      </font>
      <alignment horizontal="center" vertical="center"/>
    </dxf>
    <dxf>
      <font>
        <name val="宋体"/>
        <scheme val="none"/>
        <strike val="0"/>
        <u val="none"/>
        <sz val="11"/>
        <color rgb="FF7F7F7F"/>
      </font>
      <alignment horizontal="center" vertical="center"/>
    </dxf>
    <dxf>
      <font>
        <name val="宋体"/>
        <scheme val="none"/>
        <strike val="0"/>
        <u val="none"/>
        <sz val="11"/>
        <color rgb="FF7F7F7F"/>
      </font>
      <alignment horizontal="center" vertical="center"/>
    </dxf>
    <dxf>
      <font>
        <name val="宋体"/>
        <scheme val="none"/>
        <strike val="0"/>
        <u val="none"/>
        <sz val="11"/>
        <color rgb="FF7F7F7F"/>
      </font>
      <alignment horizontal="center" vertical="center"/>
    </dxf>
    <dxf>
      <font>
        <name val="宋体"/>
        <scheme val="none"/>
        <strike val="0"/>
        <u val="none"/>
        <sz val="11"/>
        <color rgb="FF7F7F7F"/>
      </font>
      <alignment horizontal="center" vertical="center"/>
    </dxf>
    <dxf>
      <font>
        <name val="宋体"/>
        <scheme val="none"/>
        <strike val="0"/>
        <u val="none"/>
        <sz val="11"/>
        <color rgb="FF7F7F7F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各工艺类别占比表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dLbl>
              <c:idx val="7"/>
              <c:layout>
                <c:manualLayout>
                  <c:x val="0.0232891513560805"/>
                  <c:y val="-0.17466798686092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工艺类别总览!$A$2:$A$11</c:f>
              <c:strCache>
                <c:ptCount val="10"/>
                <c:pt idx="0">
                  <c:v>车&amp;铣</c:v>
                </c:pt>
                <c:pt idx="1">
                  <c:v>钣金</c:v>
                </c:pt>
                <c:pt idx="2">
                  <c:v>2D雕刻</c:v>
                </c:pt>
                <c:pt idx="3">
                  <c:v>3D打印</c:v>
                </c:pt>
                <c:pt idx="4">
                  <c:v>型材焊接</c:v>
                </c:pt>
                <c:pt idx="5">
                  <c:v>线材</c:v>
                </c:pt>
                <c:pt idx="6">
                  <c:v>机械标准件</c:v>
                </c:pt>
                <c:pt idx="7">
                  <c:v>非官方成品模块</c:v>
                </c:pt>
                <c:pt idx="8">
                  <c:v>官方成品模块</c:v>
                </c:pt>
                <c:pt idx="9">
                  <c:v>其他</c:v>
                </c:pt>
              </c:strCache>
            </c:strRef>
          </c:cat>
          <c:val>
            <c:numRef>
              <c:f>工艺类别总览!$D$2:$D$11</c:f>
              <c:numCache>
                <c:formatCode>General</c:formatCode>
                <c:ptCount val="10"/>
                <c:pt idx="0">
                  <c:v>2400</c:v>
                </c:pt>
                <c:pt idx="1">
                  <c:v>0</c:v>
                </c:pt>
                <c:pt idx="2">
                  <c:v>40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2400.8</c:v>
                </c:pt>
                <c:pt idx="7">
                  <c:v>43236</c:v>
                </c:pt>
                <c:pt idx="8">
                  <c:v>3192</c:v>
                </c:pt>
                <c:pt idx="9">
                  <c:v>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4aa3688-a0d7-492c-b5c8-d3adef05436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22225</xdr:colOff>
      <xdr:row>0</xdr:row>
      <xdr:rowOff>635</xdr:rowOff>
    </xdr:from>
    <xdr:to>
      <xdr:col>12</xdr:col>
      <xdr:colOff>327025</xdr:colOff>
      <xdr:row>12</xdr:row>
      <xdr:rowOff>149225</xdr:rowOff>
    </xdr:to>
    <xdr:graphicFrame>
      <xdr:nvGraphicFramePr>
        <xdr:cNvPr id="2" name="图表 1"/>
        <xdr:cNvGraphicFramePr/>
      </xdr:nvGraphicFramePr>
      <xdr:xfrm>
        <a:off x="6396355" y="635"/>
        <a:ext cx="4705350" cy="22821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表4" displayName="表4" ref="A1:D11" totalsRowShown="0">
  <autoFilter xmlns:etc="http://www.wps.cn/officeDocument/2017/etCustomData" ref="A1:D11" etc:filterBottomFollowUsedRange="0"/>
  <tableColumns count="4">
    <tableColumn id="1" name="工艺类别" dataDxfId="0"/>
    <tableColumn id="2" name="参赛机器人" dataDxfId="1"/>
    <tableColumn id="3" name="未使用备件" dataDxfId="2"/>
    <tableColumn id="4" name="总价" dataDxfId="3">
      <calculatedColumnFormula>SUM(表4[[#This Row],[参赛机器人]:[总价]])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P8" totalsRowShown="0">
  <autoFilter xmlns:etc="http://www.wps.cn/officeDocument/2017/etCustomData" ref="A1:P8" etc:filterBottomFollowUsedRange="0"/>
  <tableColumns count="16">
    <tableColumn id="1" name="序号" dataDxfId="4"/>
    <tableColumn id="2" name="所属父模块&#10;（自定义文本）" dataDxfId="5"/>
    <tableColumn id="3" name="所属子模块&#10;（自定义文本）" dataDxfId="6"/>
    <tableColumn id="4" name="子模块数量&#10;（自定义数字）" dataDxfId="7"/>
    <tableColumn id="5" name="物料名称&#10;（自定义文本）" dataDxfId="8"/>
    <tableColumn id="6" name="子模块内该物料数量&#10;（自定义数字）" dataDxfId="9"/>
    <tableColumn id="7" name="属性&#10;（下拉菜单）" dataDxfId="10"/>
    <tableColumn id="8" name="工艺类别&#10;（下拉菜单）" dataDxfId="11"/>
    <tableColumn id="9" name="采购方式&#10;（下拉菜单）" dataDxfId="12"/>
    <tableColumn id="10" name="规格/型号&#10;(填写标准型号)&#10;自制和定制件填自定义型号或不填" dataDxfId="13"/>
    <tableColumn id="11" name="品牌&#10;（自定义文本）&#10;自制和定制件填自制和定制" dataDxfId="14"/>
    <tableColumn id="12" name="材料/尺寸/其他&#10;（自定义文本）&#10;没有可不填" dataDxfId="15"/>
    <tableColumn id="13" name="单价【含税】&#10;自制件填写材料费&#10;赞助写市场价" dataDxfId="16"/>
    <tableColumn id="14" name="父模块内该物料数量&#10;（计算）" dataDxfId="17">
      <calculatedColumnFormula>D2*F2</calculatedColumnFormula>
    </tableColumn>
    <tableColumn id="15" name="父模块该物料总价&#10;（计算）" dataDxfId="18">
      <calculatedColumnFormula>M2*N2</calculatedColumnFormula>
    </tableColumn>
    <tableColumn id="16" name="备注" dataDxfId="19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B9" sqref="B9"/>
    </sheetView>
  </sheetViews>
  <sheetFormatPr defaultColWidth="9" defaultRowHeight="14" outlineLevelRow="5"/>
  <cols>
    <col min="1" max="16384" width="9" style="24"/>
  </cols>
  <sheetData>
    <row r="1" ht="15" spans="1:1">
      <c r="A1" s="27" t="s">
        <v>0</v>
      </c>
    </row>
    <row r="2" spans="1:1">
      <c r="A2" s="28" t="s">
        <v>1</v>
      </c>
    </row>
    <row r="3" spans="1:1">
      <c r="A3" s="29" t="s">
        <v>2</v>
      </c>
    </row>
    <row r="4" spans="1:1">
      <c r="A4" s="30"/>
    </row>
    <row r="6" spans="1:1">
      <c r="A6" s="7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" sqref="C2"/>
    </sheetView>
  </sheetViews>
  <sheetFormatPr defaultColWidth="9" defaultRowHeight="14" outlineLevelRow="4" outlineLevelCol="2"/>
  <cols>
    <col min="1" max="1" width="23.5" style="24" customWidth="1"/>
    <col min="2" max="2" width="15.3727272727273" style="24" customWidth="1"/>
    <col min="3" max="3" width="14.6272727272727" style="24" customWidth="1"/>
    <col min="4" max="4" width="11.1272727272727" style="24" customWidth="1"/>
    <col min="5" max="16384" width="9" style="24"/>
  </cols>
  <sheetData>
    <row r="1" spans="1:3">
      <c r="A1" s="25" t="s">
        <v>3</v>
      </c>
      <c r="B1" s="25" t="s">
        <v>4</v>
      </c>
      <c r="C1" s="25" t="s">
        <v>5</v>
      </c>
    </row>
    <row r="2" spans="1:3">
      <c r="A2" s="4" t="s">
        <v>6</v>
      </c>
      <c r="B2" s="26"/>
      <c r="C2" s="26"/>
    </row>
    <row r="3" spans="1:3">
      <c r="A3" s="4" t="s">
        <v>7</v>
      </c>
      <c r="B3" s="4"/>
      <c r="C3" s="4"/>
    </row>
    <row r="4" spans="1:3">
      <c r="A4" s="2"/>
      <c r="B4" s="2"/>
      <c r="C4" s="2"/>
    </row>
    <row r="5" spans="1:3">
      <c r="A5" s="2"/>
      <c r="B5" s="2"/>
      <c r="C5" s="2"/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zoomScale="80" zoomScaleNormal="80" workbookViewId="0">
      <selection activeCell="D18" sqref="D18"/>
    </sheetView>
  </sheetViews>
  <sheetFormatPr defaultColWidth="9" defaultRowHeight="14" outlineLevelCol="3"/>
  <cols>
    <col min="1" max="1" width="30.6272727272727" style="2" customWidth="1"/>
    <col min="2" max="2" width="21.1272727272727" style="2" customWidth="1"/>
    <col min="3" max="3" width="15.8727272727273" style="2" customWidth="1"/>
    <col min="4" max="4" width="14.6272727272727" style="2" customWidth="1"/>
    <col min="5" max="16384" width="9" style="2"/>
  </cols>
  <sheetData>
    <row r="1" spans="1:4">
      <c r="A1" s="22" t="s">
        <v>8</v>
      </c>
      <c r="B1" s="22" t="s">
        <v>6</v>
      </c>
      <c r="C1" s="22" t="s">
        <v>7</v>
      </c>
      <c r="D1" s="22" t="s">
        <v>9</v>
      </c>
    </row>
    <row r="2" spans="1:4">
      <c r="A2" s="2" t="s">
        <v>10</v>
      </c>
      <c r="B2" s="2">
        <v>600</v>
      </c>
      <c r="C2" s="2">
        <v>600</v>
      </c>
      <c r="D2" s="2">
        <f ca="1">SUM(表4[[#This Row],[参赛机器人]:[总价]])</f>
        <v>2400</v>
      </c>
    </row>
    <row r="3" spans="1:4">
      <c r="A3" s="2" t="s">
        <v>11</v>
      </c>
      <c r="B3" s="2">
        <v>0</v>
      </c>
      <c r="C3" s="2">
        <v>0</v>
      </c>
      <c r="D3" s="2">
        <f ca="1">SUM(表4[[#This Row],[参赛机器人]:[总价]])</f>
        <v>0</v>
      </c>
    </row>
    <row r="4" spans="1:4">
      <c r="A4" s="2" t="s">
        <v>12</v>
      </c>
      <c r="B4" s="2">
        <v>10</v>
      </c>
      <c r="C4" s="2">
        <v>10</v>
      </c>
      <c r="D4" s="2">
        <f ca="1">SUM(表4[[#This Row],[参赛机器人]:[总价]])</f>
        <v>40</v>
      </c>
    </row>
    <row r="5" spans="1:4">
      <c r="A5" s="2" t="s">
        <v>13</v>
      </c>
      <c r="B5" s="2">
        <v>0</v>
      </c>
      <c r="C5" s="2">
        <v>0</v>
      </c>
      <c r="D5" s="2">
        <f ca="1">SUM(表4[[#This Row],[参赛机器人]:[总价]])</f>
        <v>0</v>
      </c>
    </row>
    <row r="6" spans="1:4">
      <c r="A6" s="2" t="s">
        <v>14</v>
      </c>
      <c r="B6" s="2">
        <v>0</v>
      </c>
      <c r="C6" s="2">
        <v>0</v>
      </c>
      <c r="D6" s="2">
        <f ca="1">SUM(表4[[#This Row],[参赛机器人]:[总价]])</f>
        <v>0</v>
      </c>
    </row>
    <row r="7" spans="1:4">
      <c r="A7" s="2" t="s">
        <v>15</v>
      </c>
      <c r="B7" s="2">
        <v>0</v>
      </c>
      <c r="C7" s="2">
        <v>0</v>
      </c>
      <c r="D7" s="2">
        <f ca="1">SUM(表4[[#This Row],[参赛机器人]:[总价]])</f>
        <v>0</v>
      </c>
    </row>
    <row r="8" spans="1:4">
      <c r="A8" s="2" t="s">
        <v>16</v>
      </c>
      <c r="B8" s="2">
        <v>600.2</v>
      </c>
      <c r="C8" s="2">
        <v>600.2</v>
      </c>
      <c r="D8" s="2">
        <f ca="1">SUM(表4[[#This Row],[参赛机器人]:[总价]])</f>
        <v>2400.8</v>
      </c>
    </row>
    <row r="9" spans="1:4">
      <c r="A9" s="2" t="s">
        <v>17</v>
      </c>
      <c r="B9" s="2">
        <v>10809</v>
      </c>
      <c r="C9" s="2">
        <v>10809</v>
      </c>
      <c r="D9" s="2">
        <f ca="1">SUM(表4[[#This Row],[参赛机器人]:[总价]])</f>
        <v>43236</v>
      </c>
    </row>
    <row r="10" spans="1:4">
      <c r="A10" s="2" t="s">
        <v>18</v>
      </c>
      <c r="B10" s="2">
        <v>798</v>
      </c>
      <c r="C10" s="2">
        <v>798</v>
      </c>
      <c r="D10" s="2">
        <f ca="1">SUM(表4[[#This Row],[参赛机器人]:[总价]])</f>
        <v>3192</v>
      </c>
    </row>
    <row r="11" spans="1:4">
      <c r="A11" s="2" t="s">
        <v>19</v>
      </c>
      <c r="B11" s="2">
        <v>10</v>
      </c>
      <c r="C11" s="2">
        <v>10</v>
      </c>
      <c r="D11" s="2">
        <f ca="1">SUM(表4[[#This Row],[参赛机器人]:[总价]])</f>
        <v>40</v>
      </c>
    </row>
    <row r="12" spans="1:4">
      <c r="A12" s="23"/>
      <c r="B12" s="23"/>
      <c r="C12" s="23"/>
      <c r="D12" s="23"/>
    </row>
    <row r="14" spans="1:4">
      <c r="A14" s="2" t="s">
        <v>20</v>
      </c>
      <c r="B14" s="2">
        <f>SUM(B2:B10)</f>
        <v>12817.2</v>
      </c>
      <c r="C14" s="2">
        <f>SUM(C2:C10)</f>
        <v>12817.2</v>
      </c>
      <c r="D14" s="2">
        <f ca="1">SUM(D2:D10)</f>
        <v>51268.8</v>
      </c>
    </row>
  </sheetData>
  <sheetProtection formatCells="0" insertHyperlinks="0" autoFilter="0"/>
  <pageMargins left="0.7" right="0.7" top="0.75" bottom="0.75" header="0.3" footer="0.3"/>
  <pageSetup paperSize="9" orientation="portrait" horizontalDpi="300" verticalDpi="300"/>
  <headerFooter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abSelected="1" workbookViewId="0">
      <pane ySplit="1" topLeftCell="A2" activePane="bottomLeft" state="frozen"/>
      <selection/>
      <selection pane="bottomLeft" activeCell="P28" sqref="P28"/>
    </sheetView>
  </sheetViews>
  <sheetFormatPr defaultColWidth="12.1272727272727" defaultRowHeight="14"/>
  <cols>
    <col min="1" max="1" width="11" style="2" customWidth="1"/>
    <col min="2" max="4" width="12.1272727272727" style="2"/>
    <col min="5" max="5" width="21.6272727272727" style="2" customWidth="1"/>
    <col min="6" max="7" width="12.1272727272727" style="2"/>
    <col min="8" max="9" width="15.1272727272727" style="2" customWidth="1"/>
    <col min="10" max="10" width="17.1272727272727" style="2" customWidth="1"/>
    <col min="11" max="11" width="15.1272727272727" style="2" customWidth="1"/>
    <col min="12" max="12" width="20.1272727272727" style="2" customWidth="1"/>
    <col min="13" max="13" width="14.1272727272727" style="2" customWidth="1"/>
    <col min="14" max="14" width="12.1272727272727" style="7"/>
    <col min="15" max="16384" width="12.1272727272727" style="2"/>
  </cols>
  <sheetData>
    <row r="1" ht="56" spans="1:16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8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17" t="s">
        <v>32</v>
      </c>
      <c r="M1" s="18" t="s">
        <v>33</v>
      </c>
      <c r="N1" s="19" t="s">
        <v>34</v>
      </c>
      <c r="O1" s="19" t="s">
        <v>35</v>
      </c>
      <c r="P1" s="3" t="s">
        <v>36</v>
      </c>
    </row>
    <row r="2" s="6" customFormat="1" spans="1:16">
      <c r="A2" s="9">
        <v>1</v>
      </c>
      <c r="B2" s="9" t="s">
        <v>37</v>
      </c>
      <c r="C2" s="9" t="s">
        <v>38</v>
      </c>
      <c r="D2" s="9">
        <v>4</v>
      </c>
      <c r="E2" s="9" t="s">
        <v>39</v>
      </c>
      <c r="F2" s="10">
        <v>1</v>
      </c>
      <c r="G2" s="9" t="s">
        <v>40</v>
      </c>
      <c r="H2" s="9" t="s">
        <v>16</v>
      </c>
      <c r="I2" s="9" t="s">
        <v>41</v>
      </c>
      <c r="J2" s="9"/>
      <c r="K2" s="9" t="s">
        <v>42</v>
      </c>
      <c r="L2" s="9"/>
      <c r="M2" s="9">
        <f>O2/N2</f>
        <v>7.25</v>
      </c>
      <c r="N2" s="9">
        <f t="shared" ref="N2:N8" si="0">D2*F2</f>
        <v>4</v>
      </c>
      <c r="O2" s="9">
        <v>29</v>
      </c>
      <c r="P2" s="9"/>
    </row>
    <row r="3" s="6" customFormat="1" spans="1:16">
      <c r="A3" s="9">
        <v>2</v>
      </c>
      <c r="B3" s="9" t="s">
        <v>37</v>
      </c>
      <c r="C3" s="9" t="s">
        <v>38</v>
      </c>
      <c r="D3" s="9">
        <v>4</v>
      </c>
      <c r="E3" s="9" t="s">
        <v>43</v>
      </c>
      <c r="F3" s="10">
        <v>1</v>
      </c>
      <c r="G3" s="9" t="s">
        <v>40</v>
      </c>
      <c r="H3" s="9" t="s">
        <v>16</v>
      </c>
      <c r="I3" s="9" t="s">
        <v>41</v>
      </c>
      <c r="J3" s="9"/>
      <c r="K3" s="9" t="s">
        <v>44</v>
      </c>
      <c r="L3" s="9"/>
      <c r="M3" s="9">
        <v>1.2</v>
      </c>
      <c r="N3" s="9">
        <f t="shared" si="0"/>
        <v>4</v>
      </c>
      <c r="O3" s="9">
        <f>M3*N3</f>
        <v>4.8</v>
      </c>
      <c r="P3" s="9"/>
    </row>
    <row r="4" s="6" customFormat="1" spans="1:16">
      <c r="A4" s="9">
        <v>3</v>
      </c>
      <c r="B4" s="9" t="s">
        <v>37</v>
      </c>
      <c r="C4" s="9" t="s">
        <v>38</v>
      </c>
      <c r="D4" s="9">
        <v>4</v>
      </c>
      <c r="E4" s="9" t="s">
        <v>45</v>
      </c>
      <c r="F4" s="10">
        <v>2</v>
      </c>
      <c r="G4" s="9" t="s">
        <v>40</v>
      </c>
      <c r="H4" s="9" t="s">
        <v>46</v>
      </c>
      <c r="I4" s="9" t="s">
        <v>41</v>
      </c>
      <c r="J4" s="9"/>
      <c r="K4" s="9"/>
      <c r="L4" s="9"/>
      <c r="M4" s="9">
        <v>0.8</v>
      </c>
      <c r="N4" s="9">
        <f t="shared" si="0"/>
        <v>8</v>
      </c>
      <c r="O4" s="9">
        <f>M4*N4</f>
        <v>6.4</v>
      </c>
      <c r="P4" s="9"/>
    </row>
    <row r="5" s="6" customFormat="1" spans="1:16">
      <c r="A5" s="9">
        <v>4</v>
      </c>
      <c r="B5" s="9" t="s">
        <v>37</v>
      </c>
      <c r="C5" s="9" t="s">
        <v>38</v>
      </c>
      <c r="D5" s="9">
        <v>1</v>
      </c>
      <c r="E5" s="9" t="s">
        <v>47</v>
      </c>
      <c r="F5" s="10">
        <v>1</v>
      </c>
      <c r="G5" s="9" t="s">
        <v>40</v>
      </c>
      <c r="H5" s="9" t="s">
        <v>12</v>
      </c>
      <c r="I5" s="9" t="s">
        <v>48</v>
      </c>
      <c r="J5" s="9"/>
      <c r="K5" s="9" t="s">
        <v>49</v>
      </c>
      <c r="L5" s="9"/>
      <c r="M5" s="9">
        <v>40</v>
      </c>
      <c r="N5" s="9">
        <f t="shared" si="0"/>
        <v>1</v>
      </c>
      <c r="O5" s="9">
        <f>M5*N5</f>
        <v>40</v>
      </c>
      <c r="P5" s="9"/>
    </row>
    <row r="6" s="6" customFormat="1" spans="1:16">
      <c r="A6" s="9">
        <v>5</v>
      </c>
      <c r="B6" s="9" t="s">
        <v>37</v>
      </c>
      <c r="C6" s="9" t="s">
        <v>38</v>
      </c>
      <c r="D6" s="9">
        <v>1</v>
      </c>
      <c r="E6" s="9" t="s">
        <v>50</v>
      </c>
      <c r="F6" s="10">
        <v>1</v>
      </c>
      <c r="G6" s="9" t="s">
        <v>40</v>
      </c>
      <c r="H6" s="9" t="s">
        <v>13</v>
      </c>
      <c r="I6" s="9" t="s">
        <v>48</v>
      </c>
      <c r="J6" s="9"/>
      <c r="K6" s="9" t="s">
        <v>49</v>
      </c>
      <c r="L6" s="9"/>
      <c r="M6" s="9">
        <v>30</v>
      </c>
      <c r="N6" s="9">
        <f t="shared" si="0"/>
        <v>1</v>
      </c>
      <c r="O6" s="9">
        <f>M6*N6</f>
        <v>30</v>
      </c>
      <c r="P6" s="9"/>
    </row>
    <row r="7" s="6" customFormat="1" spans="1:16">
      <c r="A7" s="9">
        <v>6</v>
      </c>
      <c r="B7" s="9" t="s">
        <v>37</v>
      </c>
      <c r="C7" s="9" t="s">
        <v>51</v>
      </c>
      <c r="D7" s="9">
        <v>48</v>
      </c>
      <c r="E7" s="9" t="s">
        <v>52</v>
      </c>
      <c r="F7" s="10">
        <v>1</v>
      </c>
      <c r="G7" s="9" t="s">
        <v>40</v>
      </c>
      <c r="H7" s="9" t="s">
        <v>16</v>
      </c>
      <c r="I7" s="9" t="s">
        <v>41</v>
      </c>
      <c r="J7" s="9" t="s">
        <v>53</v>
      </c>
      <c r="K7" s="9" t="s">
        <v>54</v>
      </c>
      <c r="L7" s="9" t="s">
        <v>55</v>
      </c>
      <c r="M7" s="9">
        <f>O7/N7</f>
        <v>0.427083333333333</v>
      </c>
      <c r="N7" s="9">
        <f t="shared" si="0"/>
        <v>48</v>
      </c>
      <c r="O7" s="9">
        <v>20.5</v>
      </c>
      <c r="P7" s="9"/>
    </row>
    <row r="8" s="6" customFormat="1" spans="1:16">
      <c r="A8" s="11">
        <v>7</v>
      </c>
      <c r="B8" s="11" t="s">
        <v>56</v>
      </c>
      <c r="C8" s="2" t="s">
        <v>51</v>
      </c>
      <c r="D8" s="11">
        <v>1</v>
      </c>
      <c r="E8" s="11" t="s">
        <v>57</v>
      </c>
      <c r="F8" s="12">
        <v>2</v>
      </c>
      <c r="G8" s="11" t="s">
        <v>58</v>
      </c>
      <c r="H8" s="13" t="s">
        <v>17</v>
      </c>
      <c r="I8" s="11" t="s">
        <v>59</v>
      </c>
      <c r="J8" s="6" t="s">
        <v>60</v>
      </c>
      <c r="K8" s="11" t="s">
        <v>61</v>
      </c>
      <c r="L8" s="11"/>
      <c r="M8" s="11">
        <v>6.705</v>
      </c>
      <c r="N8" s="11">
        <f t="shared" si="0"/>
        <v>2</v>
      </c>
      <c r="O8" s="11">
        <f>M8*N8</f>
        <v>13.41</v>
      </c>
      <c r="P8" s="11"/>
    </row>
    <row r="9" s="6" customFormat="1" spans="1:16">
      <c r="A9" s="14">
        <v>8</v>
      </c>
      <c r="B9" s="2" t="s">
        <v>56</v>
      </c>
      <c r="C9" s="2" t="s">
        <v>51</v>
      </c>
      <c r="D9" s="2">
        <v>1</v>
      </c>
      <c r="E9" s="2" t="s">
        <v>62</v>
      </c>
      <c r="F9" s="14">
        <v>1</v>
      </c>
      <c r="G9" s="14" t="s">
        <v>58</v>
      </c>
      <c r="H9" s="15" t="s">
        <v>17</v>
      </c>
      <c r="I9" s="14" t="s">
        <v>41</v>
      </c>
      <c r="J9" s="14" t="s">
        <v>63</v>
      </c>
      <c r="K9" s="14" t="s">
        <v>64</v>
      </c>
      <c r="L9" s="14"/>
      <c r="M9" s="14">
        <v>0.0632</v>
      </c>
      <c r="N9" s="6">
        <v>1</v>
      </c>
      <c r="O9" s="6">
        <v>0.0632</v>
      </c>
      <c r="P9" s="14"/>
    </row>
    <row r="10" s="6" customFormat="1" spans="1:16">
      <c r="A10" s="2">
        <v>9</v>
      </c>
      <c r="B10" s="2" t="s">
        <v>56</v>
      </c>
      <c r="C10" s="2" t="s">
        <v>51</v>
      </c>
      <c r="D10" s="2">
        <v>1</v>
      </c>
      <c r="E10" s="2" t="s">
        <v>65</v>
      </c>
      <c r="F10" s="2">
        <v>4</v>
      </c>
      <c r="G10" s="14" t="s">
        <v>58</v>
      </c>
      <c r="H10" s="15" t="s">
        <v>17</v>
      </c>
      <c r="I10" s="14" t="s">
        <v>41</v>
      </c>
      <c r="J10" s="2" t="s">
        <v>66</v>
      </c>
      <c r="K10" s="14" t="s">
        <v>64</v>
      </c>
      <c r="L10" s="2"/>
      <c r="M10" s="2">
        <v>0.0676</v>
      </c>
      <c r="N10" s="7">
        <v>4</v>
      </c>
      <c r="O10" s="2">
        <f>M10*N10</f>
        <v>0.2704</v>
      </c>
      <c r="P10" s="2"/>
    </row>
    <row r="11" s="6" customFormat="1" spans="1:16">
      <c r="A11" s="16">
        <v>10</v>
      </c>
      <c r="B11" s="11" t="s">
        <v>56</v>
      </c>
      <c r="C11" s="2" t="s">
        <v>51</v>
      </c>
      <c r="D11" s="2">
        <v>1</v>
      </c>
      <c r="E11" s="2" t="s">
        <v>67</v>
      </c>
      <c r="F11" s="2">
        <v>1</v>
      </c>
      <c r="G11" s="14" t="s">
        <v>58</v>
      </c>
      <c r="H11" s="15" t="s">
        <v>17</v>
      </c>
      <c r="I11" s="14" t="s">
        <v>41</v>
      </c>
      <c r="J11" s="2" t="s">
        <v>68</v>
      </c>
      <c r="K11" s="14" t="s">
        <v>64</v>
      </c>
      <c r="L11" s="2"/>
      <c r="M11" s="2">
        <v>1.58</v>
      </c>
      <c r="N11" s="7">
        <v>1</v>
      </c>
      <c r="O11" s="2">
        <f t="shared" ref="O11:O17" si="1">M11*N11</f>
        <v>1.58</v>
      </c>
      <c r="P11" s="2"/>
    </row>
    <row r="12" s="6" customFormat="1" spans="1:16">
      <c r="A12" s="2">
        <v>11</v>
      </c>
      <c r="B12" s="2" t="s">
        <v>56</v>
      </c>
      <c r="C12" s="2" t="s">
        <v>51</v>
      </c>
      <c r="D12" s="2">
        <v>1</v>
      </c>
      <c r="E12" s="2" t="s">
        <v>69</v>
      </c>
      <c r="F12" s="2">
        <v>1</v>
      </c>
      <c r="G12" s="14" t="s">
        <v>58</v>
      </c>
      <c r="H12" s="15" t="s">
        <v>17</v>
      </c>
      <c r="I12" s="2" t="s">
        <v>59</v>
      </c>
      <c r="J12" s="2" t="s">
        <v>70</v>
      </c>
      <c r="K12" s="2" t="s">
        <v>71</v>
      </c>
      <c r="L12" s="2"/>
      <c r="M12" s="2"/>
      <c r="N12" s="7">
        <v>1</v>
      </c>
      <c r="O12" s="2">
        <f t="shared" si="1"/>
        <v>0</v>
      </c>
      <c r="P12" s="2"/>
    </row>
    <row r="13" spans="1:15">
      <c r="A13" s="14">
        <v>12</v>
      </c>
      <c r="B13" s="2" t="s">
        <v>56</v>
      </c>
      <c r="C13" s="2" t="s">
        <v>51</v>
      </c>
      <c r="D13" s="2">
        <v>1</v>
      </c>
      <c r="E13" s="2" t="s">
        <v>72</v>
      </c>
      <c r="F13" s="2">
        <v>2</v>
      </c>
      <c r="G13" s="14" t="s">
        <v>58</v>
      </c>
      <c r="H13" s="15" t="s">
        <v>17</v>
      </c>
      <c r="I13" s="2" t="s">
        <v>41</v>
      </c>
      <c r="J13" s="2">
        <v>2.54</v>
      </c>
      <c r="K13" s="2" t="s">
        <v>73</v>
      </c>
      <c r="M13" s="2">
        <v>0.19</v>
      </c>
      <c r="N13" s="7">
        <v>2</v>
      </c>
      <c r="O13" s="2">
        <f t="shared" si="1"/>
        <v>0.38</v>
      </c>
    </row>
    <row r="14" spans="1:15">
      <c r="A14" s="2">
        <v>13</v>
      </c>
      <c r="B14" s="2" t="s">
        <v>56</v>
      </c>
      <c r="C14" s="2" t="s">
        <v>51</v>
      </c>
      <c r="D14" s="2">
        <v>1</v>
      </c>
      <c r="E14" s="2" t="s">
        <v>74</v>
      </c>
      <c r="F14" s="2">
        <v>4</v>
      </c>
      <c r="G14" s="14" t="s">
        <v>58</v>
      </c>
      <c r="H14" s="15" t="s">
        <v>17</v>
      </c>
      <c r="I14" s="2" t="s">
        <v>41</v>
      </c>
      <c r="J14" s="2">
        <v>2.54</v>
      </c>
      <c r="K14" s="2" t="s">
        <v>73</v>
      </c>
      <c r="M14" s="2">
        <v>0.022</v>
      </c>
      <c r="N14" s="7">
        <v>4</v>
      </c>
      <c r="O14" s="2">
        <f t="shared" si="1"/>
        <v>0.088</v>
      </c>
    </row>
    <row r="15" spans="1:15">
      <c r="A15" s="16">
        <v>14</v>
      </c>
      <c r="B15" s="2" t="s">
        <v>56</v>
      </c>
      <c r="C15" s="2" t="s">
        <v>51</v>
      </c>
      <c r="D15" s="2">
        <v>1</v>
      </c>
      <c r="E15" s="2" t="s">
        <v>75</v>
      </c>
      <c r="F15" s="2">
        <v>2</v>
      </c>
      <c r="G15" s="14" t="s">
        <v>58</v>
      </c>
      <c r="H15" s="15" t="s">
        <v>17</v>
      </c>
      <c r="I15" s="2" t="s">
        <v>41</v>
      </c>
      <c r="J15" s="2">
        <v>2.54</v>
      </c>
      <c r="K15" s="2" t="s">
        <v>73</v>
      </c>
      <c r="M15" s="2">
        <v>0.254</v>
      </c>
      <c r="N15" s="7">
        <v>2</v>
      </c>
      <c r="O15" s="2">
        <f t="shared" si="1"/>
        <v>0.508</v>
      </c>
    </row>
    <row r="16" spans="1:15">
      <c r="A16" s="2">
        <v>15</v>
      </c>
      <c r="B16" s="11" t="s">
        <v>56</v>
      </c>
      <c r="C16" s="2" t="s">
        <v>51</v>
      </c>
      <c r="D16" s="2">
        <v>1</v>
      </c>
      <c r="E16" s="2" t="s">
        <v>76</v>
      </c>
      <c r="F16" s="2">
        <v>2</v>
      </c>
      <c r="G16" s="14" t="s">
        <v>58</v>
      </c>
      <c r="H16" s="15" t="s">
        <v>17</v>
      </c>
      <c r="I16" s="2" t="s">
        <v>41</v>
      </c>
      <c r="J16" s="2">
        <v>2.54</v>
      </c>
      <c r="K16" s="2" t="s">
        <v>73</v>
      </c>
      <c r="M16" s="2">
        <v>0.264</v>
      </c>
      <c r="N16" s="7">
        <v>2</v>
      </c>
      <c r="O16" s="2">
        <f t="shared" ref="O16:O25" si="2">M16*N16</f>
        <v>0.528</v>
      </c>
    </row>
    <row r="17" spans="1:15">
      <c r="A17" s="14">
        <v>16</v>
      </c>
      <c r="B17" s="14" t="s">
        <v>77</v>
      </c>
      <c r="C17" s="2" t="s">
        <v>78</v>
      </c>
      <c r="D17" s="2">
        <v>1</v>
      </c>
      <c r="E17" s="14" t="s">
        <v>79</v>
      </c>
      <c r="F17" s="2">
        <v>1</v>
      </c>
      <c r="G17" s="14" t="s">
        <v>58</v>
      </c>
      <c r="H17" s="15" t="s">
        <v>17</v>
      </c>
      <c r="I17" s="2" t="s">
        <v>41</v>
      </c>
      <c r="J17" s="2" t="s">
        <v>80</v>
      </c>
      <c r="K17" s="20" t="s">
        <v>81</v>
      </c>
      <c r="M17" s="2">
        <v>0.439</v>
      </c>
      <c r="N17" s="7">
        <v>1</v>
      </c>
      <c r="O17" s="2">
        <f t="shared" si="2"/>
        <v>0.439</v>
      </c>
    </row>
    <row r="18" spans="1:18">
      <c r="A18" s="2">
        <v>17</v>
      </c>
      <c r="B18" s="14" t="s">
        <v>77</v>
      </c>
      <c r="C18" s="2" t="s">
        <v>78</v>
      </c>
      <c r="D18" s="2">
        <v>1</v>
      </c>
      <c r="E18" s="2" t="s">
        <v>82</v>
      </c>
      <c r="F18" s="2">
        <v>1</v>
      </c>
      <c r="G18" s="14" t="s">
        <v>58</v>
      </c>
      <c r="H18" s="15" t="s">
        <v>17</v>
      </c>
      <c r="I18" s="2" t="s">
        <v>41</v>
      </c>
      <c r="J18" s="20" t="s">
        <v>83</v>
      </c>
      <c r="K18" s="20" t="s">
        <v>84</v>
      </c>
      <c r="M18" s="2">
        <v>0.572</v>
      </c>
      <c r="N18" s="7">
        <v>1</v>
      </c>
      <c r="O18" s="2">
        <f t="shared" si="2"/>
        <v>0.572</v>
      </c>
      <c r="R18" s="2" t="s">
        <v>85</v>
      </c>
    </row>
    <row r="19" spans="1:15">
      <c r="A19" s="16">
        <v>18</v>
      </c>
      <c r="B19" s="14" t="s">
        <v>77</v>
      </c>
      <c r="C19" s="2" t="s">
        <v>78</v>
      </c>
      <c r="D19" s="2">
        <v>1</v>
      </c>
      <c r="E19" s="2" t="s">
        <v>86</v>
      </c>
      <c r="F19" s="2">
        <v>1</v>
      </c>
      <c r="G19" s="14" t="s">
        <v>58</v>
      </c>
      <c r="H19" s="15" t="s">
        <v>17</v>
      </c>
      <c r="I19" s="2" t="s">
        <v>41</v>
      </c>
      <c r="J19" s="20" t="s">
        <v>87</v>
      </c>
      <c r="K19" s="20" t="s">
        <v>88</v>
      </c>
      <c r="M19" s="2">
        <v>1.062</v>
      </c>
      <c r="N19" s="7">
        <v>1</v>
      </c>
      <c r="O19" s="2">
        <f t="shared" si="2"/>
        <v>1.062</v>
      </c>
    </row>
    <row r="20" spans="1:15">
      <c r="A20" s="2">
        <v>19</v>
      </c>
      <c r="B20" s="14" t="s">
        <v>77</v>
      </c>
      <c r="C20" s="2" t="s">
        <v>78</v>
      </c>
      <c r="D20" s="2">
        <v>1</v>
      </c>
      <c r="E20" s="2" t="s">
        <v>89</v>
      </c>
      <c r="F20" s="2">
        <v>1</v>
      </c>
      <c r="G20" s="14" t="s">
        <v>58</v>
      </c>
      <c r="H20" s="15" t="s">
        <v>17</v>
      </c>
      <c r="I20" s="2" t="s">
        <v>41</v>
      </c>
      <c r="J20" s="20" t="s">
        <v>83</v>
      </c>
      <c r="K20" s="20" t="s">
        <v>90</v>
      </c>
      <c r="M20" s="2">
        <v>1.202</v>
      </c>
      <c r="N20" s="7">
        <v>1</v>
      </c>
      <c r="O20" s="2">
        <f t="shared" si="2"/>
        <v>1.202</v>
      </c>
    </row>
    <row r="21" spans="1:15">
      <c r="A21" s="14">
        <v>20</v>
      </c>
      <c r="B21" s="14" t="s">
        <v>77</v>
      </c>
      <c r="C21" s="2" t="s">
        <v>78</v>
      </c>
      <c r="D21" s="2">
        <v>1</v>
      </c>
      <c r="E21" s="2" t="s">
        <v>91</v>
      </c>
      <c r="F21" s="2">
        <v>2</v>
      </c>
      <c r="G21" s="14" t="s">
        <v>58</v>
      </c>
      <c r="H21" s="15" t="s">
        <v>17</v>
      </c>
      <c r="I21" s="2" t="s">
        <v>59</v>
      </c>
      <c r="N21" s="7">
        <v>2</v>
      </c>
      <c r="O21" s="2">
        <f t="shared" si="2"/>
        <v>0</v>
      </c>
    </row>
    <row r="22" spans="1:15">
      <c r="A22" s="2">
        <v>21</v>
      </c>
      <c r="B22" s="14" t="s">
        <v>77</v>
      </c>
      <c r="C22" s="2" t="s">
        <v>78</v>
      </c>
      <c r="D22" s="2">
        <v>1</v>
      </c>
      <c r="E22" s="2" t="s">
        <v>92</v>
      </c>
      <c r="F22" s="2">
        <v>1</v>
      </c>
      <c r="G22" s="14" t="s">
        <v>58</v>
      </c>
      <c r="H22" s="15" t="s">
        <v>17</v>
      </c>
      <c r="I22" s="2" t="s">
        <v>59</v>
      </c>
      <c r="J22" s="2" t="s">
        <v>93</v>
      </c>
      <c r="K22" s="20" t="s">
        <v>94</v>
      </c>
      <c r="M22" s="2">
        <v>3.66</v>
      </c>
      <c r="N22" s="7">
        <v>1</v>
      </c>
      <c r="O22" s="2">
        <f t="shared" si="2"/>
        <v>3.66</v>
      </c>
    </row>
    <row r="23" spans="1:15">
      <c r="A23" s="16">
        <v>22</v>
      </c>
      <c r="B23" s="2" t="s">
        <v>15</v>
      </c>
      <c r="C23" s="2" t="s">
        <v>51</v>
      </c>
      <c r="D23" s="2">
        <v>1</v>
      </c>
      <c r="E23" s="2" t="s">
        <v>95</v>
      </c>
      <c r="F23" s="2">
        <v>2</v>
      </c>
      <c r="G23" s="14" t="s">
        <v>58</v>
      </c>
      <c r="H23" s="15" t="s">
        <v>17</v>
      </c>
      <c r="I23" s="2" t="s">
        <v>59</v>
      </c>
      <c r="J23" s="2" t="s">
        <v>66</v>
      </c>
      <c r="M23" s="2">
        <v>1.9</v>
      </c>
      <c r="N23" s="7">
        <v>4</v>
      </c>
      <c r="O23" s="2">
        <f t="shared" si="2"/>
        <v>7.6</v>
      </c>
    </row>
    <row r="24" spans="1:15">
      <c r="A24" s="2">
        <v>23</v>
      </c>
      <c r="B24" s="2" t="s">
        <v>15</v>
      </c>
      <c r="C24" s="2" t="s">
        <v>51</v>
      </c>
      <c r="D24" s="2">
        <v>1</v>
      </c>
      <c r="E24" s="2" t="s">
        <v>96</v>
      </c>
      <c r="F24" s="2">
        <v>1</v>
      </c>
      <c r="G24" s="2" t="s">
        <v>58</v>
      </c>
      <c r="H24" s="15" t="s">
        <v>17</v>
      </c>
      <c r="I24" s="2" t="s">
        <v>41</v>
      </c>
      <c r="J24" s="2" t="s">
        <v>68</v>
      </c>
      <c r="K24" s="2" t="s">
        <v>97</v>
      </c>
      <c r="M24" s="2">
        <v>2</v>
      </c>
      <c r="N24" s="7">
        <v>1</v>
      </c>
      <c r="O24" s="2">
        <f t="shared" si="2"/>
        <v>2</v>
      </c>
    </row>
    <row r="25" spans="1:15">
      <c r="A25" s="14">
        <v>24</v>
      </c>
      <c r="B25" s="2" t="s">
        <v>37</v>
      </c>
      <c r="C25" s="2" t="s">
        <v>38</v>
      </c>
      <c r="D25" s="2">
        <v>1</v>
      </c>
      <c r="E25" s="2" t="s">
        <v>98</v>
      </c>
      <c r="F25" s="2">
        <v>4</v>
      </c>
      <c r="G25" s="2" t="s">
        <v>40</v>
      </c>
      <c r="H25" s="15" t="s">
        <v>17</v>
      </c>
      <c r="I25" s="2" t="s">
        <v>41</v>
      </c>
      <c r="J25" s="2" t="s">
        <v>99</v>
      </c>
      <c r="M25" s="2">
        <v>35.8</v>
      </c>
      <c r="N25" s="7">
        <v>4</v>
      </c>
      <c r="O25" s="2">
        <f t="shared" si="2"/>
        <v>143.2</v>
      </c>
    </row>
    <row r="30" spans="14:15">
      <c r="N30" s="21" t="s">
        <v>9</v>
      </c>
      <c r="O30" s="14">
        <f>SUM(O2:O25)</f>
        <v>307.2626</v>
      </c>
    </row>
  </sheetData>
  <sheetProtection formatCells="0" insertHyperlinks="0" autoFilter="0"/>
  <dataValidations count="3">
    <dataValidation type="list" allowBlank="1" showInputMessage="1" showErrorMessage="1" sqref="H23 H2:H13 H14:H22 H24:H25">
      <formula1>下拉菜单选项!$B$2:$B$14</formula1>
    </dataValidation>
    <dataValidation type="list" allowBlank="1" showInputMessage="1" showErrorMessage="1" sqref="G2:G8">
      <formula1>下拉菜单选项!$A$2:$A$5</formula1>
    </dataValidation>
    <dataValidation type="list" allowBlank="1" showInputMessage="1" showErrorMessage="1" sqref="I2:I8">
      <formula1>下拉菜单选项!$C$2:$C$7</formula1>
    </dataValidation>
  </dataValidations>
  <pageMargins left="0.7" right="0.7" top="0.75" bottom="0.75" header="0.3" footer="0.3"/>
  <pageSetup paperSize="9" orientation="portrait" horizontalDpi="300" verticalDpi="300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B11" sqref="B11"/>
    </sheetView>
  </sheetViews>
  <sheetFormatPr defaultColWidth="9" defaultRowHeight="14" outlineLevelCol="2"/>
  <cols>
    <col min="1" max="1" width="12.6272727272727" style="2" customWidth="1"/>
    <col min="2" max="2" width="17.6272727272727" style="2" customWidth="1"/>
    <col min="3" max="3" width="15.6272727272727" style="2" customWidth="1"/>
    <col min="4" max="16384" width="9" style="2"/>
  </cols>
  <sheetData>
    <row r="1" s="1" customFormat="1" ht="16.5" customHeight="1" spans="1:3">
      <c r="A1" s="3" t="s">
        <v>100</v>
      </c>
      <c r="B1" s="3" t="s">
        <v>8</v>
      </c>
      <c r="C1" s="3" t="s">
        <v>101</v>
      </c>
    </row>
    <row r="2" spans="1:3">
      <c r="A2" s="4" t="s">
        <v>40</v>
      </c>
      <c r="B2" s="4" t="s">
        <v>10</v>
      </c>
      <c r="C2" s="4" t="s">
        <v>102</v>
      </c>
    </row>
    <row r="3" spans="1:3">
      <c r="A3" s="5" t="s">
        <v>58</v>
      </c>
      <c r="B3" s="4" t="s">
        <v>11</v>
      </c>
      <c r="C3" s="4" t="s">
        <v>48</v>
      </c>
    </row>
    <row r="4" spans="1:3">
      <c r="A4" s="4" t="s">
        <v>103</v>
      </c>
      <c r="B4" s="4" t="s">
        <v>12</v>
      </c>
      <c r="C4" s="4" t="s">
        <v>104</v>
      </c>
    </row>
    <row r="5" spans="1:3">
      <c r="A5" s="4" t="s">
        <v>19</v>
      </c>
      <c r="B5" s="4" t="s">
        <v>13</v>
      </c>
      <c r="C5" s="4" t="s">
        <v>41</v>
      </c>
    </row>
    <row r="6" spans="1:3">
      <c r="A6" s="4"/>
      <c r="B6" s="4" t="s">
        <v>14</v>
      </c>
      <c r="C6" s="4" t="s">
        <v>59</v>
      </c>
    </row>
    <row r="7" spans="1:3">
      <c r="A7" s="4"/>
      <c r="B7" s="4" t="s">
        <v>46</v>
      </c>
      <c r="C7" s="4" t="s">
        <v>19</v>
      </c>
    </row>
    <row r="8" spans="1:3">
      <c r="A8" s="4"/>
      <c r="B8" s="4" t="s">
        <v>16</v>
      </c>
      <c r="C8" s="4"/>
    </row>
    <row r="9" spans="1:3">
      <c r="A9" s="4"/>
      <c r="B9" s="4" t="s">
        <v>15</v>
      </c>
      <c r="C9" s="4"/>
    </row>
    <row r="10" spans="1:3">
      <c r="A10" s="4"/>
      <c r="B10" s="4" t="s">
        <v>105</v>
      </c>
      <c r="C10" s="4"/>
    </row>
    <row r="11" spans="1:3">
      <c r="A11" s="4"/>
      <c r="B11" s="4" t="s">
        <v>17</v>
      </c>
      <c r="C11" s="4"/>
    </row>
    <row r="12" spans="1:3">
      <c r="A12" s="4"/>
      <c r="B12" s="4" t="s">
        <v>18</v>
      </c>
      <c r="C12" s="4"/>
    </row>
    <row r="13" spans="1:3">
      <c r="A13" s="4"/>
      <c r="B13" s="4" t="s">
        <v>19</v>
      </c>
      <c r="C13" s="4"/>
    </row>
    <row r="14" spans="1:3">
      <c r="A14" s="4"/>
      <c r="B14" s="5" t="s">
        <v>106</v>
      </c>
      <c r="C14" s="4"/>
    </row>
    <row r="20" ht="12" customHeight="1"/>
  </sheetData>
  <sheetProtection formatCells="0" insertHyperlinks="0" autoFilter="0"/>
  <pageMargins left="0.7" right="0.7" top="0.75" bottom="0.75" header="0.3" footer="0.3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注意事项</vt:lpstr>
      <vt:lpstr>撰写人员总览</vt:lpstr>
      <vt:lpstr>工艺类别总览</vt:lpstr>
      <vt:lpstr>步兵机器人</vt:lpstr>
      <vt:lpstr>下拉菜单选项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会思想的苇</cp:lastModifiedBy>
  <dcterms:created xsi:type="dcterms:W3CDTF">2006-09-18T08:00:00Z</dcterms:created>
  <dcterms:modified xsi:type="dcterms:W3CDTF">2024-12-05T11:43:21Z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1446B7A27E644261A99F63B789E9C3DC_12</vt:lpwstr>
  </property>
</Properties>
</file>